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4580"/>
  </bookViews>
  <sheets>
    <sheet name="1QNOV2020 EVENTUAL EDIFICIO" sheetId="2" r:id="rId1"/>
  </sheets>
  <definedNames>
    <definedName name="_xlnm.Print_Titles" localSheetId="0">'1QNOV2020 EVENTUAL EDIFICIO'!$1:$5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3" i="2" l="1"/>
  <c r="D181" i="2"/>
  <c r="E181" i="2"/>
  <c r="F181" i="2"/>
  <c r="G181" i="2"/>
  <c r="H181" i="2"/>
  <c r="I181" i="2"/>
  <c r="J181" i="2"/>
  <c r="K181" i="2"/>
  <c r="C181" i="2"/>
  <c r="D200" i="2" l="1"/>
  <c r="E200" i="2"/>
  <c r="F200" i="2"/>
  <c r="G200" i="2"/>
  <c r="H200" i="2"/>
  <c r="I200" i="2"/>
  <c r="J200" i="2"/>
  <c r="K200" i="2"/>
  <c r="D190" i="2"/>
  <c r="E190" i="2"/>
  <c r="F190" i="2"/>
  <c r="G190" i="2"/>
  <c r="H190" i="2"/>
  <c r="I190" i="2"/>
  <c r="J190" i="2"/>
  <c r="K190" i="2"/>
  <c r="D157" i="2"/>
  <c r="E157" i="2"/>
  <c r="F157" i="2"/>
  <c r="G157" i="2"/>
  <c r="H157" i="2"/>
  <c r="I157" i="2"/>
  <c r="J157" i="2"/>
  <c r="K157" i="2"/>
  <c r="D149" i="2"/>
  <c r="E149" i="2"/>
  <c r="F149" i="2"/>
  <c r="G149" i="2"/>
  <c r="H149" i="2"/>
  <c r="I149" i="2"/>
  <c r="J149" i="2"/>
  <c r="K149" i="2"/>
  <c r="D141" i="2"/>
  <c r="E141" i="2"/>
  <c r="F141" i="2"/>
  <c r="G141" i="2"/>
  <c r="H141" i="2"/>
  <c r="I141" i="2"/>
  <c r="J141" i="2"/>
  <c r="K141" i="2"/>
  <c r="D130" i="2"/>
  <c r="E130" i="2"/>
  <c r="F130" i="2"/>
  <c r="G130" i="2"/>
  <c r="H130" i="2"/>
  <c r="I130" i="2"/>
  <c r="J130" i="2"/>
  <c r="K130" i="2"/>
  <c r="D121" i="2"/>
  <c r="E121" i="2"/>
  <c r="F121" i="2"/>
  <c r="G121" i="2"/>
  <c r="H121" i="2"/>
  <c r="I121" i="2"/>
  <c r="J121" i="2"/>
  <c r="K121" i="2"/>
  <c r="D104" i="2"/>
  <c r="E104" i="2"/>
  <c r="F104" i="2"/>
  <c r="G104" i="2"/>
  <c r="H104" i="2"/>
  <c r="I104" i="2"/>
  <c r="J104" i="2"/>
  <c r="K104" i="2"/>
  <c r="D96" i="2"/>
  <c r="E96" i="2"/>
  <c r="F96" i="2"/>
  <c r="G96" i="2"/>
  <c r="H96" i="2"/>
  <c r="I96" i="2"/>
  <c r="J96" i="2"/>
  <c r="K96" i="2"/>
  <c r="D87" i="2"/>
  <c r="E87" i="2"/>
  <c r="F87" i="2"/>
  <c r="G87" i="2"/>
  <c r="H87" i="2"/>
  <c r="I87" i="2"/>
  <c r="J87" i="2"/>
  <c r="K87" i="2"/>
  <c r="D76" i="2"/>
  <c r="E76" i="2"/>
  <c r="F76" i="2"/>
  <c r="G76" i="2"/>
  <c r="H76" i="2"/>
  <c r="I76" i="2"/>
  <c r="J76" i="2"/>
  <c r="K76" i="2"/>
  <c r="D59" i="2"/>
  <c r="E59" i="2"/>
  <c r="F59" i="2"/>
  <c r="G59" i="2"/>
  <c r="H59" i="2"/>
  <c r="I59" i="2"/>
  <c r="J59" i="2"/>
  <c r="K59" i="2"/>
  <c r="D40" i="2"/>
  <c r="E40" i="2"/>
  <c r="F40" i="2"/>
  <c r="G40" i="2"/>
  <c r="H40" i="2"/>
  <c r="I40" i="2"/>
  <c r="J40" i="2"/>
  <c r="K40" i="2"/>
  <c r="D30" i="2"/>
  <c r="E30" i="2"/>
  <c r="F30" i="2"/>
  <c r="G30" i="2"/>
  <c r="H30" i="2"/>
  <c r="I30" i="2"/>
  <c r="J30" i="2"/>
  <c r="K30" i="2"/>
  <c r="D18" i="2"/>
  <c r="E18" i="2"/>
  <c r="F18" i="2"/>
  <c r="G18" i="2"/>
  <c r="H18" i="2"/>
  <c r="I18" i="2"/>
  <c r="J18" i="2"/>
  <c r="K18" i="2"/>
  <c r="D9" i="2"/>
  <c r="D203" i="2" s="1"/>
  <c r="E9" i="2"/>
  <c r="E203" i="2" s="1"/>
  <c r="F9" i="2"/>
  <c r="F203" i="2" s="1"/>
  <c r="G9" i="2"/>
  <c r="G203" i="2" s="1"/>
  <c r="H9" i="2"/>
  <c r="H203" i="2" s="1"/>
  <c r="I9" i="2"/>
  <c r="I203" i="2" s="1"/>
  <c r="J9" i="2"/>
  <c r="J203" i="2" s="1"/>
  <c r="K9" i="2"/>
  <c r="K203" i="2" s="1"/>
  <c r="C200" i="2"/>
  <c r="C190" i="2"/>
  <c r="C157" i="2"/>
  <c r="C149" i="2"/>
  <c r="C141" i="2"/>
  <c r="C130" i="2"/>
  <c r="C121" i="2"/>
  <c r="C104" i="2"/>
  <c r="C96" i="2"/>
  <c r="C87" i="2"/>
  <c r="C76" i="2"/>
  <c r="C59" i="2"/>
  <c r="C40" i="2"/>
  <c r="C30" i="2"/>
  <c r="C18" i="2"/>
  <c r="C9" i="2"/>
  <c r="C203" i="2" s="1"/>
</calcChain>
</file>

<file path=xl/sharedStrings.xml><?xml version="1.0" encoding="utf-8"?>
<sst xmlns="http://schemas.openxmlformats.org/spreadsheetml/2006/main" count="468" uniqueCount="292">
  <si>
    <t>Código</t>
  </si>
  <si>
    <t>Empleado</t>
  </si>
  <si>
    <t>Sueldo</t>
  </si>
  <si>
    <t>Tiempo extraordinario</t>
  </si>
  <si>
    <t>Cuotas IMSS pagadas por el patrón</t>
  </si>
  <si>
    <t>*TOTAL* *PERCEPCIONES*</t>
  </si>
  <si>
    <t>I.S.R. (mes)</t>
  </si>
  <si>
    <t>Cuota obrera I.M.S.S.</t>
  </si>
  <si>
    <t>Ajuste al neto</t>
  </si>
  <si>
    <t>*TOTAL* *DEDUCCIONES*</t>
  </si>
  <si>
    <t>*NETO*</t>
  </si>
  <si>
    <t xml:space="preserve">    Reg. Pat. IMSS:  R1326894380</t>
  </si>
  <si>
    <t>Departamento 1 Presidencia</t>
  </si>
  <si>
    <t>011020003</t>
  </si>
  <si>
    <t>Marín Vázquez Luis Manuel</t>
  </si>
  <si>
    <t>Total Depto</t>
  </si>
  <si>
    <t xml:space="preserve">  -----------------------</t>
  </si>
  <si>
    <t>Departamento 2 Consejeros Electorales</t>
  </si>
  <si>
    <t>011020007</t>
  </si>
  <si>
    <t>Garces Jiménez Sandra Tatiana</t>
  </si>
  <si>
    <t>061120E09</t>
  </si>
  <si>
    <t>Cervantes González Josefina</t>
  </si>
  <si>
    <t>061120E10</t>
  </si>
  <si>
    <t>Tellez Arana Luis</t>
  </si>
  <si>
    <t>061120E12</t>
  </si>
  <si>
    <t>López Roa Nidia Eunice</t>
  </si>
  <si>
    <t>061120E14</t>
  </si>
  <si>
    <t>Franco Hernández Ana Patricia</t>
  </si>
  <si>
    <t>Departamento 3 Secretaría Ejecutiva</t>
  </si>
  <si>
    <t>010820204</t>
  </si>
  <si>
    <t>Olmos Báez Brenda Elizabeth</t>
  </si>
  <si>
    <t>010820205</t>
  </si>
  <si>
    <t>Munguía  Martínez Alvaro Fernando</t>
  </si>
  <si>
    <t>011020004</t>
  </si>
  <si>
    <t>Alcalá Castillo Carlos Augusto</t>
  </si>
  <si>
    <t>150101042</t>
  </si>
  <si>
    <t>Rosales Ruíz Jorge Enrique</t>
  </si>
  <si>
    <t>180101045</t>
  </si>
  <si>
    <t>Quezada Malta Amado</t>
  </si>
  <si>
    <t>180101050</t>
  </si>
  <si>
    <t>Cárdenas Becerra Christian Dennis</t>
  </si>
  <si>
    <t>180116005</t>
  </si>
  <si>
    <t>Montiel Llamas Yesenia</t>
  </si>
  <si>
    <t>231020002</t>
  </si>
  <si>
    <t>Ortíz Espinoza Jorge Horacio</t>
  </si>
  <si>
    <t>061120E13</t>
  </si>
  <si>
    <t>López Mora Elsa</t>
  </si>
  <si>
    <t>180602001</t>
  </si>
  <si>
    <t>Nava Pulido Julio César</t>
  </si>
  <si>
    <t>201101001</t>
  </si>
  <si>
    <t>González Chávez María Antonia</t>
  </si>
  <si>
    <t>201101002</t>
  </si>
  <si>
    <t>Cruz Jiménez Marili</t>
  </si>
  <si>
    <t>201101005</t>
  </si>
  <si>
    <t>Corona Morales Sonia Rosario</t>
  </si>
  <si>
    <t>Departamento 9 Contraloría General</t>
  </si>
  <si>
    <t>010820011</t>
  </si>
  <si>
    <t>Zavala Avalos Sergio Alberto</t>
  </si>
  <si>
    <t>010820028</t>
  </si>
  <si>
    <t>Alvarado Pelayo Daniel Alejandro</t>
  </si>
  <si>
    <t>161020002</t>
  </si>
  <si>
    <t>Vázquez Arias Luis Alberto</t>
  </si>
  <si>
    <t>161020003</t>
  </si>
  <si>
    <t>Pineda Vidrio Olimpia Judith</t>
  </si>
  <si>
    <t>161020004</t>
  </si>
  <si>
    <t>Zapata Zea Rosa Karina</t>
  </si>
  <si>
    <t>161020005</t>
  </si>
  <si>
    <t>Navarro Ramírez Gabriela Sarahi</t>
  </si>
  <si>
    <t>Departamento 11 Dirección Jurídica</t>
  </si>
  <si>
    <t>010920001</t>
  </si>
  <si>
    <t>Cossío Deschamps María De Lourdes Gabriela</t>
  </si>
  <si>
    <t>011020008</t>
  </si>
  <si>
    <t>Buenrostro Medina Francisco Javier</t>
  </si>
  <si>
    <t>011020009</t>
  </si>
  <si>
    <t>Sánchez Valenzuela Karla Veronica</t>
  </si>
  <si>
    <t>011020010</t>
  </si>
  <si>
    <t>Macias Macias Martha Alicia</t>
  </si>
  <si>
    <t>011020011</t>
  </si>
  <si>
    <t>Ibarra Tejeda Nadya Fabiola</t>
  </si>
  <si>
    <t>011020012</t>
  </si>
  <si>
    <t>Mora Joya Guillermo</t>
  </si>
  <si>
    <t>150113038</t>
  </si>
  <si>
    <t>Caudillo Vargas Aldo Alejandro</t>
  </si>
  <si>
    <t>150116086</t>
  </si>
  <si>
    <t>Guillen Salinas Jennifer Margarita</t>
  </si>
  <si>
    <t>150302178</t>
  </si>
  <si>
    <t>Mejía Díaz Citlalli Lucía</t>
  </si>
  <si>
    <t>180116036</t>
  </si>
  <si>
    <t>Sánchez Castellanos José Alberto</t>
  </si>
  <si>
    <t>180116040</t>
  </si>
  <si>
    <t>Vargas Aceves Rafael</t>
  </si>
  <si>
    <t>231020013</t>
  </si>
  <si>
    <t>Vera Preciado Felipe De Jesús</t>
  </si>
  <si>
    <t>231020E02</t>
  </si>
  <si>
    <t>García Maxemín Alicia</t>
  </si>
  <si>
    <t>231020E07</t>
  </si>
  <si>
    <t>Chacón Uranga Carmen Rosario</t>
  </si>
  <si>
    <t>Departamento 12 Organización  Electoral</t>
  </si>
  <si>
    <t>010820012</t>
  </si>
  <si>
    <t>Ulloa Trujillo Fatíma Esther</t>
  </si>
  <si>
    <t>010820013</t>
  </si>
  <si>
    <t>Preciado Esparza Ana Ruth</t>
  </si>
  <si>
    <t>011020013</t>
  </si>
  <si>
    <t>De La Torre Pérez Enrique</t>
  </si>
  <si>
    <t>011020014</t>
  </si>
  <si>
    <t>Buenrostro Serrano Adda Michelle Raquel</t>
  </si>
  <si>
    <t>011020015</t>
  </si>
  <si>
    <t>Ibarra López Héctor Alexis</t>
  </si>
  <si>
    <t>011020016</t>
  </si>
  <si>
    <t>González Anguiano Efrain</t>
  </si>
  <si>
    <t>150101039</t>
  </si>
  <si>
    <t>Rodríguez Salazar Evert Ivan</t>
  </si>
  <si>
    <t>150101040</t>
  </si>
  <si>
    <t>Torres López Luis Francisco</t>
  </si>
  <si>
    <t>161020001</t>
  </si>
  <si>
    <t>Renteria Mejía Sandra</t>
  </si>
  <si>
    <t>180101036</t>
  </si>
  <si>
    <t>Ramírez García Tania Lu</t>
  </si>
  <si>
    <t>18080101</t>
  </si>
  <si>
    <t>Sánchez Aguilera Juan Francisco</t>
  </si>
  <si>
    <t>180901003</t>
  </si>
  <si>
    <t>González Sánchez Magdabet Ezbaí</t>
  </si>
  <si>
    <t>190816010</t>
  </si>
  <si>
    <t>Zubieta Iñiguez Sandro Antonio</t>
  </si>
  <si>
    <t>Departamento 14 Unidad Técnica de Prerrogativas</t>
  </si>
  <si>
    <t>010820026</t>
  </si>
  <si>
    <t>Beas Barroso María Fernanda</t>
  </si>
  <si>
    <t>141201026</t>
  </si>
  <si>
    <t>Reyes Reyes Bertha Rocío</t>
  </si>
  <si>
    <t>180116052</t>
  </si>
  <si>
    <t xml:space="preserve">Cervantes Mendez Luis Gerardo </t>
  </si>
  <si>
    <t>190816005</t>
  </si>
  <si>
    <t>Guadalajara Gutiérrez Norma</t>
  </si>
  <si>
    <t>231020010</t>
  </si>
  <si>
    <t>Arce Lozoya Jefferson Geovanni</t>
  </si>
  <si>
    <t>231020011</t>
  </si>
  <si>
    <t>Murillo Andrade Ana Karen</t>
  </si>
  <si>
    <t>231020012</t>
  </si>
  <si>
    <t>Ceballos Ortega Fernando</t>
  </si>
  <si>
    <t>Departamento 15 Secretaría Técnica de Comisiones</t>
  </si>
  <si>
    <t>010820029</t>
  </si>
  <si>
    <t>Rodríguez Galván Vivecka</t>
  </si>
  <si>
    <t>010820030</t>
  </si>
  <si>
    <t>Jaureguí Navarro Susana Rocío</t>
  </si>
  <si>
    <t>010820031</t>
  </si>
  <si>
    <t>Flores Lomelí Mauricio</t>
  </si>
  <si>
    <t>180101030</t>
  </si>
  <si>
    <t>Ruíz Benítez Carolina</t>
  </si>
  <si>
    <t>201101003</t>
  </si>
  <si>
    <t>Sánchez Sánchez Karla Mayte</t>
  </si>
  <si>
    <t>Departamento 16 Unidad Técnica de Fiscalización</t>
  </si>
  <si>
    <t>010820023</t>
  </si>
  <si>
    <t>Melo Alcalá Lizette</t>
  </si>
  <si>
    <t>180101029</t>
  </si>
  <si>
    <t>González Hernández Miriam Del Rocío</t>
  </si>
  <si>
    <t>190816001</t>
  </si>
  <si>
    <t>Macias Gallegos Liliana Ibeth</t>
  </si>
  <si>
    <t>231020009</t>
  </si>
  <si>
    <t>Juárez Novoa Luis Ricardo</t>
  </si>
  <si>
    <t>Departamento 21 Dirección de Informática</t>
  </si>
  <si>
    <t>01022001E</t>
  </si>
  <si>
    <t>González Corona Diana Sarahi</t>
  </si>
  <si>
    <t>01022002E</t>
  </si>
  <si>
    <t>Vargas López Tómas Alejandro</t>
  </si>
  <si>
    <t>01022003</t>
  </si>
  <si>
    <t>García Vallejo José Antonio</t>
  </si>
  <si>
    <t>01022004E</t>
  </si>
  <si>
    <t>Pérez Fuentes Carlos Alberto</t>
  </si>
  <si>
    <t>010820014</t>
  </si>
  <si>
    <t>González López Kevin Daniel</t>
  </si>
  <si>
    <t>010820015</t>
  </si>
  <si>
    <t>Meneses De La Sotarriba José Juan</t>
  </si>
  <si>
    <t>010820016</t>
  </si>
  <si>
    <t>González García Guillermo Emmanuel</t>
  </si>
  <si>
    <t>011020005</t>
  </si>
  <si>
    <t>Arroyo González Paula Elizabeth</t>
  </si>
  <si>
    <t>011020006</t>
  </si>
  <si>
    <t>Acosta León Gabriela</t>
  </si>
  <si>
    <t>150116102</t>
  </si>
  <si>
    <t>Mojarro Orozco Christian</t>
  </si>
  <si>
    <t>150116108</t>
  </si>
  <si>
    <t>Masuoka Shiguematsu Alberto Ruyichi</t>
  </si>
  <si>
    <t>180116046</t>
  </si>
  <si>
    <t>López Flores Imelda Lizeth</t>
  </si>
  <si>
    <t>190816008</t>
  </si>
  <si>
    <t>Medina Vázquez Victor Daniel</t>
  </si>
  <si>
    <t>061120E11</t>
  </si>
  <si>
    <t>Bustos Salazar Mayra Guadalupe</t>
  </si>
  <si>
    <t>Departamento 26 Dirección de Participación Ciudadana</t>
  </si>
  <si>
    <t>010820017</t>
  </si>
  <si>
    <t>Calderón Quezada Fernando</t>
  </si>
  <si>
    <t>010820018</t>
  </si>
  <si>
    <t>Luna Chávez Brenda Rosario</t>
  </si>
  <si>
    <t>010820019</t>
  </si>
  <si>
    <t>Lugo Torres Angélica</t>
  </si>
  <si>
    <t>231020006</t>
  </si>
  <si>
    <t>Chávez Jasso Pablo</t>
  </si>
  <si>
    <t>231020007</t>
  </si>
  <si>
    <t>Pérez De Alba Esteban</t>
  </si>
  <si>
    <t>Departamento 27 Dirección de Educación Cívica</t>
  </si>
  <si>
    <t>010820021</t>
  </si>
  <si>
    <t>Valencia García María Paloma</t>
  </si>
  <si>
    <t>010820022</t>
  </si>
  <si>
    <t>Gaytán Mascareño Sergio</t>
  </si>
  <si>
    <t>180101056</t>
  </si>
  <si>
    <t>Gallego Valdés Ana Laura</t>
  </si>
  <si>
    <t>201101004</t>
  </si>
  <si>
    <t>González Ayala Armando</t>
  </si>
  <si>
    <t>231020001</t>
  </si>
  <si>
    <t>Valencia Barragán Javier</t>
  </si>
  <si>
    <t>231020003</t>
  </si>
  <si>
    <t>Martínez Flores Larisa</t>
  </si>
  <si>
    <t>231020004</t>
  </si>
  <si>
    <t>Cervantes Méndez Andrea Yazeret</t>
  </si>
  <si>
    <t>Departamento 32 Dir de Transparencia e Información Púb</t>
  </si>
  <si>
    <t>010820024</t>
  </si>
  <si>
    <t>Flores Ponce Claudia</t>
  </si>
  <si>
    <t>010820025</t>
  </si>
  <si>
    <t>Orozco Laguna Beatriz Adriana</t>
  </si>
  <si>
    <t>190816003</t>
  </si>
  <si>
    <t>Saldivar Rebollosa Luz Angelina</t>
  </si>
  <si>
    <t>231020008</t>
  </si>
  <si>
    <t>Solís Cisneros Karla Selene</t>
  </si>
  <si>
    <t>Departamento 34 Dirección de Edición</t>
  </si>
  <si>
    <t>010820036</t>
  </si>
  <si>
    <t>Pérez Castillo Néstor</t>
  </si>
  <si>
    <t>011020001</t>
  </si>
  <si>
    <t>Ponce Barajas Felipe De Jesús</t>
  </si>
  <si>
    <t>011020002</t>
  </si>
  <si>
    <t>Aguillón Zamora Valeria</t>
  </si>
  <si>
    <t>180101060</t>
  </si>
  <si>
    <t>Castro Fregoso Graciela Olivia</t>
  </si>
  <si>
    <t>Departamento 35 Dir de Administración y Finanzas</t>
  </si>
  <si>
    <t>010820203</t>
  </si>
  <si>
    <t>González  Estrada Jimena</t>
  </si>
  <si>
    <t>150116058</t>
  </si>
  <si>
    <t>Curiel Segura Laura Patricia</t>
  </si>
  <si>
    <t>150116116</t>
  </si>
  <si>
    <t>Presas Magdaleno Ana Lilia</t>
  </si>
  <si>
    <t>150116122</t>
  </si>
  <si>
    <t>Cid López Horacio</t>
  </si>
  <si>
    <t>160820201</t>
  </si>
  <si>
    <t>Plascencia  Cárdenas Alejandro</t>
  </si>
  <si>
    <t>180101012</t>
  </si>
  <si>
    <t>Arrezola Jiménez Vicente</t>
  </si>
  <si>
    <t>180101035</t>
  </si>
  <si>
    <t>Ramírez Gallardo Juan Carlos</t>
  </si>
  <si>
    <t>190816002</t>
  </si>
  <si>
    <t>Cervantes Pulido Andrea</t>
  </si>
  <si>
    <t>190816011</t>
  </si>
  <si>
    <t>Morillón Arceo Héctor Antonio</t>
  </si>
  <si>
    <t>231020E01</t>
  </si>
  <si>
    <t>Camacho Rodríguez Carlos Alberto</t>
  </si>
  <si>
    <t>231020E03</t>
  </si>
  <si>
    <t>Aguirre Partida Netzahualcoyotl</t>
  </si>
  <si>
    <t>231020E04</t>
  </si>
  <si>
    <t>Maldonado Párraga Jesús</t>
  </si>
  <si>
    <t>231020E05</t>
  </si>
  <si>
    <t>León Pérez César</t>
  </si>
  <si>
    <t>231020E06</t>
  </si>
  <si>
    <t>Partida Uribe Christian Fernando</t>
  </si>
  <si>
    <t>231020E08</t>
  </si>
  <si>
    <t>Mojica Prado Mónica Alejandra</t>
  </si>
  <si>
    <t>Departamento 36 Dirección de Comunicación Social</t>
  </si>
  <si>
    <t>010820032</t>
  </si>
  <si>
    <t>Soriano Rubio María Magdalena</t>
  </si>
  <si>
    <t>010820033</t>
  </si>
  <si>
    <t>Velasco Campos Eduardo Soyuz</t>
  </si>
  <si>
    <t>160820202</t>
  </si>
  <si>
    <t>Muñoz Ramírez José Alberto</t>
  </si>
  <si>
    <t>180101006</t>
  </si>
  <si>
    <t>Mandujano Pérez Armando Valdemar</t>
  </si>
  <si>
    <t>231020005</t>
  </si>
  <si>
    <t>Campos Rosas Luis José</t>
  </si>
  <si>
    <t>Departamento 37 Dir de Genero  y no Discriminación</t>
  </si>
  <si>
    <t>010820010</t>
  </si>
  <si>
    <t>Cervantes Castañeda Andrea Carolina</t>
  </si>
  <si>
    <t>010820206</t>
  </si>
  <si>
    <t>Torres Fuentes Elanie Margaret</t>
  </si>
  <si>
    <t>010820207</t>
  </si>
  <si>
    <t>Espejo Gil Samaniego Marina Fernanda</t>
  </si>
  <si>
    <t>010820208</t>
  </si>
  <si>
    <t>Hernández Angeles Diego</t>
  </si>
  <si>
    <t>010820209</t>
  </si>
  <si>
    <t>Cardiel Ramos Margarita Del Refugio</t>
  </si>
  <si>
    <t>180101043</t>
  </si>
  <si>
    <t>Papias Santana Zaida</t>
  </si>
  <si>
    <t xml:space="preserve">  =============</t>
  </si>
  <si>
    <t>Total Gral.</t>
  </si>
  <si>
    <t>INSTITUTO ELECTORAL Y DE PARTICIPACION CIUDADANA DEL ESTADO DE JALISCO</t>
  </si>
  <si>
    <t>TODOS</t>
  </si>
  <si>
    <t>Percepción Quincenal 21 del 01/11/2020 al 15/11/2020 ADMINISTRATIVO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</si>
</sst>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name val="Trebuchet MS"/>
      <family val="2"/>
    </font>
    <font>
      <b/>
      <sz val="14"/>
      <name val="Trebuchet MS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13.5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6E3FD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164" fontId="9" fillId="15" borderId="2" xfId="0" applyNumberFormat="1" applyFont="1" applyFill="1" applyBorder="1" applyAlignment="1">
      <alignment horizontal="center" vertical="center" wrapText="1"/>
    </xf>
    <xf numFmtId="49" fontId="9" fillId="15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/>
    <xf numFmtId="49" fontId="12" fillId="0" borderId="0" xfId="0" applyNumberFormat="1" applyFont="1" applyBorder="1" applyAlignment="1"/>
    <xf numFmtId="0" fontId="7" fillId="0" borderId="0" xfId="0" applyFont="1"/>
    <xf numFmtId="164" fontId="12" fillId="0" borderId="0" xfId="0" applyNumberFormat="1" applyFont="1" applyAlignment="1"/>
    <xf numFmtId="0" fontId="11" fillId="0" borderId="0" xfId="0" applyFont="1" applyBorder="1" applyAlignment="1">
      <alignment vertical="center"/>
    </xf>
    <xf numFmtId="0" fontId="0" fillId="0" borderId="0" xfId="0"/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164" fontId="8" fillId="0" borderId="0" xfId="0" applyNumberFormat="1" applyFont="1"/>
    <xf numFmtId="164" fontId="7" fillId="0" borderId="0" xfId="0" applyNumberFormat="1" applyFont="1" applyAlignment="1">
      <alignment horizontal="right"/>
    </xf>
    <xf numFmtId="164" fontId="7" fillId="0" borderId="0" xfId="0" applyNumberFormat="1" applyFont="1"/>
    <xf numFmtId="49" fontId="8" fillId="0" borderId="0" xfId="0" applyNumberFormat="1" applyFont="1"/>
    <xf numFmtId="0" fontId="8" fillId="0" borderId="0" xfId="0" applyFont="1" applyAlignment="1">
      <alignment horizontal="center"/>
    </xf>
    <xf numFmtId="0" fontId="0" fillId="0" borderId="0" xfId="0"/>
    <xf numFmtId="0" fontId="0" fillId="0" borderId="0" xfId="0"/>
    <xf numFmtId="164" fontId="3" fillId="0" borderId="0" xfId="0" applyNumberFormat="1" applyFont="1"/>
    <xf numFmtId="0" fontId="0" fillId="0" borderId="0" xfId="0" applyFill="1"/>
    <xf numFmtId="49" fontId="3" fillId="0" borderId="0" xfId="0" applyNumberFormat="1" applyFont="1" applyFill="1"/>
    <xf numFmtId="49" fontId="2" fillId="0" borderId="0" xfId="0" applyNumberFormat="1" applyFont="1" applyFill="1"/>
    <xf numFmtId="164" fontId="2" fillId="0" borderId="0" xfId="0" applyNumberFormat="1" applyFont="1" applyFill="1"/>
    <xf numFmtId="49" fontId="8" fillId="0" borderId="0" xfId="0" applyNumberFormat="1" applyFont="1" applyFill="1"/>
    <xf numFmtId="0" fontId="7" fillId="0" borderId="0" xfId="0" applyFont="1" applyFill="1"/>
    <xf numFmtId="164" fontId="7" fillId="0" borderId="0" xfId="0" applyNumberFormat="1" applyFont="1" applyFill="1" applyAlignment="1">
      <alignment horizontal="right"/>
    </xf>
    <xf numFmtId="49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/>
    <xf numFmtId="49" fontId="13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49" fontId="12" fillId="0" borderId="3" xfId="0" applyNumberFormat="1" applyFont="1" applyBorder="1" applyAlignment="1">
      <alignment horizontal="center"/>
    </xf>
  </cellXfs>
  <cellStyles count="177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75"/>
    <cellStyle name="Normal 13" xfId="176"/>
    <cellStyle name="Normal 14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colors>
    <mruColors>
      <color rgb="FFF6E3FD"/>
      <color rgb="FFEECC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3"/>
  <sheetViews>
    <sheetView tabSelected="1" workbookViewId="0">
      <selection activeCell="N14" sqref="N14"/>
    </sheetView>
  </sheetViews>
  <sheetFormatPr baseColWidth="10" defaultRowHeight="15" x14ac:dyDescent="0.25"/>
  <cols>
    <col min="2" max="2" width="33.140625" customWidth="1"/>
    <col min="3" max="3" width="14.140625" customWidth="1"/>
    <col min="4" max="4" width="14.5703125" customWidth="1"/>
    <col min="6" max="6" width="15.85546875" customWidth="1"/>
    <col min="7" max="7" width="10" customWidth="1"/>
    <col min="8" max="8" width="11.140625" customWidth="1"/>
    <col min="9" max="9" width="9.85546875" customWidth="1"/>
    <col min="10" max="10" width="14.140625" customWidth="1"/>
    <col min="11" max="11" width="15.85546875" customWidth="1"/>
  </cols>
  <sheetData>
    <row r="1" spans="1:13" ht="18.75" x14ac:dyDescent="0.3">
      <c r="A1" s="8"/>
      <c r="B1" s="8"/>
      <c r="C1" s="8"/>
      <c r="D1" s="8"/>
      <c r="E1" s="8"/>
      <c r="F1" s="8"/>
      <c r="G1" s="8"/>
      <c r="H1" s="8"/>
      <c r="I1" s="30" t="s">
        <v>11</v>
      </c>
      <c r="J1" s="30"/>
      <c r="K1" s="30"/>
      <c r="L1" s="3"/>
      <c r="M1" s="3"/>
    </row>
    <row r="2" spans="1:13" ht="21" x14ac:dyDescent="0.25">
      <c r="A2" s="31" t="s">
        <v>289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7"/>
      <c r="M2" s="7"/>
    </row>
    <row r="3" spans="1:13" ht="18.75" x14ac:dyDescent="0.3">
      <c r="A3" s="32" t="s">
        <v>291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6"/>
      <c r="M3" s="6"/>
    </row>
    <row r="4" spans="1:13" ht="18.75" x14ac:dyDescent="0.3">
      <c r="A4" s="33" t="s">
        <v>290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4"/>
      <c r="M4" s="4"/>
    </row>
    <row r="5" spans="1:13" ht="40.5" x14ac:dyDescent="0.25">
      <c r="A5" s="2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</row>
    <row r="6" spans="1:13" ht="15.75" x14ac:dyDescent="0.3">
      <c r="A6" s="15" t="s">
        <v>12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 ht="15.75" x14ac:dyDescent="0.3">
      <c r="A7" s="11" t="s">
        <v>13</v>
      </c>
      <c r="B7" s="14" t="s">
        <v>14</v>
      </c>
      <c r="C7" s="14">
        <v>10171.32</v>
      </c>
      <c r="D7" s="14">
        <v>3038.19</v>
      </c>
      <c r="E7" s="14">
        <v>45.16</v>
      </c>
      <c r="F7" s="14">
        <v>13254.67</v>
      </c>
      <c r="G7" s="14">
        <v>2198.5500000000002</v>
      </c>
      <c r="H7" s="14">
        <v>45.16</v>
      </c>
      <c r="I7" s="14">
        <v>0.16</v>
      </c>
      <c r="J7" s="14">
        <v>2243.87</v>
      </c>
      <c r="K7" s="14">
        <v>11010.8</v>
      </c>
    </row>
    <row r="8" spans="1:13" ht="15.75" x14ac:dyDescent="0.3">
      <c r="A8" s="13"/>
      <c r="B8" s="13"/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</row>
    <row r="9" spans="1:13" ht="15.75" x14ac:dyDescent="0.3">
      <c r="A9" s="9" t="s">
        <v>15</v>
      </c>
      <c r="B9" s="16">
        <v>1</v>
      </c>
      <c r="C9" s="12">
        <f>+C7</f>
        <v>10171.32</v>
      </c>
      <c r="D9" s="12">
        <f t="shared" ref="D9:K9" si="0">+D7</f>
        <v>3038.19</v>
      </c>
      <c r="E9" s="12">
        <f t="shared" si="0"/>
        <v>45.16</v>
      </c>
      <c r="F9" s="12">
        <f t="shared" si="0"/>
        <v>13254.67</v>
      </c>
      <c r="G9" s="12">
        <f t="shared" si="0"/>
        <v>2198.5500000000002</v>
      </c>
      <c r="H9" s="12">
        <f t="shared" si="0"/>
        <v>45.16</v>
      </c>
      <c r="I9" s="12">
        <f t="shared" si="0"/>
        <v>0.16</v>
      </c>
      <c r="J9" s="12">
        <f t="shared" si="0"/>
        <v>2243.87</v>
      </c>
      <c r="K9" s="12">
        <f t="shared" si="0"/>
        <v>11010.8</v>
      </c>
    </row>
    <row r="10" spans="1:13" ht="15.75" x14ac:dyDescent="0.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15.75" x14ac:dyDescent="0.3">
      <c r="A11" s="15" t="s">
        <v>17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3" ht="15.75" x14ac:dyDescent="0.3">
      <c r="A12" s="11" t="s">
        <v>18</v>
      </c>
      <c r="B12" s="14" t="s">
        <v>19</v>
      </c>
      <c r="C12" s="14">
        <v>9388.65</v>
      </c>
      <c r="D12" s="14">
        <v>2804.45</v>
      </c>
      <c r="E12" s="14">
        <v>48.01</v>
      </c>
      <c r="F12" s="14">
        <v>12241.11</v>
      </c>
      <c r="G12" s="14">
        <v>2079.02</v>
      </c>
      <c r="H12" s="14">
        <v>48.01</v>
      </c>
      <c r="I12" s="14">
        <v>-0.12</v>
      </c>
      <c r="J12" s="14">
        <v>2126.91</v>
      </c>
      <c r="K12" s="14">
        <v>10114.200000000001</v>
      </c>
    </row>
    <row r="13" spans="1:13" ht="15.75" x14ac:dyDescent="0.3">
      <c r="A13" s="11" t="s">
        <v>20</v>
      </c>
      <c r="B13" s="14" t="s">
        <v>21</v>
      </c>
      <c r="C13" s="14">
        <v>6780.88</v>
      </c>
      <c r="D13" s="14">
        <v>2025.46</v>
      </c>
      <c r="E13" s="14">
        <v>37.630000000000003</v>
      </c>
      <c r="F13" s="14">
        <v>8843.9699999999993</v>
      </c>
      <c r="G13" s="14">
        <v>1234.31</v>
      </c>
      <c r="H13" s="14">
        <v>37.630000000000003</v>
      </c>
      <c r="I13" s="14">
        <v>0.03</v>
      </c>
      <c r="J13" s="14">
        <v>1271.97</v>
      </c>
      <c r="K13" s="14">
        <v>7572</v>
      </c>
    </row>
    <row r="14" spans="1:13" ht="15.75" x14ac:dyDescent="0.3">
      <c r="A14" s="11" t="s">
        <v>22</v>
      </c>
      <c r="B14" s="14" t="s">
        <v>23</v>
      </c>
      <c r="C14" s="14">
        <v>6780.88</v>
      </c>
      <c r="D14" s="14">
        <v>2025.46</v>
      </c>
      <c r="E14" s="14">
        <v>37.630000000000003</v>
      </c>
      <c r="F14" s="14">
        <v>8843.9699999999993</v>
      </c>
      <c r="G14" s="14">
        <v>1234.31</v>
      </c>
      <c r="H14" s="14">
        <v>37.630000000000003</v>
      </c>
      <c r="I14" s="14">
        <v>0.03</v>
      </c>
      <c r="J14" s="14">
        <v>1271.97</v>
      </c>
      <c r="K14" s="14">
        <v>7572</v>
      </c>
    </row>
    <row r="15" spans="1:13" ht="15.75" x14ac:dyDescent="0.3">
      <c r="A15" s="11" t="s">
        <v>24</v>
      </c>
      <c r="B15" s="14" t="s">
        <v>25</v>
      </c>
      <c r="C15" s="14">
        <v>6780.88</v>
      </c>
      <c r="D15" s="14">
        <v>2025.46</v>
      </c>
      <c r="E15" s="14">
        <v>37.630000000000003</v>
      </c>
      <c r="F15" s="14">
        <v>8843.9699999999993</v>
      </c>
      <c r="G15" s="14">
        <v>1234.31</v>
      </c>
      <c r="H15" s="14">
        <v>37.630000000000003</v>
      </c>
      <c r="I15" s="14">
        <v>0.03</v>
      </c>
      <c r="J15" s="14">
        <v>1271.97</v>
      </c>
      <c r="K15" s="14">
        <v>7572</v>
      </c>
    </row>
    <row r="16" spans="1:13" ht="15.75" x14ac:dyDescent="0.3">
      <c r="A16" s="11" t="s">
        <v>26</v>
      </c>
      <c r="B16" s="14" t="s">
        <v>27</v>
      </c>
      <c r="C16" s="14">
        <v>6780.88</v>
      </c>
      <c r="D16" s="14">
        <v>2025.46</v>
      </c>
      <c r="E16" s="14">
        <v>37.630000000000003</v>
      </c>
      <c r="F16" s="14">
        <v>8843.9699999999993</v>
      </c>
      <c r="G16" s="14">
        <v>1234.31</v>
      </c>
      <c r="H16" s="14">
        <v>37.630000000000003</v>
      </c>
      <c r="I16" s="14">
        <v>0.03</v>
      </c>
      <c r="J16" s="14">
        <v>1271.97</v>
      </c>
      <c r="K16" s="14">
        <v>7572</v>
      </c>
    </row>
    <row r="17" spans="1:11" ht="15.75" x14ac:dyDescent="0.3">
      <c r="A17" s="13"/>
      <c r="B17" s="13"/>
      <c r="C17" s="13" t="s">
        <v>16</v>
      </c>
      <c r="D17" s="13" t="s">
        <v>16</v>
      </c>
      <c r="E17" s="13" t="s">
        <v>16</v>
      </c>
      <c r="F17" s="13" t="s">
        <v>16</v>
      </c>
      <c r="G17" s="13" t="s">
        <v>16</v>
      </c>
      <c r="H17" s="13" t="s">
        <v>16</v>
      </c>
      <c r="I17" s="13" t="s">
        <v>16</v>
      </c>
      <c r="J17" s="13" t="s">
        <v>16</v>
      </c>
      <c r="K17" s="13" t="s">
        <v>16</v>
      </c>
    </row>
    <row r="18" spans="1:11" ht="15.75" x14ac:dyDescent="0.3">
      <c r="A18" s="9" t="s">
        <v>15</v>
      </c>
      <c r="B18" s="16">
        <v>5</v>
      </c>
      <c r="C18" s="12">
        <f>+C12+C13+C14+C15+C16</f>
        <v>36512.17</v>
      </c>
      <c r="D18" s="12">
        <f t="shared" ref="D18:K18" si="1">+D12+D13+D14+D15+D16</f>
        <v>10906.29</v>
      </c>
      <c r="E18" s="12">
        <f t="shared" si="1"/>
        <v>198.53</v>
      </c>
      <c r="F18" s="12">
        <f t="shared" si="1"/>
        <v>47616.990000000005</v>
      </c>
      <c r="G18" s="12">
        <f t="shared" si="1"/>
        <v>7016.2599999999984</v>
      </c>
      <c r="H18" s="12">
        <f t="shared" si="1"/>
        <v>198.53</v>
      </c>
      <c r="I18" s="12">
        <f t="shared" si="1"/>
        <v>0</v>
      </c>
      <c r="J18" s="12">
        <f t="shared" si="1"/>
        <v>7214.7900000000009</v>
      </c>
      <c r="K18" s="12">
        <f t="shared" si="1"/>
        <v>40402.199999999997</v>
      </c>
    </row>
    <row r="19" spans="1:11" ht="15.75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ht="15.75" x14ac:dyDescent="0.3">
      <c r="A20" s="15" t="s">
        <v>28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3">
      <c r="A21" s="11" t="s">
        <v>29</v>
      </c>
      <c r="B21" s="14" t="s">
        <v>30</v>
      </c>
      <c r="C21" s="14">
        <v>7823.2</v>
      </c>
      <c r="D21" s="14">
        <v>2336.8000000000002</v>
      </c>
      <c r="E21" s="14">
        <v>31.13</v>
      </c>
      <c r="F21" s="14">
        <v>10191.129999999999</v>
      </c>
      <c r="G21" s="14">
        <v>1523.45</v>
      </c>
      <c r="H21" s="14">
        <v>31.13</v>
      </c>
      <c r="I21" s="14">
        <v>0.15</v>
      </c>
      <c r="J21" s="14">
        <v>1554.73</v>
      </c>
      <c r="K21" s="14">
        <v>8636.4</v>
      </c>
    </row>
    <row r="22" spans="1:11" ht="15.75" x14ac:dyDescent="0.3">
      <c r="A22" s="11" t="s">
        <v>31</v>
      </c>
      <c r="B22" s="14" t="s">
        <v>32</v>
      </c>
      <c r="C22" s="14">
        <v>10171.32</v>
      </c>
      <c r="D22" s="14">
        <v>3038.19</v>
      </c>
      <c r="E22" s="14">
        <v>45.16</v>
      </c>
      <c r="F22" s="14">
        <v>13254.67</v>
      </c>
      <c r="G22" s="14">
        <v>2198.5500000000002</v>
      </c>
      <c r="H22" s="14">
        <v>45.16</v>
      </c>
      <c r="I22" s="14">
        <v>0.16</v>
      </c>
      <c r="J22" s="14">
        <v>2243.87</v>
      </c>
      <c r="K22" s="14">
        <v>11010.8</v>
      </c>
    </row>
    <row r="23" spans="1:11" ht="15.75" x14ac:dyDescent="0.3">
      <c r="A23" s="11" t="s">
        <v>33</v>
      </c>
      <c r="B23" s="14" t="s">
        <v>34</v>
      </c>
      <c r="C23" s="14">
        <v>7823.2</v>
      </c>
      <c r="D23" s="14">
        <v>2336.8000000000002</v>
      </c>
      <c r="E23" s="14">
        <v>31.13</v>
      </c>
      <c r="F23" s="14">
        <v>10191.129999999999</v>
      </c>
      <c r="G23" s="14">
        <v>1523.45</v>
      </c>
      <c r="H23" s="14">
        <v>31.13</v>
      </c>
      <c r="I23" s="14">
        <v>-0.05</v>
      </c>
      <c r="J23" s="14">
        <v>1554.53</v>
      </c>
      <c r="K23" s="14">
        <v>8636.6</v>
      </c>
    </row>
    <row r="24" spans="1:11" ht="15.75" x14ac:dyDescent="0.3">
      <c r="A24" s="11" t="s">
        <v>35</v>
      </c>
      <c r="B24" s="14" t="s">
        <v>36</v>
      </c>
      <c r="C24" s="14">
        <v>7823.2</v>
      </c>
      <c r="D24" s="14">
        <v>2336.8000000000002</v>
      </c>
      <c r="E24" s="14">
        <v>31.13</v>
      </c>
      <c r="F24" s="14">
        <v>10191.129999999999</v>
      </c>
      <c r="G24" s="14">
        <v>1523.45</v>
      </c>
      <c r="H24" s="14">
        <v>31.13</v>
      </c>
      <c r="I24" s="14">
        <v>-0.05</v>
      </c>
      <c r="J24" s="14">
        <v>1554.53</v>
      </c>
      <c r="K24" s="14">
        <v>8636.6</v>
      </c>
    </row>
    <row r="25" spans="1:11" ht="15.75" x14ac:dyDescent="0.3">
      <c r="A25" s="11" t="s">
        <v>37</v>
      </c>
      <c r="B25" s="14" t="s">
        <v>38</v>
      </c>
      <c r="C25" s="14">
        <v>10171.32</v>
      </c>
      <c r="D25" s="14">
        <v>3038.19</v>
      </c>
      <c r="E25" s="14">
        <v>45.16</v>
      </c>
      <c r="F25" s="14">
        <v>13254.67</v>
      </c>
      <c r="G25" s="14">
        <v>2198.5500000000002</v>
      </c>
      <c r="H25" s="14">
        <v>45.16</v>
      </c>
      <c r="I25" s="14">
        <v>-0.04</v>
      </c>
      <c r="J25" s="14">
        <v>2243.67</v>
      </c>
      <c r="K25" s="14">
        <v>11011</v>
      </c>
    </row>
    <row r="26" spans="1:11" ht="15.75" x14ac:dyDescent="0.3">
      <c r="A26" s="11" t="s">
        <v>39</v>
      </c>
      <c r="B26" s="14" t="s">
        <v>40</v>
      </c>
      <c r="C26" s="14">
        <v>7823.2</v>
      </c>
      <c r="D26" s="14">
        <v>2336.8000000000002</v>
      </c>
      <c r="E26" s="14">
        <v>31.13</v>
      </c>
      <c r="F26" s="14">
        <v>10191.129999999999</v>
      </c>
      <c r="G26" s="14">
        <v>1523.45</v>
      </c>
      <c r="H26" s="14">
        <v>31.13</v>
      </c>
      <c r="I26" s="14">
        <v>0.15</v>
      </c>
      <c r="J26" s="14">
        <v>1554.73</v>
      </c>
      <c r="K26" s="14">
        <v>8636.4</v>
      </c>
    </row>
    <row r="27" spans="1:11" ht="15.75" x14ac:dyDescent="0.3">
      <c r="A27" s="11" t="s">
        <v>41</v>
      </c>
      <c r="B27" s="14" t="s">
        <v>42</v>
      </c>
      <c r="C27" s="14">
        <v>10171.32</v>
      </c>
      <c r="D27" s="14">
        <v>3038.19</v>
      </c>
      <c r="E27" s="14">
        <v>45.16</v>
      </c>
      <c r="F27" s="14">
        <v>13254.67</v>
      </c>
      <c r="G27" s="14">
        <v>2198.5500000000002</v>
      </c>
      <c r="H27" s="14">
        <v>45.16</v>
      </c>
      <c r="I27" s="14">
        <v>-0.04</v>
      </c>
      <c r="J27" s="14">
        <v>2243.67</v>
      </c>
      <c r="K27" s="14">
        <v>11011</v>
      </c>
    </row>
    <row r="28" spans="1:11" ht="15.75" x14ac:dyDescent="0.3">
      <c r="A28" s="11" t="s">
        <v>43</v>
      </c>
      <c r="B28" s="14" t="s">
        <v>44</v>
      </c>
      <c r="C28" s="14">
        <v>10171.32</v>
      </c>
      <c r="D28" s="14">
        <v>3038.19</v>
      </c>
      <c r="E28" s="14">
        <v>45.16</v>
      </c>
      <c r="F28" s="14">
        <v>13254.67</v>
      </c>
      <c r="G28" s="14">
        <v>2198.5500000000002</v>
      </c>
      <c r="H28" s="14">
        <v>45.16</v>
      </c>
      <c r="I28" s="14">
        <v>-0.04</v>
      </c>
      <c r="J28" s="14">
        <v>2243.67</v>
      </c>
      <c r="K28" s="14">
        <v>11011</v>
      </c>
    </row>
    <row r="29" spans="1:11" ht="15.75" x14ac:dyDescent="0.3">
      <c r="A29" s="13"/>
      <c r="B29" s="13"/>
      <c r="C29" s="13" t="s">
        <v>16</v>
      </c>
      <c r="D29" s="13" t="s">
        <v>16</v>
      </c>
      <c r="E29" s="13" t="s">
        <v>16</v>
      </c>
      <c r="F29" s="13" t="s">
        <v>16</v>
      </c>
      <c r="G29" s="13" t="s">
        <v>16</v>
      </c>
      <c r="H29" s="13" t="s">
        <v>16</v>
      </c>
      <c r="I29" s="13" t="s">
        <v>16</v>
      </c>
      <c r="J29" s="13" t="s">
        <v>16</v>
      </c>
      <c r="K29" s="13" t="s">
        <v>16</v>
      </c>
    </row>
    <row r="30" spans="1:11" ht="15.75" x14ac:dyDescent="0.3">
      <c r="A30" s="9" t="s">
        <v>15</v>
      </c>
      <c r="B30" s="16">
        <v>8</v>
      </c>
      <c r="C30" s="12">
        <f>+C21+C22+C23+C24+C25+C26+C27+C28</f>
        <v>71978.079999999987</v>
      </c>
      <c r="D30" s="12">
        <f t="shared" ref="D30:K30" si="2">+D21+D22+D23+D24+D25+D26+D27+D28</f>
        <v>21499.96</v>
      </c>
      <c r="E30" s="12">
        <f t="shared" si="2"/>
        <v>305.15999999999997</v>
      </c>
      <c r="F30" s="12">
        <f t="shared" si="2"/>
        <v>93783.2</v>
      </c>
      <c r="G30" s="12">
        <f t="shared" si="2"/>
        <v>14888</v>
      </c>
      <c r="H30" s="12">
        <f t="shared" si="2"/>
        <v>305.15999999999997</v>
      </c>
      <c r="I30" s="12">
        <f t="shared" si="2"/>
        <v>0.24000000000000002</v>
      </c>
      <c r="J30" s="12">
        <f t="shared" si="2"/>
        <v>15193.4</v>
      </c>
      <c r="K30" s="12">
        <f t="shared" si="2"/>
        <v>78589.799999999988</v>
      </c>
    </row>
    <row r="31" spans="1:11" ht="15.75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.75" x14ac:dyDescent="0.3">
      <c r="A32" s="15" t="s">
        <v>55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.75" x14ac:dyDescent="0.3">
      <c r="A33" s="11" t="s">
        <v>56</v>
      </c>
      <c r="B33" s="14" t="s">
        <v>57</v>
      </c>
      <c r="C33" s="14">
        <v>10171.32</v>
      </c>
      <c r="D33" s="14">
        <v>3038.19</v>
      </c>
      <c r="E33" s="14">
        <v>45.16</v>
      </c>
      <c r="F33" s="14">
        <v>13254.67</v>
      </c>
      <c r="G33" s="14">
        <v>2198.5500000000002</v>
      </c>
      <c r="H33" s="14">
        <v>45.16</v>
      </c>
      <c r="I33" s="14">
        <v>0.16</v>
      </c>
      <c r="J33" s="14">
        <v>2243.87</v>
      </c>
      <c r="K33" s="14">
        <v>11010.8</v>
      </c>
    </row>
    <row r="34" spans="1:11" ht="15.75" x14ac:dyDescent="0.3">
      <c r="A34" s="11" t="s">
        <v>58</v>
      </c>
      <c r="B34" s="14" t="s">
        <v>59</v>
      </c>
      <c r="C34" s="14">
        <v>10171.32</v>
      </c>
      <c r="D34" s="14">
        <v>3038.19</v>
      </c>
      <c r="E34" s="14">
        <v>45.16</v>
      </c>
      <c r="F34" s="14">
        <v>13254.67</v>
      </c>
      <c r="G34" s="14">
        <v>2198.5500000000002</v>
      </c>
      <c r="H34" s="14">
        <v>45.16</v>
      </c>
      <c r="I34" s="14">
        <v>0.16</v>
      </c>
      <c r="J34" s="14">
        <v>2243.87</v>
      </c>
      <c r="K34" s="14">
        <v>11010.8</v>
      </c>
    </row>
    <row r="35" spans="1:11" ht="15.75" x14ac:dyDescent="0.3">
      <c r="A35" s="11" t="s">
        <v>60</v>
      </c>
      <c r="B35" s="14" t="s">
        <v>61</v>
      </c>
      <c r="C35" s="14">
        <v>10171.32</v>
      </c>
      <c r="D35" s="14">
        <v>3038.19</v>
      </c>
      <c r="E35" s="14">
        <v>45.16</v>
      </c>
      <c r="F35" s="14">
        <v>13254.67</v>
      </c>
      <c r="G35" s="14">
        <v>2198.5500000000002</v>
      </c>
      <c r="H35" s="14">
        <v>45.16</v>
      </c>
      <c r="I35" s="14">
        <v>-0.04</v>
      </c>
      <c r="J35" s="14">
        <v>2243.67</v>
      </c>
      <c r="K35" s="14">
        <v>11011</v>
      </c>
    </row>
    <row r="36" spans="1:11" ht="15.75" x14ac:dyDescent="0.3">
      <c r="A36" s="11" t="s">
        <v>62</v>
      </c>
      <c r="B36" s="14" t="s">
        <v>63</v>
      </c>
      <c r="C36" s="14">
        <v>7823.2</v>
      </c>
      <c r="D36" s="14">
        <v>2336.8000000000002</v>
      </c>
      <c r="E36" s="14">
        <v>31.13</v>
      </c>
      <c r="F36" s="14">
        <v>10191.129999999999</v>
      </c>
      <c r="G36" s="14">
        <v>1523.45</v>
      </c>
      <c r="H36" s="14">
        <v>31.13</v>
      </c>
      <c r="I36" s="14">
        <v>0.15</v>
      </c>
      <c r="J36" s="14">
        <v>1554.73</v>
      </c>
      <c r="K36" s="14">
        <v>8636.4</v>
      </c>
    </row>
    <row r="37" spans="1:11" ht="15.75" x14ac:dyDescent="0.3">
      <c r="A37" s="11" t="s">
        <v>64</v>
      </c>
      <c r="B37" s="14" t="s">
        <v>65</v>
      </c>
      <c r="C37" s="14">
        <v>7823.2</v>
      </c>
      <c r="D37" s="14">
        <v>2336.8000000000002</v>
      </c>
      <c r="E37" s="14">
        <v>31.13</v>
      </c>
      <c r="F37" s="14">
        <v>10191.129999999999</v>
      </c>
      <c r="G37" s="14">
        <v>1523.45</v>
      </c>
      <c r="H37" s="14">
        <v>31.13</v>
      </c>
      <c r="I37" s="14">
        <v>0.15</v>
      </c>
      <c r="J37" s="14">
        <v>1554.73</v>
      </c>
      <c r="K37" s="14">
        <v>8636.4</v>
      </c>
    </row>
    <row r="38" spans="1:11" ht="15.75" x14ac:dyDescent="0.3">
      <c r="A38" s="11" t="s">
        <v>66</v>
      </c>
      <c r="B38" s="14" t="s">
        <v>67</v>
      </c>
      <c r="C38" s="14">
        <v>7823.2</v>
      </c>
      <c r="D38" s="14">
        <v>2336.8000000000002</v>
      </c>
      <c r="E38" s="14">
        <v>31.13</v>
      </c>
      <c r="F38" s="14">
        <v>10191.129999999999</v>
      </c>
      <c r="G38" s="14">
        <v>1523.45</v>
      </c>
      <c r="H38" s="14">
        <v>31.13</v>
      </c>
      <c r="I38" s="14">
        <v>0.15</v>
      </c>
      <c r="J38" s="14">
        <v>1554.73</v>
      </c>
      <c r="K38" s="14">
        <v>8636.4</v>
      </c>
    </row>
    <row r="39" spans="1:11" ht="15.75" x14ac:dyDescent="0.3">
      <c r="A39" s="13"/>
      <c r="B39" s="13"/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</row>
    <row r="40" spans="1:11" ht="15.75" x14ac:dyDescent="0.3">
      <c r="A40" s="9" t="s">
        <v>15</v>
      </c>
      <c r="B40" s="16">
        <v>6</v>
      </c>
      <c r="C40" s="12">
        <f>+C33+C34+C35+C36+C37+C38</f>
        <v>53983.55999999999</v>
      </c>
      <c r="D40" s="12">
        <f t="shared" ref="D40:K40" si="3">+D33+D34+D35+D36+D37+D38</f>
        <v>16124.969999999998</v>
      </c>
      <c r="E40" s="12">
        <f t="shared" si="3"/>
        <v>228.86999999999998</v>
      </c>
      <c r="F40" s="12">
        <f t="shared" si="3"/>
        <v>70337.399999999994</v>
      </c>
      <c r="G40" s="12">
        <f t="shared" si="3"/>
        <v>11166.000000000002</v>
      </c>
      <c r="H40" s="12">
        <f t="shared" si="3"/>
        <v>228.86999999999998</v>
      </c>
      <c r="I40" s="12">
        <f t="shared" si="3"/>
        <v>0.73000000000000009</v>
      </c>
      <c r="J40" s="12">
        <f t="shared" si="3"/>
        <v>11395.599999999999</v>
      </c>
      <c r="K40" s="12">
        <f t="shared" si="3"/>
        <v>58941.8</v>
      </c>
    </row>
    <row r="41" spans="1:11" ht="15.75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15.75" x14ac:dyDescent="0.3">
      <c r="A42" s="15" t="s">
        <v>68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15.75" x14ac:dyDescent="0.3">
      <c r="A43" s="11" t="s">
        <v>69</v>
      </c>
      <c r="B43" s="14" t="s">
        <v>70</v>
      </c>
      <c r="C43" s="14">
        <v>10171.32</v>
      </c>
      <c r="D43" s="14">
        <v>3038.19</v>
      </c>
      <c r="E43" s="14">
        <v>45.16</v>
      </c>
      <c r="F43" s="14">
        <v>13254.67</v>
      </c>
      <c r="G43" s="14">
        <v>2198.5500000000002</v>
      </c>
      <c r="H43" s="14">
        <v>45.16</v>
      </c>
      <c r="I43" s="14">
        <v>-0.04</v>
      </c>
      <c r="J43" s="14">
        <v>2243.67</v>
      </c>
      <c r="K43" s="14">
        <v>11011</v>
      </c>
    </row>
    <row r="44" spans="1:11" ht="15.75" x14ac:dyDescent="0.3">
      <c r="A44" s="11" t="s">
        <v>71</v>
      </c>
      <c r="B44" s="14" t="s">
        <v>72</v>
      </c>
      <c r="C44" s="14">
        <v>7823.2</v>
      </c>
      <c r="D44" s="14">
        <v>2336.8000000000002</v>
      </c>
      <c r="E44" s="14">
        <v>31.13</v>
      </c>
      <c r="F44" s="14">
        <v>10191.129999999999</v>
      </c>
      <c r="G44" s="14">
        <v>1523.45</v>
      </c>
      <c r="H44" s="14">
        <v>31.13</v>
      </c>
      <c r="I44" s="14">
        <v>-0.05</v>
      </c>
      <c r="J44" s="14">
        <v>1554.53</v>
      </c>
      <c r="K44" s="14">
        <v>8636.6</v>
      </c>
    </row>
    <row r="45" spans="1:11" ht="15.75" x14ac:dyDescent="0.3">
      <c r="A45" s="11" t="s">
        <v>73</v>
      </c>
      <c r="B45" s="14" t="s">
        <v>74</v>
      </c>
      <c r="C45" s="14">
        <v>7823.2</v>
      </c>
      <c r="D45" s="14">
        <v>2336.8000000000002</v>
      </c>
      <c r="E45" s="14">
        <v>31.13</v>
      </c>
      <c r="F45" s="14">
        <v>10191.129999999999</v>
      </c>
      <c r="G45" s="14">
        <v>1523.45</v>
      </c>
      <c r="H45" s="14">
        <v>31.13</v>
      </c>
      <c r="I45" s="14">
        <v>-0.05</v>
      </c>
      <c r="J45" s="14">
        <v>1554.53</v>
      </c>
      <c r="K45" s="14">
        <v>8636.6</v>
      </c>
    </row>
    <row r="46" spans="1:11" ht="15.75" x14ac:dyDescent="0.3">
      <c r="A46" s="11" t="s">
        <v>75</v>
      </c>
      <c r="B46" s="14" t="s">
        <v>76</v>
      </c>
      <c r="C46" s="14">
        <v>7823.2</v>
      </c>
      <c r="D46" s="14">
        <v>2336.8000000000002</v>
      </c>
      <c r="E46" s="14">
        <v>31.13</v>
      </c>
      <c r="F46" s="14">
        <v>10191.129999999999</v>
      </c>
      <c r="G46" s="14">
        <v>1523.45</v>
      </c>
      <c r="H46" s="14">
        <v>31.13</v>
      </c>
      <c r="I46" s="14">
        <v>-0.05</v>
      </c>
      <c r="J46" s="14">
        <v>1554.53</v>
      </c>
      <c r="K46" s="14">
        <v>8636.6</v>
      </c>
    </row>
    <row r="47" spans="1:11" ht="15.75" x14ac:dyDescent="0.3">
      <c r="A47" s="11" t="s">
        <v>77</v>
      </c>
      <c r="B47" s="14" t="s">
        <v>78</v>
      </c>
      <c r="C47" s="14">
        <v>7823.2</v>
      </c>
      <c r="D47" s="14">
        <v>2336.8000000000002</v>
      </c>
      <c r="E47" s="14">
        <v>31.13</v>
      </c>
      <c r="F47" s="14">
        <v>10191.129999999999</v>
      </c>
      <c r="G47" s="14">
        <v>1523.45</v>
      </c>
      <c r="H47" s="14">
        <v>31.13</v>
      </c>
      <c r="I47" s="14">
        <v>-0.05</v>
      </c>
      <c r="J47" s="14">
        <v>1554.53</v>
      </c>
      <c r="K47" s="14">
        <v>8636.6</v>
      </c>
    </row>
    <row r="48" spans="1:11" ht="15.75" x14ac:dyDescent="0.3">
      <c r="A48" s="11" t="s">
        <v>79</v>
      </c>
      <c r="B48" s="14" t="s">
        <v>80</v>
      </c>
      <c r="C48" s="14">
        <v>7823.2</v>
      </c>
      <c r="D48" s="14">
        <v>2336.8000000000002</v>
      </c>
      <c r="E48" s="14">
        <v>31.13</v>
      </c>
      <c r="F48" s="14">
        <v>10191.129999999999</v>
      </c>
      <c r="G48" s="14">
        <v>1523.45</v>
      </c>
      <c r="H48" s="14">
        <v>31.13</v>
      </c>
      <c r="I48" s="14">
        <v>-0.05</v>
      </c>
      <c r="J48" s="14">
        <v>1554.53</v>
      </c>
      <c r="K48" s="14">
        <v>8636.6</v>
      </c>
    </row>
    <row r="49" spans="1:11" ht="15.75" x14ac:dyDescent="0.3">
      <c r="A49" s="11" t="s">
        <v>186</v>
      </c>
      <c r="B49" s="14" t="s">
        <v>187</v>
      </c>
      <c r="C49" s="14">
        <v>5215.5</v>
      </c>
      <c r="D49" s="14">
        <v>1557.9</v>
      </c>
      <c r="E49" s="14">
        <v>25.94</v>
      </c>
      <c r="F49" s="14">
        <v>6799.34</v>
      </c>
      <c r="G49" s="14">
        <v>800.07</v>
      </c>
      <c r="H49" s="14">
        <v>25.94</v>
      </c>
      <c r="I49" s="14">
        <v>-7.0000000000000007E-2</v>
      </c>
      <c r="J49" s="14">
        <v>825.94</v>
      </c>
      <c r="K49" s="14">
        <v>5973.4</v>
      </c>
    </row>
    <row r="50" spans="1:11" ht="15.75" x14ac:dyDescent="0.3">
      <c r="A50" s="11" t="s">
        <v>81</v>
      </c>
      <c r="B50" s="14" t="s">
        <v>82</v>
      </c>
      <c r="C50" s="14">
        <v>10171.32</v>
      </c>
      <c r="D50" s="14">
        <v>3038.19</v>
      </c>
      <c r="E50" s="14">
        <v>45.16</v>
      </c>
      <c r="F50" s="14">
        <v>13254.67</v>
      </c>
      <c r="G50" s="14">
        <v>2198.5500000000002</v>
      </c>
      <c r="H50" s="14">
        <v>45.16</v>
      </c>
      <c r="I50" s="14">
        <v>-0.04</v>
      </c>
      <c r="J50" s="14">
        <v>2243.67</v>
      </c>
      <c r="K50" s="14">
        <v>11011</v>
      </c>
    </row>
    <row r="51" spans="1:11" ht="15.75" x14ac:dyDescent="0.3">
      <c r="A51" s="11" t="s">
        <v>83</v>
      </c>
      <c r="B51" s="14" t="s">
        <v>84</v>
      </c>
      <c r="C51" s="14">
        <v>10171.32</v>
      </c>
      <c r="D51" s="14">
        <v>3038.19</v>
      </c>
      <c r="E51" s="14">
        <v>45.16</v>
      </c>
      <c r="F51" s="14">
        <v>13254.67</v>
      </c>
      <c r="G51" s="14">
        <v>2198.5500000000002</v>
      </c>
      <c r="H51" s="14">
        <v>45.16</v>
      </c>
      <c r="I51" s="14">
        <v>-0.04</v>
      </c>
      <c r="J51" s="14">
        <v>2243.67</v>
      </c>
      <c r="K51" s="14">
        <v>11011</v>
      </c>
    </row>
    <row r="52" spans="1:11" ht="15.75" x14ac:dyDescent="0.3">
      <c r="A52" s="11" t="s">
        <v>85</v>
      </c>
      <c r="B52" s="14" t="s">
        <v>86</v>
      </c>
      <c r="C52" s="14">
        <v>7823.2</v>
      </c>
      <c r="D52" s="14">
        <v>2336.8000000000002</v>
      </c>
      <c r="E52" s="14">
        <v>31.13</v>
      </c>
      <c r="F52" s="14">
        <v>10191.129999999999</v>
      </c>
      <c r="G52" s="14">
        <v>1523.45</v>
      </c>
      <c r="H52" s="14">
        <v>31.13</v>
      </c>
      <c r="I52" s="14">
        <v>0.15</v>
      </c>
      <c r="J52" s="14">
        <v>1554.73</v>
      </c>
      <c r="K52" s="14">
        <v>8636.4</v>
      </c>
    </row>
    <row r="53" spans="1:11" ht="15.75" x14ac:dyDescent="0.3">
      <c r="A53" s="11" t="s">
        <v>87</v>
      </c>
      <c r="B53" s="14" t="s">
        <v>88</v>
      </c>
      <c r="C53" s="14">
        <v>10171.32</v>
      </c>
      <c r="D53" s="14">
        <v>3038.19</v>
      </c>
      <c r="E53" s="14">
        <v>45.16</v>
      </c>
      <c r="F53" s="14">
        <v>13254.67</v>
      </c>
      <c r="G53" s="14">
        <v>2198.5500000000002</v>
      </c>
      <c r="H53" s="14">
        <v>45.16</v>
      </c>
      <c r="I53" s="14">
        <v>-0.04</v>
      </c>
      <c r="J53" s="14">
        <v>2243.67</v>
      </c>
      <c r="K53" s="14">
        <v>11011</v>
      </c>
    </row>
    <row r="54" spans="1:11" ht="15.75" x14ac:dyDescent="0.3">
      <c r="A54" s="11" t="s">
        <v>89</v>
      </c>
      <c r="B54" s="14" t="s">
        <v>90</v>
      </c>
      <c r="C54" s="14">
        <v>7823.2</v>
      </c>
      <c r="D54" s="14">
        <v>2336.8000000000002</v>
      </c>
      <c r="E54" s="14">
        <v>31.13</v>
      </c>
      <c r="F54" s="14">
        <v>10191.129999999999</v>
      </c>
      <c r="G54" s="14">
        <v>1523.45</v>
      </c>
      <c r="H54" s="14">
        <v>31.13</v>
      </c>
      <c r="I54" s="14">
        <v>0.15</v>
      </c>
      <c r="J54" s="14">
        <v>1554.73</v>
      </c>
      <c r="K54" s="14">
        <v>8636.4</v>
      </c>
    </row>
    <row r="55" spans="1:11" ht="15.75" x14ac:dyDescent="0.3">
      <c r="A55" s="11" t="s">
        <v>91</v>
      </c>
      <c r="B55" s="14" t="s">
        <v>92</v>
      </c>
      <c r="C55" s="14">
        <v>7823.2</v>
      </c>
      <c r="D55" s="14">
        <v>2336.8000000000002</v>
      </c>
      <c r="E55" s="14">
        <v>31.13</v>
      </c>
      <c r="F55" s="14">
        <v>10191.129999999999</v>
      </c>
      <c r="G55" s="14">
        <v>1523.45</v>
      </c>
      <c r="H55" s="14">
        <v>31.13</v>
      </c>
      <c r="I55" s="14">
        <v>-0.05</v>
      </c>
      <c r="J55" s="14">
        <v>1554.53</v>
      </c>
      <c r="K55" s="14">
        <v>8636.6</v>
      </c>
    </row>
    <row r="56" spans="1:11" ht="15.75" x14ac:dyDescent="0.3">
      <c r="A56" s="11" t="s">
        <v>93</v>
      </c>
      <c r="B56" s="14" t="s">
        <v>94</v>
      </c>
      <c r="C56" s="14">
        <v>7823.2</v>
      </c>
      <c r="D56" s="14">
        <v>2336.8000000000002</v>
      </c>
      <c r="E56" s="14">
        <v>31.13</v>
      </c>
      <c r="F56" s="14">
        <v>10191.129999999999</v>
      </c>
      <c r="G56" s="14">
        <v>1523.45</v>
      </c>
      <c r="H56" s="14">
        <v>31.13</v>
      </c>
      <c r="I56" s="14">
        <v>-0.05</v>
      </c>
      <c r="J56" s="14">
        <v>1554.53</v>
      </c>
      <c r="K56" s="14">
        <v>8636.6</v>
      </c>
    </row>
    <row r="57" spans="1:11" ht="15.75" x14ac:dyDescent="0.3">
      <c r="A57" s="11" t="s">
        <v>95</v>
      </c>
      <c r="B57" s="14" t="s">
        <v>96</v>
      </c>
      <c r="C57" s="14">
        <v>7823.2</v>
      </c>
      <c r="D57" s="14">
        <v>2336.8000000000002</v>
      </c>
      <c r="E57" s="14">
        <v>31.13</v>
      </c>
      <c r="F57" s="14">
        <v>10191.129999999999</v>
      </c>
      <c r="G57" s="14">
        <v>1523.45</v>
      </c>
      <c r="H57" s="14">
        <v>31.13</v>
      </c>
      <c r="I57" s="14">
        <v>-0.05</v>
      </c>
      <c r="J57" s="14">
        <v>1554.53</v>
      </c>
      <c r="K57" s="14">
        <v>8636.6</v>
      </c>
    </row>
    <row r="58" spans="1:11" ht="15.75" x14ac:dyDescent="0.3">
      <c r="A58" s="13"/>
      <c r="B58" s="13"/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</row>
    <row r="59" spans="1:11" ht="15.75" x14ac:dyDescent="0.3">
      <c r="A59" s="9" t="s">
        <v>15</v>
      </c>
      <c r="B59" s="16">
        <v>15</v>
      </c>
      <c r="C59" s="12">
        <f>+C43+C44+C45+C46+C47+C48+C49+C50+C51+C52+C53+C54+C55+C56+C57</f>
        <v>124132.77999999997</v>
      </c>
      <c r="D59" s="12">
        <f t="shared" ref="D59:K59" si="4">+D43+D44+D45+D46+D47+D48+D49+D50+D51+D52+D53+D54+D55+D56+D57</f>
        <v>37078.659999999996</v>
      </c>
      <c r="E59" s="12">
        <f t="shared" si="4"/>
        <v>517.87999999999988</v>
      </c>
      <c r="F59" s="12">
        <f t="shared" si="4"/>
        <v>161729.32</v>
      </c>
      <c r="G59" s="12">
        <f t="shared" si="4"/>
        <v>24828.770000000004</v>
      </c>
      <c r="H59" s="12">
        <f t="shared" si="4"/>
        <v>517.87999999999988</v>
      </c>
      <c r="I59" s="12">
        <f t="shared" si="4"/>
        <v>-0.3299999999999999</v>
      </c>
      <c r="J59" s="12">
        <f t="shared" si="4"/>
        <v>25346.319999999996</v>
      </c>
      <c r="K59" s="12">
        <f t="shared" si="4"/>
        <v>136383</v>
      </c>
    </row>
    <row r="60" spans="1:11" ht="15.75" x14ac:dyDescent="0.3">
      <c r="A60" s="1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 ht="15.75" x14ac:dyDescent="0.3">
      <c r="A61" s="15" t="s">
        <v>97</v>
      </c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 ht="15.75" x14ac:dyDescent="0.3">
      <c r="A62" s="11" t="s">
        <v>98</v>
      </c>
      <c r="B62" s="14" t="s">
        <v>99</v>
      </c>
      <c r="C62" s="14">
        <v>10171.32</v>
      </c>
      <c r="D62" s="14">
        <v>3038.19</v>
      </c>
      <c r="E62" s="14">
        <v>45.16</v>
      </c>
      <c r="F62" s="14">
        <v>13254.67</v>
      </c>
      <c r="G62" s="14">
        <v>2198.5500000000002</v>
      </c>
      <c r="H62" s="14">
        <v>45.16</v>
      </c>
      <c r="I62" s="14">
        <v>0.16</v>
      </c>
      <c r="J62" s="14">
        <v>2243.87</v>
      </c>
      <c r="K62" s="14">
        <v>11010.8</v>
      </c>
    </row>
    <row r="63" spans="1:11" ht="15.75" x14ac:dyDescent="0.3">
      <c r="A63" s="11" t="s">
        <v>100</v>
      </c>
      <c r="B63" s="14" t="s">
        <v>101</v>
      </c>
      <c r="C63" s="14">
        <v>10171.32</v>
      </c>
      <c r="D63" s="14">
        <v>3038.19</v>
      </c>
      <c r="E63" s="14">
        <v>45.16</v>
      </c>
      <c r="F63" s="14">
        <v>13254.67</v>
      </c>
      <c r="G63" s="14">
        <v>2198.5500000000002</v>
      </c>
      <c r="H63" s="14">
        <v>45.16</v>
      </c>
      <c r="I63" s="14">
        <v>0.16</v>
      </c>
      <c r="J63" s="14">
        <v>2243.87</v>
      </c>
      <c r="K63" s="14">
        <v>11010.8</v>
      </c>
    </row>
    <row r="64" spans="1:11" ht="15.75" x14ac:dyDescent="0.3">
      <c r="A64" s="11" t="s">
        <v>102</v>
      </c>
      <c r="B64" s="14" t="s">
        <v>103</v>
      </c>
      <c r="C64" s="14">
        <v>10171.32</v>
      </c>
      <c r="D64" s="14">
        <v>3038.19</v>
      </c>
      <c r="E64" s="14">
        <v>45.16</v>
      </c>
      <c r="F64" s="14">
        <v>13254.67</v>
      </c>
      <c r="G64" s="14">
        <v>2198.5500000000002</v>
      </c>
      <c r="H64" s="14">
        <v>45.16</v>
      </c>
      <c r="I64" s="14">
        <v>0.16</v>
      </c>
      <c r="J64" s="14">
        <v>2243.87</v>
      </c>
      <c r="K64" s="14">
        <v>11010.8</v>
      </c>
    </row>
    <row r="65" spans="1:11" ht="15.75" x14ac:dyDescent="0.3">
      <c r="A65" s="11" t="s">
        <v>104</v>
      </c>
      <c r="B65" s="14" t="s">
        <v>105</v>
      </c>
      <c r="C65" s="14">
        <v>10171.32</v>
      </c>
      <c r="D65" s="14">
        <v>3038.19</v>
      </c>
      <c r="E65" s="14">
        <v>45.16</v>
      </c>
      <c r="F65" s="14">
        <v>13254.67</v>
      </c>
      <c r="G65" s="14">
        <v>2198.5500000000002</v>
      </c>
      <c r="H65" s="14">
        <v>45.16</v>
      </c>
      <c r="I65" s="14">
        <v>0.16</v>
      </c>
      <c r="J65" s="14">
        <v>2243.87</v>
      </c>
      <c r="K65" s="14">
        <v>11010.8</v>
      </c>
    </row>
    <row r="66" spans="1:11" ht="15.75" x14ac:dyDescent="0.3">
      <c r="A66" s="11" t="s">
        <v>106</v>
      </c>
      <c r="B66" s="14" t="s">
        <v>107</v>
      </c>
      <c r="C66" s="14">
        <v>10171.32</v>
      </c>
      <c r="D66" s="14">
        <v>3038.19</v>
      </c>
      <c r="E66" s="14">
        <v>45.16</v>
      </c>
      <c r="F66" s="14">
        <v>13254.67</v>
      </c>
      <c r="G66" s="14">
        <v>2198.5500000000002</v>
      </c>
      <c r="H66" s="14">
        <v>45.16</v>
      </c>
      <c r="I66" s="14">
        <v>0.16</v>
      </c>
      <c r="J66" s="14">
        <v>2243.87</v>
      </c>
      <c r="K66" s="14">
        <v>11010.8</v>
      </c>
    </row>
    <row r="67" spans="1:11" ht="15.75" x14ac:dyDescent="0.3">
      <c r="A67" s="11" t="s">
        <v>108</v>
      </c>
      <c r="B67" s="14" t="s">
        <v>109</v>
      </c>
      <c r="C67" s="14">
        <v>10171.32</v>
      </c>
      <c r="D67" s="14">
        <v>3038.19</v>
      </c>
      <c r="E67" s="14">
        <v>45.16</v>
      </c>
      <c r="F67" s="14">
        <v>13254.67</v>
      </c>
      <c r="G67" s="14">
        <v>2198.5500000000002</v>
      </c>
      <c r="H67" s="14">
        <v>45.16</v>
      </c>
      <c r="I67" s="14">
        <v>0.16</v>
      </c>
      <c r="J67" s="14">
        <v>2243.87</v>
      </c>
      <c r="K67" s="14">
        <v>11010.8</v>
      </c>
    </row>
    <row r="68" spans="1:11" ht="15.75" x14ac:dyDescent="0.3">
      <c r="A68" s="11" t="s">
        <v>110</v>
      </c>
      <c r="B68" s="14" t="s">
        <v>111</v>
      </c>
      <c r="C68" s="14">
        <v>10171.32</v>
      </c>
      <c r="D68" s="14">
        <v>3038.19</v>
      </c>
      <c r="E68" s="14">
        <v>45.16</v>
      </c>
      <c r="F68" s="14">
        <v>13254.67</v>
      </c>
      <c r="G68" s="14">
        <v>2198.5500000000002</v>
      </c>
      <c r="H68" s="14">
        <v>45.16</v>
      </c>
      <c r="I68" s="14">
        <v>-0.04</v>
      </c>
      <c r="J68" s="14">
        <v>2243.67</v>
      </c>
      <c r="K68" s="14">
        <v>11011</v>
      </c>
    </row>
    <row r="69" spans="1:11" ht="15.75" x14ac:dyDescent="0.3">
      <c r="A69" s="11" t="s">
        <v>112</v>
      </c>
      <c r="B69" s="14" t="s">
        <v>113</v>
      </c>
      <c r="C69" s="14">
        <v>10171.32</v>
      </c>
      <c r="D69" s="14">
        <v>3038.19</v>
      </c>
      <c r="E69" s="14">
        <v>45.16</v>
      </c>
      <c r="F69" s="14">
        <v>13254.67</v>
      </c>
      <c r="G69" s="14">
        <v>2198.5500000000002</v>
      </c>
      <c r="H69" s="14">
        <v>45.16</v>
      </c>
      <c r="I69" s="14">
        <v>-0.04</v>
      </c>
      <c r="J69" s="14">
        <v>2243.67</v>
      </c>
      <c r="K69" s="14">
        <v>11011</v>
      </c>
    </row>
    <row r="70" spans="1:11" ht="15.75" x14ac:dyDescent="0.3">
      <c r="A70" s="11" t="s">
        <v>114</v>
      </c>
      <c r="B70" s="14" t="s">
        <v>115</v>
      </c>
      <c r="C70" s="14">
        <v>10171.32</v>
      </c>
      <c r="D70" s="14">
        <v>3038.19</v>
      </c>
      <c r="E70" s="14">
        <v>45.16</v>
      </c>
      <c r="F70" s="14">
        <v>13254.67</v>
      </c>
      <c r="G70" s="14">
        <v>2198.5500000000002</v>
      </c>
      <c r="H70" s="14">
        <v>45.16</v>
      </c>
      <c r="I70" s="14">
        <v>-0.04</v>
      </c>
      <c r="J70" s="14">
        <v>2243.67</v>
      </c>
      <c r="K70" s="14">
        <v>11011</v>
      </c>
    </row>
    <row r="71" spans="1:11" ht="15.75" x14ac:dyDescent="0.3">
      <c r="A71" s="11" t="s">
        <v>116</v>
      </c>
      <c r="B71" s="14" t="s">
        <v>117</v>
      </c>
      <c r="C71" s="14">
        <v>10171.32</v>
      </c>
      <c r="D71" s="14">
        <v>3038.19</v>
      </c>
      <c r="E71" s="14">
        <v>45.16</v>
      </c>
      <c r="F71" s="14">
        <v>13254.67</v>
      </c>
      <c r="G71" s="14">
        <v>2198.5500000000002</v>
      </c>
      <c r="H71" s="14">
        <v>45.16</v>
      </c>
      <c r="I71" s="14">
        <v>-0.04</v>
      </c>
      <c r="J71" s="14">
        <v>2243.67</v>
      </c>
      <c r="K71" s="14">
        <v>11011</v>
      </c>
    </row>
    <row r="72" spans="1:11" ht="15.75" x14ac:dyDescent="0.3">
      <c r="A72" s="11" t="s">
        <v>118</v>
      </c>
      <c r="B72" s="14" t="s">
        <v>119</v>
      </c>
      <c r="C72" s="14">
        <v>10171.32</v>
      </c>
      <c r="D72" s="14">
        <v>3038.19</v>
      </c>
      <c r="E72" s="14">
        <v>45.16</v>
      </c>
      <c r="F72" s="14">
        <v>13254.67</v>
      </c>
      <c r="G72" s="14">
        <v>2198.5500000000002</v>
      </c>
      <c r="H72" s="14">
        <v>45.16</v>
      </c>
      <c r="I72" s="14">
        <v>0.16</v>
      </c>
      <c r="J72" s="14">
        <v>2243.87</v>
      </c>
      <c r="K72" s="14">
        <v>11010.8</v>
      </c>
    </row>
    <row r="73" spans="1:11" ht="15.75" x14ac:dyDescent="0.3">
      <c r="A73" s="11" t="s">
        <v>120</v>
      </c>
      <c r="B73" s="14" t="s">
        <v>121</v>
      </c>
      <c r="C73" s="14">
        <v>10171.32</v>
      </c>
      <c r="D73" s="14">
        <v>3038.19</v>
      </c>
      <c r="E73" s="14">
        <v>45.16</v>
      </c>
      <c r="F73" s="14">
        <v>13254.67</v>
      </c>
      <c r="G73" s="14">
        <v>2198.5500000000002</v>
      </c>
      <c r="H73" s="14">
        <v>45.16</v>
      </c>
      <c r="I73" s="14">
        <v>-0.04</v>
      </c>
      <c r="J73" s="14">
        <v>2243.67</v>
      </c>
      <c r="K73" s="14">
        <v>11011</v>
      </c>
    </row>
    <row r="74" spans="1:11" ht="15.75" x14ac:dyDescent="0.3">
      <c r="A74" s="11" t="s">
        <v>122</v>
      </c>
      <c r="B74" s="14" t="s">
        <v>123</v>
      </c>
      <c r="C74" s="14">
        <v>10171.32</v>
      </c>
      <c r="D74" s="14">
        <v>3038.19</v>
      </c>
      <c r="E74" s="14">
        <v>45.16</v>
      </c>
      <c r="F74" s="14">
        <v>13254.67</v>
      </c>
      <c r="G74" s="14">
        <v>2198.5500000000002</v>
      </c>
      <c r="H74" s="14">
        <v>45.16</v>
      </c>
      <c r="I74" s="14">
        <v>0.16</v>
      </c>
      <c r="J74" s="14">
        <v>2243.87</v>
      </c>
      <c r="K74" s="14">
        <v>11010.8</v>
      </c>
    </row>
    <row r="75" spans="1:11" ht="15.75" x14ac:dyDescent="0.3">
      <c r="A75" s="13"/>
      <c r="B75" s="13"/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</row>
    <row r="76" spans="1:11" ht="15.75" x14ac:dyDescent="0.3">
      <c r="A76" s="9" t="s">
        <v>15</v>
      </c>
      <c r="B76" s="16">
        <v>13</v>
      </c>
      <c r="C76" s="12">
        <f>+C62+C63+C64+C65+C66+C67+C68+C69+C70+C71+C72+C73+C74</f>
        <v>132227.16000000003</v>
      </c>
      <c r="D76" s="12">
        <f t="shared" ref="D76:K76" si="5">+D62+D63+D64+D65+D66+D67+D68+D69+D70+D71+D72+D73+D74</f>
        <v>39496.47</v>
      </c>
      <c r="E76" s="12">
        <f t="shared" si="5"/>
        <v>587.07999999999981</v>
      </c>
      <c r="F76" s="12">
        <f t="shared" si="5"/>
        <v>172310.71000000005</v>
      </c>
      <c r="G76" s="12">
        <f t="shared" si="5"/>
        <v>28581.149999999994</v>
      </c>
      <c r="H76" s="12">
        <f t="shared" si="5"/>
        <v>587.07999999999981</v>
      </c>
      <c r="I76" s="12">
        <f t="shared" si="5"/>
        <v>1.0799999999999998</v>
      </c>
      <c r="J76" s="12">
        <f t="shared" si="5"/>
        <v>29169.309999999994</v>
      </c>
      <c r="K76" s="12">
        <f t="shared" si="5"/>
        <v>143141.4</v>
      </c>
    </row>
    <row r="77" spans="1:11" ht="15.75" x14ac:dyDescent="0.3">
      <c r="A77" s="1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ht="15.75" x14ac:dyDescent="0.3">
      <c r="A78" s="15" t="s">
        <v>124</v>
      </c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ht="15.75" x14ac:dyDescent="0.3">
      <c r="A79" s="11" t="s">
        <v>125</v>
      </c>
      <c r="B79" s="14" t="s">
        <v>126</v>
      </c>
      <c r="C79" s="14">
        <v>10171.32</v>
      </c>
      <c r="D79" s="14">
        <v>3038.19</v>
      </c>
      <c r="E79" s="14">
        <v>45.16</v>
      </c>
      <c r="F79" s="14">
        <v>13254.67</v>
      </c>
      <c r="G79" s="14">
        <v>2198.5500000000002</v>
      </c>
      <c r="H79" s="14">
        <v>45.16</v>
      </c>
      <c r="I79" s="14">
        <v>0.16</v>
      </c>
      <c r="J79" s="14">
        <v>2243.87</v>
      </c>
      <c r="K79" s="14">
        <v>11010.8</v>
      </c>
    </row>
    <row r="80" spans="1:11" ht="15.75" x14ac:dyDescent="0.3">
      <c r="A80" s="11" t="s">
        <v>127</v>
      </c>
      <c r="B80" s="14" t="s">
        <v>128</v>
      </c>
      <c r="C80" s="14">
        <v>7823.2</v>
      </c>
      <c r="D80" s="14">
        <v>2336.8000000000002</v>
      </c>
      <c r="E80" s="14">
        <v>31.13</v>
      </c>
      <c r="F80" s="14">
        <v>10191.129999999999</v>
      </c>
      <c r="G80" s="14">
        <v>1523.45</v>
      </c>
      <c r="H80" s="14">
        <v>31.13</v>
      </c>
      <c r="I80" s="14">
        <v>-0.05</v>
      </c>
      <c r="J80" s="14">
        <v>1554.53</v>
      </c>
      <c r="K80" s="14">
        <v>8636.6</v>
      </c>
    </row>
    <row r="81" spans="1:11" ht="15.75" x14ac:dyDescent="0.3">
      <c r="A81" s="11" t="s">
        <v>129</v>
      </c>
      <c r="B81" s="14" t="s">
        <v>130</v>
      </c>
      <c r="C81" s="14">
        <v>7823.2</v>
      </c>
      <c r="D81" s="14">
        <v>2336.8000000000002</v>
      </c>
      <c r="E81" s="14">
        <v>31.13</v>
      </c>
      <c r="F81" s="14">
        <v>10191.129999999999</v>
      </c>
      <c r="G81" s="14">
        <v>1523.45</v>
      </c>
      <c r="H81" s="14">
        <v>31.13</v>
      </c>
      <c r="I81" s="14">
        <v>-0.05</v>
      </c>
      <c r="J81" s="14">
        <v>1554.53</v>
      </c>
      <c r="K81" s="14">
        <v>8636.6</v>
      </c>
    </row>
    <row r="82" spans="1:11" ht="15.75" x14ac:dyDescent="0.3">
      <c r="A82" s="11" t="s">
        <v>131</v>
      </c>
      <c r="B82" s="14" t="s">
        <v>132</v>
      </c>
      <c r="C82" s="14">
        <v>10171.32</v>
      </c>
      <c r="D82" s="14">
        <v>3038.19</v>
      </c>
      <c r="E82" s="14">
        <v>45.16</v>
      </c>
      <c r="F82" s="14">
        <v>13254.67</v>
      </c>
      <c r="G82" s="14">
        <v>2198.5500000000002</v>
      </c>
      <c r="H82" s="14">
        <v>45.16</v>
      </c>
      <c r="I82" s="14">
        <v>0.16</v>
      </c>
      <c r="J82" s="14">
        <v>2243.87</v>
      </c>
      <c r="K82" s="14">
        <v>11010.8</v>
      </c>
    </row>
    <row r="83" spans="1:11" ht="15.75" x14ac:dyDescent="0.3">
      <c r="A83" s="11" t="s">
        <v>133</v>
      </c>
      <c r="B83" s="14" t="s">
        <v>134</v>
      </c>
      <c r="C83" s="14">
        <v>10171.32</v>
      </c>
      <c r="D83" s="14">
        <v>3038.19</v>
      </c>
      <c r="E83" s="14">
        <v>45.16</v>
      </c>
      <c r="F83" s="14">
        <v>13254.67</v>
      </c>
      <c r="G83" s="14">
        <v>2198.5500000000002</v>
      </c>
      <c r="H83" s="14">
        <v>45.16</v>
      </c>
      <c r="I83" s="14">
        <v>-0.04</v>
      </c>
      <c r="J83" s="14">
        <v>2243.67</v>
      </c>
      <c r="K83" s="14">
        <v>11011</v>
      </c>
    </row>
    <row r="84" spans="1:11" ht="15.75" x14ac:dyDescent="0.3">
      <c r="A84" s="11" t="s">
        <v>135</v>
      </c>
      <c r="B84" s="14" t="s">
        <v>136</v>
      </c>
      <c r="C84" s="14">
        <v>7823.2</v>
      </c>
      <c r="D84" s="14">
        <v>2336.8000000000002</v>
      </c>
      <c r="E84" s="14">
        <v>31.13</v>
      </c>
      <c r="F84" s="14">
        <v>10191.129999999999</v>
      </c>
      <c r="G84" s="14">
        <v>1523.45</v>
      </c>
      <c r="H84" s="14">
        <v>31.13</v>
      </c>
      <c r="I84" s="14">
        <v>-0.05</v>
      </c>
      <c r="J84" s="14">
        <v>1554.53</v>
      </c>
      <c r="K84" s="14">
        <v>8636.6</v>
      </c>
    </row>
    <row r="85" spans="1:11" ht="15.75" x14ac:dyDescent="0.3">
      <c r="A85" s="11" t="s">
        <v>137</v>
      </c>
      <c r="B85" s="14" t="s">
        <v>138</v>
      </c>
      <c r="C85" s="14">
        <v>7823.2</v>
      </c>
      <c r="D85" s="14">
        <v>2336.8000000000002</v>
      </c>
      <c r="E85" s="14">
        <v>31.13</v>
      </c>
      <c r="F85" s="14">
        <v>10191.129999999999</v>
      </c>
      <c r="G85" s="14">
        <v>1523.45</v>
      </c>
      <c r="H85" s="14">
        <v>31.13</v>
      </c>
      <c r="I85" s="14">
        <v>-0.05</v>
      </c>
      <c r="J85" s="14">
        <v>1554.53</v>
      </c>
      <c r="K85" s="14">
        <v>8636.6</v>
      </c>
    </row>
    <row r="86" spans="1:11" ht="15.75" x14ac:dyDescent="0.3">
      <c r="A86" s="13"/>
      <c r="B86" s="13"/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</row>
    <row r="87" spans="1:11" ht="15.75" x14ac:dyDescent="0.3">
      <c r="A87" s="9" t="s">
        <v>15</v>
      </c>
      <c r="B87" s="16">
        <v>7</v>
      </c>
      <c r="C87" s="12">
        <f>+C79+C80+C81+C82+C83+C84+C85</f>
        <v>61806.759999999995</v>
      </c>
      <c r="D87" s="12">
        <f t="shared" ref="D87:K87" si="6">+D79+D80+D81+D82+D83+D84+D85</f>
        <v>18461.77</v>
      </c>
      <c r="E87" s="12">
        <f t="shared" si="6"/>
        <v>260</v>
      </c>
      <c r="F87" s="12">
        <f t="shared" si="6"/>
        <v>80528.53</v>
      </c>
      <c r="G87" s="12">
        <f t="shared" si="6"/>
        <v>12689.45</v>
      </c>
      <c r="H87" s="12">
        <f t="shared" si="6"/>
        <v>260</v>
      </c>
      <c r="I87" s="12">
        <f t="shared" si="6"/>
        <v>0.08</v>
      </c>
      <c r="J87" s="12">
        <f t="shared" si="6"/>
        <v>12949.53</v>
      </c>
      <c r="K87" s="12">
        <f t="shared" si="6"/>
        <v>67579</v>
      </c>
    </row>
    <row r="88" spans="1:11" ht="15.75" x14ac:dyDescent="0.3">
      <c r="A88" s="1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 ht="15.75" x14ac:dyDescent="0.3">
      <c r="A89" s="15" t="s">
        <v>139</v>
      </c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 ht="15.75" x14ac:dyDescent="0.3">
      <c r="A90" s="11" t="s">
        <v>140</v>
      </c>
      <c r="B90" s="14" t="s">
        <v>141</v>
      </c>
      <c r="C90" s="14">
        <v>7823.2</v>
      </c>
      <c r="D90" s="14">
        <v>2336.8000000000002</v>
      </c>
      <c r="E90" s="14">
        <v>31.13</v>
      </c>
      <c r="F90" s="14">
        <v>10191.129999999999</v>
      </c>
      <c r="G90" s="14">
        <v>1523.45</v>
      </c>
      <c r="H90" s="14">
        <v>31.13</v>
      </c>
      <c r="I90" s="14">
        <v>0.15</v>
      </c>
      <c r="J90" s="14">
        <v>1554.73</v>
      </c>
      <c r="K90" s="14">
        <v>8636.4</v>
      </c>
    </row>
    <row r="91" spans="1:11" ht="15.75" x14ac:dyDescent="0.3">
      <c r="A91" s="11" t="s">
        <v>142</v>
      </c>
      <c r="B91" s="14" t="s">
        <v>143</v>
      </c>
      <c r="C91" s="14">
        <v>7823.2</v>
      </c>
      <c r="D91" s="14">
        <v>2336.8000000000002</v>
      </c>
      <c r="E91" s="14">
        <v>31.13</v>
      </c>
      <c r="F91" s="14">
        <v>10191.129999999999</v>
      </c>
      <c r="G91" s="14">
        <v>1523.45</v>
      </c>
      <c r="H91" s="14">
        <v>31.13</v>
      </c>
      <c r="I91" s="14">
        <v>0.15</v>
      </c>
      <c r="J91" s="14">
        <v>1554.73</v>
      </c>
      <c r="K91" s="14">
        <v>8636.4</v>
      </c>
    </row>
    <row r="92" spans="1:11" ht="15.75" x14ac:dyDescent="0.3">
      <c r="A92" s="11" t="s">
        <v>144</v>
      </c>
      <c r="B92" s="14" t="s">
        <v>145</v>
      </c>
      <c r="C92" s="14">
        <v>7823.2</v>
      </c>
      <c r="D92" s="14">
        <v>2336.8000000000002</v>
      </c>
      <c r="E92" s="14">
        <v>31.13</v>
      </c>
      <c r="F92" s="14">
        <v>10191.129999999999</v>
      </c>
      <c r="G92" s="14">
        <v>1523.45</v>
      </c>
      <c r="H92" s="14">
        <v>31.13</v>
      </c>
      <c r="I92" s="14">
        <v>0.15</v>
      </c>
      <c r="J92" s="14">
        <v>1554.73</v>
      </c>
      <c r="K92" s="14">
        <v>8636.4</v>
      </c>
    </row>
    <row r="93" spans="1:11" ht="15.75" x14ac:dyDescent="0.3">
      <c r="A93" s="11" t="s">
        <v>146</v>
      </c>
      <c r="B93" s="14" t="s">
        <v>147</v>
      </c>
      <c r="C93" s="14">
        <v>10171.32</v>
      </c>
      <c r="D93" s="14">
        <v>3038.19</v>
      </c>
      <c r="E93" s="14">
        <v>45.16</v>
      </c>
      <c r="F93" s="14">
        <v>13254.67</v>
      </c>
      <c r="G93" s="14">
        <v>2198.5500000000002</v>
      </c>
      <c r="H93" s="14">
        <v>45.16</v>
      </c>
      <c r="I93" s="14">
        <v>0.16</v>
      </c>
      <c r="J93" s="14">
        <v>2243.87</v>
      </c>
      <c r="K93" s="14">
        <v>11010.8</v>
      </c>
    </row>
    <row r="94" spans="1:11" ht="15.75" x14ac:dyDescent="0.3">
      <c r="A94" s="11" t="s">
        <v>148</v>
      </c>
      <c r="B94" s="14" t="s">
        <v>149</v>
      </c>
      <c r="C94" s="14">
        <v>10171.32</v>
      </c>
      <c r="D94" s="14">
        <v>3038.19</v>
      </c>
      <c r="E94" s="14">
        <v>45.16</v>
      </c>
      <c r="F94" s="14">
        <v>13254.67</v>
      </c>
      <c r="G94" s="14">
        <v>2198.5500000000002</v>
      </c>
      <c r="H94" s="14">
        <v>45.16</v>
      </c>
      <c r="I94" s="14">
        <v>-0.04</v>
      </c>
      <c r="J94" s="14">
        <v>2243.67</v>
      </c>
      <c r="K94" s="14">
        <v>11011</v>
      </c>
    </row>
    <row r="95" spans="1:11" ht="15.75" x14ac:dyDescent="0.3">
      <c r="A95" s="13"/>
      <c r="B95" s="13"/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</row>
    <row r="96" spans="1:11" ht="15.75" x14ac:dyDescent="0.3">
      <c r="A96" s="9" t="s">
        <v>15</v>
      </c>
      <c r="B96" s="16">
        <v>5</v>
      </c>
      <c r="C96" s="12">
        <f>+C90+C91+C92+C93+C94</f>
        <v>43812.24</v>
      </c>
      <c r="D96" s="12">
        <f t="shared" ref="D96:K96" si="7">+D90+D91+D92+D93+D94</f>
        <v>13086.78</v>
      </c>
      <c r="E96" s="12">
        <f t="shared" si="7"/>
        <v>183.71</v>
      </c>
      <c r="F96" s="12">
        <f t="shared" si="7"/>
        <v>57082.729999999996</v>
      </c>
      <c r="G96" s="12">
        <f t="shared" si="7"/>
        <v>8967.4500000000007</v>
      </c>
      <c r="H96" s="12">
        <f t="shared" si="7"/>
        <v>183.71</v>
      </c>
      <c r="I96" s="12">
        <f t="shared" si="7"/>
        <v>0.56999999999999995</v>
      </c>
      <c r="J96" s="12">
        <f t="shared" si="7"/>
        <v>9151.73</v>
      </c>
      <c r="K96" s="12">
        <f t="shared" si="7"/>
        <v>47931</v>
      </c>
    </row>
    <row r="97" spans="1:11" ht="15.75" x14ac:dyDescent="0.3">
      <c r="A97" s="1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 ht="15.75" x14ac:dyDescent="0.3">
      <c r="A98" s="15" t="s">
        <v>150</v>
      </c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 ht="15.75" x14ac:dyDescent="0.3">
      <c r="A99" s="11" t="s">
        <v>151</v>
      </c>
      <c r="B99" s="14" t="s">
        <v>152</v>
      </c>
      <c r="C99" s="14">
        <v>10171.32</v>
      </c>
      <c r="D99" s="14">
        <v>3038.19</v>
      </c>
      <c r="E99" s="14">
        <v>45.16</v>
      </c>
      <c r="F99" s="14">
        <v>13254.67</v>
      </c>
      <c r="G99" s="14">
        <v>2198.5500000000002</v>
      </c>
      <c r="H99" s="14">
        <v>45.16</v>
      </c>
      <c r="I99" s="14">
        <v>0.16</v>
      </c>
      <c r="J99" s="14">
        <v>2243.87</v>
      </c>
      <c r="K99" s="14">
        <v>11010.8</v>
      </c>
    </row>
    <row r="100" spans="1:11" ht="15.75" x14ac:dyDescent="0.3">
      <c r="A100" s="11" t="s">
        <v>153</v>
      </c>
      <c r="B100" s="14" t="s">
        <v>154</v>
      </c>
      <c r="C100" s="14">
        <v>10171.32</v>
      </c>
      <c r="D100" s="14">
        <v>3038.19</v>
      </c>
      <c r="E100" s="14">
        <v>45.16</v>
      </c>
      <c r="F100" s="14">
        <v>13254.67</v>
      </c>
      <c r="G100" s="14">
        <v>2198.5500000000002</v>
      </c>
      <c r="H100" s="14">
        <v>45.16</v>
      </c>
      <c r="I100" s="14">
        <v>-0.04</v>
      </c>
      <c r="J100" s="14">
        <v>2243.67</v>
      </c>
      <c r="K100" s="14">
        <v>11011</v>
      </c>
    </row>
    <row r="101" spans="1:11" ht="15.75" x14ac:dyDescent="0.3">
      <c r="A101" s="11" t="s">
        <v>155</v>
      </c>
      <c r="B101" s="14" t="s">
        <v>156</v>
      </c>
      <c r="C101" s="14">
        <v>10171.32</v>
      </c>
      <c r="D101" s="14">
        <v>3038.19</v>
      </c>
      <c r="E101" s="14">
        <v>45.16</v>
      </c>
      <c r="F101" s="14">
        <v>13254.67</v>
      </c>
      <c r="G101" s="14">
        <v>2198.5500000000002</v>
      </c>
      <c r="H101" s="14">
        <v>45.16</v>
      </c>
      <c r="I101" s="14">
        <v>0.16</v>
      </c>
      <c r="J101" s="14">
        <v>2243.87</v>
      </c>
      <c r="K101" s="14">
        <v>11010.8</v>
      </c>
    </row>
    <row r="102" spans="1:11" ht="15.75" x14ac:dyDescent="0.3">
      <c r="A102" s="11" t="s">
        <v>157</v>
      </c>
      <c r="B102" s="14" t="s">
        <v>158</v>
      </c>
      <c r="C102" s="14">
        <v>7823.2</v>
      </c>
      <c r="D102" s="14">
        <v>2336.8000000000002</v>
      </c>
      <c r="E102" s="14">
        <v>31.13</v>
      </c>
      <c r="F102" s="14">
        <v>10191.129999999999</v>
      </c>
      <c r="G102" s="14">
        <v>1523.45</v>
      </c>
      <c r="H102" s="14">
        <v>31.13</v>
      </c>
      <c r="I102" s="14">
        <v>-0.05</v>
      </c>
      <c r="J102" s="14">
        <v>1554.53</v>
      </c>
      <c r="K102" s="14">
        <v>8636.6</v>
      </c>
    </row>
    <row r="103" spans="1:11" ht="15.75" x14ac:dyDescent="0.3">
      <c r="A103" s="13"/>
      <c r="B103" s="13"/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</row>
    <row r="104" spans="1:11" ht="15.75" x14ac:dyDescent="0.3">
      <c r="A104" s="9" t="s">
        <v>15</v>
      </c>
      <c r="B104" s="16">
        <v>4</v>
      </c>
      <c r="C104" s="12">
        <f>+C99+C100+C101+C102</f>
        <v>38337.159999999996</v>
      </c>
      <c r="D104" s="12">
        <f t="shared" ref="D104:K104" si="8">+D99+D100+D101+D102</f>
        <v>11451.369999999999</v>
      </c>
      <c r="E104" s="12">
        <f t="shared" si="8"/>
        <v>166.60999999999999</v>
      </c>
      <c r="F104" s="12">
        <f t="shared" si="8"/>
        <v>49955.14</v>
      </c>
      <c r="G104" s="12">
        <f t="shared" si="8"/>
        <v>8119.1</v>
      </c>
      <c r="H104" s="12">
        <f t="shared" si="8"/>
        <v>166.60999999999999</v>
      </c>
      <c r="I104" s="12">
        <f t="shared" si="8"/>
        <v>0.23000000000000004</v>
      </c>
      <c r="J104" s="12">
        <f t="shared" si="8"/>
        <v>8285.94</v>
      </c>
      <c r="K104" s="12">
        <f t="shared" si="8"/>
        <v>41669.199999999997</v>
      </c>
    </row>
    <row r="105" spans="1:11" ht="15.75" x14ac:dyDescent="0.3">
      <c r="A105" s="1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 ht="15.75" x14ac:dyDescent="0.3">
      <c r="A106" s="15" t="s">
        <v>159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 ht="15.75" x14ac:dyDescent="0.3">
      <c r="A107" s="11" t="s">
        <v>160</v>
      </c>
      <c r="B107" s="14" t="s">
        <v>161</v>
      </c>
      <c r="C107" s="14">
        <v>10171.32</v>
      </c>
      <c r="D107" s="14">
        <v>3038.19</v>
      </c>
      <c r="E107" s="14">
        <v>45.16</v>
      </c>
      <c r="F107" s="14">
        <v>13254.67</v>
      </c>
      <c r="G107" s="14">
        <v>2198.5500000000002</v>
      </c>
      <c r="H107" s="14">
        <v>45.16</v>
      </c>
      <c r="I107" s="14">
        <v>-0.04</v>
      </c>
      <c r="J107" s="14">
        <v>2243.67</v>
      </c>
      <c r="K107" s="14">
        <v>11011</v>
      </c>
    </row>
    <row r="108" spans="1:11" ht="15.75" x14ac:dyDescent="0.3">
      <c r="A108" s="11" t="s">
        <v>162</v>
      </c>
      <c r="B108" s="14" t="s">
        <v>163</v>
      </c>
      <c r="C108" s="14">
        <v>10171.32</v>
      </c>
      <c r="D108" s="14">
        <v>3038.19</v>
      </c>
      <c r="E108" s="14">
        <v>45.16</v>
      </c>
      <c r="F108" s="14">
        <v>13254.67</v>
      </c>
      <c r="G108" s="14">
        <v>2198.5500000000002</v>
      </c>
      <c r="H108" s="14">
        <v>45.16</v>
      </c>
      <c r="I108" s="14">
        <v>-0.04</v>
      </c>
      <c r="J108" s="14">
        <v>2243.67</v>
      </c>
      <c r="K108" s="14">
        <v>11011</v>
      </c>
    </row>
    <row r="109" spans="1:11" ht="15.75" x14ac:dyDescent="0.3">
      <c r="A109" s="11" t="s">
        <v>164</v>
      </c>
      <c r="B109" s="14" t="s">
        <v>165</v>
      </c>
      <c r="C109" s="14">
        <v>10171.32</v>
      </c>
      <c r="D109" s="14">
        <v>3038.19</v>
      </c>
      <c r="E109" s="14">
        <v>45.16</v>
      </c>
      <c r="F109" s="14">
        <v>13254.67</v>
      </c>
      <c r="G109" s="14">
        <v>2198.5500000000002</v>
      </c>
      <c r="H109" s="14">
        <v>45.16</v>
      </c>
      <c r="I109" s="14">
        <v>-0.04</v>
      </c>
      <c r="J109" s="14">
        <v>2243.67</v>
      </c>
      <c r="K109" s="14">
        <v>11011</v>
      </c>
    </row>
    <row r="110" spans="1:11" ht="15.75" x14ac:dyDescent="0.3">
      <c r="A110" s="11" t="s">
        <v>166</v>
      </c>
      <c r="B110" s="14" t="s">
        <v>167</v>
      </c>
      <c r="C110" s="14">
        <v>10171.32</v>
      </c>
      <c r="D110" s="14">
        <v>3038.19</v>
      </c>
      <c r="E110" s="14">
        <v>45.16</v>
      </c>
      <c r="F110" s="14">
        <v>13254.67</v>
      </c>
      <c r="G110" s="14">
        <v>2198.5500000000002</v>
      </c>
      <c r="H110" s="14">
        <v>45.16</v>
      </c>
      <c r="I110" s="14">
        <v>-0.04</v>
      </c>
      <c r="J110" s="14">
        <v>2243.67</v>
      </c>
      <c r="K110" s="14">
        <v>11011</v>
      </c>
    </row>
    <row r="111" spans="1:11" ht="15.75" x14ac:dyDescent="0.3">
      <c r="A111" s="11" t="s">
        <v>168</v>
      </c>
      <c r="B111" s="14" t="s">
        <v>169</v>
      </c>
      <c r="C111" s="14">
        <v>10171.32</v>
      </c>
      <c r="D111" s="14">
        <v>3038.19</v>
      </c>
      <c r="E111" s="14">
        <v>45.16</v>
      </c>
      <c r="F111" s="14">
        <v>13254.67</v>
      </c>
      <c r="G111" s="14">
        <v>2198.5500000000002</v>
      </c>
      <c r="H111" s="14">
        <v>45.16</v>
      </c>
      <c r="I111" s="14">
        <v>0.16</v>
      </c>
      <c r="J111" s="14">
        <v>2243.87</v>
      </c>
      <c r="K111" s="14">
        <v>11010.8</v>
      </c>
    </row>
    <row r="112" spans="1:11" ht="15.75" x14ac:dyDescent="0.3">
      <c r="A112" s="11" t="s">
        <v>170</v>
      </c>
      <c r="B112" s="14" t="s">
        <v>171</v>
      </c>
      <c r="C112" s="14">
        <v>10171.32</v>
      </c>
      <c r="D112" s="14">
        <v>3038.19</v>
      </c>
      <c r="E112" s="14">
        <v>45.16</v>
      </c>
      <c r="F112" s="14">
        <v>13254.67</v>
      </c>
      <c r="G112" s="14">
        <v>2198.5500000000002</v>
      </c>
      <c r="H112" s="14">
        <v>45.16</v>
      </c>
      <c r="I112" s="14">
        <v>0.16</v>
      </c>
      <c r="J112" s="14">
        <v>2243.87</v>
      </c>
      <c r="K112" s="14">
        <v>11010.8</v>
      </c>
    </row>
    <row r="113" spans="1:11" ht="15.75" x14ac:dyDescent="0.3">
      <c r="A113" s="11" t="s">
        <v>172</v>
      </c>
      <c r="B113" s="14" t="s">
        <v>173</v>
      </c>
      <c r="C113" s="14">
        <v>10171.32</v>
      </c>
      <c r="D113" s="14">
        <v>3038.19</v>
      </c>
      <c r="E113" s="14">
        <v>45.16</v>
      </c>
      <c r="F113" s="14">
        <v>13254.67</v>
      </c>
      <c r="G113" s="14">
        <v>2198.5500000000002</v>
      </c>
      <c r="H113" s="14">
        <v>45.16</v>
      </c>
      <c r="I113" s="14">
        <v>0.16</v>
      </c>
      <c r="J113" s="14">
        <v>2243.87</v>
      </c>
      <c r="K113" s="14">
        <v>11010.8</v>
      </c>
    </row>
    <row r="114" spans="1:11" ht="15.75" x14ac:dyDescent="0.3">
      <c r="A114" s="11" t="s">
        <v>174</v>
      </c>
      <c r="B114" s="14" t="s">
        <v>175</v>
      </c>
      <c r="C114" s="14">
        <v>10171.32</v>
      </c>
      <c r="D114" s="14">
        <v>3038.19</v>
      </c>
      <c r="E114" s="14">
        <v>45.16</v>
      </c>
      <c r="F114" s="14">
        <v>13254.67</v>
      </c>
      <c r="G114" s="14">
        <v>2198.5500000000002</v>
      </c>
      <c r="H114" s="14">
        <v>45.16</v>
      </c>
      <c r="I114" s="14">
        <v>0.16</v>
      </c>
      <c r="J114" s="14">
        <v>2243.87</v>
      </c>
      <c r="K114" s="14">
        <v>11010.8</v>
      </c>
    </row>
    <row r="115" spans="1:11" ht="15.75" x14ac:dyDescent="0.3">
      <c r="A115" s="11" t="s">
        <v>176</v>
      </c>
      <c r="B115" s="14" t="s">
        <v>177</v>
      </c>
      <c r="C115" s="14">
        <v>10171.32</v>
      </c>
      <c r="D115" s="14">
        <v>3038.19</v>
      </c>
      <c r="E115" s="14">
        <v>45.16</v>
      </c>
      <c r="F115" s="14">
        <v>13254.67</v>
      </c>
      <c r="G115" s="14">
        <v>2198.5500000000002</v>
      </c>
      <c r="H115" s="14">
        <v>45.16</v>
      </c>
      <c r="I115" s="14">
        <v>0.16</v>
      </c>
      <c r="J115" s="14">
        <v>2243.87</v>
      </c>
      <c r="K115" s="14">
        <v>11010.8</v>
      </c>
    </row>
    <row r="116" spans="1:11" ht="15.75" x14ac:dyDescent="0.3">
      <c r="A116" s="11" t="s">
        <v>178</v>
      </c>
      <c r="B116" s="14" t="s">
        <v>179</v>
      </c>
      <c r="C116" s="14">
        <v>10171.32</v>
      </c>
      <c r="D116" s="14">
        <v>3038.19</v>
      </c>
      <c r="E116" s="14">
        <v>45.16</v>
      </c>
      <c r="F116" s="14">
        <v>13254.67</v>
      </c>
      <c r="G116" s="14">
        <v>2198.5500000000002</v>
      </c>
      <c r="H116" s="14">
        <v>45.16</v>
      </c>
      <c r="I116" s="14">
        <v>-0.04</v>
      </c>
      <c r="J116" s="14">
        <v>2243.67</v>
      </c>
      <c r="K116" s="14">
        <v>11011</v>
      </c>
    </row>
    <row r="117" spans="1:11" ht="15.75" x14ac:dyDescent="0.3">
      <c r="A117" s="11" t="s">
        <v>180</v>
      </c>
      <c r="B117" s="14" t="s">
        <v>181</v>
      </c>
      <c r="C117" s="14">
        <v>10171.32</v>
      </c>
      <c r="D117" s="14">
        <v>3038.19</v>
      </c>
      <c r="E117" s="14">
        <v>45.16</v>
      </c>
      <c r="F117" s="14">
        <v>13254.67</v>
      </c>
      <c r="G117" s="14">
        <v>2198.5500000000002</v>
      </c>
      <c r="H117" s="14">
        <v>45.16</v>
      </c>
      <c r="I117" s="14">
        <v>-0.04</v>
      </c>
      <c r="J117" s="14">
        <v>2243.67</v>
      </c>
      <c r="K117" s="14">
        <v>11011</v>
      </c>
    </row>
    <row r="118" spans="1:11" ht="15.75" x14ac:dyDescent="0.3">
      <c r="A118" s="11" t="s">
        <v>182</v>
      </c>
      <c r="B118" s="14" t="s">
        <v>183</v>
      </c>
      <c r="C118" s="14">
        <v>10171.32</v>
      </c>
      <c r="D118" s="14">
        <v>3038.19</v>
      </c>
      <c r="E118" s="14">
        <v>45.16</v>
      </c>
      <c r="F118" s="14">
        <v>13254.67</v>
      </c>
      <c r="G118" s="14">
        <v>2198.5500000000002</v>
      </c>
      <c r="H118" s="14">
        <v>45.16</v>
      </c>
      <c r="I118" s="14">
        <v>-0.04</v>
      </c>
      <c r="J118" s="14">
        <v>2243.67</v>
      </c>
      <c r="K118" s="14">
        <v>11011</v>
      </c>
    </row>
    <row r="119" spans="1:11" ht="15.75" x14ac:dyDescent="0.3">
      <c r="A119" s="11" t="s">
        <v>184</v>
      </c>
      <c r="B119" s="14" t="s">
        <v>185</v>
      </c>
      <c r="C119" s="14">
        <v>10171.32</v>
      </c>
      <c r="D119" s="14">
        <v>3038.19</v>
      </c>
      <c r="E119" s="14">
        <v>45.16</v>
      </c>
      <c r="F119" s="14">
        <v>13254.67</v>
      </c>
      <c r="G119" s="14">
        <v>2198.5500000000002</v>
      </c>
      <c r="H119" s="14">
        <v>45.16</v>
      </c>
      <c r="I119" s="14">
        <v>-0.04</v>
      </c>
      <c r="J119" s="14">
        <v>2243.67</v>
      </c>
      <c r="K119" s="14">
        <v>11011</v>
      </c>
    </row>
    <row r="120" spans="1:11" ht="15.75" x14ac:dyDescent="0.3">
      <c r="A120" s="13"/>
      <c r="B120" s="13"/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</row>
    <row r="121" spans="1:11" ht="15.75" x14ac:dyDescent="0.3">
      <c r="A121" s="9" t="s">
        <v>15</v>
      </c>
      <c r="B121" s="16">
        <v>13</v>
      </c>
      <c r="C121" s="12">
        <f>+C107+C108+C109+C110+C111+C112+C113+C114+C115+C116+C117+C118+C119</f>
        <v>132227.16000000003</v>
      </c>
      <c r="D121" s="12">
        <f t="shared" ref="D121:K121" si="9">+D107+D108+D109+D110+D111+D112+D113+D114+D115+D116+D117+D118+D119</f>
        <v>39496.47</v>
      </c>
      <c r="E121" s="12">
        <f t="shared" si="9"/>
        <v>587.07999999999981</v>
      </c>
      <c r="F121" s="12">
        <f t="shared" si="9"/>
        <v>172310.71000000005</v>
      </c>
      <c r="G121" s="12">
        <f t="shared" si="9"/>
        <v>28581.149999999994</v>
      </c>
      <c r="H121" s="12">
        <f t="shared" si="9"/>
        <v>587.07999999999981</v>
      </c>
      <c r="I121" s="12">
        <f t="shared" si="9"/>
        <v>0.47999999999999993</v>
      </c>
      <c r="J121" s="12">
        <f t="shared" si="9"/>
        <v>29168.709999999992</v>
      </c>
      <c r="K121" s="12">
        <f t="shared" si="9"/>
        <v>143142</v>
      </c>
    </row>
    <row r="122" spans="1:11" ht="15.75" x14ac:dyDescent="0.3">
      <c r="A122" s="1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 ht="15.75" x14ac:dyDescent="0.3">
      <c r="A123" s="15" t="s">
        <v>188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ht="15.75" x14ac:dyDescent="0.3">
      <c r="A124" s="11" t="s">
        <v>189</v>
      </c>
      <c r="B124" s="14" t="s">
        <v>190</v>
      </c>
      <c r="C124" s="14">
        <v>10171.32</v>
      </c>
      <c r="D124" s="14">
        <v>3038.19</v>
      </c>
      <c r="E124" s="14">
        <v>45.16</v>
      </c>
      <c r="F124" s="14">
        <v>13254.67</v>
      </c>
      <c r="G124" s="14">
        <v>2198.5500000000002</v>
      </c>
      <c r="H124" s="14">
        <v>45.16</v>
      </c>
      <c r="I124" s="14">
        <v>0.16</v>
      </c>
      <c r="J124" s="14">
        <v>2243.87</v>
      </c>
      <c r="K124" s="14">
        <v>11010.8</v>
      </c>
    </row>
    <row r="125" spans="1:11" ht="15.75" x14ac:dyDescent="0.3">
      <c r="A125" s="11" t="s">
        <v>191</v>
      </c>
      <c r="B125" s="14" t="s">
        <v>192</v>
      </c>
      <c r="C125" s="14">
        <v>7823.2</v>
      </c>
      <c r="D125" s="14">
        <v>2336.8000000000002</v>
      </c>
      <c r="E125" s="14">
        <v>31.13</v>
      </c>
      <c r="F125" s="14">
        <v>10191.129999999999</v>
      </c>
      <c r="G125" s="14">
        <v>1523.45</v>
      </c>
      <c r="H125" s="14">
        <v>31.13</v>
      </c>
      <c r="I125" s="14">
        <v>0.15</v>
      </c>
      <c r="J125" s="14">
        <v>1554.73</v>
      </c>
      <c r="K125" s="14">
        <v>8636.4</v>
      </c>
    </row>
    <row r="126" spans="1:11" ht="15.75" x14ac:dyDescent="0.3">
      <c r="A126" s="11" t="s">
        <v>193</v>
      </c>
      <c r="B126" s="14" t="s">
        <v>194</v>
      </c>
      <c r="C126" s="14">
        <v>7823.2</v>
      </c>
      <c r="D126" s="14">
        <v>2336.8000000000002</v>
      </c>
      <c r="E126" s="14">
        <v>31.13</v>
      </c>
      <c r="F126" s="14">
        <v>10191.129999999999</v>
      </c>
      <c r="G126" s="14">
        <v>1523.45</v>
      </c>
      <c r="H126" s="14">
        <v>31.13</v>
      </c>
      <c r="I126" s="14">
        <v>0.15</v>
      </c>
      <c r="J126" s="14">
        <v>1554.73</v>
      </c>
      <c r="K126" s="14">
        <v>8636.4</v>
      </c>
    </row>
    <row r="127" spans="1:11" ht="15.75" x14ac:dyDescent="0.3">
      <c r="A127" s="11" t="s">
        <v>195</v>
      </c>
      <c r="B127" s="14" t="s">
        <v>196</v>
      </c>
      <c r="C127" s="14">
        <v>7823.2</v>
      </c>
      <c r="D127" s="14">
        <v>2336.8000000000002</v>
      </c>
      <c r="E127" s="14">
        <v>31.13</v>
      </c>
      <c r="F127" s="14">
        <v>10191.129999999999</v>
      </c>
      <c r="G127" s="14">
        <v>1523.45</v>
      </c>
      <c r="H127" s="14">
        <v>31.13</v>
      </c>
      <c r="I127" s="14">
        <v>-0.05</v>
      </c>
      <c r="J127" s="14">
        <v>1554.53</v>
      </c>
      <c r="K127" s="14">
        <v>8636.6</v>
      </c>
    </row>
    <row r="128" spans="1:11" ht="15.75" x14ac:dyDescent="0.3">
      <c r="A128" s="11" t="s">
        <v>197</v>
      </c>
      <c r="B128" s="14" t="s">
        <v>198</v>
      </c>
      <c r="C128" s="14">
        <v>7823.2</v>
      </c>
      <c r="D128" s="14">
        <v>2336.8000000000002</v>
      </c>
      <c r="E128" s="14">
        <v>31.13</v>
      </c>
      <c r="F128" s="14">
        <v>10191.129999999999</v>
      </c>
      <c r="G128" s="14">
        <v>1523.45</v>
      </c>
      <c r="H128" s="14">
        <v>31.13</v>
      </c>
      <c r="I128" s="14">
        <v>-0.05</v>
      </c>
      <c r="J128" s="14">
        <v>1554.53</v>
      </c>
      <c r="K128" s="14">
        <v>8636.6</v>
      </c>
    </row>
    <row r="129" spans="1:11" ht="15.75" x14ac:dyDescent="0.3">
      <c r="A129" s="13"/>
      <c r="B129" s="13"/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</row>
    <row r="130" spans="1:11" ht="15.75" x14ac:dyDescent="0.3">
      <c r="A130" s="9" t="s">
        <v>15</v>
      </c>
      <c r="B130" s="16">
        <v>5</v>
      </c>
      <c r="C130" s="12">
        <f>+C124+C125+C126+C127+C128</f>
        <v>41464.119999999995</v>
      </c>
      <c r="D130" s="12">
        <f t="shared" ref="D130:K130" si="10">+D124+D125+D126+D127+D128</f>
        <v>12385.39</v>
      </c>
      <c r="E130" s="12">
        <f t="shared" si="10"/>
        <v>169.67999999999998</v>
      </c>
      <c r="F130" s="12">
        <f t="shared" si="10"/>
        <v>54019.189999999995</v>
      </c>
      <c r="G130" s="12">
        <f t="shared" si="10"/>
        <v>8292.35</v>
      </c>
      <c r="H130" s="12">
        <f t="shared" si="10"/>
        <v>169.67999999999998</v>
      </c>
      <c r="I130" s="12">
        <f t="shared" si="10"/>
        <v>0.36</v>
      </c>
      <c r="J130" s="12">
        <f t="shared" si="10"/>
        <v>8462.39</v>
      </c>
      <c r="K130" s="12">
        <f t="shared" si="10"/>
        <v>45556.799999999996</v>
      </c>
    </row>
    <row r="131" spans="1:11" ht="15.75" x14ac:dyDescent="0.3">
      <c r="A131" s="11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ht="15.75" x14ac:dyDescent="0.3">
      <c r="A132" s="15" t="s">
        <v>199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ht="15.75" x14ac:dyDescent="0.3">
      <c r="A133" s="11" t="s">
        <v>200</v>
      </c>
      <c r="B133" s="14" t="s">
        <v>201</v>
      </c>
      <c r="C133" s="14">
        <v>10171.32</v>
      </c>
      <c r="D133" s="14">
        <v>3038.19</v>
      </c>
      <c r="E133" s="14">
        <v>45.16</v>
      </c>
      <c r="F133" s="14">
        <v>13254.67</v>
      </c>
      <c r="G133" s="14">
        <v>2198.5500000000002</v>
      </c>
      <c r="H133" s="14">
        <v>45.16</v>
      </c>
      <c r="I133" s="14">
        <v>0.16</v>
      </c>
      <c r="J133" s="14">
        <v>2243.87</v>
      </c>
      <c r="K133" s="14">
        <v>11010.8</v>
      </c>
    </row>
    <row r="134" spans="1:11" ht="15.75" x14ac:dyDescent="0.3">
      <c r="A134" s="11" t="s">
        <v>202</v>
      </c>
      <c r="B134" s="14" t="s">
        <v>203</v>
      </c>
      <c r="C134" s="14">
        <v>10171.32</v>
      </c>
      <c r="D134" s="14">
        <v>3038.19</v>
      </c>
      <c r="E134" s="14">
        <v>45.16</v>
      </c>
      <c r="F134" s="14">
        <v>13254.67</v>
      </c>
      <c r="G134" s="14">
        <v>2198.5500000000002</v>
      </c>
      <c r="H134" s="14">
        <v>45.16</v>
      </c>
      <c r="I134" s="14">
        <v>0.16</v>
      </c>
      <c r="J134" s="14">
        <v>2243.87</v>
      </c>
      <c r="K134" s="14">
        <v>11010.8</v>
      </c>
    </row>
    <row r="135" spans="1:11" ht="15.75" x14ac:dyDescent="0.3">
      <c r="A135" s="11" t="s">
        <v>204</v>
      </c>
      <c r="B135" s="14" t="s">
        <v>205</v>
      </c>
      <c r="C135" s="14">
        <v>10171.32</v>
      </c>
      <c r="D135" s="14">
        <v>3038.19</v>
      </c>
      <c r="E135" s="14">
        <v>45.16</v>
      </c>
      <c r="F135" s="14">
        <v>13254.67</v>
      </c>
      <c r="G135" s="14">
        <v>2198.5500000000002</v>
      </c>
      <c r="H135" s="14">
        <v>45.16</v>
      </c>
      <c r="I135" s="14">
        <v>-0.04</v>
      </c>
      <c r="J135" s="14">
        <v>2243.67</v>
      </c>
      <c r="K135" s="14">
        <v>11011</v>
      </c>
    </row>
    <row r="136" spans="1:11" ht="15.75" x14ac:dyDescent="0.3">
      <c r="A136" s="11" t="s">
        <v>206</v>
      </c>
      <c r="B136" s="14" t="s">
        <v>207</v>
      </c>
      <c r="C136" s="14">
        <v>7823.2</v>
      </c>
      <c r="D136" s="14">
        <v>2336.8000000000002</v>
      </c>
      <c r="E136" s="14">
        <v>31.13</v>
      </c>
      <c r="F136" s="14">
        <v>10191.129999999999</v>
      </c>
      <c r="G136" s="14">
        <v>1523.45</v>
      </c>
      <c r="H136" s="14">
        <v>31.13</v>
      </c>
      <c r="I136" s="14">
        <v>-0.05</v>
      </c>
      <c r="J136" s="14">
        <v>1554.53</v>
      </c>
      <c r="K136" s="14">
        <v>8636.6</v>
      </c>
    </row>
    <row r="137" spans="1:11" ht="15.75" x14ac:dyDescent="0.3">
      <c r="A137" s="11" t="s">
        <v>208</v>
      </c>
      <c r="B137" s="14" t="s">
        <v>209</v>
      </c>
      <c r="C137" s="14">
        <v>10171.32</v>
      </c>
      <c r="D137" s="14">
        <v>3038.19</v>
      </c>
      <c r="E137" s="14">
        <v>45.16</v>
      </c>
      <c r="F137" s="14">
        <v>13254.67</v>
      </c>
      <c r="G137" s="14">
        <v>2198.5500000000002</v>
      </c>
      <c r="H137" s="14">
        <v>45.16</v>
      </c>
      <c r="I137" s="14">
        <v>-0.04</v>
      </c>
      <c r="J137" s="14">
        <v>2243.67</v>
      </c>
      <c r="K137" s="14">
        <v>11011</v>
      </c>
    </row>
    <row r="138" spans="1:11" ht="15.75" x14ac:dyDescent="0.3">
      <c r="A138" s="11" t="s">
        <v>210</v>
      </c>
      <c r="B138" s="14" t="s">
        <v>211</v>
      </c>
      <c r="C138" s="14">
        <v>10171.32</v>
      </c>
      <c r="D138" s="14">
        <v>3038.19</v>
      </c>
      <c r="E138" s="14">
        <v>45.16</v>
      </c>
      <c r="F138" s="14">
        <v>13254.67</v>
      </c>
      <c r="G138" s="14">
        <v>2198.5500000000002</v>
      </c>
      <c r="H138" s="14">
        <v>45.16</v>
      </c>
      <c r="I138" s="14">
        <v>-0.04</v>
      </c>
      <c r="J138" s="14">
        <v>2243.67</v>
      </c>
      <c r="K138" s="14">
        <v>11011</v>
      </c>
    </row>
    <row r="139" spans="1:11" ht="15.75" x14ac:dyDescent="0.3">
      <c r="A139" s="11" t="s">
        <v>212</v>
      </c>
      <c r="B139" s="14" t="s">
        <v>213</v>
      </c>
      <c r="C139" s="14">
        <v>7823.2</v>
      </c>
      <c r="D139" s="14">
        <v>2336.8000000000002</v>
      </c>
      <c r="E139" s="14">
        <v>31.13</v>
      </c>
      <c r="F139" s="14">
        <v>10191.129999999999</v>
      </c>
      <c r="G139" s="14">
        <v>1523.45</v>
      </c>
      <c r="H139" s="14">
        <v>31.13</v>
      </c>
      <c r="I139" s="14">
        <v>-0.05</v>
      </c>
      <c r="J139" s="14">
        <v>1554.53</v>
      </c>
      <c r="K139" s="14">
        <v>8636.6</v>
      </c>
    </row>
    <row r="140" spans="1:11" ht="15.75" x14ac:dyDescent="0.3">
      <c r="A140" s="13"/>
      <c r="B140" s="13"/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</row>
    <row r="141" spans="1:11" ht="15.75" x14ac:dyDescent="0.3">
      <c r="A141" s="9" t="s">
        <v>15</v>
      </c>
      <c r="B141" s="16">
        <v>7</v>
      </c>
      <c r="C141" s="12">
        <f>+C133+C134+C135+C136+C137+C138+C139</f>
        <v>66503</v>
      </c>
      <c r="D141" s="12">
        <f t="shared" ref="D141:K141" si="11">+D133+D134+D135+D136+D137+D138+D139</f>
        <v>19864.55</v>
      </c>
      <c r="E141" s="12">
        <f t="shared" si="11"/>
        <v>288.05999999999995</v>
      </c>
      <c r="F141" s="12">
        <f t="shared" si="11"/>
        <v>86655.61</v>
      </c>
      <c r="G141" s="12">
        <f t="shared" si="11"/>
        <v>14039.650000000001</v>
      </c>
      <c r="H141" s="12">
        <f t="shared" si="11"/>
        <v>288.05999999999995</v>
      </c>
      <c r="I141" s="12">
        <f t="shared" si="11"/>
        <v>0.10000000000000002</v>
      </c>
      <c r="J141" s="12">
        <f t="shared" si="11"/>
        <v>14327.810000000001</v>
      </c>
      <c r="K141" s="12">
        <f t="shared" si="11"/>
        <v>72327.8</v>
      </c>
    </row>
    <row r="142" spans="1:11" ht="15.75" x14ac:dyDescent="0.3">
      <c r="A142" s="11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 ht="15.75" x14ac:dyDescent="0.3">
      <c r="A143" s="15" t="s">
        <v>214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 ht="15.75" x14ac:dyDescent="0.3">
      <c r="A144" s="11" t="s">
        <v>215</v>
      </c>
      <c r="B144" s="14" t="s">
        <v>216</v>
      </c>
      <c r="C144" s="14">
        <v>10171.32</v>
      </c>
      <c r="D144" s="14">
        <v>3038.19</v>
      </c>
      <c r="E144" s="14">
        <v>45.16</v>
      </c>
      <c r="F144" s="14">
        <v>13254.67</v>
      </c>
      <c r="G144" s="14">
        <v>2198.5500000000002</v>
      </c>
      <c r="H144" s="14">
        <v>45.16</v>
      </c>
      <c r="I144" s="14">
        <v>0.16</v>
      </c>
      <c r="J144" s="14">
        <v>2243.87</v>
      </c>
      <c r="K144" s="14">
        <v>11010.8</v>
      </c>
    </row>
    <row r="145" spans="1:27" ht="15.75" x14ac:dyDescent="0.3">
      <c r="A145" s="11" t="s">
        <v>217</v>
      </c>
      <c r="B145" s="14" t="s">
        <v>218</v>
      </c>
      <c r="C145" s="14">
        <v>10171.32</v>
      </c>
      <c r="D145" s="14">
        <v>3038.19</v>
      </c>
      <c r="E145" s="14">
        <v>45.16</v>
      </c>
      <c r="F145" s="14">
        <v>13254.67</v>
      </c>
      <c r="G145" s="14">
        <v>2198.5500000000002</v>
      </c>
      <c r="H145" s="14">
        <v>45.16</v>
      </c>
      <c r="I145" s="14">
        <v>0.16</v>
      </c>
      <c r="J145" s="14">
        <v>2243.87</v>
      </c>
      <c r="K145" s="14">
        <v>11010.8</v>
      </c>
    </row>
    <row r="146" spans="1:27" ht="15.75" x14ac:dyDescent="0.3">
      <c r="A146" s="11" t="s">
        <v>219</v>
      </c>
      <c r="B146" s="14" t="s">
        <v>220</v>
      </c>
      <c r="C146" s="14">
        <v>10171.32</v>
      </c>
      <c r="D146" s="14">
        <v>3038.19</v>
      </c>
      <c r="E146" s="14">
        <v>45.16</v>
      </c>
      <c r="F146" s="14">
        <v>13254.67</v>
      </c>
      <c r="G146" s="14">
        <v>2198.5500000000002</v>
      </c>
      <c r="H146" s="14">
        <v>45.16</v>
      </c>
      <c r="I146" s="14">
        <v>0.16</v>
      </c>
      <c r="J146" s="14">
        <v>2243.87</v>
      </c>
      <c r="K146" s="14">
        <v>11010.8</v>
      </c>
    </row>
    <row r="147" spans="1:27" ht="15.75" x14ac:dyDescent="0.3">
      <c r="A147" s="11" t="s">
        <v>221</v>
      </c>
      <c r="B147" s="14" t="s">
        <v>222</v>
      </c>
      <c r="C147" s="14">
        <v>7823.2</v>
      </c>
      <c r="D147" s="14">
        <v>2336.8000000000002</v>
      </c>
      <c r="E147" s="14">
        <v>31.13</v>
      </c>
      <c r="F147" s="14">
        <v>10191.129999999999</v>
      </c>
      <c r="G147" s="14">
        <v>1523.45</v>
      </c>
      <c r="H147" s="14">
        <v>31.13</v>
      </c>
      <c r="I147" s="14">
        <v>-0.05</v>
      </c>
      <c r="J147" s="14">
        <v>1554.53</v>
      </c>
      <c r="K147" s="14">
        <v>8636.6</v>
      </c>
    </row>
    <row r="148" spans="1:27" ht="15.75" x14ac:dyDescent="0.3">
      <c r="A148" s="13"/>
      <c r="B148" s="13"/>
      <c r="C148" s="13" t="s">
        <v>16</v>
      </c>
      <c r="D148" s="13" t="s">
        <v>16</v>
      </c>
      <c r="E148" s="13" t="s">
        <v>16</v>
      </c>
      <c r="F148" s="13" t="s">
        <v>16</v>
      </c>
      <c r="G148" s="13" t="s">
        <v>16</v>
      </c>
      <c r="H148" s="13" t="s">
        <v>16</v>
      </c>
      <c r="I148" s="13" t="s">
        <v>16</v>
      </c>
      <c r="J148" s="13" t="s">
        <v>16</v>
      </c>
      <c r="K148" s="13" t="s">
        <v>16</v>
      </c>
    </row>
    <row r="149" spans="1:27" ht="15.75" x14ac:dyDescent="0.3">
      <c r="A149" s="9" t="s">
        <v>15</v>
      </c>
      <c r="B149" s="16">
        <v>4</v>
      </c>
      <c r="C149" s="12">
        <f>+C144+C145+C146+C147</f>
        <v>38337.159999999996</v>
      </c>
      <c r="D149" s="12">
        <f t="shared" ref="D149:K149" si="12">+D144+D145+D146+D147</f>
        <v>11451.369999999999</v>
      </c>
      <c r="E149" s="12">
        <f t="shared" si="12"/>
        <v>166.60999999999999</v>
      </c>
      <c r="F149" s="12">
        <f t="shared" si="12"/>
        <v>49955.14</v>
      </c>
      <c r="G149" s="12">
        <f t="shared" si="12"/>
        <v>8119.1</v>
      </c>
      <c r="H149" s="12">
        <f t="shared" si="12"/>
        <v>166.60999999999999</v>
      </c>
      <c r="I149" s="12">
        <f t="shared" si="12"/>
        <v>0.43</v>
      </c>
      <c r="J149" s="12">
        <f t="shared" si="12"/>
        <v>8286.14</v>
      </c>
      <c r="K149" s="12">
        <f t="shared" si="12"/>
        <v>41668.999999999993</v>
      </c>
    </row>
    <row r="150" spans="1:27" ht="15.75" x14ac:dyDescent="0.3">
      <c r="A150" s="11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27" ht="15.75" x14ac:dyDescent="0.3">
      <c r="A151" s="15" t="s">
        <v>223</v>
      </c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27" ht="15.75" x14ac:dyDescent="0.3">
      <c r="A152" s="11" t="s">
        <v>224</v>
      </c>
      <c r="B152" s="14" t="s">
        <v>225</v>
      </c>
      <c r="C152" s="14">
        <v>7823.2</v>
      </c>
      <c r="D152" s="14">
        <v>2336.8000000000002</v>
      </c>
      <c r="E152" s="14">
        <v>31.13</v>
      </c>
      <c r="F152" s="14">
        <v>10191.129999999999</v>
      </c>
      <c r="G152" s="14">
        <v>1523.45</v>
      </c>
      <c r="H152" s="14">
        <v>31.13</v>
      </c>
      <c r="I152" s="14">
        <v>-0.05</v>
      </c>
      <c r="J152" s="14">
        <v>1554.53</v>
      </c>
      <c r="K152" s="14">
        <v>8636.6</v>
      </c>
    </row>
    <row r="153" spans="1:27" ht="15.75" x14ac:dyDescent="0.3">
      <c r="A153" s="11" t="s">
        <v>226</v>
      </c>
      <c r="B153" s="14" t="s">
        <v>227</v>
      </c>
      <c r="C153" s="14">
        <v>10171.32</v>
      </c>
      <c r="D153" s="14">
        <v>3038.19</v>
      </c>
      <c r="E153" s="14">
        <v>45.16</v>
      </c>
      <c r="F153" s="14">
        <v>13254.67</v>
      </c>
      <c r="G153" s="14">
        <v>2198.5500000000002</v>
      </c>
      <c r="H153" s="14">
        <v>45.16</v>
      </c>
      <c r="I153" s="14">
        <v>0.16</v>
      </c>
      <c r="J153" s="14">
        <v>2243.87</v>
      </c>
      <c r="K153" s="14">
        <v>11010.8</v>
      </c>
    </row>
    <row r="154" spans="1:27" ht="15.75" x14ac:dyDescent="0.3">
      <c r="A154" s="11" t="s">
        <v>228</v>
      </c>
      <c r="B154" s="14" t="s">
        <v>229</v>
      </c>
      <c r="C154" s="14">
        <v>10171.32</v>
      </c>
      <c r="D154" s="14">
        <v>3038.19</v>
      </c>
      <c r="E154" s="14">
        <v>45.16</v>
      </c>
      <c r="F154" s="14">
        <v>13254.67</v>
      </c>
      <c r="G154" s="14">
        <v>2198.5500000000002</v>
      </c>
      <c r="H154" s="14">
        <v>45.16</v>
      </c>
      <c r="I154" s="14">
        <v>0.16</v>
      </c>
      <c r="J154" s="14">
        <v>2243.87</v>
      </c>
      <c r="K154" s="14">
        <v>11010.8</v>
      </c>
    </row>
    <row r="155" spans="1:27" ht="15.75" x14ac:dyDescent="0.3">
      <c r="A155" s="11" t="s">
        <v>230</v>
      </c>
      <c r="B155" s="14" t="s">
        <v>231</v>
      </c>
      <c r="C155" s="14">
        <v>7823.2</v>
      </c>
      <c r="D155" s="14">
        <v>2336.8000000000002</v>
      </c>
      <c r="E155" s="14">
        <v>31.13</v>
      </c>
      <c r="F155" s="14">
        <v>10191.129999999999</v>
      </c>
      <c r="G155" s="14">
        <v>1523.45</v>
      </c>
      <c r="H155" s="14">
        <v>31.13</v>
      </c>
      <c r="I155" s="14">
        <v>-0.05</v>
      </c>
      <c r="J155" s="14">
        <v>1554.53</v>
      </c>
      <c r="K155" s="14">
        <v>8636.6</v>
      </c>
    </row>
    <row r="156" spans="1:27" ht="15.75" x14ac:dyDescent="0.3">
      <c r="A156" s="13"/>
      <c r="B156" s="13"/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</row>
    <row r="157" spans="1:27" ht="15.75" x14ac:dyDescent="0.3">
      <c r="A157" s="9" t="s">
        <v>15</v>
      </c>
      <c r="B157" s="16">
        <v>4</v>
      </c>
      <c r="C157" s="12">
        <f>+C152+C153+C154+C155</f>
        <v>35989.040000000001</v>
      </c>
      <c r="D157" s="12">
        <f t="shared" ref="D157:K157" si="13">+D152+D153+D154+D155</f>
        <v>10749.98</v>
      </c>
      <c r="E157" s="12">
        <f t="shared" si="13"/>
        <v>152.57999999999998</v>
      </c>
      <c r="F157" s="12">
        <f t="shared" si="13"/>
        <v>46891.6</v>
      </c>
      <c r="G157" s="12">
        <f t="shared" si="13"/>
        <v>7444</v>
      </c>
      <c r="H157" s="12">
        <f t="shared" si="13"/>
        <v>152.57999999999998</v>
      </c>
      <c r="I157" s="12">
        <f t="shared" si="13"/>
        <v>0.22000000000000003</v>
      </c>
      <c r="J157" s="12">
        <f t="shared" si="13"/>
        <v>7596.7999999999993</v>
      </c>
      <c r="K157" s="12">
        <f t="shared" si="13"/>
        <v>39294.800000000003</v>
      </c>
      <c r="M157" s="20"/>
      <c r="N157" s="20"/>
      <c r="O157" s="20"/>
      <c r="P157" s="20"/>
      <c r="Q157" s="20"/>
      <c r="R157" s="20"/>
      <c r="S157" s="20"/>
      <c r="T157" s="20"/>
      <c r="U157" s="20"/>
    </row>
    <row r="158" spans="1:27" ht="15.75" x14ac:dyDescent="0.3">
      <c r="A158" s="11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M158" s="20"/>
      <c r="N158" s="20"/>
      <c r="O158" s="20"/>
      <c r="P158" s="20"/>
      <c r="Q158" s="20"/>
      <c r="R158" s="20"/>
      <c r="S158" s="20"/>
      <c r="T158" s="20"/>
      <c r="U158" s="20"/>
    </row>
    <row r="159" spans="1:27" ht="15.75" x14ac:dyDescent="0.3">
      <c r="A159" s="15" t="s">
        <v>232</v>
      </c>
      <c r="B159" s="5"/>
      <c r="C159" s="5"/>
      <c r="D159" s="5"/>
      <c r="E159" s="5"/>
      <c r="F159" s="5"/>
      <c r="G159" s="5"/>
      <c r="H159" s="5"/>
      <c r="I159" s="5"/>
      <c r="J159" s="5"/>
      <c r="K159" s="5"/>
      <c r="M159" s="21"/>
      <c r="N159" s="20"/>
      <c r="O159" s="20"/>
      <c r="P159" s="20"/>
      <c r="Q159" s="20"/>
      <c r="R159" s="20"/>
      <c r="S159" s="20"/>
      <c r="T159" s="20"/>
      <c r="U159" s="20"/>
    </row>
    <row r="160" spans="1:27" ht="15.75" x14ac:dyDescent="0.3">
      <c r="A160" s="11" t="s">
        <v>233</v>
      </c>
      <c r="B160" s="14" t="s">
        <v>234</v>
      </c>
      <c r="C160" s="14">
        <v>7823.2</v>
      </c>
      <c r="D160" s="14">
        <v>2336.8000000000002</v>
      </c>
      <c r="E160" s="14">
        <v>31.13</v>
      </c>
      <c r="F160" s="14">
        <v>10191.129999999999</v>
      </c>
      <c r="G160" s="14">
        <v>1523.45</v>
      </c>
      <c r="H160" s="14">
        <v>31.13</v>
      </c>
      <c r="I160" s="14">
        <v>0.15</v>
      </c>
      <c r="J160" s="14">
        <v>1554.73</v>
      </c>
      <c r="K160" s="14">
        <v>8636.4</v>
      </c>
      <c r="M160" s="22"/>
      <c r="N160" s="23"/>
      <c r="O160" s="20"/>
      <c r="P160" s="20"/>
      <c r="Q160" s="24"/>
      <c r="R160" s="25"/>
      <c r="S160" s="25"/>
      <c r="T160" s="25"/>
      <c r="U160" s="25"/>
      <c r="V160" s="5"/>
      <c r="W160" s="5"/>
      <c r="X160" s="5"/>
      <c r="Y160" s="5"/>
      <c r="Z160" s="5"/>
      <c r="AA160" s="5"/>
    </row>
    <row r="161" spans="1:28" s="17" customFormat="1" ht="15.75" x14ac:dyDescent="0.3">
      <c r="A161" s="11" t="s">
        <v>45</v>
      </c>
      <c r="B161" s="14" t="s">
        <v>46</v>
      </c>
      <c r="C161" s="14">
        <v>5215.5</v>
      </c>
      <c r="D161" s="14">
        <v>1557.9</v>
      </c>
      <c r="E161" s="14">
        <v>25.94</v>
      </c>
      <c r="F161" s="14">
        <v>6799.34</v>
      </c>
      <c r="G161" s="14">
        <v>800.07</v>
      </c>
      <c r="H161" s="14">
        <v>25.94</v>
      </c>
      <c r="I161" s="14">
        <v>-7.0000000000000007E-2</v>
      </c>
      <c r="J161" s="14">
        <v>825.94</v>
      </c>
      <c r="K161" s="14">
        <v>5973.4</v>
      </c>
      <c r="M161" s="22"/>
      <c r="N161" s="23"/>
      <c r="O161" s="20"/>
      <c r="P161" s="20"/>
      <c r="Q161" s="20"/>
      <c r="R161" s="20"/>
      <c r="S161" s="20"/>
      <c r="T161" s="20"/>
      <c r="U161" s="20"/>
    </row>
    <row r="162" spans="1:28" ht="15.75" x14ac:dyDescent="0.3">
      <c r="A162" s="11" t="s">
        <v>235</v>
      </c>
      <c r="B162" s="14" t="s">
        <v>236</v>
      </c>
      <c r="C162" s="14">
        <v>7823.2</v>
      </c>
      <c r="D162" s="14">
        <v>2336.8000000000002</v>
      </c>
      <c r="E162" s="14">
        <v>31.13</v>
      </c>
      <c r="F162" s="14">
        <v>10191.129999999999</v>
      </c>
      <c r="G162" s="14">
        <v>1523.45</v>
      </c>
      <c r="H162" s="14">
        <v>31.13</v>
      </c>
      <c r="I162" s="14">
        <v>-0.05</v>
      </c>
      <c r="J162" s="14">
        <v>1554.53</v>
      </c>
      <c r="K162" s="14">
        <v>8636.6</v>
      </c>
      <c r="M162" s="22"/>
      <c r="N162" s="23"/>
      <c r="O162" s="20"/>
      <c r="P162" s="20"/>
      <c r="Q162" s="20"/>
      <c r="R162" s="20"/>
      <c r="S162" s="20"/>
      <c r="T162" s="20"/>
      <c r="U162" s="20"/>
      <c r="V162" s="18"/>
      <c r="W162" s="18"/>
      <c r="X162" s="18"/>
      <c r="Y162" s="18"/>
      <c r="Z162" s="18"/>
      <c r="AA162" s="18"/>
      <c r="AB162" s="18"/>
    </row>
    <row r="163" spans="1:28" ht="15.75" x14ac:dyDescent="0.3">
      <c r="A163" s="11" t="s">
        <v>237</v>
      </c>
      <c r="B163" s="14" t="s">
        <v>238</v>
      </c>
      <c r="C163" s="14">
        <v>7823.2</v>
      </c>
      <c r="D163" s="14">
        <v>2336.8000000000002</v>
      </c>
      <c r="E163" s="14">
        <v>31.13</v>
      </c>
      <c r="F163" s="14">
        <v>10191.129999999999</v>
      </c>
      <c r="G163" s="14">
        <v>1523.45</v>
      </c>
      <c r="H163" s="14">
        <v>31.13</v>
      </c>
      <c r="I163" s="14">
        <v>-0.05</v>
      </c>
      <c r="J163" s="14">
        <v>1554.53</v>
      </c>
      <c r="K163" s="14">
        <v>8636.6</v>
      </c>
      <c r="M163" s="22"/>
      <c r="N163" s="23"/>
      <c r="O163" s="20"/>
      <c r="P163" s="20"/>
      <c r="Q163" s="20"/>
      <c r="R163" s="20"/>
      <c r="S163" s="20"/>
      <c r="T163" s="20"/>
      <c r="U163" s="20"/>
      <c r="V163" s="18"/>
      <c r="W163" s="18"/>
      <c r="X163" s="18"/>
      <c r="Y163" s="18"/>
      <c r="Z163" s="18"/>
      <c r="AA163" s="18"/>
      <c r="AB163" s="18"/>
    </row>
    <row r="164" spans="1:28" ht="15.75" x14ac:dyDescent="0.3">
      <c r="A164" s="11" t="s">
        <v>239</v>
      </c>
      <c r="B164" s="14" t="s">
        <v>240</v>
      </c>
      <c r="C164" s="14">
        <v>10171.32</v>
      </c>
      <c r="D164" s="14">
        <v>3038.19</v>
      </c>
      <c r="E164" s="14">
        <v>45.16</v>
      </c>
      <c r="F164" s="14">
        <v>13254.67</v>
      </c>
      <c r="G164" s="14">
        <v>2198.5500000000002</v>
      </c>
      <c r="H164" s="14">
        <v>45.16</v>
      </c>
      <c r="I164" s="14">
        <v>-0.04</v>
      </c>
      <c r="J164" s="14">
        <v>2243.67</v>
      </c>
      <c r="K164" s="14">
        <v>11011</v>
      </c>
      <c r="M164" s="22"/>
      <c r="N164" s="23"/>
      <c r="O164" s="20"/>
      <c r="P164" s="20"/>
      <c r="Q164" s="20"/>
      <c r="R164" s="20"/>
      <c r="S164" s="20"/>
      <c r="T164" s="20"/>
      <c r="U164" s="20"/>
      <c r="V164" s="18"/>
      <c r="W164" s="18"/>
      <c r="X164" s="18"/>
      <c r="Y164" s="18"/>
      <c r="Z164" s="18"/>
      <c r="AA164" s="18"/>
      <c r="AB164" s="18"/>
    </row>
    <row r="165" spans="1:28" ht="15.75" x14ac:dyDescent="0.3">
      <c r="A165" s="11" t="s">
        <v>241</v>
      </c>
      <c r="B165" s="14" t="s">
        <v>242</v>
      </c>
      <c r="C165" s="14">
        <v>10171.32</v>
      </c>
      <c r="D165" s="14">
        <v>3038.19</v>
      </c>
      <c r="E165" s="14">
        <v>45.16</v>
      </c>
      <c r="F165" s="14">
        <v>13254.67</v>
      </c>
      <c r="G165" s="14">
        <v>2198.5500000000002</v>
      </c>
      <c r="H165" s="14">
        <v>45.16</v>
      </c>
      <c r="I165" s="14">
        <v>-0.04</v>
      </c>
      <c r="J165" s="14">
        <v>2243.67</v>
      </c>
      <c r="K165" s="14">
        <v>11011</v>
      </c>
      <c r="M165" s="22"/>
      <c r="N165" s="23"/>
      <c r="O165" s="20"/>
      <c r="P165" s="20"/>
      <c r="Q165" s="20"/>
      <c r="R165" s="20"/>
      <c r="S165" s="20"/>
      <c r="T165" s="20"/>
      <c r="U165" s="20"/>
      <c r="V165" s="18"/>
      <c r="W165" s="18"/>
      <c r="X165" s="18"/>
      <c r="Y165" s="18"/>
      <c r="Z165" s="18"/>
      <c r="AA165" s="18"/>
      <c r="AB165" s="18"/>
    </row>
    <row r="166" spans="1:28" ht="15.75" x14ac:dyDescent="0.3">
      <c r="A166" s="11" t="s">
        <v>243</v>
      </c>
      <c r="B166" s="14" t="s">
        <v>244</v>
      </c>
      <c r="C166" s="14">
        <v>7823.2</v>
      </c>
      <c r="D166" s="14">
        <v>2336.8000000000002</v>
      </c>
      <c r="E166" s="14">
        <v>31.13</v>
      </c>
      <c r="F166" s="14">
        <v>10191.129999999999</v>
      </c>
      <c r="G166" s="14">
        <v>1523.45</v>
      </c>
      <c r="H166" s="14">
        <v>31.13</v>
      </c>
      <c r="I166" s="14">
        <v>0.15</v>
      </c>
      <c r="J166" s="14">
        <v>1554.73</v>
      </c>
      <c r="K166" s="14">
        <v>8636.4</v>
      </c>
      <c r="M166" s="22"/>
      <c r="N166" s="23"/>
      <c r="O166" s="20"/>
      <c r="P166" s="20"/>
      <c r="Q166" s="26"/>
      <c r="R166" s="26"/>
      <c r="S166" s="26"/>
      <c r="T166" s="26"/>
      <c r="U166" s="26"/>
      <c r="V166" s="18"/>
      <c r="W166" s="18"/>
      <c r="X166" s="18"/>
      <c r="Y166" s="18"/>
      <c r="Z166" s="18"/>
      <c r="AA166" s="18"/>
      <c r="AB166" s="18"/>
    </row>
    <row r="167" spans="1:28" ht="15.75" x14ac:dyDescent="0.3">
      <c r="A167" s="11" t="s">
        <v>245</v>
      </c>
      <c r="B167" s="14" t="s">
        <v>246</v>
      </c>
      <c r="C167" s="14">
        <v>7823.2</v>
      </c>
      <c r="D167" s="14">
        <v>2336.8000000000002</v>
      </c>
      <c r="E167" s="14">
        <v>31.13</v>
      </c>
      <c r="F167" s="14">
        <v>10191.129999999999</v>
      </c>
      <c r="G167" s="14">
        <v>1523.45</v>
      </c>
      <c r="H167" s="14">
        <v>31.13</v>
      </c>
      <c r="I167" s="14">
        <v>-0.05</v>
      </c>
      <c r="J167" s="14">
        <v>1554.53</v>
      </c>
      <c r="K167" s="14">
        <v>8636.6</v>
      </c>
      <c r="M167" s="22"/>
      <c r="N167" s="23"/>
      <c r="O167" s="20"/>
      <c r="P167" s="20"/>
      <c r="Q167" s="27"/>
      <c r="R167" s="28"/>
      <c r="S167" s="29"/>
      <c r="T167" s="29"/>
      <c r="U167" s="29"/>
      <c r="V167" s="18"/>
      <c r="W167" s="18"/>
      <c r="X167" s="18"/>
      <c r="Y167" s="18"/>
      <c r="Z167" s="18"/>
      <c r="AA167" s="18"/>
      <c r="AB167" s="18"/>
    </row>
    <row r="168" spans="1:28" s="17" customFormat="1" ht="15.75" x14ac:dyDescent="0.3">
      <c r="A168" s="11" t="s">
        <v>47</v>
      </c>
      <c r="B168" s="14" t="s">
        <v>48</v>
      </c>
      <c r="C168" s="14">
        <v>7823.2</v>
      </c>
      <c r="D168" s="14">
        <v>2336.8000000000002</v>
      </c>
      <c r="E168" s="14">
        <v>31.13</v>
      </c>
      <c r="F168" s="14">
        <v>10191.129999999999</v>
      </c>
      <c r="G168" s="14">
        <v>1523.45</v>
      </c>
      <c r="H168" s="14">
        <v>31.13</v>
      </c>
      <c r="I168" s="14">
        <v>-0.05</v>
      </c>
      <c r="J168" s="14">
        <v>1554.53</v>
      </c>
      <c r="K168" s="14">
        <v>8636.6</v>
      </c>
      <c r="M168" s="22"/>
      <c r="N168" s="23"/>
      <c r="O168" s="20"/>
      <c r="P168" s="20"/>
      <c r="Q168" s="20"/>
      <c r="R168" s="20"/>
      <c r="S168" s="20"/>
      <c r="T168" s="20"/>
      <c r="U168" s="20"/>
      <c r="V168" s="18"/>
      <c r="W168" s="18"/>
      <c r="X168" s="18"/>
      <c r="Y168" s="18"/>
      <c r="Z168" s="18"/>
      <c r="AA168" s="18"/>
      <c r="AB168" s="18"/>
    </row>
    <row r="169" spans="1:28" ht="15.75" x14ac:dyDescent="0.3">
      <c r="A169" s="11" t="s">
        <v>247</v>
      </c>
      <c r="B169" s="14" t="s">
        <v>248</v>
      </c>
      <c r="C169" s="14">
        <v>10171.32</v>
      </c>
      <c r="D169" s="14">
        <v>3038.19</v>
      </c>
      <c r="E169" s="14">
        <v>45.16</v>
      </c>
      <c r="F169" s="14">
        <v>13254.67</v>
      </c>
      <c r="G169" s="14">
        <v>2198.5500000000002</v>
      </c>
      <c r="H169" s="14">
        <v>45.16</v>
      </c>
      <c r="I169" s="14">
        <v>-0.04</v>
      </c>
      <c r="J169" s="14">
        <v>2243.67</v>
      </c>
      <c r="K169" s="14">
        <v>11011</v>
      </c>
      <c r="M169" s="22"/>
      <c r="N169" s="23"/>
      <c r="O169" s="20"/>
      <c r="P169" s="20"/>
      <c r="Q169" s="20"/>
      <c r="R169" s="20"/>
      <c r="S169" s="20"/>
      <c r="T169" s="20"/>
      <c r="U169" s="20"/>
    </row>
    <row r="170" spans="1:28" ht="15.75" x14ac:dyDescent="0.3">
      <c r="A170" s="11" t="s">
        <v>249</v>
      </c>
      <c r="B170" s="14" t="s">
        <v>250</v>
      </c>
      <c r="C170" s="14">
        <v>3850</v>
      </c>
      <c r="D170" s="14">
        <v>1150</v>
      </c>
      <c r="E170" s="14">
        <v>7.38</v>
      </c>
      <c r="F170" s="14">
        <v>5007.38</v>
      </c>
      <c r="G170" s="14">
        <v>456.14</v>
      </c>
      <c r="H170" s="14">
        <v>7.38</v>
      </c>
      <c r="I170" s="14">
        <v>0.06</v>
      </c>
      <c r="J170" s="14">
        <v>463.58</v>
      </c>
      <c r="K170" s="14">
        <v>4543.8</v>
      </c>
      <c r="M170" s="22"/>
      <c r="N170" s="23"/>
      <c r="O170" s="20"/>
      <c r="P170" s="20"/>
      <c r="Q170" s="20"/>
      <c r="R170" s="20"/>
      <c r="S170" s="20"/>
      <c r="T170" s="20"/>
      <c r="U170" s="20"/>
    </row>
    <row r="171" spans="1:28" s="17" customFormat="1" ht="15.75" x14ac:dyDescent="0.3">
      <c r="A171" s="11" t="s">
        <v>49</v>
      </c>
      <c r="B171" s="14" t="s">
        <v>50</v>
      </c>
      <c r="C171" s="14">
        <v>3850</v>
      </c>
      <c r="D171" s="14">
        <v>1150</v>
      </c>
      <c r="E171" s="14">
        <v>7.38</v>
      </c>
      <c r="F171" s="14">
        <v>5007.38</v>
      </c>
      <c r="G171" s="14">
        <v>456.14</v>
      </c>
      <c r="H171" s="14">
        <v>7.38</v>
      </c>
      <c r="I171" s="14">
        <v>0.06</v>
      </c>
      <c r="J171" s="14">
        <v>463.58</v>
      </c>
      <c r="K171" s="14">
        <v>4543.8</v>
      </c>
      <c r="M171" s="22"/>
      <c r="N171" s="23"/>
      <c r="O171" s="20"/>
      <c r="P171" s="20"/>
      <c r="Q171" s="20"/>
      <c r="R171" s="20"/>
      <c r="S171" s="20"/>
      <c r="T171" s="20"/>
      <c r="U171" s="20"/>
    </row>
    <row r="172" spans="1:28" s="17" customFormat="1" ht="15.75" x14ac:dyDescent="0.3">
      <c r="A172" s="11" t="s">
        <v>51</v>
      </c>
      <c r="B172" s="14" t="s">
        <v>52</v>
      </c>
      <c r="C172" s="14">
        <v>3850</v>
      </c>
      <c r="D172" s="14">
        <v>1150</v>
      </c>
      <c r="E172" s="14">
        <v>7.38</v>
      </c>
      <c r="F172" s="14">
        <v>5007.38</v>
      </c>
      <c r="G172" s="14">
        <v>456.14</v>
      </c>
      <c r="H172" s="14">
        <v>7.38</v>
      </c>
      <c r="I172" s="14">
        <v>0.06</v>
      </c>
      <c r="J172" s="14">
        <v>463.58</v>
      </c>
      <c r="K172" s="14">
        <v>4543.8</v>
      </c>
      <c r="M172" s="22"/>
      <c r="N172" s="23"/>
      <c r="O172" s="20"/>
      <c r="P172" s="20"/>
      <c r="Q172" s="20"/>
      <c r="R172" s="20"/>
      <c r="S172" s="20"/>
      <c r="T172" s="20"/>
      <c r="U172" s="20"/>
    </row>
    <row r="173" spans="1:28" s="17" customFormat="1" ht="15.75" x14ac:dyDescent="0.3">
      <c r="A173" s="11" t="s">
        <v>53</v>
      </c>
      <c r="B173" s="14" t="s">
        <v>54</v>
      </c>
      <c r="C173" s="14">
        <v>7823.2</v>
      </c>
      <c r="D173" s="14">
        <v>2336.8000000000002</v>
      </c>
      <c r="E173" s="14">
        <v>31.13</v>
      </c>
      <c r="F173" s="14">
        <v>10191.129999999999</v>
      </c>
      <c r="G173" s="14">
        <v>1523.45</v>
      </c>
      <c r="H173" s="14">
        <v>31.13</v>
      </c>
      <c r="I173" s="14">
        <v>-0.05</v>
      </c>
      <c r="J173" s="14">
        <v>1554.53</v>
      </c>
      <c r="K173" s="14">
        <v>8636.6</v>
      </c>
      <c r="M173" s="22"/>
      <c r="N173" s="23"/>
      <c r="O173" s="20"/>
      <c r="P173" s="20"/>
      <c r="Q173" s="20"/>
      <c r="R173" s="20"/>
      <c r="S173" s="20"/>
      <c r="T173" s="20"/>
      <c r="U173" s="20"/>
    </row>
    <row r="174" spans="1:28" ht="15.75" x14ac:dyDescent="0.3">
      <c r="A174" s="11" t="s">
        <v>251</v>
      </c>
      <c r="B174" s="14" t="s">
        <v>252</v>
      </c>
      <c r="C174" s="14">
        <v>7823.2</v>
      </c>
      <c r="D174" s="14">
        <v>2336.8000000000002</v>
      </c>
      <c r="E174" s="14">
        <v>31.13</v>
      </c>
      <c r="F174" s="14">
        <v>10191.129999999999</v>
      </c>
      <c r="G174" s="14">
        <v>1523.45</v>
      </c>
      <c r="H174" s="14">
        <v>31.13</v>
      </c>
      <c r="I174" s="14">
        <v>-0.05</v>
      </c>
      <c r="J174" s="14">
        <v>1554.53</v>
      </c>
      <c r="K174" s="14">
        <v>8636.6</v>
      </c>
      <c r="M174" s="22"/>
      <c r="N174" s="23"/>
      <c r="O174" s="20"/>
      <c r="P174" s="20"/>
      <c r="Q174" s="20"/>
      <c r="R174" s="20"/>
      <c r="S174" s="20"/>
      <c r="T174" s="20"/>
      <c r="U174" s="20"/>
    </row>
    <row r="175" spans="1:28" ht="15.75" x14ac:dyDescent="0.3">
      <c r="A175" s="11" t="s">
        <v>253</v>
      </c>
      <c r="B175" s="14" t="s">
        <v>254</v>
      </c>
      <c r="C175" s="14">
        <v>7823.2</v>
      </c>
      <c r="D175" s="14">
        <v>2336.8000000000002</v>
      </c>
      <c r="E175" s="14">
        <v>31.13</v>
      </c>
      <c r="F175" s="14">
        <v>10191.129999999999</v>
      </c>
      <c r="G175" s="14">
        <v>1523.45</v>
      </c>
      <c r="H175" s="14">
        <v>31.13</v>
      </c>
      <c r="I175" s="14">
        <v>-0.05</v>
      </c>
      <c r="J175" s="14">
        <v>1554.53</v>
      </c>
      <c r="K175" s="14">
        <v>8636.6</v>
      </c>
      <c r="M175" s="22"/>
      <c r="N175" s="23"/>
      <c r="O175" s="20"/>
      <c r="P175" s="20"/>
      <c r="Q175" s="20"/>
      <c r="R175" s="20"/>
      <c r="S175" s="20"/>
      <c r="T175" s="20"/>
      <c r="U175" s="20"/>
    </row>
    <row r="176" spans="1:28" ht="15.75" x14ac:dyDescent="0.3">
      <c r="A176" s="11" t="s">
        <v>255</v>
      </c>
      <c r="B176" s="14" t="s">
        <v>256</v>
      </c>
      <c r="C176" s="14">
        <v>3850</v>
      </c>
      <c r="D176" s="14">
        <v>1150</v>
      </c>
      <c r="E176" s="14">
        <v>7.38</v>
      </c>
      <c r="F176" s="14">
        <v>5007.38</v>
      </c>
      <c r="G176" s="14">
        <v>456.14</v>
      </c>
      <c r="H176" s="14">
        <v>7.38</v>
      </c>
      <c r="I176" s="14">
        <v>0.06</v>
      </c>
      <c r="J176" s="14">
        <v>463.58</v>
      </c>
      <c r="K176" s="14">
        <v>4543.8</v>
      </c>
      <c r="M176" s="22"/>
      <c r="N176" s="23"/>
      <c r="O176" s="20"/>
      <c r="P176" s="20"/>
      <c r="Q176" s="20"/>
      <c r="R176" s="20"/>
      <c r="S176" s="20"/>
      <c r="T176" s="20"/>
      <c r="U176" s="20"/>
    </row>
    <row r="177" spans="1:21" ht="15.75" x14ac:dyDescent="0.3">
      <c r="A177" s="11" t="s">
        <v>257</v>
      </c>
      <c r="B177" s="14" t="s">
        <v>258</v>
      </c>
      <c r="C177" s="14">
        <v>3850</v>
      </c>
      <c r="D177" s="14">
        <v>1150</v>
      </c>
      <c r="E177" s="14">
        <v>7.38</v>
      </c>
      <c r="F177" s="14">
        <v>5007.38</v>
      </c>
      <c r="G177" s="14">
        <v>456.14</v>
      </c>
      <c r="H177" s="14">
        <v>7.38</v>
      </c>
      <c r="I177" s="14">
        <v>0.06</v>
      </c>
      <c r="J177" s="14">
        <v>463.58</v>
      </c>
      <c r="K177" s="14">
        <v>4543.8</v>
      </c>
      <c r="M177" s="22"/>
      <c r="N177" s="23"/>
      <c r="O177" s="20"/>
      <c r="P177" s="20"/>
      <c r="Q177" s="20"/>
      <c r="R177" s="20"/>
      <c r="S177" s="20"/>
      <c r="T177" s="20"/>
      <c r="U177" s="20"/>
    </row>
    <row r="178" spans="1:21" ht="15.75" x14ac:dyDescent="0.3">
      <c r="A178" s="11" t="s">
        <v>259</v>
      </c>
      <c r="B178" s="14" t="s">
        <v>260</v>
      </c>
      <c r="C178" s="14">
        <v>3850</v>
      </c>
      <c r="D178" s="14">
        <v>1150</v>
      </c>
      <c r="E178" s="14">
        <v>7.38</v>
      </c>
      <c r="F178" s="14">
        <v>5007.38</v>
      </c>
      <c r="G178" s="14">
        <v>456.14</v>
      </c>
      <c r="H178" s="14">
        <v>7.38</v>
      </c>
      <c r="I178" s="14">
        <v>0.06</v>
      </c>
      <c r="J178" s="14">
        <v>463.58</v>
      </c>
      <c r="K178" s="14">
        <v>4543.8</v>
      </c>
      <c r="M178" s="22"/>
      <c r="N178" s="23"/>
      <c r="O178" s="20"/>
      <c r="P178" s="20"/>
      <c r="Q178" s="20"/>
      <c r="R178" s="20"/>
      <c r="S178" s="20"/>
      <c r="T178" s="20"/>
      <c r="U178" s="20"/>
    </row>
    <row r="179" spans="1:21" ht="15.75" x14ac:dyDescent="0.3">
      <c r="A179" s="11" t="s">
        <v>261</v>
      </c>
      <c r="B179" s="14" t="s">
        <v>262</v>
      </c>
      <c r="C179" s="14">
        <v>7823.2</v>
      </c>
      <c r="D179" s="14">
        <v>2336.8000000000002</v>
      </c>
      <c r="E179" s="14">
        <v>31.13</v>
      </c>
      <c r="F179" s="14">
        <v>10191.129999999999</v>
      </c>
      <c r="G179" s="14">
        <v>1523.45</v>
      </c>
      <c r="H179" s="14">
        <v>31.13</v>
      </c>
      <c r="I179" s="14">
        <v>-0.05</v>
      </c>
      <c r="J179" s="14">
        <v>1554.53</v>
      </c>
      <c r="K179" s="14">
        <v>8636.6</v>
      </c>
      <c r="M179" s="22"/>
      <c r="N179" s="23"/>
      <c r="O179" s="20"/>
      <c r="P179" s="20"/>
      <c r="Q179" s="20"/>
      <c r="R179" s="20"/>
      <c r="S179" s="20"/>
      <c r="T179" s="20"/>
      <c r="U179" s="20"/>
    </row>
    <row r="180" spans="1:21" ht="15.75" x14ac:dyDescent="0.3">
      <c r="A180" s="13"/>
      <c r="B180" s="13"/>
      <c r="C180" s="13" t="s">
        <v>16</v>
      </c>
      <c r="D180" s="13" t="s">
        <v>16</v>
      </c>
      <c r="E180" s="13" t="s">
        <v>16</v>
      </c>
      <c r="F180" s="13" t="s">
        <v>16</v>
      </c>
      <c r="G180" s="13" t="s">
        <v>16</v>
      </c>
      <c r="H180" s="13" t="s">
        <v>16</v>
      </c>
      <c r="I180" s="13" t="s">
        <v>16</v>
      </c>
      <c r="J180" s="13" t="s">
        <v>16</v>
      </c>
      <c r="K180" s="13" t="s">
        <v>16</v>
      </c>
      <c r="M180" s="20"/>
      <c r="N180" s="20"/>
      <c r="O180" s="20"/>
      <c r="P180" s="20"/>
      <c r="Q180" s="20"/>
      <c r="R180" s="20"/>
      <c r="S180" s="20"/>
      <c r="T180" s="20"/>
      <c r="U180" s="20"/>
    </row>
    <row r="181" spans="1:21" ht="15.75" x14ac:dyDescent="0.3">
      <c r="A181" s="9" t="s">
        <v>15</v>
      </c>
      <c r="B181" s="16">
        <v>20</v>
      </c>
      <c r="C181" s="12">
        <f>+C160+C162+C163+C164+C165+C166+C167+C169+C170+C174+C175+C176+C177+C178+C179+C161+C168+C171+C172+C173</f>
        <v>137061.46</v>
      </c>
      <c r="D181" s="12">
        <f t="shared" ref="D181:K181" si="14">+D160+D162+D163+D164+D165+D166+D167+D169+D170+D174+D175+D176+D177+D178+D179+D161+D168+D171+D172+D173</f>
        <v>40940.47</v>
      </c>
      <c r="E181" s="12">
        <f t="shared" si="14"/>
        <v>517</v>
      </c>
      <c r="F181" s="12">
        <f t="shared" si="14"/>
        <v>178518.93000000005</v>
      </c>
      <c r="G181" s="12">
        <f t="shared" si="14"/>
        <v>25367.06</v>
      </c>
      <c r="H181" s="12">
        <f t="shared" si="14"/>
        <v>517</v>
      </c>
      <c r="I181" s="12">
        <f t="shared" si="14"/>
        <v>6.9999999999999937E-2</v>
      </c>
      <c r="J181" s="12">
        <f t="shared" si="14"/>
        <v>25884.130000000005</v>
      </c>
      <c r="K181" s="12">
        <f t="shared" si="14"/>
        <v>152634.80000000002</v>
      </c>
      <c r="M181" s="20"/>
      <c r="N181" s="20"/>
      <c r="O181" s="20"/>
      <c r="P181" s="20"/>
      <c r="Q181" s="20"/>
      <c r="R181" s="20"/>
      <c r="S181" s="20"/>
      <c r="T181" s="20"/>
      <c r="U181" s="20"/>
    </row>
    <row r="182" spans="1:21" ht="15.75" x14ac:dyDescent="0.3">
      <c r="A182" s="11"/>
      <c r="B182" s="14"/>
      <c r="C182" s="19"/>
      <c r="D182" s="19"/>
      <c r="E182" s="19"/>
      <c r="F182" s="19"/>
      <c r="G182" s="19"/>
      <c r="H182" s="19"/>
      <c r="I182" s="19"/>
      <c r="J182" s="19"/>
      <c r="K182" s="19"/>
      <c r="M182" s="20"/>
      <c r="N182" s="20"/>
      <c r="O182" s="20"/>
      <c r="P182" s="20"/>
      <c r="Q182" s="20"/>
      <c r="R182" s="20"/>
      <c r="S182" s="20"/>
      <c r="T182" s="20"/>
      <c r="U182" s="20"/>
    </row>
    <row r="183" spans="1:21" ht="15.75" x14ac:dyDescent="0.3">
      <c r="A183" s="15" t="s">
        <v>263</v>
      </c>
      <c r="B183" s="5"/>
      <c r="C183" s="5"/>
      <c r="D183" s="5"/>
      <c r="E183" s="5"/>
      <c r="F183" s="5"/>
      <c r="G183" s="5"/>
      <c r="H183" s="5"/>
      <c r="I183" s="5"/>
      <c r="J183" s="5"/>
      <c r="K183" s="5"/>
      <c r="M183" s="20"/>
      <c r="N183" s="20"/>
      <c r="O183" s="20"/>
      <c r="P183" s="20"/>
      <c r="Q183" s="20"/>
      <c r="R183" s="20"/>
      <c r="S183" s="20"/>
      <c r="T183" s="20"/>
      <c r="U183" s="20"/>
    </row>
    <row r="184" spans="1:21" ht="15.75" x14ac:dyDescent="0.3">
      <c r="A184" s="11" t="s">
        <v>264</v>
      </c>
      <c r="B184" s="14" t="s">
        <v>265</v>
      </c>
      <c r="C184" s="14">
        <v>7823.2</v>
      </c>
      <c r="D184" s="14">
        <v>2336.8000000000002</v>
      </c>
      <c r="E184" s="14">
        <v>31.13</v>
      </c>
      <c r="F184" s="14">
        <v>10191.129999999999</v>
      </c>
      <c r="G184" s="14">
        <v>1523.45</v>
      </c>
      <c r="H184" s="14">
        <v>31.13</v>
      </c>
      <c r="I184" s="14">
        <v>0.15</v>
      </c>
      <c r="J184" s="14">
        <v>1554.73</v>
      </c>
      <c r="K184" s="14">
        <v>8636.4</v>
      </c>
      <c r="M184" s="20"/>
      <c r="N184" s="20"/>
      <c r="O184" s="20"/>
      <c r="P184" s="20"/>
      <c r="Q184" s="20"/>
      <c r="R184" s="20"/>
      <c r="S184" s="20"/>
      <c r="T184" s="20"/>
      <c r="U184" s="20"/>
    </row>
    <row r="185" spans="1:21" ht="15.75" x14ac:dyDescent="0.3">
      <c r="A185" s="11" t="s">
        <v>266</v>
      </c>
      <c r="B185" s="14" t="s">
        <v>267</v>
      </c>
      <c r="C185" s="14">
        <v>7823.2</v>
      </c>
      <c r="D185" s="14">
        <v>2336.8000000000002</v>
      </c>
      <c r="E185" s="14">
        <v>31.13</v>
      </c>
      <c r="F185" s="14">
        <v>10191.129999999999</v>
      </c>
      <c r="G185" s="14">
        <v>1523.45</v>
      </c>
      <c r="H185" s="14">
        <v>31.13</v>
      </c>
      <c r="I185" s="14">
        <v>0.15</v>
      </c>
      <c r="J185" s="14">
        <v>1554.73</v>
      </c>
      <c r="K185" s="14">
        <v>8636.4</v>
      </c>
      <c r="M185" s="20"/>
      <c r="N185" s="20"/>
      <c r="O185" s="20"/>
      <c r="P185" s="20"/>
      <c r="Q185" s="20"/>
      <c r="R185" s="20"/>
      <c r="S185" s="20"/>
      <c r="T185" s="20"/>
      <c r="U185" s="20"/>
    </row>
    <row r="186" spans="1:21" ht="15.75" x14ac:dyDescent="0.3">
      <c r="A186" s="11" t="s">
        <v>268</v>
      </c>
      <c r="B186" s="14" t="s">
        <v>269</v>
      </c>
      <c r="C186" s="14">
        <v>10171.32</v>
      </c>
      <c r="D186" s="14">
        <v>3038.19</v>
      </c>
      <c r="E186" s="14">
        <v>45.16</v>
      </c>
      <c r="F186" s="14">
        <v>13254.67</v>
      </c>
      <c r="G186" s="14">
        <v>2198.5500000000002</v>
      </c>
      <c r="H186" s="14">
        <v>45.16</v>
      </c>
      <c r="I186" s="14">
        <v>-0.04</v>
      </c>
      <c r="J186" s="14">
        <v>2243.67</v>
      </c>
      <c r="K186" s="14">
        <v>11011</v>
      </c>
      <c r="M186" s="20"/>
      <c r="N186" s="20"/>
      <c r="O186" s="20"/>
      <c r="P186" s="20"/>
      <c r="Q186" s="20"/>
      <c r="R186" s="20"/>
      <c r="S186" s="20"/>
      <c r="T186" s="20"/>
      <c r="U186" s="20"/>
    </row>
    <row r="187" spans="1:21" ht="15.75" x14ac:dyDescent="0.3">
      <c r="A187" s="11" t="s">
        <v>270</v>
      </c>
      <c r="B187" s="14" t="s">
        <v>271</v>
      </c>
      <c r="C187" s="14">
        <v>10171.32</v>
      </c>
      <c r="D187" s="14">
        <v>3038.19</v>
      </c>
      <c r="E187" s="14">
        <v>45.16</v>
      </c>
      <c r="F187" s="14">
        <v>13254.67</v>
      </c>
      <c r="G187" s="14">
        <v>2198.5500000000002</v>
      </c>
      <c r="H187" s="14">
        <v>45.16</v>
      </c>
      <c r="I187" s="14">
        <v>-0.04</v>
      </c>
      <c r="J187" s="14">
        <v>2243.67</v>
      </c>
      <c r="K187" s="14">
        <v>11011</v>
      </c>
      <c r="M187" s="20"/>
      <c r="N187" s="20"/>
      <c r="O187" s="20"/>
      <c r="P187" s="20"/>
      <c r="Q187" s="20"/>
      <c r="R187" s="20"/>
      <c r="S187" s="20"/>
      <c r="T187" s="20"/>
      <c r="U187" s="20"/>
    </row>
    <row r="188" spans="1:21" ht="15.75" x14ac:dyDescent="0.3">
      <c r="A188" s="11" t="s">
        <v>272</v>
      </c>
      <c r="B188" s="14" t="s">
        <v>273</v>
      </c>
      <c r="C188" s="14">
        <v>7823.2</v>
      </c>
      <c r="D188" s="14">
        <v>2336.8000000000002</v>
      </c>
      <c r="E188" s="14">
        <v>31.13</v>
      </c>
      <c r="F188" s="14">
        <v>10191.129999999999</v>
      </c>
      <c r="G188" s="14">
        <v>1523.45</v>
      </c>
      <c r="H188" s="14">
        <v>31.13</v>
      </c>
      <c r="I188" s="14">
        <v>-0.05</v>
      </c>
      <c r="J188" s="14">
        <v>1554.53</v>
      </c>
      <c r="K188" s="14">
        <v>8636.6</v>
      </c>
      <c r="M188" s="20"/>
      <c r="N188" s="20"/>
      <c r="O188" s="20"/>
      <c r="P188" s="20"/>
      <c r="Q188" s="20"/>
      <c r="R188" s="20"/>
      <c r="S188" s="20"/>
      <c r="T188" s="20"/>
      <c r="U188" s="20"/>
    </row>
    <row r="189" spans="1:21" ht="15.75" x14ac:dyDescent="0.3">
      <c r="A189" s="13"/>
      <c r="B189" s="13"/>
      <c r="C189" s="13" t="s">
        <v>16</v>
      </c>
      <c r="D189" s="13" t="s">
        <v>16</v>
      </c>
      <c r="E189" s="13" t="s">
        <v>16</v>
      </c>
      <c r="F189" s="13" t="s">
        <v>16</v>
      </c>
      <c r="G189" s="13" t="s">
        <v>16</v>
      </c>
      <c r="H189" s="13" t="s">
        <v>16</v>
      </c>
      <c r="I189" s="13" t="s">
        <v>16</v>
      </c>
      <c r="J189" s="13" t="s">
        <v>16</v>
      </c>
      <c r="K189" s="13" t="s">
        <v>16</v>
      </c>
      <c r="M189" s="20"/>
      <c r="N189" s="20"/>
      <c r="O189" s="20"/>
      <c r="P189" s="20"/>
      <c r="Q189" s="20"/>
      <c r="R189" s="20"/>
      <c r="S189" s="20"/>
      <c r="T189" s="20"/>
      <c r="U189" s="20"/>
    </row>
    <row r="190" spans="1:21" ht="15.75" x14ac:dyDescent="0.3">
      <c r="A190" s="9" t="s">
        <v>15</v>
      </c>
      <c r="B190" s="16">
        <v>5</v>
      </c>
      <c r="C190" s="12">
        <f>+C184+C185+C186+C187+C188</f>
        <v>43812.24</v>
      </c>
      <c r="D190" s="12">
        <f t="shared" ref="D190:K190" si="15">+D184+D185+D186+D187+D188</f>
        <v>13086.780000000002</v>
      </c>
      <c r="E190" s="12">
        <f t="shared" si="15"/>
        <v>183.70999999999998</v>
      </c>
      <c r="F190" s="12">
        <f t="shared" si="15"/>
        <v>57082.729999999996</v>
      </c>
      <c r="G190" s="12">
        <f t="shared" si="15"/>
        <v>8967.4500000000007</v>
      </c>
      <c r="H190" s="12">
        <f t="shared" si="15"/>
        <v>183.70999999999998</v>
      </c>
      <c r="I190" s="12">
        <f t="shared" si="15"/>
        <v>0.16999999999999998</v>
      </c>
      <c r="J190" s="12">
        <f t="shared" si="15"/>
        <v>9151.33</v>
      </c>
      <c r="K190" s="12">
        <f t="shared" si="15"/>
        <v>47931.4</v>
      </c>
      <c r="M190" s="20"/>
      <c r="N190" s="20"/>
      <c r="O190" s="20"/>
      <c r="P190" s="20"/>
      <c r="Q190" s="20"/>
      <c r="R190" s="20"/>
      <c r="S190" s="20"/>
      <c r="T190" s="20"/>
      <c r="U190" s="20"/>
    </row>
    <row r="191" spans="1:21" ht="15.75" x14ac:dyDescent="0.3">
      <c r="A191" s="11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M191" s="20"/>
      <c r="N191" s="20"/>
      <c r="O191" s="20"/>
      <c r="P191" s="20"/>
      <c r="Q191" s="20"/>
      <c r="R191" s="20"/>
      <c r="S191" s="20"/>
      <c r="T191" s="20"/>
      <c r="U191" s="20"/>
    </row>
    <row r="192" spans="1:21" ht="15.75" x14ac:dyDescent="0.3">
      <c r="A192" s="15" t="s">
        <v>274</v>
      </c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 ht="15.75" x14ac:dyDescent="0.3">
      <c r="A193" s="11" t="s">
        <v>275</v>
      </c>
      <c r="B193" s="14" t="s">
        <v>276</v>
      </c>
      <c r="C193" s="14">
        <v>10171.32</v>
      </c>
      <c r="D193" s="14">
        <v>3038.19</v>
      </c>
      <c r="E193" s="14">
        <v>45.16</v>
      </c>
      <c r="F193" s="14">
        <v>13254.67</v>
      </c>
      <c r="G193" s="14">
        <v>2198.5500000000002</v>
      </c>
      <c r="H193" s="14">
        <v>45.16</v>
      </c>
      <c r="I193" s="14">
        <v>0.16</v>
      </c>
      <c r="J193" s="14">
        <v>2243.87</v>
      </c>
      <c r="K193" s="14">
        <v>11010.8</v>
      </c>
    </row>
    <row r="194" spans="1:11" ht="15.75" x14ac:dyDescent="0.3">
      <c r="A194" s="11" t="s">
        <v>277</v>
      </c>
      <c r="B194" s="14" t="s">
        <v>278</v>
      </c>
      <c r="C194" s="14">
        <v>7823.2</v>
      </c>
      <c r="D194" s="14">
        <v>2336.8000000000002</v>
      </c>
      <c r="E194" s="14">
        <v>31.13</v>
      </c>
      <c r="F194" s="14">
        <v>10191.129999999999</v>
      </c>
      <c r="G194" s="14">
        <v>1523.45</v>
      </c>
      <c r="H194" s="14">
        <v>31.13</v>
      </c>
      <c r="I194" s="14">
        <v>0.15</v>
      </c>
      <c r="J194" s="14">
        <v>1554.73</v>
      </c>
      <c r="K194" s="14">
        <v>8636.4</v>
      </c>
    </row>
    <row r="195" spans="1:11" ht="15.75" x14ac:dyDescent="0.3">
      <c r="A195" s="11" t="s">
        <v>279</v>
      </c>
      <c r="B195" s="14" t="s">
        <v>280</v>
      </c>
      <c r="C195" s="14">
        <v>7823.2</v>
      </c>
      <c r="D195" s="14">
        <v>2336.8000000000002</v>
      </c>
      <c r="E195" s="14">
        <v>31.13</v>
      </c>
      <c r="F195" s="14">
        <v>10191.129999999999</v>
      </c>
      <c r="G195" s="14">
        <v>1523.45</v>
      </c>
      <c r="H195" s="14">
        <v>31.13</v>
      </c>
      <c r="I195" s="14">
        <v>0.15</v>
      </c>
      <c r="J195" s="14">
        <v>1554.73</v>
      </c>
      <c r="K195" s="14">
        <v>8636.4</v>
      </c>
    </row>
    <row r="196" spans="1:11" ht="15.75" x14ac:dyDescent="0.3">
      <c r="A196" s="11" t="s">
        <v>281</v>
      </c>
      <c r="B196" s="14" t="s">
        <v>282</v>
      </c>
      <c r="C196" s="14">
        <v>7823.2</v>
      </c>
      <c r="D196" s="14">
        <v>2336.8000000000002</v>
      </c>
      <c r="E196" s="14">
        <v>31.13</v>
      </c>
      <c r="F196" s="14">
        <v>10191.129999999999</v>
      </c>
      <c r="G196" s="14">
        <v>1523.45</v>
      </c>
      <c r="H196" s="14">
        <v>31.13</v>
      </c>
      <c r="I196" s="14">
        <v>0.15</v>
      </c>
      <c r="J196" s="14">
        <v>1554.73</v>
      </c>
      <c r="K196" s="14">
        <v>8636.4</v>
      </c>
    </row>
    <row r="197" spans="1:11" ht="15.75" x14ac:dyDescent="0.3">
      <c r="A197" s="11" t="s">
        <v>283</v>
      </c>
      <c r="B197" s="14" t="s">
        <v>284</v>
      </c>
      <c r="C197" s="14">
        <v>10171.32</v>
      </c>
      <c r="D197" s="14">
        <v>3038.19</v>
      </c>
      <c r="E197" s="14">
        <v>45.16</v>
      </c>
      <c r="F197" s="14">
        <v>13254.67</v>
      </c>
      <c r="G197" s="14">
        <v>2198.5500000000002</v>
      </c>
      <c r="H197" s="14">
        <v>45.16</v>
      </c>
      <c r="I197" s="14">
        <v>0.16</v>
      </c>
      <c r="J197" s="14">
        <v>2243.87</v>
      </c>
      <c r="K197" s="14">
        <v>11010.8</v>
      </c>
    </row>
    <row r="198" spans="1:11" ht="15.75" x14ac:dyDescent="0.3">
      <c r="A198" s="11" t="s">
        <v>285</v>
      </c>
      <c r="B198" s="14" t="s">
        <v>286</v>
      </c>
      <c r="C198" s="14">
        <v>10171.32</v>
      </c>
      <c r="D198" s="14">
        <v>3038.19</v>
      </c>
      <c r="E198" s="14">
        <v>45.16</v>
      </c>
      <c r="F198" s="14">
        <v>13254.67</v>
      </c>
      <c r="G198" s="14">
        <v>2198.5500000000002</v>
      </c>
      <c r="H198" s="14">
        <v>45.16</v>
      </c>
      <c r="I198" s="14">
        <v>-0.04</v>
      </c>
      <c r="J198" s="14">
        <v>2243.67</v>
      </c>
      <c r="K198" s="14">
        <v>11011</v>
      </c>
    </row>
    <row r="199" spans="1:11" ht="15.75" x14ac:dyDescent="0.3">
      <c r="A199" s="13"/>
      <c r="B199" s="13"/>
      <c r="C199" s="13" t="s">
        <v>16</v>
      </c>
      <c r="D199" s="13" t="s">
        <v>16</v>
      </c>
      <c r="E199" s="13" t="s">
        <v>16</v>
      </c>
      <c r="F199" s="13" t="s">
        <v>16</v>
      </c>
      <c r="G199" s="13" t="s">
        <v>16</v>
      </c>
      <c r="H199" s="13" t="s">
        <v>16</v>
      </c>
      <c r="I199" s="13" t="s">
        <v>16</v>
      </c>
      <c r="J199" s="13" t="s">
        <v>16</v>
      </c>
      <c r="K199" s="13" t="s">
        <v>16</v>
      </c>
    </row>
    <row r="200" spans="1:11" ht="15.75" x14ac:dyDescent="0.3">
      <c r="A200" s="9" t="s">
        <v>15</v>
      </c>
      <c r="B200" s="16">
        <v>6</v>
      </c>
      <c r="C200" s="12">
        <f>+C193+C194+C195+C196+C197+C198</f>
        <v>53983.56</v>
      </c>
      <c r="D200" s="12">
        <f t="shared" ref="D200:K200" si="16">+D193+D194+D195+D196+D197+D198</f>
        <v>16124.970000000001</v>
      </c>
      <c r="E200" s="12">
        <f t="shared" si="16"/>
        <v>228.86999999999998</v>
      </c>
      <c r="F200" s="12">
        <f t="shared" si="16"/>
        <v>70337.399999999994</v>
      </c>
      <c r="G200" s="12">
        <f t="shared" si="16"/>
        <v>11166</v>
      </c>
      <c r="H200" s="12">
        <f t="shared" si="16"/>
        <v>228.86999999999998</v>
      </c>
      <c r="I200" s="12">
        <f t="shared" si="16"/>
        <v>0.73</v>
      </c>
      <c r="J200" s="12">
        <f t="shared" si="16"/>
        <v>11395.6</v>
      </c>
      <c r="K200" s="12">
        <f t="shared" si="16"/>
        <v>58941.8</v>
      </c>
    </row>
    <row r="201" spans="1:11" ht="15.75" x14ac:dyDescent="0.3">
      <c r="A201" s="11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 ht="15.75" x14ac:dyDescent="0.3">
      <c r="A202" s="10"/>
      <c r="B202" s="13"/>
      <c r="C202" s="13" t="s">
        <v>287</v>
      </c>
      <c r="D202" s="13" t="s">
        <v>287</v>
      </c>
      <c r="E202" s="13" t="s">
        <v>287</v>
      </c>
      <c r="F202" s="13" t="s">
        <v>287</v>
      </c>
      <c r="G202" s="13" t="s">
        <v>287</v>
      </c>
      <c r="H202" s="13" t="s">
        <v>287</v>
      </c>
      <c r="I202" s="13" t="s">
        <v>287</v>
      </c>
      <c r="J202" s="13" t="s">
        <v>287</v>
      </c>
      <c r="K202" s="13" t="s">
        <v>287</v>
      </c>
    </row>
    <row r="203" spans="1:11" ht="15.75" x14ac:dyDescent="0.3">
      <c r="A203" s="9" t="s">
        <v>288</v>
      </c>
      <c r="B203" s="16">
        <f t="shared" ref="B203:J203" si="17">+B9+B18+B30+R167+B40+B59+B76+B87+B96+B104+B121+B130+B141+B149+B157+B181+B190+B200</f>
        <v>128</v>
      </c>
      <c r="C203" s="12">
        <f t="shared" si="17"/>
        <v>1122338.9700000002</v>
      </c>
      <c r="D203" s="12">
        <f t="shared" si="17"/>
        <v>335244.43999999994</v>
      </c>
      <c r="E203" s="12">
        <f t="shared" si="17"/>
        <v>4786.59</v>
      </c>
      <c r="F203" s="12">
        <f t="shared" si="17"/>
        <v>1462370</v>
      </c>
      <c r="G203" s="12">
        <f t="shared" si="17"/>
        <v>230431.49000000002</v>
      </c>
      <c r="H203" s="12">
        <f t="shared" si="17"/>
        <v>4786.59</v>
      </c>
      <c r="I203" s="12">
        <f t="shared" si="17"/>
        <v>5.32</v>
      </c>
      <c r="J203" s="12">
        <f t="shared" si="17"/>
        <v>235223.39999999997</v>
      </c>
      <c r="K203" s="12">
        <f>+K9+K18+K30+K40+K59+K76+K87+K96+K104+K121+K130+K141+K149+K157+K181+K190+K200</f>
        <v>1227146.6000000001</v>
      </c>
    </row>
  </sheetData>
  <mergeCells count="4">
    <mergeCell ref="I1:K1"/>
    <mergeCell ref="A2:K2"/>
    <mergeCell ref="A3:K3"/>
    <mergeCell ref="A4:K4"/>
  </mergeCells>
  <printOptions horizontalCentered="1"/>
  <pageMargins left="0.70866141732283472" right="0.70866141732283472" top="0.74803149606299213" bottom="0.62992125984251968" header="0.31496062992125984" footer="0.31496062992125984"/>
  <pageSetup paperSize="5" scale="95" orientation="landscape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1QNOV2020 EVENTUAL EDIFICIO</vt:lpstr>
      <vt:lpstr>'1QNOV2020 EVENTUAL EDIFICIO'!Títulos_a_imprimir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Sofía Karina Argüello Michel</cp:lastModifiedBy>
  <cp:lastPrinted>2020-11-12T02:38:53Z</cp:lastPrinted>
  <dcterms:created xsi:type="dcterms:W3CDTF">2020-11-11T20:52:20Z</dcterms:created>
  <dcterms:modified xsi:type="dcterms:W3CDTF">2020-11-20T19:51:27Z</dcterms:modified>
</cp:coreProperties>
</file>