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" yWindow="-12" windowWidth="10584" windowHeight="9516" tabRatio="893"/>
  </bookViews>
  <sheets>
    <sheet name="MOBILIARIO  Y EQ." sheetId="4" r:id="rId1"/>
    <sheet name="EQ. DE COMPUTO" sheetId="5" r:id="rId2"/>
    <sheet name="EQ DE COMUNICACION" sheetId="6" r:id="rId3"/>
    <sheet name="EQ DE TRANSPORTE " sheetId="7" r:id="rId4"/>
    <sheet name="PROG DE COMPUTO" sheetId="8" r:id="rId5"/>
    <sheet name="AUDIO Y VIDEO" sheetId="9" r:id="rId6"/>
    <sheet name="VEHIC. UTILITARIOS" sheetId="11" r:id="rId7"/>
    <sheet name="TIIDA" sheetId="13" r:id="rId8"/>
    <sheet name="RANGER" sheetId="14" r:id="rId9"/>
    <sheet name="TRANSIT" sheetId="18" r:id="rId10"/>
    <sheet name="RAM 4X4" sheetId="15" r:id="rId11"/>
    <sheet name="RAM 4000" sheetId="16" r:id="rId12"/>
    <sheet name="HIACE" sheetId="17" r:id="rId13"/>
  </sheets>
  <definedNames>
    <definedName name="_xlnm._FilterDatabase" localSheetId="10" hidden="1">'RAM 4X4'!$H$13:$H$46</definedName>
    <definedName name="_xlnm._FilterDatabase" localSheetId="8" hidden="1">RANGER!$B$9:$N$97</definedName>
    <definedName name="_xlnm.Print_Area" localSheetId="0">'MOBILIARIO  Y EQ.'!$B$1:$I$307</definedName>
    <definedName name="Excel_BuiltIn_Print_Area_1">#REF!</definedName>
    <definedName name="_xlnm.Print_Titles" localSheetId="3">'EQ DE TRANSPORTE '!$1:$6</definedName>
    <definedName name="_xlnm.Print_Titles" localSheetId="1">'EQ. DE COMPUTO'!$1:$6</definedName>
    <definedName name="_xlnm.Print_Titles" localSheetId="0">'MOBILIARIO  Y EQ.'!$2:$6</definedName>
  </definedNames>
  <calcPr calcId="145621"/>
</workbook>
</file>

<file path=xl/calcChain.xml><?xml version="1.0" encoding="utf-8"?>
<calcChain xmlns="http://schemas.openxmlformats.org/spreadsheetml/2006/main">
  <c r="I6" i="18" l="1"/>
  <c r="G90" i="8"/>
  <c r="I198" i="5"/>
  <c r="H201" i="5" l="1"/>
  <c r="I303" i="4" l="1"/>
  <c r="I6" i="17" l="1"/>
  <c r="I6" i="16"/>
  <c r="I6" i="15"/>
  <c r="I6" i="14"/>
  <c r="I6" i="13"/>
  <c r="H305" i="4" l="1"/>
  <c r="I307" i="4" l="1"/>
  <c r="H307" i="4"/>
  <c r="H306" i="4"/>
  <c r="I305" i="4"/>
  <c r="B4" i="5" l="1"/>
  <c r="B4" i="9" l="1"/>
  <c r="B4" i="8"/>
  <c r="B4" i="7"/>
  <c r="B4" i="6"/>
  <c r="G43" i="7" l="1"/>
  <c r="H43" i="7"/>
  <c r="H39" i="7"/>
  <c r="H36" i="7" l="1"/>
  <c r="H32" i="7"/>
  <c r="H29" i="7"/>
  <c r="H22" i="7"/>
  <c r="H19" i="7"/>
  <c r="H14" i="7"/>
  <c r="H10" i="7"/>
  <c r="G69" i="6"/>
  <c r="F69" i="6"/>
  <c r="G62" i="6"/>
  <c r="G59" i="6"/>
  <c r="I188" i="5"/>
  <c r="G37" i="9" l="1"/>
  <c r="G20" i="9"/>
  <c r="G16" i="9"/>
  <c r="G43" i="9"/>
  <c r="G40" i="9"/>
  <c r="G23" i="9"/>
  <c r="G12" i="9"/>
  <c r="G93" i="8"/>
  <c r="G81" i="8"/>
  <c r="G62" i="8"/>
  <c r="G58" i="8"/>
  <c r="G51" i="8"/>
  <c r="G36" i="8"/>
  <c r="G29" i="8"/>
  <c r="G24" i="8"/>
  <c r="G16" i="8"/>
  <c r="G13" i="8"/>
  <c r="G10" i="8"/>
  <c r="G41" i="8"/>
  <c r="G21" i="8"/>
  <c r="G52" i="9" l="1"/>
  <c r="G9" i="6"/>
  <c r="G12" i="6"/>
  <c r="G16" i="6"/>
  <c r="G15" i="6"/>
  <c r="G19" i="6"/>
  <c r="G55" i="6"/>
  <c r="G51" i="6"/>
  <c r="G43" i="6"/>
  <c r="G46" i="6"/>
  <c r="G37" i="6"/>
  <c r="G34" i="6"/>
  <c r="I180" i="5"/>
  <c r="I159" i="5"/>
  <c r="I150" i="5"/>
  <c r="I139" i="5"/>
  <c r="I123" i="5"/>
  <c r="I120" i="5"/>
  <c r="I85" i="5"/>
  <c r="I74" i="5"/>
  <c r="I70" i="5"/>
  <c r="I55" i="5"/>
  <c r="I42" i="5"/>
  <c r="I20" i="5"/>
  <c r="I11" i="5"/>
  <c r="I9" i="4"/>
  <c r="I22" i="4"/>
  <c r="I31" i="4"/>
  <c r="I55" i="4"/>
  <c r="I64" i="4"/>
  <c r="I95" i="4"/>
  <c r="I100" i="4"/>
  <c r="I108" i="4"/>
  <c r="I145" i="4"/>
  <c r="I164" i="4"/>
  <c r="I171" i="4"/>
  <c r="I215" i="4"/>
  <c r="I238" i="4"/>
  <c r="I261" i="4"/>
  <c r="I10" i="4"/>
  <c r="H273" i="4" l="1"/>
  <c r="H32" i="5" l="1"/>
  <c r="H33" i="5"/>
  <c r="H34" i="5"/>
  <c r="H35" i="5"/>
  <c r="H36" i="5"/>
  <c r="H24" i="5"/>
  <c r="H25" i="5"/>
  <c r="H272" i="4"/>
  <c r="I293" i="4" s="1"/>
  <c r="F68" i="8"/>
  <c r="H47" i="4"/>
  <c r="H36" i="4"/>
  <c r="H39" i="4"/>
  <c r="H44" i="4"/>
  <c r="H45" i="4"/>
  <c r="H46" i="4"/>
  <c r="F16" i="9"/>
  <c r="F10" i="9"/>
  <c r="F19" i="8"/>
  <c r="F21" i="8"/>
  <c r="I47" i="4" l="1"/>
  <c r="I28" i="5"/>
  <c r="I201" i="5" s="1"/>
  <c r="I203" i="5" s="1"/>
  <c r="I36" i="5"/>
  <c r="I40" i="4"/>
  <c r="H203" i="5"/>
  <c r="F93" i="8"/>
  <c r="F52" i="9"/>
</calcChain>
</file>

<file path=xl/comments1.xml><?xml version="1.0" encoding="utf-8"?>
<comments xmlns="http://schemas.openxmlformats.org/spreadsheetml/2006/main">
  <authors>
    <author/>
    <author>martin.gonzalez</author>
  </authors>
  <commentList>
    <comment ref="G100" authorId="0">
      <text>
        <r>
          <rPr>
            <sz val="8"/>
            <color indexed="8"/>
            <rFont val="Times New Roman"/>
            <family val="1"/>
          </rPr>
          <t xml:space="preserve">NO ESTA LA FACTURA…
</t>
        </r>
      </text>
    </comment>
    <comment ref="H104" authorId="0">
      <text>
        <r>
          <rPr>
            <b/>
            <sz val="10"/>
            <color indexed="8"/>
            <rFont val="Times New Roman"/>
            <family val="1"/>
          </rPr>
          <t xml:space="preserve">699 + 699 = 1398
</t>
        </r>
      </text>
    </comment>
    <comment ref="G107" authorId="0">
      <text>
        <r>
          <rPr>
            <sz val="8"/>
            <color indexed="8"/>
            <rFont val="Times New Roman"/>
            <family val="1"/>
          </rPr>
          <t xml:space="preserve">NO ESTA LA FACTURA ORIGINAL Y 2005 ESTA EN BODEGA, NO HAY COPIA
</t>
        </r>
      </text>
    </comment>
    <comment ref="H122" authorId="0">
      <text>
        <r>
          <rPr>
            <sz val="8"/>
            <color indexed="8"/>
            <rFont val="Times New Roman"/>
            <family val="1"/>
          </rPr>
          <t xml:space="preserve">FALTA LA FACTURA EN ORIGINAL…BUSCAR !!!
</t>
        </r>
      </text>
    </comment>
    <comment ref="H123" authorId="0">
      <text>
        <r>
          <rPr>
            <sz val="8"/>
            <color indexed="8"/>
            <rFont val="Times New Roman"/>
            <family val="1"/>
          </rPr>
          <t xml:space="preserve">FALTA LA FACTURA ORIGINAL… BUSCAR !!!
</t>
        </r>
      </text>
    </comment>
    <comment ref="H278" authorId="1">
      <text>
        <r>
          <rPr>
            <b/>
            <sz val="9"/>
            <color indexed="81"/>
            <rFont val="Tahoma"/>
            <family val="2"/>
          </rPr>
          <t>martin.gonzalez:</t>
        </r>
        <r>
          <rPr>
            <sz val="9"/>
            <color indexed="81"/>
            <rFont val="Tahoma"/>
            <family val="2"/>
          </rPr>
          <t xml:space="preserve">
EN POLIZA DE DIARIO 06 DE OCTUBRE SE CANCELO  UN VENTILADOR INDUSTRIAL POR $6,999.00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8" authorId="0">
      <text>
        <r>
          <rPr>
            <b/>
            <sz val="10"/>
            <color indexed="8"/>
            <rFont val="Times New Roman"/>
            <family val="1"/>
          </rPr>
          <t xml:space="preserve">ASIENTO DE APERTURA '96, '97 Y '98 POR 573,087.66
</t>
        </r>
      </text>
    </comment>
    <comment ref="H103" authorId="0">
      <text>
        <r>
          <rPr>
            <b/>
            <sz val="10"/>
            <color indexed="8"/>
            <rFont val="Times New Roman"/>
            <family val="1"/>
          </rPr>
          <t xml:space="preserve">NO ESTA LA FACTURA
</t>
        </r>
      </text>
    </comment>
    <comment ref="H112" authorId="0">
      <text>
        <r>
          <rPr>
            <b/>
            <sz val="10"/>
            <color indexed="8"/>
            <rFont val="Times New Roman"/>
            <family val="1"/>
          </rPr>
          <t xml:space="preserve">LA FACTURA ES POR 4,322.31.
PREGUNTAR POR CORRECCION ?
</t>
        </r>
      </text>
    </comment>
    <comment ref="H123" authorId="0">
      <text>
        <r>
          <rPr>
            <b/>
            <sz val="10"/>
            <color indexed="8"/>
            <rFont val="Times New Roman"/>
            <family val="1"/>
          </rPr>
          <t xml:space="preserve">No esta la factura.
</t>
        </r>
      </text>
    </comment>
  </commentList>
</comments>
</file>

<file path=xl/sharedStrings.xml><?xml version="1.0" encoding="utf-8"?>
<sst xmlns="http://schemas.openxmlformats.org/spreadsheetml/2006/main" count="3319" uniqueCount="1857">
  <si>
    <t>LIBRERO 5 REPISAS</t>
  </si>
  <si>
    <t>PRERROGATIVAS</t>
  </si>
  <si>
    <t>OFFICE DEPOT</t>
  </si>
  <si>
    <t>POSA16,883,529</t>
  </si>
  <si>
    <t>1 IMPRESORA MULTIFUNCIONAL LASER COLOR HP. F-7646.</t>
  </si>
  <si>
    <t>JURIDICO</t>
  </si>
  <si>
    <t>ENTER COMPUTADORAS Y SERVICIOS, S.A. DE C.V.</t>
  </si>
  <si>
    <t>3 SILLON DE 2 PLAZAS Y 1 SILLON EJECUTIVO. F-1110 Y 1111.</t>
  </si>
  <si>
    <t>1110 Y 1111.</t>
  </si>
  <si>
    <t>2 RECEPCION Y 1 CREDENZA. F-1096.</t>
  </si>
  <si>
    <t xml:space="preserve"> </t>
  </si>
  <si>
    <t>INSTITUTO ELECTORAL Y DE PARTICIPACION CIUDADANA DEL ESTADO DE JALISCO</t>
  </si>
  <si>
    <t>MOBILIARIO Y EQUIPO DE OFICINA</t>
  </si>
  <si>
    <t>No.</t>
  </si>
  <si>
    <t>DESCRIPCION</t>
  </si>
  <si>
    <t>AREA ASIGNADA</t>
  </si>
  <si>
    <t>PROVEEDOR</t>
  </si>
  <si>
    <t>FACTURA</t>
  </si>
  <si>
    <t>SILLON EJECUTIVO RESPALDO ALTO MOD. RE-1300/09</t>
  </si>
  <si>
    <t>2 ARCHIVEROS METALICOS 2 GAVETAS TAMAÑO OFICIO ESMALTADO EN COLOR NEGRO</t>
  </si>
  <si>
    <t>SANDRA MACIAS SAPIEN</t>
  </si>
  <si>
    <t>2 PINTARRONES 110 x 220 Y 110 x 162</t>
  </si>
  <si>
    <t>PINTARRON ALFRA, S.A. DE C.V.</t>
  </si>
  <si>
    <t>00000 D-41 JUL</t>
  </si>
  <si>
    <t xml:space="preserve">3 GRABADORAS REPORTERAS </t>
  </si>
  <si>
    <t>NEW SHOP ELECTRONIC, S.A. DE C.V.</t>
  </si>
  <si>
    <t>1 SILLON EJECUTIVO DE TRABAJO AJUSTABLE MOD. RE-1300/09</t>
  </si>
  <si>
    <t xml:space="preserve">GRUPO OFFICENTER, S.A. DE C.V. </t>
  </si>
  <si>
    <t>PORTAFOLIO ALUMINIO</t>
  </si>
  <si>
    <t>LIVERPOOL S.A. DE C.V.</t>
  </si>
  <si>
    <t>45397 BB</t>
  </si>
  <si>
    <t>00000 D-39 DIC</t>
  </si>
  <si>
    <t xml:space="preserve">3 HORNOS MICROONDAS </t>
  </si>
  <si>
    <t>SAMS CLUB</t>
  </si>
  <si>
    <t>6395-AF-6268885</t>
  </si>
  <si>
    <t>MESA DE JUNTAS DE 3.00 x 1.20 P/10 PERSONAS</t>
  </si>
  <si>
    <t>00000 D-47 FEB</t>
  </si>
  <si>
    <t>10 RADIOGRABADORAS CD</t>
  </si>
  <si>
    <t>WAL-MART</t>
  </si>
  <si>
    <t>6395-AF-6521417</t>
  </si>
  <si>
    <t>TV 20", BCR MITSUBISHI Y RADIOGRABADORA CD</t>
  </si>
  <si>
    <t>6395-AF-6517024</t>
  </si>
  <si>
    <t>10 SILLAS SEMI-EJECUTIVAS RESPALDOMBAJO CON BRAZOS</t>
  </si>
  <si>
    <t>COMPRA PERFORADORA RHINO MOD.6500 F-138</t>
  </si>
  <si>
    <t>CELIA MERCEDES BARREDO MORA</t>
  </si>
  <si>
    <t>AIRE ACONDICIONADO P/INFORMATICA</t>
  </si>
  <si>
    <t>REPARACIONES TECNICAS DE OCCIDENTE, S.A. DE C.V.</t>
  </si>
  <si>
    <t>CAFETERA ELECTRICA</t>
  </si>
  <si>
    <t>GIGANTE, S.A. DE C.V.</t>
  </si>
  <si>
    <t>NO LO SE…</t>
  </si>
  <si>
    <t>EQUIPO AIRE ACONDICIONADO</t>
  </si>
  <si>
    <t>00000 D-23 ABR</t>
  </si>
  <si>
    <t>CAFETERA PROCTOR SILEX</t>
  </si>
  <si>
    <t>FRANCISCO JAVIER AHUED NUÑO</t>
  </si>
  <si>
    <t>00000 D-32 ABR</t>
  </si>
  <si>
    <t>TELEVISOR DAEWOO MOD. DV6T82 SERIE MT29BP0259</t>
  </si>
  <si>
    <t>MERCANTIL DISTRIBUIDORA TONALA, S.A. C.V.</t>
  </si>
  <si>
    <t>REPRODUCTOR DVD AUDIOVOX (339916)</t>
  </si>
  <si>
    <t>MOBILIARIO PARA DEPTO. DE INFORMATICA</t>
  </si>
  <si>
    <t>EQUIPO EVAPORATIVO MARCA FRINKKO MOD. F4000P</t>
  </si>
  <si>
    <t>FREZZE AIRE, S. DE R.L. DE C.V.</t>
  </si>
  <si>
    <t xml:space="preserve">2 EXTRACTORES 12" </t>
  </si>
  <si>
    <t>NUEVO CENTRO ELECTRICO, S.A. DE C.V.</t>
  </si>
  <si>
    <t>EQUIPO EVAPORATIVO PORTATIL MARCA FRINKKO MOD YL-360</t>
  </si>
  <si>
    <t>1 VENTILADOR</t>
  </si>
  <si>
    <t>TIENDAS SORIANA</t>
  </si>
  <si>
    <t>PROYECTOR INFOCUS LP530 XGA NATIVA RESOLUCION DE 1024 X 768</t>
  </si>
  <si>
    <t>COMPUTACION INTERACTIVA DE OCCTE, S.A. DE C.V.</t>
  </si>
  <si>
    <t>ENGRAPADORA BATES 224 XHD</t>
  </si>
  <si>
    <t>00000 D-66 JUN</t>
  </si>
  <si>
    <t>3 VENTILADORS</t>
  </si>
  <si>
    <t>COMERCIAL MEXICANA, S.A. DE C.V.</t>
  </si>
  <si>
    <t>CREDENZA 2 PUERTAS 1 ENTREPAÑO, LIBRERO SOBRE CREDENZA</t>
  </si>
  <si>
    <t>GRUPO OFFICENTER, S.A. DE C.V.</t>
  </si>
  <si>
    <t>GRABADORA DIGITAL MP3</t>
  </si>
  <si>
    <t>SANBORN HERMANOS, S.A.</t>
  </si>
  <si>
    <t>00000 D-219 JUL</t>
  </si>
  <si>
    <t>FRIGOBAR ACROSS MOD. ARM 05N S. VRM6301614</t>
  </si>
  <si>
    <t>CAJA DE SEGURIDAD D .50 X .40 X .40 C/COMBINACION</t>
  </si>
  <si>
    <t>ANA KARINA LUEVANO MEDINA</t>
  </si>
  <si>
    <t>00000 D-5 OCT</t>
  </si>
  <si>
    <t>UNA VIDOA VHS HIFI</t>
  </si>
  <si>
    <t>AF-7592445</t>
  </si>
  <si>
    <t>4 TELEFONOS UNIDAN 2 LINEAS</t>
  </si>
  <si>
    <t>RADIO SHACK DE MEXICO, S.A. DE C.V.</t>
  </si>
  <si>
    <t>DESTRUCTORA DE DOCUMENTOS</t>
  </si>
  <si>
    <t>00000 D-27 MZO</t>
  </si>
  <si>
    <t>VIDEO GRABADORA PANASONIC</t>
  </si>
  <si>
    <t>30 CHAROLAS METALICAS</t>
  </si>
  <si>
    <t>MENDOZA PLASCENCIA MARTHA</t>
  </si>
  <si>
    <t>PORTA TRAJE MODER</t>
  </si>
  <si>
    <t>DISTRIBUIDORA LIVERPOOL, S.A. DE C.V.</t>
  </si>
  <si>
    <t>59231 BC</t>
  </si>
  <si>
    <t>TRITURADORA</t>
  </si>
  <si>
    <t>OFFICE DEPOT DE MEXICO</t>
  </si>
  <si>
    <t>DESBROZADOR</t>
  </si>
  <si>
    <t>SAM'S CLUB</t>
  </si>
  <si>
    <t>ARCHIVERO METALICO 4 GAVETAS CALIBRE 23</t>
  </si>
  <si>
    <t>SERVICIOS Y EQUIPOS PARA OFICINA DE OCCIDENTE, S.A. DE C.V.</t>
  </si>
  <si>
    <t>ARCHIVERO METALICO 4 GAVETAS CALIBRE 24</t>
  </si>
  <si>
    <t>CAMARA DIGITAL</t>
  </si>
  <si>
    <t>11 FAXES BROTERS F-A000</t>
  </si>
  <si>
    <t>OFFICE DEPOT DE MEXICO, S.A. DE C.V.</t>
  </si>
  <si>
    <t>A-000160284</t>
  </si>
  <si>
    <t>ENCARGOLADORAS 4</t>
  </si>
  <si>
    <t>14663 / 14749</t>
  </si>
  <si>
    <t>MUEBLES P/ TV Y VIDEO</t>
  </si>
  <si>
    <t>JAVIER PEREZ MONAYO</t>
  </si>
  <si>
    <t>0057 / 0058</t>
  </si>
  <si>
    <t>13731 D-37 MZO</t>
  </si>
  <si>
    <t>TV COLOR</t>
  </si>
  <si>
    <t>7 TELEVISORES SONY</t>
  </si>
  <si>
    <t>10 RADIOGRABADORAS</t>
  </si>
  <si>
    <t>AIRE ACONDICIONADO</t>
  </si>
  <si>
    <t>COSTCO DE MEXICO, S.A. DE C.V.</t>
  </si>
  <si>
    <t>GU4341169</t>
  </si>
  <si>
    <t>5 DVD PANASONIC</t>
  </si>
  <si>
    <t>MUEBLES BURA, S.A. DE C.V.</t>
  </si>
  <si>
    <t>14966 D-20 ABR</t>
  </si>
  <si>
    <t>4 DVD SAMSUNG</t>
  </si>
  <si>
    <t>13851/8493201</t>
  </si>
  <si>
    <t>24 PLANTAS DE LUZ</t>
  </si>
  <si>
    <t>SAM TRAC, S.A. DE C.V.</t>
  </si>
  <si>
    <t>0000 D-48 ABR</t>
  </si>
  <si>
    <t>0000 D-49 ABR</t>
  </si>
  <si>
    <t>0000 D-112 ABR</t>
  </si>
  <si>
    <t>MUEBLES PARA DISPLEY</t>
  </si>
  <si>
    <t>LUIS DAGOBERTO FLORES VELAZCO</t>
  </si>
  <si>
    <t>2 EQUIPOS DE AIRE ACONDICIONADO</t>
  </si>
  <si>
    <t>CLIMATEC. S.A. DE C.V.</t>
  </si>
  <si>
    <t>2266 D-78 MAY</t>
  </si>
  <si>
    <t>3 AIRES ACONDICIONADO</t>
  </si>
  <si>
    <t>TARJETA DE CONTROL</t>
  </si>
  <si>
    <t>MICROAIR, S.A. DE C.V.</t>
  </si>
  <si>
    <t>3 SILLONES EJECUTIVOS</t>
  </si>
  <si>
    <t>OFFIHO, S.A. DE C.V.</t>
  </si>
  <si>
    <t>40 SILLAS DE VISITA</t>
  </si>
  <si>
    <t>5234 D-106 JUN</t>
  </si>
  <si>
    <t>5 FAX, TELEFONO Y COPIADORA</t>
  </si>
  <si>
    <t>DOCUMAX, S.A. DE C.V.</t>
  </si>
  <si>
    <t>STAND P/EXPOSICIONES</t>
  </si>
  <si>
    <t>TRUJILLO FRANCO JAVIER</t>
  </si>
  <si>
    <t>LIBRERO</t>
  </si>
  <si>
    <t>GRAN CLASE EN OFICINAS, S.A. DE C.V.</t>
  </si>
  <si>
    <t>11032 D-30 SEP</t>
  </si>
  <si>
    <t>SILLON EJECUTIVO</t>
  </si>
  <si>
    <t>INTER ESPACIOS COMERCIALIZ.</t>
  </si>
  <si>
    <t>SILLONES CONSEJEROS</t>
  </si>
  <si>
    <t>100 SILLAS AUDITORIO</t>
  </si>
  <si>
    <t>DISTRIBUCIONES ROSNOVSKI, S.A. DE C.V.</t>
  </si>
  <si>
    <t>20 ESCRITORIOS SECRETARIALES</t>
  </si>
  <si>
    <t>PLANEACION Y DISEÑO CORPORATIVO, S.A. DE C.V.</t>
  </si>
  <si>
    <t>00000 D-74 DIC</t>
  </si>
  <si>
    <t>20 SILLAS SECRETARIALES</t>
  </si>
  <si>
    <t>20 ARCHIVEROS 4 CAJONES</t>
  </si>
  <si>
    <t>00000 D-65 DIC</t>
  </si>
  <si>
    <t>MICROGRABADORA</t>
  </si>
  <si>
    <t>49536 B</t>
  </si>
  <si>
    <t>11682 D-68 DIC</t>
  </si>
  <si>
    <t>SECRETARIA EJECUTIVA</t>
  </si>
  <si>
    <t>OCHO SILLONES EJECUTIVOS</t>
  </si>
  <si>
    <t>PARTIDOS POLITICOS</t>
  </si>
  <si>
    <t>LIBRERO CON ENTREPAÑOS</t>
  </si>
  <si>
    <t>CONSEJEROS</t>
  </si>
  <si>
    <t>12258 D-12 MAY</t>
  </si>
  <si>
    <t>12382 D-48 JUN</t>
  </si>
  <si>
    <t>6 AIRES ACONDIC. DE VENTANA</t>
  </si>
  <si>
    <t>12612 D-63 JUL</t>
  </si>
  <si>
    <t>12522 D-64 JUL</t>
  </si>
  <si>
    <t>INFORMATICA</t>
  </si>
  <si>
    <t>ARCHIVERO DE MADERA</t>
  </si>
  <si>
    <t xml:space="preserve">4 AIRES ACONDIC. MINISPLIT </t>
  </si>
  <si>
    <t>AUDITORIO</t>
  </si>
  <si>
    <t>8 REVISTEROS</t>
  </si>
  <si>
    <t>RECEPCION</t>
  </si>
  <si>
    <t>HI-LEN , S.R. L. DE C.V.</t>
  </si>
  <si>
    <t>3 LIBREROS     65%</t>
  </si>
  <si>
    <t>CAPACITACION</t>
  </si>
  <si>
    <t>GARCIA Y SANCHEZ MARIANO GUILLERMO</t>
  </si>
  <si>
    <t>3 AIRES ACONDICIONADOS 50%</t>
  </si>
  <si>
    <t>PLENO</t>
  </si>
  <si>
    <t>CLIMAS Y MANTENIMIENTOS TECNICOS, S.A. DE C.V.</t>
  </si>
  <si>
    <t>LIBREROS</t>
  </si>
  <si>
    <t>MARIANO GUILLERMO GARCIA Y SANCHEZ</t>
  </si>
  <si>
    <t>CLIMATEC, S.A. DE C.V.</t>
  </si>
  <si>
    <t>CARRO DE COMPUTO. F-1757</t>
  </si>
  <si>
    <t>ESCRITORIO GRAPA 1.40 X 0.60 C/CAJONES SUSP.</t>
  </si>
  <si>
    <t>CONTENEDOR VIC-2000 PARA BASURA</t>
  </si>
  <si>
    <t>ADMINISTRACION</t>
  </si>
  <si>
    <t>CARDONA GONZALEZ GUSTAVO</t>
  </si>
  <si>
    <t>PAN</t>
  </si>
  <si>
    <t>DOS ESCRITORIOS</t>
  </si>
  <si>
    <t>GRABADORA POCKET MEMO PHILIPS</t>
  </si>
  <si>
    <t>BARRERA FLORES ANA CRISTINA</t>
  </si>
  <si>
    <t>2 LIBREROS Y ARCHIVERO 4 GAVETAS</t>
  </si>
  <si>
    <t>SILLA SECRETARIAL C/ BRAZOS AJUSTABLES</t>
  </si>
  <si>
    <t>DIRECCION JURIDICA</t>
  </si>
  <si>
    <t>SILLA DE TRABAJO NEGRA, SOFA CONFORTABLE 2 PLZ SOFA CONF 3 PLZ MOBILIARIO ESPECIAL Y CAJONERA 2 CAJONES</t>
  </si>
  <si>
    <t>ESQUINERO, LATERAL,CAJONERA DE 2 C, PORTATECLADO, MOBILIARIO ESPECIAL, SILLA TRINEO NEGRA, SOFA CONF 3 PLZ Y MESA CIRCULAR</t>
  </si>
  <si>
    <t>ARCHIVERO VERTICAL</t>
  </si>
  <si>
    <t>10 SILLAS VISITA Y 2 SILLAS</t>
  </si>
  <si>
    <t>48062/63</t>
  </si>
  <si>
    <t>50% ANTICIPO AIRE ACONDICIONADO</t>
  </si>
  <si>
    <t>REFRIGERACION Y PARTE PARA COMPRESORES S.A. DE C.V.</t>
  </si>
  <si>
    <t>AIRE ACONDICIONADO PRESIDENCIA</t>
  </si>
  <si>
    <t>PRESIDENCIA</t>
  </si>
  <si>
    <t>50% RESTANTE</t>
  </si>
  <si>
    <t>PAGO MINI SPLIT</t>
  </si>
  <si>
    <t>ASPIRADORA</t>
  </si>
  <si>
    <t>ASPIRA QUEEN DE GUADALAJARA, S.A. DE C.V.</t>
  </si>
  <si>
    <t>SOFA NORDIKO 3 PLAZ</t>
  </si>
  <si>
    <t>BIOMBOS</t>
  </si>
  <si>
    <t>CORNELL NUÑEZ JUAN CARLOS G</t>
  </si>
  <si>
    <t>DVD WRITER</t>
  </si>
  <si>
    <t>EQUIPOS COMPUTACIONALES DE OCCIDENTE S.A. DE C.V.</t>
  </si>
  <si>
    <t>CONMUTADOR</t>
  </si>
  <si>
    <t>HERNANDEZ FRANCO ALEJANDRO</t>
  </si>
  <si>
    <t>LIVERPOOL</t>
  </si>
  <si>
    <t>ZAD32719</t>
  </si>
  <si>
    <t>MG MICROS DE OCCIDENTE S.A. DE C.V.</t>
  </si>
  <si>
    <t>PERFORADORA ELECTRICA</t>
  </si>
  <si>
    <t>BARREDO MORA CELIA MERCEDES</t>
  </si>
  <si>
    <t>9 SILLONES</t>
  </si>
  <si>
    <t>GRAN CLASE EN OFICINAS SA DE CV</t>
  </si>
  <si>
    <t xml:space="preserve">AIRE ACONDICIONADO </t>
  </si>
  <si>
    <t>D - 5</t>
  </si>
  <si>
    <t>MARQUEZ MACIAS ARMANDO</t>
  </si>
  <si>
    <t>LIBRERO DE MADERA</t>
  </si>
  <si>
    <t>MESAS DE CENTRO</t>
  </si>
  <si>
    <t>ENFRIADOR DE AGUA</t>
  </si>
  <si>
    <t>CONTRALORIA</t>
  </si>
  <si>
    <t>ELEKTRA DEL MILENIO SA CV</t>
  </si>
  <si>
    <t>GAAC-34964</t>
  </si>
  <si>
    <t>AIRES ACONDICIONADOS</t>
  </si>
  <si>
    <t>CON AIRE DE OCCIDENTE SA CV</t>
  </si>
  <si>
    <t>1 ARCHIVERO 4 GAVETAS</t>
  </si>
  <si>
    <t>PARTIDO CONVERGENCIA</t>
  </si>
  <si>
    <t>JANETH DEL CARMEN GUZMAN DE LA TORRE</t>
  </si>
  <si>
    <t>GRAN CLASE EN OFICINAS SA CV.</t>
  </si>
  <si>
    <t>1 ESCRITORIO TIPO PENINSULAR</t>
  </si>
  <si>
    <t>PARTIDO VERDE</t>
  </si>
  <si>
    <t>INTERMUEBLE SPACIO`S SA CV</t>
  </si>
  <si>
    <t>1 ESCRITORIO EJECUTIVO 1 SILLON</t>
  </si>
  <si>
    <t>1 CAMARAS DE VIGILANCIA</t>
  </si>
  <si>
    <t>1 SILLON 3 PLAZAS</t>
  </si>
  <si>
    <t>14 PANTALLAS LCD</t>
  </si>
  <si>
    <t>MACROSISTEMAS TECNOLOGICOS S.A. DE C.V.</t>
  </si>
  <si>
    <t>SUMINISTRO E INSTALACION AIRES ACONDICIONADOS</t>
  </si>
  <si>
    <t>COMPUTADORAS PERSONALES Y COMPONENTES BASICOS</t>
  </si>
  <si>
    <t>COMPONENTES DE COMPUTADORAS</t>
  </si>
  <si>
    <t>100 COMPUTADORAS</t>
  </si>
  <si>
    <t>COMPUTADORAS DISCOS DUROS Y MEMORIAS</t>
  </si>
  <si>
    <t>"1998</t>
  </si>
  <si>
    <t>KID MULTIMEDIA</t>
  </si>
  <si>
    <t>2 KID MULTIMEDIA</t>
  </si>
  <si>
    <t xml:space="preserve">RATONES TARJETAS </t>
  </si>
  <si>
    <t>UNIDADES DE DISCO DURO Y TARJETAS</t>
  </si>
  <si>
    <t>DISCO DURO</t>
  </si>
  <si>
    <t>20 CD CON TARJETA DE SONIDOS</t>
  </si>
  <si>
    <t>4 EQUIPOS DE COMPUTO CON SUS COMPONENTS</t>
  </si>
  <si>
    <t>"1999</t>
  </si>
  <si>
    <t>GRABADOR  DE CD Y DRIVES EXTERNOS</t>
  </si>
  <si>
    <t>DISCO DUROS Y VARIOS COMPONENTES DE COMPUTADORAS</t>
  </si>
  <si>
    <t>DISCO DUROS E IMPRESORAS</t>
  </si>
  <si>
    <t>7 COMPUTADORAS CON SUS COMPONENTES</t>
  </si>
  <si>
    <t>1 COMPUTADORA Y COMPONENTES VARIOS</t>
  </si>
  <si>
    <t>GRABADOR DE CD</t>
  </si>
  <si>
    <t>"2000</t>
  </si>
  <si>
    <t>5 COMPUTADORAS DISTITAS CAPACIDADES</t>
  </si>
  <si>
    <t>ESCANER IMPRESORAS MEMORIAS</t>
  </si>
  <si>
    <t>3 EQUIPOS E COMPUTO</t>
  </si>
  <si>
    <t>MEORIAS Y LECTORES OPTICOS</t>
  </si>
  <si>
    <t>10 UNIDADES DE COMPUTO  CON ACCESORIOS Y 10 NOBREAK</t>
  </si>
  <si>
    <t>DISCO DUROS NOBREAK UNIDADES FLOPPYS</t>
  </si>
  <si>
    <t>"2001</t>
  </si>
  <si>
    <t>10 MEMORIAS 128MB</t>
  </si>
  <si>
    <t>2 DISCO DURO Y USB</t>
  </si>
  <si>
    <t>COMPUTADORA</t>
  </si>
  <si>
    <t>COMPRESOR</t>
  </si>
  <si>
    <t>"2002</t>
  </si>
  <si>
    <t>TARJETA DE RED</t>
  </si>
  <si>
    <t xml:space="preserve">30 MONITORES DE CUARZO </t>
  </si>
  <si>
    <t>30 COMPUTADORAS CON NOBREAK</t>
  </si>
  <si>
    <t>ESCANER Y SOFTWARE</t>
  </si>
  <si>
    <t>PIZARRON ELECTRONICO</t>
  </si>
  <si>
    <t>SERVIDOR DISCO DURO Y MONITOR</t>
  </si>
  <si>
    <t>UNIDAD DE RESPALDO</t>
  </si>
  <si>
    <t>9 NOTEBOOK</t>
  </si>
  <si>
    <t>SOLUCION LLAVE EN MANO</t>
  </si>
  <si>
    <t>DISCO DURO HP 356 GB</t>
  </si>
  <si>
    <t>PEDESTAL PARA PIZARRON ELECTRONICO</t>
  </si>
  <si>
    <t>"2003</t>
  </si>
  <si>
    <t>IMPRESORA LASERJET</t>
  </si>
  <si>
    <t>5 IMPRESORAS Y VARIOS SOFTWAR</t>
  </si>
  <si>
    <t>MONITORES DIGITAL Y DISCO DURO MONITOR DIGITAL</t>
  </si>
  <si>
    <t xml:space="preserve">SOFTWARE </t>
  </si>
  <si>
    <t>SOFTWARE "DRAGON NAT"</t>
  </si>
  <si>
    <t>VARIOS COMPONENTES</t>
  </si>
  <si>
    <t>40 UNIDADES CD. ROMS</t>
  </si>
  <si>
    <t>13 COMPUTADORAS LANIX CON SUS COMPONENTES YSOFTWARE</t>
  </si>
  <si>
    <t>COMPUTADORA SONY</t>
  </si>
  <si>
    <t>TARJET DE VIDEO</t>
  </si>
  <si>
    <t>127 MODEM</t>
  </si>
  <si>
    <t>TRANSFERENCIA</t>
  </si>
  <si>
    <t>244 TERMINALES OMNI</t>
  </si>
  <si>
    <t>"2004</t>
  </si>
  <si>
    <t>20 ESCANER Y SUS COMPONENTES</t>
  </si>
  <si>
    <t>"2005</t>
  </si>
  <si>
    <t>GRABADOR PANASONIC DVD Y CAMBIADOR</t>
  </si>
  <si>
    <t>PD-19</t>
  </si>
  <si>
    <t>EQ. TRANSM. VIDEO</t>
  </si>
  <si>
    <t>PD-20</t>
  </si>
  <si>
    <t>ROUTER PRINT</t>
  </si>
  <si>
    <t>PD-15</t>
  </si>
  <si>
    <t>LECTOR DE HUELLA DIGITAL</t>
  </si>
  <si>
    <t>IMAC G5</t>
  </si>
  <si>
    <t>IMPRESORAS HP 30</t>
  </si>
  <si>
    <t>EQ. COMPUTO 30</t>
  </si>
  <si>
    <t>IMPRESORA LASER</t>
  </si>
  <si>
    <t>"2006</t>
  </si>
  <si>
    <t>MEMORIA STICK 1GB</t>
  </si>
  <si>
    <t>LIBRA SISTEMAS</t>
  </si>
  <si>
    <t>MONITOR MICRO TOUCH M170 FLAT PANEL</t>
  </si>
  <si>
    <t>MACRO CENTRO DE SERVICIOS</t>
  </si>
  <si>
    <t>ESCANNER DATALOGIC</t>
  </si>
  <si>
    <t>COMPUTADORTAS SERVICIOS Y CONSUMIBLES</t>
  </si>
  <si>
    <t>2 COMPUTADORAS IMAC G5 1.9</t>
  </si>
  <si>
    <t>MG MICROS DE OCCIDENTE</t>
  </si>
  <si>
    <t>4 SUPERSTACK 3</t>
  </si>
  <si>
    <t xml:space="preserve">TECNOLOGIA EN COMPUTACION APLICADA </t>
  </si>
  <si>
    <t>3 IMPRESORAS LASER JET 4350 N HP</t>
  </si>
  <si>
    <t>2 MEMORIAS RAM</t>
  </si>
  <si>
    <t>MARTIN MIRANDA MARTIN</t>
  </si>
  <si>
    <t>MEMORIA KINGSTON LJ9050/512</t>
  </si>
  <si>
    <t>10 MODULOS DE MEMORIA RAM DE 1GB</t>
  </si>
  <si>
    <t>2 TERMINALES POS TOSHIBA ST-70</t>
  </si>
  <si>
    <t>TEC ELECTRONICA</t>
  </si>
  <si>
    <t>PROYECTOR OPTOMA 3.4 K Y PANTALLA DALITE</t>
  </si>
  <si>
    <t>VISSION XXI, S.A. DE C.V.</t>
  </si>
  <si>
    <t xml:space="preserve">9 COMPUTADORAS HP DC5100 MT </t>
  </si>
  <si>
    <t>PLOTER  IMPREDESIG MOD. 4000</t>
  </si>
  <si>
    <t>SINAPSIS INTEGRALES EN COMPUTACION</t>
  </si>
  <si>
    <t xml:space="preserve">COMPRA DE 9 MEMORIAS 256 MB  </t>
  </si>
  <si>
    <t>RICARDO CASTRO LARIOS</t>
  </si>
  <si>
    <t>UPS CON BANCO DE BATERIAS (50% ANTICIPO)</t>
  </si>
  <si>
    <t>EQUIPOS COMPUTACIONALES DE OCC.</t>
  </si>
  <si>
    <t>SCANER DIGITAL KODAK</t>
  </si>
  <si>
    <t>TARJETA DE VIDEO ATI RADEON X800 PRO XT</t>
  </si>
  <si>
    <t xml:space="preserve">BIOSISTEMAS DE MEXICO </t>
  </si>
  <si>
    <t>SERVIDOR DE IMPRESIÓN JETDIRECT HP</t>
  </si>
  <si>
    <t>SUSOC GUADALAJARA</t>
  </si>
  <si>
    <t>VIDEO PROYECTOR MULTIMEDIA OPTOMA MOD.EP-759</t>
  </si>
  <si>
    <t>GUILLERMO BAUTISTA LOMELI</t>
  </si>
  <si>
    <t>LAPTOP TOSHIBA M55-SP339 PENTIUM M750</t>
  </si>
  <si>
    <t>ANA CRISTINA BARRERA FLORES</t>
  </si>
  <si>
    <t>ARTICULOS DE COMPUTO: DISCO DURO, PROGRAMAS, MONITORES</t>
  </si>
  <si>
    <t>UPS CON BANCO DE BATERIAS (50% RESTANTE)</t>
  </si>
  <si>
    <t>30 FAX MODEN</t>
  </si>
  <si>
    <t>ALLNETI, S.A. DE C.V.</t>
  </si>
  <si>
    <t>2 SERVIDORES HP, Y ACCESORIOS</t>
  </si>
  <si>
    <t>COMPUCAD, S.A. DE C.V.</t>
  </si>
  <si>
    <t>COMPRA IMPRESORA Y CONSUMIBLES URNA ELECTRONICA.</t>
  </si>
  <si>
    <t>COMPUTADORAS, SERVICIOS Y CONSUMIBLES</t>
  </si>
  <si>
    <t>IMPRESORA URNA ELECTRONICA. F- 1210.</t>
  </si>
  <si>
    <t>1 CPU APPLE MAC PRO Y SOFTWARE ADOBE CREATIVE</t>
  </si>
  <si>
    <t>TERMINAL URNA ELECTRONICA TOSHIBA</t>
  </si>
  <si>
    <t>MEMORIA KINGSTON 1 GB P/APPLE</t>
  </si>
  <si>
    <t>IMPRESORA LASERJET 9500  HP</t>
  </si>
  <si>
    <t>15 COMPUTADORAS HP DC 7700 SMALL FORM</t>
  </si>
  <si>
    <t>8 LAP TOP Y IMPRESORA</t>
  </si>
  <si>
    <t>IMPRESORA HP DESINGJET SERIE 130NR</t>
  </si>
  <si>
    <t>"2007</t>
  </si>
  <si>
    <t>IMPRESORA CODIGO DE BARRAS</t>
  </si>
  <si>
    <t>SISTEMAS Y TELECOMUNICACIONES EMPRESARIALES, S.A. DE C.V.</t>
  </si>
  <si>
    <t>90 Y 104</t>
  </si>
  <si>
    <t>"2009</t>
  </si>
  <si>
    <t>2 LECTORES HAMSTER II</t>
  </si>
  <si>
    <t>IMP. HP LASERJET</t>
  </si>
  <si>
    <t>CRECE COMPUTACION SA DE CV</t>
  </si>
  <si>
    <t>2 PROCES. Y 6 LIC. ADOBE A.</t>
  </si>
  <si>
    <t>COMPUTACION INTERACTIVA DE OCCIDENTE, S.A. DE C.V.</t>
  </si>
  <si>
    <t>PUNTOS DE ACCESO INHALAMBRICA P/RED INTERNA</t>
  </si>
  <si>
    <t>DAFCOM SA DE CV</t>
  </si>
  <si>
    <t>SERVIDOR 4 CABLES DE FIL</t>
  </si>
  <si>
    <t>5 TARJETAS RAS DIALFIRE</t>
  </si>
  <si>
    <t>2 SERVIDORES HP P/ BASE DATOS</t>
  </si>
  <si>
    <t>MINI PRINTER THERMAL</t>
  </si>
  <si>
    <t>MG MICROS DE OCCIDENTE SA CV</t>
  </si>
  <si>
    <t>1 DISCO DURO IRC</t>
  </si>
  <si>
    <t>SPEED DOCUMENTS SA DE C V</t>
  </si>
  <si>
    <t>1 GRAB. DE BANDA MAGN. 50 TARJETAS</t>
  </si>
  <si>
    <t>TARJETA DE AUDIO</t>
  </si>
  <si>
    <t>TELEVISION PANASONIC 21"</t>
  </si>
  <si>
    <t>CONMUTADOR 8 EST., ENFENOL REGUETA</t>
  </si>
  <si>
    <t>CAJA ACUSTICA C/ALTAVOZ</t>
  </si>
  <si>
    <t>MODULO EXPANSIÓN TRANCAL P/CONMUTADOR</t>
  </si>
  <si>
    <t>TELEFONO SECRETARIAL</t>
  </si>
  <si>
    <t>MICROFONOS / AUDIFONOS</t>
  </si>
  <si>
    <t>PD-32</t>
  </si>
  <si>
    <t>TRIPIE CABEZA MICRO DE CAZA Y ESTUCHE</t>
  </si>
  <si>
    <t>HOLD PLUS PARA CONMUTADOR</t>
  </si>
  <si>
    <t>RADIO NEXTEL S/CARGADOR</t>
  </si>
  <si>
    <t>TELEFONO PANASONIC</t>
  </si>
  <si>
    <t>TARJETA PANASONIC</t>
  </si>
  <si>
    <t>4 TELEFONOS CELULARES NOKIA</t>
  </si>
  <si>
    <t>3 RADIOTRANSMISORES</t>
  </si>
  <si>
    <t>2 TELEFONOS PANASONIC</t>
  </si>
  <si>
    <t>AMPLIFICADOR DE SEÑAL</t>
  </si>
  <si>
    <t>CELULAR SONY ERICSSON GSM</t>
  </si>
  <si>
    <t>MICROFONOS CUELLOS DE GANSO/MICROFONO INALAMBRICO</t>
  </si>
  <si>
    <t xml:space="preserve">RADIOS </t>
  </si>
  <si>
    <t>TELEFONO MULTILINEA</t>
  </si>
  <si>
    <t xml:space="preserve"> F- 0672</t>
  </si>
  <si>
    <t>DICTAFONO</t>
  </si>
  <si>
    <t>3 TELEFONOS INALAMBRICOS</t>
  </si>
  <si>
    <t>1 TELEFONO MULTILINEA</t>
  </si>
  <si>
    <t>CARRETILLA HIDRAULICA</t>
  </si>
  <si>
    <t>TOYOTA</t>
  </si>
  <si>
    <t>JTEGD20V740015607</t>
  </si>
  <si>
    <t>DACION EN PAGO P. ALIANZA</t>
  </si>
  <si>
    <t>SENTRA 2003 ROJO</t>
  </si>
  <si>
    <t>3N1CB51S13K232739</t>
  </si>
  <si>
    <t>U 00768</t>
  </si>
  <si>
    <t>TSURU SEDAN</t>
  </si>
  <si>
    <t>3N1EB31S66K323071</t>
  </si>
  <si>
    <t>3N1EB31S16K322748</t>
  </si>
  <si>
    <t>19/12/007</t>
  </si>
  <si>
    <t>TOYOTA RAV 4</t>
  </si>
  <si>
    <t>JTMZD33V386061792</t>
  </si>
  <si>
    <t>2T3ZF33V69W001743</t>
  </si>
  <si>
    <t>2T3ZF33V39W001425</t>
  </si>
  <si>
    <t>2T3ZF33V29W001688</t>
  </si>
  <si>
    <t>2T3ZF33V09W001821</t>
  </si>
  <si>
    <t>2T3ZF33V29W001920</t>
  </si>
  <si>
    <t>NOMIPAQ WINDOWS</t>
  </si>
  <si>
    <t>COREL DRAW V.9.0</t>
  </si>
  <si>
    <t>SOFTWARE ADOBE PREMIERE</t>
  </si>
  <si>
    <t>ACROBAT</t>
  </si>
  <si>
    <t>SOFTWARE ADOBE Y OFFICE MAC</t>
  </si>
  <si>
    <t>ADOBAFTER SOFTWARE</t>
  </si>
  <si>
    <t>2 PROGRAMAS</t>
  </si>
  <si>
    <t>PROGRAMAS</t>
  </si>
  <si>
    <t>SOFTWARE</t>
  </si>
  <si>
    <t>ACCES POINT</t>
  </si>
  <si>
    <t>TERRAGO MAP2PDF PARA ARCGIS</t>
  </si>
  <si>
    <t>SPSS PARA WINDOWS BASICO 16 ESPAÑOL</t>
  </si>
  <si>
    <t xml:space="preserve">AUTOCAD MAP 3D 2009 </t>
  </si>
  <si>
    <t>DESIGN PREMIUM,DREAMWEAVER, ACROBAT PROFESIONAL Y OTROS</t>
  </si>
  <si>
    <t>2 PROC Y 6 LICENCIAS</t>
  </si>
  <si>
    <t>SOFTWARE PROJECT 2007</t>
  </si>
  <si>
    <t>4 LICENCIAS WINDOWS</t>
  </si>
  <si>
    <t>LICENCIAS MICROSOFT</t>
  </si>
  <si>
    <t>SISTEMA SEGURIDAD PERIMETRAL ANTIPHISHING</t>
  </si>
  <si>
    <t>20 LICENCIAS WINDOWS URNAS ELECTRONICAS</t>
  </si>
  <si>
    <t>CAJA ACUST. MEZCL. ECUAL.</t>
  </si>
  <si>
    <t>VIDEOGRABADORAS</t>
  </si>
  <si>
    <t>MICROFONO, CABLES, PEDESTALES, SUDIFONOS</t>
  </si>
  <si>
    <t>CAMARA FOT. SONY</t>
  </si>
  <si>
    <t>GRABADORAS, MICROFONOS, RADIO GRABADORA</t>
  </si>
  <si>
    <t>VIDEOCAMARA DIGITAL</t>
  </si>
  <si>
    <t>BOCINAS Y MEZCLADORAS</t>
  </si>
  <si>
    <t xml:space="preserve"> 3 CAMARAS CANON 8</t>
  </si>
  <si>
    <t>1 EQUIPO AUDIO P/SALON PLENO</t>
  </si>
  <si>
    <t>1 EQUIPO AUDIO P/ OPTIM BRAB.</t>
  </si>
  <si>
    <t>2 TARJETAS DE MEMORIA Y 1 CAMARA</t>
  </si>
  <si>
    <t>1 MEZCLADORA DIGITAL Y 1 TARJETA INTERFASE</t>
  </si>
  <si>
    <t>24625 D-80 AGO</t>
  </si>
  <si>
    <t>COMPRESORA E HIDROLAVADORA</t>
  </si>
  <si>
    <t>ALMACEN</t>
  </si>
  <si>
    <t>HERRAMIENTAS LIBERTAD, S.A. DE C.V.</t>
  </si>
  <si>
    <t>24702 D-181 AGO</t>
  </si>
  <si>
    <t>RELOJ FECHADOR, FOLIADOR, RECEPTOR DE DOC.</t>
  </si>
  <si>
    <t>OFICIALIA DE PARTES</t>
  </si>
  <si>
    <t>ROBERTO BETANCOURT CASTRO</t>
  </si>
  <si>
    <t>SILLON EJEC. ASIENTO PIEL Y CABECERA NEGRA</t>
  </si>
  <si>
    <t xml:space="preserve">                                             </t>
  </si>
  <si>
    <t>RECEPCION PRESIDENCIA Y SECRETARIA</t>
  </si>
  <si>
    <t>CAPACITACION, ORGANIZACIÓN Y FISCALIZACION</t>
  </si>
  <si>
    <t>MOBILIARIO</t>
  </si>
  <si>
    <t>DEP. EDICION</t>
  </si>
  <si>
    <t>SECRETARIA EJECUTIVA Y CONSEJEROS</t>
  </si>
  <si>
    <t>16285 D-86 MAR</t>
  </si>
  <si>
    <t>DISTRITO 16</t>
  </si>
  <si>
    <t>CONTRALORIA FISCALIZACION Y PRERROGATIVAS</t>
  </si>
  <si>
    <t>16146 D-19 MZO</t>
  </si>
  <si>
    <t>INTENDENCIA</t>
  </si>
  <si>
    <t>PERCHERO</t>
  </si>
  <si>
    <t>SERVIDOR COMPARTIDO RED INTERNA</t>
  </si>
  <si>
    <t>ARCHIVO</t>
  </si>
  <si>
    <t>DIRECCIONES Y SECRETARIA EJEC.</t>
  </si>
  <si>
    <t>17223 D-03 MAY</t>
  </si>
  <si>
    <t>17635 D-53 MAY</t>
  </si>
  <si>
    <t>SECRETARIA Y PARTIDOS POLITICOS</t>
  </si>
  <si>
    <t>18667 D-121 JUN</t>
  </si>
  <si>
    <t>17224  D-92 JUN</t>
  </si>
  <si>
    <t>BODEGA DEL IEPC</t>
  </si>
  <si>
    <t>EDIFICIO DEL IEPC</t>
  </si>
  <si>
    <t>NMUEBLES PLASCENCIA, S.A. DE C.V.</t>
  </si>
  <si>
    <t>MACROSISTEMAS TECNOLOGICOS, S.A. DE C.V.</t>
  </si>
  <si>
    <t>17963 D-14 JUN</t>
  </si>
  <si>
    <t>17981 D-59 JUL</t>
  </si>
  <si>
    <t>20067 D-60 JUL</t>
  </si>
  <si>
    <t>IT EXPRESS S.A. DE C.V.</t>
  </si>
  <si>
    <t>5 DISCOS DUROS DMR/E100H.</t>
  </si>
  <si>
    <t>24712 D-115 AGO</t>
  </si>
  <si>
    <t>IMPRESORAS TERMICAS.</t>
  </si>
  <si>
    <t>DAFCOM, S.A. DE C.V.</t>
  </si>
  <si>
    <t>25749 D-26 NOV</t>
  </si>
  <si>
    <t>CENTRO DE TRABAJO DE MADERA</t>
  </si>
  <si>
    <t>OFFICE DEPOT DE MEXICO S.A,</t>
  </si>
  <si>
    <t>POSA4563,276</t>
  </si>
  <si>
    <t>CAFETERA ESPRESSO AUTOMATICA XP7200</t>
  </si>
  <si>
    <t>EL PALACIO DE HIERRO , S.A. DE C.V.</t>
  </si>
  <si>
    <t>MINI-SPLIT MCA YORK MOD. G122C 1TR SOLO FRIO 220 V.</t>
  </si>
  <si>
    <t>ORPESA DISEÑO Y CONSTRUCCION, S.A. DE C.V.</t>
  </si>
  <si>
    <t>TERMINAL PUNTO DE VENTA PANTALLA 15¨</t>
  </si>
  <si>
    <t>124547 Y 124548</t>
  </si>
  <si>
    <t>TEC ELECTRONICA, S.A. DE C.V.</t>
  </si>
  <si>
    <t>21 LICENCIAS WINDOWS  SPE SO EMBEDDED P/PUNTO DE VENTA</t>
  </si>
  <si>
    <t>124469-124470-124471</t>
  </si>
  <si>
    <t>JGO. FILTROS Y ADAPTADOR</t>
  </si>
  <si>
    <t>HARD DRIVE 400 GB FIBER CHAIN (DISCO DURO)</t>
  </si>
  <si>
    <t>2 TARJETA FIBRA OPTICA Y LECTOR GRAVADOR DVD</t>
  </si>
  <si>
    <t>PROCESADOR INTEL XEON MP X3, DISCO DURO HP 300GB</t>
  </si>
  <si>
    <t>OFFICE STD 2007 LIC/SA OLP, OFFICE PRO PLUS 2007 LIOCSA OLP</t>
  </si>
  <si>
    <t>3 MEMORIAS RAM 4 GB G-68462</t>
  </si>
  <si>
    <t>24 FAX BROTHER MODELO 575 F-75867</t>
  </si>
  <si>
    <t>COMPRA 2 PLASMA 42" NEC Y 2 SOPORTE A PARED PLASMA 42" F-494</t>
  </si>
  <si>
    <t>VISSION XXI S.A. DE C.V.</t>
  </si>
  <si>
    <t>HALL MICRO COMPUTADORAS, S.A. DE C.V.</t>
  </si>
  <si>
    <t>A-3324</t>
  </si>
  <si>
    <t>5 IMPRESORAS TERMICAS. F-074.</t>
  </si>
  <si>
    <t>QUINTERO ZARAGOZA MARIANO</t>
  </si>
  <si>
    <t>SUMINISTRO E INSTALACION 1 AIRE ACONDICIONADO. F-2152.</t>
  </si>
  <si>
    <t>ESPINOSA SANCHEZ HECTOR MANUEL</t>
  </si>
  <si>
    <t>1 TABLET PC PART ARCHOS 9-8.9"</t>
  </si>
  <si>
    <t>IGNACIO CAMACHO ORTIZ</t>
  </si>
  <si>
    <t>27742 D-05 JUL</t>
  </si>
  <si>
    <t>27737 D-05 JUL</t>
  </si>
  <si>
    <t>6 REFRIGERADORES WHIRPOOL WS 5501-Q 5" B</t>
  </si>
  <si>
    <t>EKAR DE GAS, S.A. DE C.V.</t>
  </si>
  <si>
    <t>MINI SPLIT MCA. GALANZ DE I.T.R. ARROW-2F-COC</t>
  </si>
  <si>
    <t>HECTOR MANUEL ESPINOSA SANCHEZ</t>
  </si>
  <si>
    <t>ARCHIVERO VERTICAL CON 3 CAJONES ACABADO BERLIN CAOBA</t>
  </si>
  <si>
    <t xml:space="preserve"> 2 ARCHIVERO VERT. 3 CAJONES, 2 MESA LATERAR P/SALA 0.66 MTS 1 LIBRERO COMPLETO 0.96 MTS CON ENTREPAÑOS, CREDENZA 1.26 FRENTE 0.40 FONDO 0.75 ALTO</t>
  </si>
  <si>
    <t>PRESIDENCIA Y CONSEJEROS</t>
  </si>
  <si>
    <t>53072 Y 53073</t>
  </si>
  <si>
    <t>2/071</t>
  </si>
  <si>
    <t>1 EQUIPO AIRE ACONDICIONADO ACOND MCA. GALANZ DE I.S.T.R. MOD. AUS-118C63F130D4</t>
  </si>
  <si>
    <t>AIR SERVICE ENGINEERING QUALITY</t>
  </si>
  <si>
    <t>6 SILLONES EJECUTIVOS CON ASIENTO Y RESPALDO PIEL COLOR NEGRO, ESTRUCTURA ACERO CROMADO BASE TIPO ESTRELLA</t>
  </si>
  <si>
    <t>PEREZ VERDIA MARQUEZ OLGA CECILIA</t>
  </si>
  <si>
    <t>EDIFICIO DEL IEPCJ</t>
  </si>
  <si>
    <t>PABLO MIRANDA ROBLES</t>
  </si>
  <si>
    <t>1 ARCO DETECTOR DE ARMAS Y METALES MARCA GARRET MOD. CS5000 TC 13.08 (ANTICIPO)</t>
  </si>
  <si>
    <t>2 LIBRERO COMPLETO G8 SIN PUERTAS COLOR ARCE-GRIS OSC.</t>
  </si>
  <si>
    <t>RECURSOS HUMANOS</t>
  </si>
  <si>
    <t>1 ARCO DETECTOR DE ARMAS Y METALES MARCA GARRET MOD. CS5000 TC 13.08 (FINIQUITO)</t>
  </si>
  <si>
    <t>1 SOFA 1 PLAZA, 1 SOFA 2 PLAZAS Y 1 SOFA 3 PLAZAS PIEL VESTIDURA NEGRO, 12 SILLONES VISITYANTE AORCO ASIENTO Y RESPALDO EN REGENERATO COLOR NEGRO</t>
  </si>
  <si>
    <t>ERGONOMIA PRODUCTIVIDAD, S.A. DE C.V.</t>
  </si>
  <si>
    <t>29113 Y 29114</t>
  </si>
  <si>
    <t>1 CREDENZA DE 1.26 X .40 X .75</t>
  </si>
  <si>
    <t>LIBRA SISTEMAS, S.A. DE C.V.</t>
  </si>
  <si>
    <t xml:space="preserve">22 IPAD 64GB MAC WI-FI-3G AVF0002 36G CON FUNDA ORIGINAL. </t>
  </si>
  <si>
    <t>NISSAN ESTACAS D/H</t>
  </si>
  <si>
    <t>3N6DD25T0BK010511</t>
  </si>
  <si>
    <t>REFRIGERADOR VR 20 BCO C/CIF</t>
  </si>
  <si>
    <t>RECURSOS MATERIALES</t>
  </si>
  <si>
    <t>PROESA TECNOGAS</t>
  </si>
  <si>
    <t>27977 D-05 OCT</t>
  </si>
  <si>
    <t>PARTICIPACION CIUDADANA</t>
  </si>
  <si>
    <t>1 ARCHIVERO VERTICAL CON 3 CAJONES. ACABADO BERLIN CAOBA.</t>
  </si>
  <si>
    <t>28217 D-02 NOV</t>
  </si>
  <si>
    <t>TABLE PC. 10', 3G, GPS, 2G DDR2, WIN7, WIFI, BT</t>
  </si>
  <si>
    <t>9 TERMINAT POS TOSHIBA</t>
  </si>
  <si>
    <t>OFICINA ASESOR DE PRESIDENCIA.</t>
  </si>
  <si>
    <t>GARCIA GONZALEZ NANCI MARGARITA</t>
  </si>
  <si>
    <t>2661 Y 2662.</t>
  </si>
  <si>
    <t>1 CREDENZA Y 1 ARCHIVERO</t>
  </si>
  <si>
    <t>4 SILLON DE 2 PLAZAS. F-1040.</t>
  </si>
  <si>
    <t>4 SILLON DE 2 PLAZAS.</t>
  </si>
  <si>
    <t>COMPUCAD S.A. DE C.V.</t>
  </si>
  <si>
    <t>28680 D-35 DIC</t>
  </si>
  <si>
    <t>REFRIGERADOR WHIRLPOOL WS-550\-D 5° G</t>
  </si>
  <si>
    <t>SECRETARIA</t>
  </si>
  <si>
    <t>CREDENZA DE 1.60 X .40 X .75 SIN FONDO DOS ENTREPAÑOS EN MELANINA COLOR CAOBA PERFIL NEGRO</t>
  </si>
  <si>
    <t>29065 D-88 DIC</t>
  </si>
  <si>
    <t>1 TERMINAL POS TOSHIBA. F-135485. ACUERDO IEPC-ACG-018/10.</t>
  </si>
  <si>
    <t>28856 D-60 DIC</t>
  </si>
  <si>
    <t>BOCINAS PARA ESCUCHAR SESION EN OF. DE SECRETARIA</t>
  </si>
  <si>
    <t>WEMBLEY</t>
  </si>
  <si>
    <t>1 DISCO DURO DE ALMACENAMIENTO. F-134.</t>
  </si>
  <si>
    <t>CPU INFO TMX220 ARM11 1G, PANTALLA 10" LCD, RAM 128 DDR1 1GB, BATERIA 3800 MAHCAMARA 1.3 MPIX</t>
  </si>
  <si>
    <t>MARIANO QUINTERO ZARAGOZA</t>
  </si>
  <si>
    <t>EQUIPO AIRE ACONDICIONADO MINI SPLIT 1.5 TONELADAS MARCA GALANZ</t>
  </si>
  <si>
    <t>HECTOR MANUEL ESPINOSA SNACHEZ</t>
  </si>
  <si>
    <t>29426 D-52 MZO</t>
  </si>
  <si>
    <t>28989 D-02 ENE</t>
  </si>
  <si>
    <t>TABLET MEBOOK URNA ELECTRONICA 4ª GENERACION.</t>
  </si>
  <si>
    <t>MEBOOX, S.A. DE C.V.</t>
  </si>
  <si>
    <t>1 SILLON DE 2 PLAZAS. F-1086.</t>
  </si>
  <si>
    <t>SUMINISTRO E INSTALACION EQUIPO AIRE ACONDICIONADO</t>
  </si>
  <si>
    <t>GUTIERREZ ROMO LEONARDO</t>
  </si>
  <si>
    <t>SERVIDOR DE SEGURIDADA FIREWALL.</t>
  </si>
  <si>
    <t>29818 D-26 JUL</t>
  </si>
  <si>
    <t>EQUIPO PARA PROTOTIPO URNA ELECTRONICA 4ª GEBERACION.</t>
  </si>
  <si>
    <t>MEEBOX, S.A DE C.V.</t>
  </si>
  <si>
    <t>3 EQUIPOS DE AIRE ACONDICIONADO</t>
  </si>
  <si>
    <t>SUMINISTRO E INSTALACION DE COMPRESOR</t>
  </si>
  <si>
    <t>CAPACITACION.</t>
  </si>
  <si>
    <t>UNA ISLA EJECUTIVA</t>
  </si>
  <si>
    <t>SUMINISTRO E INSTALACION 3 EQUIPOS AIRE ACONDICIONADO</t>
  </si>
  <si>
    <t>DIRECCION Y AREAS COMUNES UFRPP</t>
  </si>
  <si>
    <t>1 IMPRESORA MULTIFUNCIONAL</t>
  </si>
  <si>
    <t>CONJUNTO EJEC. MOD. GRECO C/SOPORTE CILINDRO COLOR CAOBA NEGRO, ARCHIVERO ORIZANTAL C/LIBRERO 1.10 X .50 CAOBA-NEGRO, SILLON EJECUTIVO MOD. ERGOPLUS MALLA NEGRO Y SILLON VISITANTE  MOD. RE-1018 REQUIZ NEGRO</t>
  </si>
  <si>
    <t>DIRECCION DE TRANSPARENCIA</t>
  </si>
  <si>
    <t>ELEGANZA MUEBLES DE OFICINA, S.A. DE C.V.</t>
  </si>
  <si>
    <t>9755 Y 9738</t>
  </si>
  <si>
    <t>5 AIRES ACONDICIONADOS. F-2457.</t>
  </si>
  <si>
    <t>2 PRERROGATIVAS, 1 EDICION, 1 PARTICIP CIUDADANA Y 1 TRANPARENCIA.</t>
  </si>
  <si>
    <t>30198 Y 30275 D-7 SEP</t>
  </si>
  <si>
    <t>2 TARJETAS DE MEMORIA</t>
  </si>
  <si>
    <t>30585 D-57 SEP</t>
  </si>
  <si>
    <t>1 CONJUNTO EJECUTIVO, 1 LIBRERO Y 2 SILLONES.</t>
  </si>
  <si>
    <t>DIRECCION GENERAL</t>
  </si>
  <si>
    <t>30530 D-37 OCT</t>
  </si>
  <si>
    <t xml:space="preserve">CONMUTADOR TELEF. SAMSUNG USADO 308 </t>
  </si>
  <si>
    <t>1 LIBRERO Y 1 SILLON EJECUTIVO. F-9859.</t>
  </si>
  <si>
    <t>OFICINA DIRECTOR GENERAL.</t>
  </si>
  <si>
    <t>2 CONMUTADOR, 2 TELEFONO MULTILINEA, INSTALACION Y PROGRAMAC</t>
  </si>
  <si>
    <t>30393 D-39 OCT</t>
  </si>
  <si>
    <t>MESA DE JUNTAS DE 0.90 DE DIAMETRO, BASE DE CRUZ, COLOR NEGRO</t>
  </si>
  <si>
    <t>CADGRAFICS DE OCCIDENTE, S.A. DE C.V.</t>
  </si>
  <si>
    <t>|</t>
  </si>
  <si>
    <t>LUDECK DE MEXICO, S.A. DE C.V.</t>
  </si>
  <si>
    <t>URNAS ELECTRONICAS NUM. PATENTE 333-0003-03-3303_Rev A</t>
  </si>
  <si>
    <t>POUNCE CONSULTING, S.A. DE C.V.</t>
  </si>
  <si>
    <t>30808 D-9 NOV</t>
  </si>
  <si>
    <t>CAMARA FOTOGRAFICA</t>
  </si>
  <si>
    <t>COMUNICACION SOCIAL.</t>
  </si>
  <si>
    <t>SEARS OPERADORA MEXICO, S.A. DE C.V.</t>
  </si>
  <si>
    <t>RELOJ CHECADOR</t>
  </si>
  <si>
    <t>BESSER TIME &amp; PARKING S.A. DE C.V.</t>
  </si>
  <si>
    <t>T O T A L</t>
  </si>
  <si>
    <t>50 COMPLEMENTO 50% RELOJ CHECADOR. F-560.</t>
  </si>
  <si>
    <t>SUMINIS E INSTALAC AIRE ACONDICIONADO Y REPARACION MINISPLIT</t>
  </si>
  <si>
    <t>COMUNICACION SOCIAL Y PRESIDENCIA</t>
  </si>
  <si>
    <t>CAFETERA AUTOMATICA</t>
  </si>
  <si>
    <t>PATIN INDUSTRIAL PARA BODEGA</t>
  </si>
  <si>
    <t>DIRECCION ADMINISTRATIVA</t>
  </si>
  <si>
    <t>4 LECTORAS RFID MARCA CSL MODELO 101-2-CP</t>
  </si>
  <si>
    <t>TEC ELECTRONICA SA DE CV</t>
  </si>
  <si>
    <t>TEC8826</t>
  </si>
  <si>
    <t>LUDECK DE MEXICO SA DE CV</t>
  </si>
  <si>
    <t>E0002618</t>
  </si>
  <si>
    <t>1 IMPRESORA MULTIFUNCIONAL HP COLOR  LASER JET</t>
  </si>
  <si>
    <t>E0002646</t>
  </si>
  <si>
    <t xml:space="preserve">CONTRATO CISCO SMARTNET </t>
  </si>
  <si>
    <t>SUSCOC GUADALAJARA, SA DE CV</t>
  </si>
  <si>
    <t>1 IMPRESORA HP LASERJET 400 COLOR</t>
  </si>
  <si>
    <t>LIBRA SISTEMAS, SA DE CV</t>
  </si>
  <si>
    <t xml:space="preserve">WINDOWS SERVER 2008 R2/1 RACK 1 SWITCH KV </t>
  </si>
  <si>
    <t>PARABYTE S DE RL DE CV</t>
  </si>
  <si>
    <t>5011- 5012</t>
  </si>
  <si>
    <t>1 SISTEMA DE ALMACENAMIENTO  SAN EMC VNX5300</t>
  </si>
  <si>
    <t>5009-5010</t>
  </si>
  <si>
    <t>SQLSVRENT LICSAPK  1 AÑO</t>
  </si>
  <si>
    <t>EQUIPOS COMPUTACIONALES DE OCCIDENTE, SA DE CV</t>
  </si>
  <si>
    <t>F-10346</t>
  </si>
  <si>
    <t>PD 13</t>
  </si>
  <si>
    <t xml:space="preserve">LIQUIDACION 1200 URNAS ELECTRONICAS </t>
  </si>
  <si>
    <t>PD 62</t>
  </si>
  <si>
    <t>IMPRESORA MATRIZ EPSONLX300</t>
  </si>
  <si>
    <t>OFFICE DEPOT DE MEXICO, SA DE CV</t>
  </si>
  <si>
    <t>601 260</t>
  </si>
  <si>
    <t>CAFETERA ESPRESERIA  AUTOMATICA ROJA</t>
  </si>
  <si>
    <t>PALACIO DE HIERRO SA DE CV</t>
  </si>
  <si>
    <t>CORPORATIVO BDG SA DE CV</t>
  </si>
  <si>
    <t>RUEDAS Y RODAJAS INDUSTRIALES</t>
  </si>
  <si>
    <t>RECEPTOR DE DOCTOS FOLIADOR MCA LTHEM</t>
  </si>
  <si>
    <t>RELOJES Y COMPLEMENTOS</t>
  </si>
  <si>
    <t>A8230</t>
  </si>
  <si>
    <t>1 LIBRERO COLOR CAOBA Y NEGRO</t>
  </si>
  <si>
    <t>ELEGANZA MUEBLES OFICINA SA DE CV</t>
  </si>
  <si>
    <t>10018 B</t>
  </si>
  <si>
    <t>4 GENERADORES 7.5KVA. 12 OPH EVANS</t>
  </si>
  <si>
    <t>INSTALACIONES ORGANIZACIÓN</t>
  </si>
  <si>
    <t>FERRETERIAS CALZADA, SA DE CV</t>
  </si>
  <si>
    <t xml:space="preserve">EXTRACTORES DE AIRE </t>
  </si>
  <si>
    <t>INSTALACIONES BODEG GENERAL</t>
  </si>
  <si>
    <t>MAQ. Y EX. DE ASP Y EXT DE AIRE NVO MIL, SA DE CV</t>
  </si>
  <si>
    <t>VIDEO CAMARA SONY PMW-EX1R</t>
  </si>
  <si>
    <t>COMUNICACIÓN SOCIAL</t>
  </si>
  <si>
    <t>LABORATORIO JULIO,SA DE CV</t>
  </si>
  <si>
    <t>N-4117</t>
  </si>
  <si>
    <t>A-685  A-699</t>
  </si>
  <si>
    <t>PODIUM MADERA, SILLA PERIQUERA, MESA LAPTOP</t>
  </si>
  <si>
    <t>AUDITORIO IEPC</t>
  </si>
  <si>
    <t>ZNK ENTRETENIMIENTO SC</t>
  </si>
  <si>
    <t>E-520</t>
  </si>
  <si>
    <t>32364 PD 65</t>
  </si>
  <si>
    <t>ACTUALIZACION SISTEMA OPERATIVO MAC</t>
  </si>
  <si>
    <t>A1908</t>
  </si>
  <si>
    <t>RENOVACION LICENCIA OFICE PROFESIONAL</t>
  </si>
  <si>
    <t>A05981</t>
  </si>
  <si>
    <t>HMTAS P BASE DE DATOS SOFTWARE REDGATE SIL</t>
  </si>
  <si>
    <t>250 LICENCIA WINPRO UPGRDSAPK</t>
  </si>
  <si>
    <t>A9259</t>
  </si>
  <si>
    <t>A05186</t>
  </si>
  <si>
    <t>MICROSOFT VISUAL STUDIO PROFESIONAL</t>
  </si>
  <si>
    <t>SOFTWARE AUTOCAD PARA MAC</t>
  </si>
  <si>
    <t>A05122</t>
  </si>
  <si>
    <t>16E</t>
  </si>
  <si>
    <t>AIRE ACONDICIONADO  BODEGA GRAL</t>
  </si>
  <si>
    <t>DIRECCION DE INFORMATICA</t>
  </si>
  <si>
    <t>PROTECCIONES ELECTRICAS Y SISTEMAS DE AIRE SA DE CV</t>
  </si>
  <si>
    <t>32235   PD 54</t>
  </si>
  <si>
    <t>34352   PD 167</t>
  </si>
  <si>
    <t>34762  - 35093</t>
  </si>
  <si>
    <t>34769    35586</t>
  </si>
  <si>
    <t>34347  PD 92 ABRIL</t>
  </si>
  <si>
    <t>BODEGA LOGISTICA URNAS ELECTRONICAS (INFORMATICA)</t>
  </si>
  <si>
    <t>CONTRALORIA GENERAL</t>
  </si>
  <si>
    <t>FISCALIZACION</t>
  </si>
  <si>
    <t>EQUIPOS DE COMPUTO DE IEPC (INFORMATICA)</t>
  </si>
  <si>
    <t>BODEGA SITE P/URNAS ELECTRONICAS (INFIORMATICA)</t>
  </si>
  <si>
    <t>ALMACEN DE DATOS URNAS ELECTRONICAS Y EDIFICIO CENTRAL</t>
  </si>
  <si>
    <t>NO BREAK A PC SMART UPS (FUENTE DE PODER)</t>
  </si>
  <si>
    <t>URNAS ELECTRONICAS BODEGAS GENERALES</t>
  </si>
  <si>
    <t>CONTABILIDAD</t>
  </si>
  <si>
    <t>BODEGA GENERAL IEPC</t>
  </si>
  <si>
    <t>1,200 LICENCIAS  WINDOWS 7 STARTER URNAS ELECTRONICAS</t>
  </si>
  <si>
    <t>PROYECTO TEKEFIBIS MOVILES  50%</t>
  </si>
  <si>
    <t>34175   PD 86</t>
  </si>
  <si>
    <t>50% FINIQUITO PARA VIDEO CAMARA</t>
  </si>
  <si>
    <t>DISTRIBUIDORA LA HIDROCALIDA, S.A. DE C.V.</t>
  </si>
  <si>
    <t>F-39</t>
  </si>
  <si>
    <t>24/05/812</t>
  </si>
  <si>
    <t>LABORATORIOS JULIO, S.A. DE C.V.</t>
  </si>
  <si>
    <t>31/05/812</t>
  </si>
  <si>
    <t>F-206</t>
  </si>
  <si>
    <t xml:space="preserve">2 FLASH NIKON SPEEDLIGHT MOD. SB-910. </t>
  </si>
  <si>
    <t>F-193</t>
  </si>
  <si>
    <t xml:space="preserve">1 CAM. DIG. NIKON D5100 Y 2 TARJ. SD CLASE 10 SD-16GB. </t>
  </si>
  <si>
    <t>1 CAMARA DIG. NIKON D90 Y 1 LENTE NIKON AF-S NIKKOR.</t>
  </si>
  <si>
    <t>M4474</t>
  </si>
  <si>
    <t>HOME DEPOT MEXICO S DE R L DE CV</t>
  </si>
  <si>
    <t>F-307457 F-252748</t>
  </si>
  <si>
    <t>SILLA EJECUTIVA MESH GRIS</t>
  </si>
  <si>
    <t>INSTALACONES ORGANIZACIÓN</t>
  </si>
  <si>
    <t>TARJETAS DE CONTROL DE UPS 9355</t>
  </si>
  <si>
    <t>ALTA TECNOLOGIA Y SERVICIOS A SISTEMAS, SA DE CV</t>
  </si>
  <si>
    <t>MEZLCADORA DE 12 CANALES</t>
  </si>
  <si>
    <t>VIEWHAUS SISTEMAS SA DE CV</t>
  </si>
  <si>
    <t>SUMINISTRO DE  (1) UTX P1 TRANSMISOR ENCHUFABLE</t>
  </si>
  <si>
    <t>TARJETAS DE MEMORIA EXPRESS CAR Y LECTOR DE MOMORIAS</t>
  </si>
  <si>
    <t>FINIQUITO INSTALACION DE AIRE ACONDICIONADO</t>
  </si>
  <si>
    <t>BODEGA GENERAL</t>
  </si>
  <si>
    <t xml:space="preserve">3 AIRES ACONDICIONADOS </t>
  </si>
  <si>
    <t>1  EN PRESIDENCIA 2 EN JURIDICO</t>
  </si>
  <si>
    <t>CASTELLANOS URSUA JOSE ANTONIO</t>
  </si>
  <si>
    <t>F-1631-1632</t>
  </si>
  <si>
    <t>1TABLET IAPD Y FUNDA</t>
  </si>
  <si>
    <t>RENOVACION DE LICENCIA  SOPORTE SMARTNET POR UN AÑO</t>
  </si>
  <si>
    <t>RENOVACION DE LICENCIA BASE Y PLUS</t>
  </si>
  <si>
    <t>505 FINIQUITO  APLICACIÓN PROY TELEFONOS MOVILES</t>
  </si>
  <si>
    <t>SUMINISTRO DE AIRE ACONDICIONADO 1 TONELADA</t>
  </si>
  <si>
    <t>CALDERON CARRILLO ENRIQUE FRANCISCO</t>
  </si>
  <si>
    <t xml:space="preserve">1TABLET IAPD </t>
  </si>
  <si>
    <t>A8019</t>
  </si>
  <si>
    <t>A8434</t>
  </si>
  <si>
    <t>TEC12007</t>
  </si>
  <si>
    <t>IMPRESORA SEMI INDUSTRIAL  B-SA4TP (PLASTICA)</t>
  </si>
  <si>
    <t>DIRECCIN DE INFORMATICA</t>
  </si>
  <si>
    <t>TEC-12007</t>
  </si>
  <si>
    <t>RENOVACION ANUAL  FORTINGATE 100C MODALIDAD 8X5</t>
  </si>
  <si>
    <t>27E</t>
  </si>
  <si>
    <t>FE 27</t>
  </si>
  <si>
    <t>SOFTWARE EDICION PROFESIOAL DE DISEÑO DE ETIQUETAS</t>
  </si>
  <si>
    <t>POLIZA DE SERVICIO ANUAL  250 LICENCIAS McAFEE PROTECCION</t>
  </si>
  <si>
    <t>A07140</t>
  </si>
  <si>
    <t>1  LIBRERO COMPLETO SIN PUERTAS COLOR CEREZO NEGRO</t>
  </si>
  <si>
    <t>APOYO EMPRESARIALES OLMOS, SA DE CV</t>
  </si>
  <si>
    <t>5 AUDIFONOS MARCA SONY MODELO MDR-200</t>
  </si>
  <si>
    <t>COMERCIAL UNIVER 300 SA DE CV</t>
  </si>
  <si>
    <t>1 TRIPIE LIBEC PARA CAMARA SONY MODELO XDCAM EX</t>
  </si>
  <si>
    <t>SUMINISTRO E INSTALACION DE AIRE ACONDICIONADO</t>
  </si>
  <si>
    <t>50% ANTICIPO LICENCIA PROG</t>
  </si>
  <si>
    <t>PD 06</t>
  </si>
  <si>
    <t>CANCELAR  1 VENTILADOR INDUTRIAL CH-35886</t>
  </si>
  <si>
    <t>35886 PD-104</t>
  </si>
  <si>
    <t>1 IMPRESORA PORTATIL HP INALAMBRICA BLUETOOTH</t>
  </si>
  <si>
    <t>PD-66</t>
  </si>
  <si>
    <t>50% RESTANTE LICENCIA PROG</t>
  </si>
  <si>
    <t>PD-161</t>
  </si>
  <si>
    <t>BAJA POR ROBO IPAD A CARGO PRD</t>
  </si>
  <si>
    <t>PRD</t>
  </si>
  <si>
    <t>BAJA POR ROBO IPAD A CARGO MOVIMIENTO CIUDADANO</t>
  </si>
  <si>
    <t>MOVIMIENTO CIUDADANO</t>
  </si>
  <si>
    <t>3N1EB31S66K323846</t>
  </si>
  <si>
    <t>24317 PD 304 JUL</t>
  </si>
  <si>
    <t xml:space="preserve">PD-02 </t>
  </si>
  <si>
    <t>45594 D-42 ABR</t>
  </si>
  <si>
    <t xml:space="preserve">PENDIENTE </t>
  </si>
  <si>
    <t>SISTEMAS EMPRESARIALES DABO, S.A. DE C.V.</t>
  </si>
  <si>
    <t>2 iPADS MINI NEGRAS64GB WiFi + CELULAR</t>
  </si>
  <si>
    <t>1 iPAD NEGRA 4ta GENERACION 64GB WiFi + CELULAR</t>
  </si>
  <si>
    <t>PD-08 JULIO</t>
  </si>
  <si>
    <t>PD-09 JULIO</t>
  </si>
  <si>
    <t>PD-33 JULIO</t>
  </si>
  <si>
    <t>PD-02</t>
  </si>
  <si>
    <t>COSTO</t>
  </si>
  <si>
    <t>LIBRERO MANNHATTHAN</t>
  </si>
  <si>
    <t>4 VENTILADOR INDUSTRIAL</t>
  </si>
  <si>
    <t>Mobiliario Secretaría de Finanzas</t>
  </si>
  <si>
    <t>BAJA POR ROBO IPAD A Cargo de</t>
  </si>
  <si>
    <t>ANUAL</t>
  </si>
  <si>
    <t>EQUIPO DE COMPUTO</t>
  </si>
  <si>
    <t>EQUIPO DE COMUNICACIÓN</t>
  </si>
  <si>
    <t>PROGRAMA DE COMPUTO</t>
  </si>
  <si>
    <t>AUDIO Y VIDEO</t>
  </si>
  <si>
    <t>FEHA DE INVERSION</t>
  </si>
  <si>
    <t>2010</t>
  </si>
  <si>
    <t>CAMARA HD HERO 3</t>
  </si>
  <si>
    <t>SE ESTA TRABAJANDO EN EL COMPLEMENTO DE ESTE PAPEL DE TRABAJO</t>
  </si>
  <si>
    <t>AL 07 ENERO DE 2012</t>
  </si>
  <si>
    <t xml:space="preserve">A CARGO DE </t>
  </si>
  <si>
    <t>A R E A</t>
  </si>
  <si>
    <t>VEHICULO</t>
  </si>
  <si>
    <t xml:space="preserve">T I P O </t>
  </si>
  <si>
    <t>COLOR</t>
  </si>
  <si>
    <t>AÑO</t>
  </si>
  <si>
    <t>PLACAS</t>
  </si>
  <si>
    <t>No. SERIE</t>
  </si>
  <si>
    <t>INV.</t>
  </si>
  <si>
    <t>SENTRA</t>
  </si>
  <si>
    <t>T4ST1</t>
  </si>
  <si>
    <t>ROJO</t>
  </si>
  <si>
    <t>JCT 4732</t>
  </si>
  <si>
    <t>RAV4</t>
  </si>
  <si>
    <t>PLATA TITATIUM</t>
  </si>
  <si>
    <t>JDB 5373</t>
  </si>
  <si>
    <t>NISSAN</t>
  </si>
  <si>
    <t xml:space="preserve">CONSEJEROS </t>
  </si>
  <si>
    <t>PLATA</t>
  </si>
  <si>
    <t xml:space="preserve">JGB 8168 </t>
  </si>
  <si>
    <t>RAV 4</t>
  </si>
  <si>
    <t>BLANCO ICEBERG</t>
  </si>
  <si>
    <t>JGX-6482</t>
  </si>
  <si>
    <t>NEGRO</t>
  </si>
  <si>
    <t>JGX-6483</t>
  </si>
  <si>
    <t>VINO</t>
  </si>
  <si>
    <t>JGX-6430</t>
  </si>
  <si>
    <t>JGX-6429</t>
  </si>
  <si>
    <t>JGX-6889</t>
  </si>
  <si>
    <t>ESTACAS</t>
  </si>
  <si>
    <t>RELACION  DE EQUIPO DE TRANSPORTE ( VEHICULOS PROPIOS Y COMODATO )</t>
  </si>
  <si>
    <t>VEHICULOS UTILITARIOS AL SERVICIO DEL IEPCJ ( PROPIOS )</t>
  </si>
  <si>
    <t>FISCALIZACIÓN A PARTIDOS POLITICOS</t>
  </si>
  <si>
    <t>MTRO. LUIS RAFAEL MONTES DE OCA VALADÉZ</t>
  </si>
  <si>
    <t>SECRETARÍA EJECUTIVA</t>
  </si>
  <si>
    <t>LIC. MA. VIRGINIA GUTIÉRREZ VILLALVAZO</t>
  </si>
  <si>
    <t>ALMACÉN</t>
  </si>
  <si>
    <t>BLANCA</t>
  </si>
  <si>
    <t>VEHICULOS UTILITARIOS AL SERVICIO DEL IEPCJ ( C O M O D A T O )</t>
  </si>
  <si>
    <t>CHEVY</t>
  </si>
  <si>
    <t xml:space="preserve">MONZA </t>
  </si>
  <si>
    <t>Blanco</t>
  </si>
  <si>
    <t>EDUARDO MEZA RINCON</t>
  </si>
  <si>
    <t>JHZ 3447</t>
  </si>
  <si>
    <t>JHZ 3495</t>
  </si>
  <si>
    <t>ERICA MARIA RUIZ JIMENEZ</t>
  </si>
  <si>
    <t>JHZ 3442</t>
  </si>
  <si>
    <t xml:space="preserve">FORD </t>
  </si>
  <si>
    <t xml:space="preserve">RANGER </t>
  </si>
  <si>
    <t>JS 01 448</t>
  </si>
  <si>
    <t>JS 06 026</t>
  </si>
  <si>
    <t>JS 01 489</t>
  </si>
  <si>
    <t>JS 01 492</t>
  </si>
  <si>
    <t xml:space="preserve">RAM </t>
  </si>
  <si>
    <t xml:space="preserve"> 4X4 </t>
  </si>
  <si>
    <t>JS 02 343</t>
  </si>
  <si>
    <t>JS 02 338</t>
  </si>
  <si>
    <t>JS 02 340</t>
  </si>
  <si>
    <t xml:space="preserve">ALVARO FERNANDO MUNGUIA MARTINEZ </t>
  </si>
  <si>
    <t>ORGANIZACIÓN</t>
  </si>
  <si>
    <t>JS 02 333</t>
  </si>
  <si>
    <t xml:space="preserve"> 4000 REDILAS </t>
  </si>
  <si>
    <t>JS 02 178</t>
  </si>
  <si>
    <t>JS 02 173</t>
  </si>
  <si>
    <t xml:space="preserve"> HIACE 15  PASAJEROS</t>
  </si>
  <si>
    <t>JAL 4060</t>
  </si>
  <si>
    <t>FORD</t>
  </si>
  <si>
    <t>VAN PANEL ECONOLINE</t>
  </si>
  <si>
    <t>JH 01 596</t>
  </si>
  <si>
    <t>ARTURO RECHY AGUIRRE</t>
  </si>
  <si>
    <t>JH 01 610</t>
  </si>
  <si>
    <t>JOSE JUAN MENESES DE LA SOTARRIBA</t>
  </si>
  <si>
    <t>DODGE</t>
  </si>
  <si>
    <t xml:space="preserve">VAN 1000 BASICA </t>
  </si>
  <si>
    <t>JH 02 227</t>
  </si>
  <si>
    <t>JH 02 226</t>
  </si>
  <si>
    <t>RAFAEL CASTELLANOS PÉREZ</t>
  </si>
  <si>
    <t>ROBO  TSURU SEDAN</t>
  </si>
  <si>
    <t>10 MICROFONOS INALÁMBRICOS</t>
  </si>
  <si>
    <t>REPRODUCTOR Y GRABADOR DISCO DURO</t>
  </si>
  <si>
    <t>1 MICROFONO INALÁMBRICO</t>
  </si>
  <si>
    <t>1 MICROFONO INALÁMBRICO Y 1 LECTOR</t>
  </si>
  <si>
    <t>SECRETARIA TECNICA DE COMISIONES</t>
  </si>
  <si>
    <t>INFORMÁTICA</t>
  </si>
  <si>
    <t>JUAN CARLOS FRANCO JIMÉNEZ</t>
  </si>
  <si>
    <t>ADMINISTRACIÓN Y FINANZAS</t>
  </si>
  <si>
    <t>JR-81643</t>
  </si>
  <si>
    <t>SERGIO ALBERTO ZAVALA AVALOS</t>
  </si>
  <si>
    <t>BAJA POR ROBO IPAD A CARGO DEL CONSEJERO PRESIDENTE JOSE TOMAS FIGUEROA</t>
  </si>
  <si>
    <t>BAJA POR ROBO IPAD A CARGO DEL CONSEJERO DR NAUHCATZIN T.</t>
  </si>
  <si>
    <t>BAJA POR ROBO IPAD A CARGO DEL REPRESENTANTE DEL P. P.</t>
  </si>
  <si>
    <t>LIC. GRISELDA BEATRIZ RANGEL JUÁREZ</t>
  </si>
  <si>
    <t>LIC. ERIKA CECILIA RUVALVABA CORRAL</t>
  </si>
  <si>
    <t>LIC. MARIO ALBERTO RAMOS GONZÁLEZ</t>
  </si>
  <si>
    <t>LIC. SAYANI MOZKA ESTRADA</t>
  </si>
  <si>
    <t>LIC. JOSÉ REYNOSO NUÑEZ</t>
  </si>
  <si>
    <t>LIC. SOFIA LÓPEZ DE ALBA</t>
  </si>
  <si>
    <t>SECRETARIA DE FINANZAS</t>
  </si>
  <si>
    <t>2 0 1 5</t>
  </si>
  <si>
    <t>VICTOR JUAN URIBE MACEDO</t>
  </si>
  <si>
    <t>GUARDADO EN BODEGA</t>
  </si>
  <si>
    <t>2 SILLAS</t>
  </si>
  <si>
    <t>KARINA IRAZU TORRES FIGUEROA</t>
  </si>
  <si>
    <t>ELBERT HÉCTOR CASTAÑEDA LÓPEZ</t>
  </si>
  <si>
    <t>VICTOR DANIEL MEDINA VÁZQUEZ</t>
  </si>
  <si>
    <t xml:space="preserve">100 TERMINALES VX520 TRIO SIN CONTACLESS PARA PREP </t>
  </si>
  <si>
    <t>SALA PARA 8 PERSONAS 2 LOVES CAPRI 110X71X85 CON 4 TABURETES 50X40X40 CON MESAS DE CRISTAL 1 PLAZA DE 95X45X60 ALTURA, 2 PZAS 45X45X60 CM ALTURA</t>
  </si>
  <si>
    <t>FOLIO</t>
  </si>
  <si>
    <t>FECHA DE ENTREGA</t>
  </si>
  <si>
    <t>VEHICULO ENTREGADO</t>
  </si>
  <si>
    <t xml:space="preserve">TIPO </t>
  </si>
  <si>
    <t>MODELO</t>
  </si>
  <si>
    <t>NOMBRE DEL RESGUARDANTE</t>
  </si>
  <si>
    <t>ADSCRITO A LA DIRECCION</t>
  </si>
  <si>
    <t>PUESTO</t>
  </si>
  <si>
    <t>LICENCIA CONDUCIR</t>
  </si>
  <si>
    <t>NUMERO DE SERIE</t>
  </si>
  <si>
    <t>TARJETA DE CIRCULACION</t>
  </si>
  <si>
    <t>IEPC</t>
  </si>
  <si>
    <t>NISSAN TIIDA SEDAN</t>
  </si>
  <si>
    <t>NISSAN TIIDA</t>
  </si>
  <si>
    <t>JLS-10-91</t>
  </si>
  <si>
    <t>SEDAN</t>
  </si>
  <si>
    <t>BLANCO</t>
  </si>
  <si>
    <t>GRISELDA BEATRIZ RANGEL JUAREZ</t>
  </si>
  <si>
    <t>CONSEJERA GRAL.</t>
  </si>
  <si>
    <t>01R1169834</t>
  </si>
  <si>
    <t>3N1BC1AD7FK216651</t>
  </si>
  <si>
    <t>JLS-10-65</t>
  </si>
  <si>
    <t>EDUARDO CASILLAS TORRES</t>
  </si>
  <si>
    <t>ABOGADO "A"</t>
  </si>
  <si>
    <t>00R0546585</t>
  </si>
  <si>
    <t>3N1BC1AD1FK215673</t>
  </si>
  <si>
    <t>NISAAN TIIDA</t>
  </si>
  <si>
    <t>JLS-10-94</t>
  </si>
  <si>
    <t>DANIEL CHAVEZ AGUILAR</t>
  </si>
  <si>
    <t>JEFE DE PTO</t>
  </si>
  <si>
    <t>06R1416327</t>
  </si>
  <si>
    <t>3N1BC1AD0FK216765</t>
  </si>
  <si>
    <t>JLS-10-90</t>
  </si>
  <si>
    <t>FRANCISCO JAVIER RIOS LÓPEZ</t>
  </si>
  <si>
    <t>JEFE DE SOFTWARE</t>
  </si>
  <si>
    <t>06R1361266</t>
  </si>
  <si>
    <t>3N1BC1AD3FK216548</t>
  </si>
  <si>
    <t>JLS-10-96</t>
  </si>
  <si>
    <t>TLACAEL JIMENEZ BRISEÑO</t>
  </si>
  <si>
    <t>DIRECTOR</t>
  </si>
  <si>
    <t>01N1018569</t>
  </si>
  <si>
    <t>3N1BC1AD0FK216880</t>
  </si>
  <si>
    <t>JLS-10-86</t>
  </si>
  <si>
    <t>PABLO VELASCO ASCENCIO</t>
  </si>
  <si>
    <t>PRESIDENTE</t>
  </si>
  <si>
    <t>DISTRITO 13</t>
  </si>
  <si>
    <t>03R0766974</t>
  </si>
  <si>
    <t>3N1BC1AD6FK216396</t>
  </si>
  <si>
    <t>JLS-10-63</t>
  </si>
  <si>
    <t>LORENZO NAVARRO FLORES</t>
  </si>
  <si>
    <t>DIST.4</t>
  </si>
  <si>
    <t>03R0218625</t>
  </si>
  <si>
    <t>3N1BC1AD0FK215731</t>
  </si>
  <si>
    <t>JLS-10-81</t>
  </si>
  <si>
    <t>SOFIA KARINA ARGÜELLO MICHEL</t>
  </si>
  <si>
    <t>COORDINADOR TECNICO</t>
  </si>
  <si>
    <t>06R0637200</t>
  </si>
  <si>
    <t>3N1BC1AD8FK215668</t>
  </si>
  <si>
    <t>JLS-10-76</t>
  </si>
  <si>
    <t>JAVIER GONZALEZ GALLO</t>
  </si>
  <si>
    <t>COORD CENTRAL</t>
  </si>
  <si>
    <t>0R626441</t>
  </si>
  <si>
    <t>3N1BC1AD6FK215877</t>
  </si>
  <si>
    <t>JLS-10-69</t>
  </si>
  <si>
    <t>MARIA DE JESUS BARBA NUÑEZ</t>
  </si>
  <si>
    <t>DISTRITO 12</t>
  </si>
  <si>
    <t>03R0152429</t>
  </si>
  <si>
    <t>3N1BC1AD9FK216196</t>
  </si>
  <si>
    <t>JLS-10-80</t>
  </si>
  <si>
    <t>CESAR ANTONIO MARTIN VALLEJO</t>
  </si>
  <si>
    <t>DISTRITO 11</t>
  </si>
  <si>
    <t>01N0926168</t>
  </si>
  <si>
    <t>3N1BC1AD5FK215529</t>
  </si>
  <si>
    <t>JLS-10-78</t>
  </si>
  <si>
    <t>OFICIALIA</t>
  </si>
  <si>
    <t>JEFE DE ARCHIVO</t>
  </si>
  <si>
    <t>00R0644816</t>
  </si>
  <si>
    <t>3N1BC1AD5FK216275</t>
  </si>
  <si>
    <t>JLS-10-97</t>
  </si>
  <si>
    <t>ERIC QUEZADA CHAVIRA</t>
  </si>
  <si>
    <t>NOTIFICADOR</t>
  </si>
  <si>
    <t>01R0308350</t>
  </si>
  <si>
    <t>3N1BC1AD5FK216664</t>
  </si>
  <si>
    <t>JLS-10-60</t>
  </si>
  <si>
    <t>CARLOS SERVIN UGARTE</t>
  </si>
  <si>
    <t>DIST.10</t>
  </si>
  <si>
    <t>01R1426998</t>
  </si>
  <si>
    <t>3N1BC1AD8FK215623</t>
  </si>
  <si>
    <t>JLS-10-72</t>
  </si>
  <si>
    <t>LUIS ALFONSO CAMPOS GUZMAN</t>
  </si>
  <si>
    <t>01R0779969</t>
  </si>
  <si>
    <t>3N1BC1ADXFK216157</t>
  </si>
  <si>
    <t>JLS-10-88</t>
  </si>
  <si>
    <t>MA. DEL ROSARIO FERNANDEZ DIAZ</t>
  </si>
  <si>
    <t>DIST. 20</t>
  </si>
  <si>
    <t>05R0765625</t>
  </si>
  <si>
    <t>3N1BC1AD6FK216527</t>
  </si>
  <si>
    <t>JLS-10-74</t>
  </si>
  <si>
    <t>IGNACIO MOJARRO ROBLES</t>
  </si>
  <si>
    <t>DIST. 14</t>
  </si>
  <si>
    <t>00R0727377</t>
  </si>
  <si>
    <t>3N1BC1AD2FK216119</t>
  </si>
  <si>
    <t>JLS-10-70</t>
  </si>
  <si>
    <t>JORGE GARCIA DE ALBA HERNANDEZ</t>
  </si>
  <si>
    <t>DIST. 7</t>
  </si>
  <si>
    <t>00R0559525</t>
  </si>
  <si>
    <t>3N1BC1AD1FK215835</t>
  </si>
  <si>
    <t>JLS-10-89</t>
  </si>
  <si>
    <t>MOISES PEREZ VEGA</t>
  </si>
  <si>
    <t>CAPACITACIÓN</t>
  </si>
  <si>
    <t>0R631541</t>
  </si>
  <si>
    <t>3N1BC1AD8FK216528</t>
  </si>
  <si>
    <t>JLS-10-68</t>
  </si>
  <si>
    <t>ALVARO FERNANDO MUNGUIA MARTINEZ</t>
  </si>
  <si>
    <t>01R0101085</t>
  </si>
  <si>
    <t>3N1BC1ADXFK215560</t>
  </si>
  <si>
    <t>JLS-11-00</t>
  </si>
  <si>
    <t>ALVARO GILBERTO AGUIRRE FLORES</t>
  </si>
  <si>
    <t>COORD. OPERATIVO</t>
  </si>
  <si>
    <t>01R1413644</t>
  </si>
  <si>
    <t>3N1BC1AD6FK217063</t>
  </si>
  <si>
    <t>JLS-10-79</t>
  </si>
  <si>
    <t>MA. DEL SOCORRO GONZALEZ HERMOSILLO</t>
  </si>
  <si>
    <t>COORDINADOR CENTRAL</t>
  </si>
  <si>
    <t>01N1427513</t>
  </si>
  <si>
    <t>3N1BC1AD6FK216088</t>
  </si>
  <si>
    <t>JLS-10-73</t>
  </si>
  <si>
    <t>MARIA SOLEDAD  A LA TORRE BARAJAS</t>
  </si>
  <si>
    <t>JEFE DEPTO.</t>
  </si>
  <si>
    <t>01R0306541</t>
  </si>
  <si>
    <t>3N1BC1AD5FK216129</t>
  </si>
  <si>
    <t>JLS-10-82</t>
  </si>
  <si>
    <t>JOSE ALBERTO MUÑOZ RAMIREZ</t>
  </si>
  <si>
    <t>COORDINADOR</t>
  </si>
  <si>
    <t>06R1416343</t>
  </si>
  <si>
    <t>3N1BC1AD3FK216291</t>
  </si>
  <si>
    <t>JLS-10-64</t>
  </si>
  <si>
    <t>AMANDA RODRIGUEZ CASTRO</t>
  </si>
  <si>
    <t>01N1485426</t>
  </si>
  <si>
    <t>3N1BC1AD9FK216344</t>
  </si>
  <si>
    <t>JLS-10-62</t>
  </si>
  <si>
    <t>JUAN PABLO GALLO VALENCIA</t>
  </si>
  <si>
    <t>CENTRAL</t>
  </si>
  <si>
    <t>01R0954075</t>
  </si>
  <si>
    <t>3N1BC1AD5FK216227</t>
  </si>
  <si>
    <t>JLS-10-75</t>
  </si>
  <si>
    <t>MARCELA RUBI AGUILAR AREVALO</t>
  </si>
  <si>
    <t>ASISTENTE DE CONSEJERO</t>
  </si>
  <si>
    <t>01N1387195</t>
  </si>
  <si>
    <t>3N1BC1AD6FK216091</t>
  </si>
  <si>
    <t>JLS-10-92</t>
  </si>
  <si>
    <t>HECTOR JAVIER DIAZ SANCHEZ</t>
  </si>
  <si>
    <t>00R0656166</t>
  </si>
  <si>
    <t>3N1BC1AD0FK216703</t>
  </si>
  <si>
    <t>JLS-10-66</t>
  </si>
  <si>
    <t>CARLOS SILVA MORENO</t>
  </si>
  <si>
    <t>UNIDAD EDITORIAL</t>
  </si>
  <si>
    <t>03R0826866</t>
  </si>
  <si>
    <t>3N1BC1AD1FK216211</t>
  </si>
  <si>
    <t>JLS-10-61</t>
  </si>
  <si>
    <t>NIDIA PATRICIA GOMEZ ESPINOZA</t>
  </si>
  <si>
    <t>DISTRITO 8</t>
  </si>
  <si>
    <t>00R0654826</t>
  </si>
  <si>
    <t>3N1BC1AD3FK215626</t>
  </si>
  <si>
    <t>JLS-10-85</t>
  </si>
  <si>
    <t>HECTOR ALFARO RODRIGUEZ</t>
  </si>
  <si>
    <t>DISTRITO 6</t>
  </si>
  <si>
    <t>01R1268603</t>
  </si>
  <si>
    <t>3N1BC1AD1FK215589</t>
  </si>
  <si>
    <t>JLS-10-83</t>
  </si>
  <si>
    <t>CARLOS ALBERTO BARRERA GONZALEZ</t>
  </si>
  <si>
    <t>TRANSPARENCIA</t>
  </si>
  <si>
    <t>05R0731277</t>
  </si>
  <si>
    <t>3N1BC1AD8FK215380</t>
  </si>
  <si>
    <t>JLS-10-71</t>
  </si>
  <si>
    <t>LUIS AXEL HERNANDEZ QUINTERO</t>
  </si>
  <si>
    <t>COORD TECNICO</t>
  </si>
  <si>
    <t>00N0553080</t>
  </si>
  <si>
    <t>3N1BC1AD2FK216394</t>
  </si>
  <si>
    <t>JLS-10-84</t>
  </si>
  <si>
    <t>MA.VIRGINIA GUTIERREZ VILLAVAZO</t>
  </si>
  <si>
    <t>13R0160376</t>
  </si>
  <si>
    <t>3N1BC1AD3FK215495</t>
  </si>
  <si>
    <t>JLS-10-98</t>
  </si>
  <si>
    <t>ANA VIOLETA IGLESIAS ESCUDERO</t>
  </si>
  <si>
    <t>DIRECTORA</t>
  </si>
  <si>
    <t>01R1425417</t>
  </si>
  <si>
    <t>3N1BC1ADXFK216675</t>
  </si>
  <si>
    <t>JLS-10-77</t>
  </si>
  <si>
    <t>SAUL DELGADILLO GONZALEZ</t>
  </si>
  <si>
    <t>JEFE DE ASUNTOS JURID</t>
  </si>
  <si>
    <t>01R1425021</t>
  </si>
  <si>
    <t>3N1BC1AD0FK215700</t>
  </si>
  <si>
    <t>JLS-10-99</t>
  </si>
  <si>
    <t>SERGIO DUARTE VEGA</t>
  </si>
  <si>
    <t>06R0851752</t>
  </si>
  <si>
    <t>3N1BC1AD2FK216511</t>
  </si>
  <si>
    <t>JLS-10-95</t>
  </si>
  <si>
    <t>GERARDO ALARCON RODRIGUEZ</t>
  </si>
  <si>
    <t>DIST.16</t>
  </si>
  <si>
    <t>00N065738</t>
  </si>
  <si>
    <t>3N1BC1AD5FK216809</t>
  </si>
  <si>
    <t>JLS-10-93</t>
  </si>
  <si>
    <t>MANUEL MARCOS GUTIERREZ CASTELLANOS</t>
  </si>
  <si>
    <t>01R0214886</t>
  </si>
  <si>
    <t>3N1BC1AD6FK216737</t>
  </si>
  <si>
    <t>JLS-10-87</t>
  </si>
  <si>
    <t>03R1145895</t>
  </si>
  <si>
    <t>3N1BC1AD6FK216429</t>
  </si>
  <si>
    <t>JLS-10-67</t>
  </si>
  <si>
    <t>ROSA ALICIA MALDONADO CHAVARIN</t>
  </si>
  <si>
    <t>DIST. 9</t>
  </si>
  <si>
    <t>05R0582743</t>
  </si>
  <si>
    <t>3N1BC1ADXFK215607</t>
  </si>
  <si>
    <t>CAMBIOS</t>
  </si>
  <si>
    <t>BODEGA</t>
  </si>
  <si>
    <t>ROBO TOTAL</t>
  </si>
  <si>
    <t>SINIESTRADO</t>
  </si>
  <si>
    <t>FORD RANGER PICK UP DOBLE CABINA</t>
  </si>
  <si>
    <t>FORD RANGER</t>
  </si>
  <si>
    <t>PICK UP</t>
  </si>
  <si>
    <t>JR-91-230</t>
  </si>
  <si>
    <t>JOSE LUIS ASCENCIO PEREZ</t>
  </si>
  <si>
    <t>00R0602277</t>
  </si>
  <si>
    <t>8AFBR5AA2F6279789</t>
  </si>
  <si>
    <t>JR-91-278</t>
  </si>
  <si>
    <t xml:space="preserve">JOSE ALFONSO PADILLA SANCHEZ </t>
  </si>
  <si>
    <t>JEFE DE DEPARTAMENTO</t>
  </si>
  <si>
    <t>01R1425225</t>
  </si>
  <si>
    <t>8AFBR5AA7F6285507</t>
  </si>
  <si>
    <t>JR-91-273</t>
  </si>
  <si>
    <t>JESUS ISAAC PRECIADO LÓPEZ</t>
  </si>
  <si>
    <t>ASESOR</t>
  </si>
  <si>
    <t>01R0075569</t>
  </si>
  <si>
    <t>8AFBR5AAXF6278793</t>
  </si>
  <si>
    <t>JR-91-232</t>
  </si>
  <si>
    <t>MARCO ANTONIO SANCHEZ MURGUIA</t>
  </si>
  <si>
    <t>00N0660553</t>
  </si>
  <si>
    <t>8AFBR5AA2F6279839</t>
  </si>
  <si>
    <t>JR-91-275</t>
  </si>
  <si>
    <t>LAURA BEATRIZ SERRANDO LEDESMA</t>
  </si>
  <si>
    <t>00N0585029</t>
  </si>
  <si>
    <t>8AFBR5AAXF6278776</t>
  </si>
  <si>
    <t>JR-91-241</t>
  </si>
  <si>
    <t>CESAR DEMETRIO RUVALCABA MUÑOZ</t>
  </si>
  <si>
    <t>01R0035627</t>
  </si>
  <si>
    <t>8AFBR5AA4F6289983</t>
  </si>
  <si>
    <t>JR-91-288</t>
  </si>
  <si>
    <t>GERARDO RAMOS TEJEDA</t>
  </si>
  <si>
    <t>CHOFER</t>
  </si>
  <si>
    <t>8AFBR5AAXF62798150</t>
  </si>
  <si>
    <t>JR-91-263</t>
  </si>
  <si>
    <t>HUGO ELIAS RAMIREZ GARCIA</t>
  </si>
  <si>
    <t>00N0704908</t>
  </si>
  <si>
    <t>8AFBR5AA3F6290034</t>
  </si>
  <si>
    <t>JR-91-234</t>
  </si>
  <si>
    <t>LAURA PATRICIA CORDOVA MONTERO</t>
  </si>
  <si>
    <t>COORD DIST 10</t>
  </si>
  <si>
    <t>01N1431287</t>
  </si>
  <si>
    <t>8AFBR5AA2F6279856</t>
  </si>
  <si>
    <t>JR-91-265</t>
  </si>
  <si>
    <t>JUAN CARLOS FRANCO JIMENEZ</t>
  </si>
  <si>
    <t>ADMON Y FINANZAS</t>
  </si>
  <si>
    <t>01R0932156</t>
  </si>
  <si>
    <t>8AFBR5AA5F6290026</t>
  </si>
  <si>
    <t>JR-91-286</t>
  </si>
  <si>
    <t>LAURA ELENA CAJIGAL GARCIA</t>
  </si>
  <si>
    <t>DISTRITO 08</t>
  </si>
  <si>
    <t>COORDINADOR DE CAPACITACION</t>
  </si>
  <si>
    <t>01N1440741</t>
  </si>
  <si>
    <t>8AFBR5AAXF6279832</t>
  </si>
  <si>
    <t>JR-91-270</t>
  </si>
  <si>
    <t>ADRIAN GERARDO CAMACHO GOMEZ</t>
  </si>
  <si>
    <t>DISTRITO04</t>
  </si>
  <si>
    <t>COORDINADOR DISTRITAL ORGANIZACIÓN</t>
  </si>
  <si>
    <t>01R1413531</t>
  </si>
  <si>
    <t>8AFBR5AA4F6291135</t>
  </si>
  <si>
    <t>FRANCISCO JAVIER FERNANDEZ MELCHOR</t>
  </si>
  <si>
    <t>ABOGADO "A""</t>
  </si>
  <si>
    <t>08R0026043</t>
  </si>
  <si>
    <t>8AFBR5AA4F6276652</t>
  </si>
  <si>
    <t>JR-91-240</t>
  </si>
  <si>
    <t>DANIEL SIDDARTHA FLORES VELAZQUEZ</t>
  </si>
  <si>
    <t>01R1114750</t>
  </si>
  <si>
    <t>8AFBR5AA4F6290003</t>
  </si>
  <si>
    <t>JR-91-146</t>
  </si>
  <si>
    <t>SOFIA BERENICE MORENO DELGADO</t>
  </si>
  <si>
    <t>00R0647521</t>
  </si>
  <si>
    <t>8AFBR5AA4F6279826</t>
  </si>
  <si>
    <t>JR-91-277</t>
  </si>
  <si>
    <t>ALEJANDRO PLASCENCIA CARDENAS</t>
  </si>
  <si>
    <t>COORDINADOR DIST. 16</t>
  </si>
  <si>
    <t>01R1451630</t>
  </si>
  <si>
    <t>8AFBR5AAXF6279801</t>
  </si>
  <si>
    <t>JR-91-294</t>
  </si>
  <si>
    <t>IVETTE GUZMAN ROMERO</t>
  </si>
  <si>
    <t>COORDONADOR CENTRAL</t>
  </si>
  <si>
    <t>01R1366667</t>
  </si>
  <si>
    <t>8AFBR5AA3F6279820</t>
  </si>
  <si>
    <t>JR-91-248</t>
  </si>
  <si>
    <t>JOSE ANTONIO QUIJAS BARRAGAN</t>
  </si>
  <si>
    <t>DISTRITO 14</t>
  </si>
  <si>
    <t>COORDINADOR ORGANIZACIÓN</t>
  </si>
  <si>
    <t>14R0071543</t>
  </si>
  <si>
    <t>8AFBR5AAXF6286117</t>
  </si>
  <si>
    <t>JR-91-289</t>
  </si>
  <si>
    <t>MARCO ANTONIO DIAZ LLAMAS</t>
  </si>
  <si>
    <t>DISTRITO 10</t>
  </si>
  <si>
    <t>COORDINADOR CAPACITACION</t>
  </si>
  <si>
    <t>00R0636313</t>
  </si>
  <si>
    <t>8AFBR5AAXF6279846</t>
  </si>
  <si>
    <t>JR-91-276</t>
  </si>
  <si>
    <t>00N0638756</t>
  </si>
  <si>
    <t>8AFBR5AAXF6279779</t>
  </si>
  <si>
    <t>JR-91-250</t>
  </si>
  <si>
    <t>LILIANA DE JESUS RAMIREZ HERNANDEZ</t>
  </si>
  <si>
    <t>JEFE DE AREA</t>
  </si>
  <si>
    <t>06R0526909</t>
  </si>
  <si>
    <t>8AFBR5AA5F6278765</t>
  </si>
  <si>
    <t>JR-91-138</t>
  </si>
  <si>
    <t>YOLANDA MARTINEZ FRANCO</t>
  </si>
  <si>
    <t>06R1229190</t>
  </si>
  <si>
    <t>8AFBR5AA6F6286101</t>
  </si>
  <si>
    <t>JR-91-247</t>
  </si>
  <si>
    <t>CARLOS JACOBO GARCIA HERNANDEZ</t>
  </si>
  <si>
    <t>DIR. GRAL</t>
  </si>
  <si>
    <t>06R0280190</t>
  </si>
  <si>
    <t>8AFBR5AA1F6286118</t>
  </si>
  <si>
    <t>JR-91-243</t>
  </si>
  <si>
    <t>JUAN MANUEL ANAYA ZAMORA</t>
  </si>
  <si>
    <t>DTO 19 ZAPOTLAN</t>
  </si>
  <si>
    <t>06R1436090</t>
  </si>
  <si>
    <t>8AFBR5AA4F6293418</t>
  </si>
  <si>
    <t>JR-91-256</t>
  </si>
  <si>
    <t>LUIS ROBERTO TORRES FIGUEROA</t>
  </si>
  <si>
    <t>JEFE DEPTO JURIDICO</t>
  </si>
  <si>
    <t>00R0611266</t>
  </si>
  <si>
    <t>8AFBR5AA5F6278748</t>
  </si>
  <si>
    <t>JR-91-258</t>
  </si>
  <si>
    <t>LAURA ALEJANDRA HERRERA ARREDONDO</t>
  </si>
  <si>
    <t>DISTRITO 06</t>
  </si>
  <si>
    <t>01R0582767</t>
  </si>
  <si>
    <t>8AFBR5AA5F6293489</t>
  </si>
  <si>
    <t>PICK-UP</t>
  </si>
  <si>
    <t>JR-91-260</t>
  </si>
  <si>
    <t>MAYRA SELENE GODOY</t>
  </si>
  <si>
    <t>COORD DIST. 20</t>
  </si>
  <si>
    <t>01R136876</t>
  </si>
  <si>
    <t>8AFBR5AA5F6293458</t>
  </si>
  <si>
    <t>JR-91-257</t>
  </si>
  <si>
    <t>BERTHA ROCIO REYES REYES</t>
  </si>
  <si>
    <t>COORD. CENTRAL</t>
  </si>
  <si>
    <t>00N0656067</t>
  </si>
  <si>
    <t>8AFBR5AA5F6277700</t>
  </si>
  <si>
    <t>JR-91-262</t>
  </si>
  <si>
    <t>JULIO MUÑOZ OCHOA</t>
  </si>
  <si>
    <t>COORD DIST. 12</t>
  </si>
  <si>
    <t>01R0911376</t>
  </si>
  <si>
    <t>8AFBR5AA6F6276667</t>
  </si>
  <si>
    <t>JR-91-292</t>
  </si>
  <si>
    <t>MONICA RIZO LOPEZ</t>
  </si>
  <si>
    <t>00R0646516</t>
  </si>
  <si>
    <t>8AFBR5AA4F6278773</t>
  </si>
  <si>
    <t>EMMA PATRICIA GARCIA CONTRERAS</t>
  </si>
  <si>
    <t>01R1366833</t>
  </si>
  <si>
    <t>8AFBR5AA0F6283629</t>
  </si>
  <si>
    <t>JR-91-279</t>
  </si>
  <si>
    <t>DANIEL ALEJANDRO ALVARADO PELAYO</t>
  </si>
  <si>
    <t>13R0164450</t>
  </si>
  <si>
    <t>8AFBR5AA9F6285508</t>
  </si>
  <si>
    <t>JR-91-282</t>
  </si>
  <si>
    <t>ROSA MARIA MOJARRO OROZCO</t>
  </si>
  <si>
    <t>COORD DIST 16</t>
  </si>
  <si>
    <t>01R1366158</t>
  </si>
  <si>
    <t>8AFBR5AA0F6283663</t>
  </si>
  <si>
    <t>JR-91-147</t>
  </si>
  <si>
    <t>MARIA ELENA GOMEZ GAMBOA</t>
  </si>
  <si>
    <t>JEFE DE DIRECCIÓN</t>
  </si>
  <si>
    <t>01N1366705</t>
  </si>
  <si>
    <t>8AFBR5AA5F6278796</t>
  </si>
  <si>
    <t>JR-91-244</t>
  </si>
  <si>
    <t>01N1413333</t>
  </si>
  <si>
    <t>8AFBR5AA5F6290009</t>
  </si>
  <si>
    <t>JR-91-227</t>
  </si>
  <si>
    <t>JORGE ALEJANDRO AGUIRRE VALLE</t>
  </si>
  <si>
    <t>00R0561488</t>
  </si>
  <si>
    <t>8AFBR5AA3F6279817</t>
  </si>
  <si>
    <t>JR-91-144</t>
  </si>
  <si>
    <t>MARIO ALBERTO BECERRA FRANCO</t>
  </si>
  <si>
    <t>DISTRITO 9</t>
  </si>
  <si>
    <t>05R1376486</t>
  </si>
  <si>
    <t>8AFBR5AA4F6279860</t>
  </si>
  <si>
    <t>JR-91-150</t>
  </si>
  <si>
    <t>ALVA SARETH GARCIA IÑIGUEZ</t>
  </si>
  <si>
    <t>05R0026824</t>
  </si>
  <si>
    <t>8AFBR5AA4F6279857</t>
  </si>
  <si>
    <t>JR-91-231</t>
  </si>
  <si>
    <t>MARIA FERNANDA SERDA ONTIVEROS</t>
  </si>
  <si>
    <t xml:space="preserve">CAPACITACIÓN </t>
  </si>
  <si>
    <t>COORD. TECNICO</t>
  </si>
  <si>
    <t>00N0623868</t>
  </si>
  <si>
    <t>8AFBR5AA3F6279834</t>
  </si>
  <si>
    <t>PICK.UP</t>
  </si>
  <si>
    <t>JR-91-266</t>
  </si>
  <si>
    <t>BLANCA ESTELA PULIDO MACIEL</t>
  </si>
  <si>
    <t>COORD DIST 9</t>
  </si>
  <si>
    <t>01N1415217</t>
  </si>
  <si>
    <t>8AFBR5AA4F6290020</t>
  </si>
  <si>
    <t>JR-91-254</t>
  </si>
  <si>
    <t>LUIS MIGUEL URIBE LEPE</t>
  </si>
  <si>
    <t>COORD DIST 11</t>
  </si>
  <si>
    <t>01N1347056</t>
  </si>
  <si>
    <t>8AFBR5AA5F6278751</t>
  </si>
  <si>
    <t>13*90029057</t>
  </si>
  <si>
    <t>JR-91-290</t>
  </si>
  <si>
    <t>RAFAEL DEL TORO HERNANDEZ</t>
  </si>
  <si>
    <t>COORD DIST 20</t>
  </si>
  <si>
    <t>01R0499141</t>
  </si>
  <si>
    <t>8AFBR5AA4F6272908</t>
  </si>
  <si>
    <t>JR-91-264</t>
  </si>
  <si>
    <t>JAIME GABRIEL SANCHEZ REYNAGA</t>
  </si>
  <si>
    <t>COORD DIST. 7</t>
  </si>
  <si>
    <t>03R1400619</t>
  </si>
  <si>
    <t>8AFBR5AA4F6292429</t>
  </si>
  <si>
    <t>JR-91-245</t>
  </si>
  <si>
    <t>FERNANDO SANCHEZ AGUIRRE</t>
  </si>
  <si>
    <t>06R0422237</t>
  </si>
  <si>
    <t>8AFBR5AA3F6286119</t>
  </si>
  <si>
    <t>JR-91-148</t>
  </si>
  <si>
    <t>JOSE CRISPIN GOMEZ CURIEL</t>
  </si>
  <si>
    <t>01R0191350</t>
  </si>
  <si>
    <t>8AFBR5AA4F6279812</t>
  </si>
  <si>
    <t>JR-91-274</t>
  </si>
  <si>
    <t>DIEGO ALBERTO HERNANDEZ VAZQUEZ</t>
  </si>
  <si>
    <t>JEFE DE DEPTO.</t>
  </si>
  <si>
    <t>01R1467567</t>
  </si>
  <si>
    <t>8AFBR5AAXF6279796</t>
  </si>
  <si>
    <t>JR-91-271</t>
  </si>
  <si>
    <t>EVERT IVAN RODRIGUEZ SALAZAR</t>
  </si>
  <si>
    <t>01N1425902</t>
  </si>
  <si>
    <t>8AFBR5AA5F6287627</t>
  </si>
  <si>
    <t>JR-91-251</t>
  </si>
  <si>
    <t>GERARDO AGUILERA RODRIGUEZ</t>
  </si>
  <si>
    <t>01N1414353</t>
  </si>
  <si>
    <t>8AFBR5AA2F6277704</t>
  </si>
  <si>
    <t>JR-91-261</t>
  </si>
  <si>
    <t>VICTOR MANUEL CABRERA MELENDEZ</t>
  </si>
  <si>
    <t>01R0981633</t>
  </si>
  <si>
    <t>8AFBR5AA5F6277681</t>
  </si>
  <si>
    <t>JR-91-242</t>
  </si>
  <si>
    <t>01R0892191</t>
  </si>
  <si>
    <t>8AFBR5AA4F6293466</t>
  </si>
  <si>
    <t>JR-91-269</t>
  </si>
  <si>
    <t>ANICETO ARTURO RECHY AGUIRRE</t>
  </si>
  <si>
    <t>JEFE DE DPTO. HW Y SOPORTE</t>
  </si>
  <si>
    <t>03R1432523</t>
  </si>
  <si>
    <t>8AFBR5AA4F6291183</t>
  </si>
  <si>
    <t>JR-91-228</t>
  </si>
  <si>
    <t>FRANCISCO FLORES SALCEDO</t>
  </si>
  <si>
    <t>ABOGADO "B""</t>
  </si>
  <si>
    <t>16R0053223</t>
  </si>
  <si>
    <t>8AFBR5AA3F6279798</t>
  </si>
  <si>
    <t>JR-91-259</t>
  </si>
  <si>
    <t>MARTIN GONZALEZ HUERTA</t>
  </si>
  <si>
    <t>1N1450115</t>
  </si>
  <si>
    <t>8AFBR5AA5F6277695</t>
  </si>
  <si>
    <t>JR-91-283</t>
  </si>
  <si>
    <t>OFELIA CAROLINA ZARATE LLAMAS</t>
  </si>
  <si>
    <t>00N0638748</t>
  </si>
  <si>
    <t>8AFBR5AA0F6286742</t>
  </si>
  <si>
    <t>JR-91-246</t>
  </si>
  <si>
    <t>ERNESTO GERARDO CASTELLANOS SILVA</t>
  </si>
  <si>
    <t>01N1472233</t>
  </si>
  <si>
    <t>8AFBR5AAXF6286120</t>
  </si>
  <si>
    <t>JR-91-142</t>
  </si>
  <si>
    <t>SOFÍA LÓPEZ DE ALBA</t>
  </si>
  <si>
    <t>JEFA DE ADMON Y FZAS</t>
  </si>
  <si>
    <t>01R0462009</t>
  </si>
  <si>
    <t>8AFBR5AA5F6279785</t>
  </si>
  <si>
    <t>JR-91-252</t>
  </si>
  <si>
    <t>LILIA ADRIANA MOLINA BECERRIL</t>
  </si>
  <si>
    <t>CONTADOR</t>
  </si>
  <si>
    <t>01N1451851</t>
  </si>
  <si>
    <t>8AFBR5AA2F6276696</t>
  </si>
  <si>
    <t>JR-91-229</t>
  </si>
  <si>
    <t>JOSE JUAN NAVARRO GONZALEZ</t>
  </si>
  <si>
    <t>DISTRITO 03 TEPA</t>
  </si>
  <si>
    <t>09R1285853</t>
  </si>
  <si>
    <t>8AFBR5AA3F6279803</t>
  </si>
  <si>
    <t>JR-91-237</t>
  </si>
  <si>
    <t>8AFBR5AA5F6289362</t>
  </si>
  <si>
    <t>JR-91-268</t>
  </si>
  <si>
    <t>RAMIRO FELICIANO GARZON CONTRERAS</t>
  </si>
  <si>
    <t>01R1431316</t>
  </si>
  <si>
    <t>8AFBR5AA5F6288504</t>
  </si>
  <si>
    <t>JR-91-235</t>
  </si>
  <si>
    <t>JUAN CARLOS VILLASEÑOR GODOY</t>
  </si>
  <si>
    <t>AUXILIAR</t>
  </si>
  <si>
    <t>00N0710794</t>
  </si>
  <si>
    <t>8AFBR5AA2F6279842</t>
  </si>
  <si>
    <t>JR-91-141</t>
  </si>
  <si>
    <t>OSCAR MATEO MEDINA CHAVEZ</t>
  </si>
  <si>
    <t>PART. CIUDADANA</t>
  </si>
  <si>
    <t>06R627556</t>
  </si>
  <si>
    <t>8AFBR5AA5F6278782</t>
  </si>
  <si>
    <t>JR-91-233</t>
  </si>
  <si>
    <t>HECTOR RUBALCAVA PEREZ</t>
  </si>
  <si>
    <t>COORD. DIST 03 TEPA</t>
  </si>
  <si>
    <t>09R1077435</t>
  </si>
  <si>
    <t>8AFBR5AA4F6278790</t>
  </si>
  <si>
    <t>JR-91-139</t>
  </si>
  <si>
    <t>LUIS EDUARDO DEL MONTE MONROY</t>
  </si>
  <si>
    <t>COORD DIST 17 ZAPOTL.</t>
  </si>
  <si>
    <t>00R0663951</t>
  </si>
  <si>
    <t>8AFBR5AA8F6286102</t>
  </si>
  <si>
    <t>JR-91-253</t>
  </si>
  <si>
    <t>BEATRIZ ISABEL RUIZ AMBRIZ</t>
  </si>
  <si>
    <t>DISTRITO 2 LAGOS</t>
  </si>
  <si>
    <t>02R0048554</t>
  </si>
  <si>
    <t>8AFBR5AA6F6287636</t>
  </si>
  <si>
    <t>JR-91-239</t>
  </si>
  <si>
    <t>ERNESTO PADILLA DOMINGUEZ</t>
  </si>
  <si>
    <t>COORD DIST 2 LAGOS</t>
  </si>
  <si>
    <t>08R0837712</t>
  </si>
  <si>
    <t>8AFBR5AA6F6289354</t>
  </si>
  <si>
    <t>JR-91-238</t>
  </si>
  <si>
    <t>LETICIA GOMEZ VILLA</t>
  </si>
  <si>
    <t>08R1373911</t>
  </si>
  <si>
    <t>8AFBR5AA4F6279793</t>
  </si>
  <si>
    <t>JR-91-143</t>
  </si>
  <si>
    <t>MANUEL DELGADO RIVAS</t>
  </si>
  <si>
    <t>06R0372853</t>
  </si>
  <si>
    <t>8AFBR5AA5F6278779</t>
  </si>
  <si>
    <t>JR-91-145</t>
  </si>
  <si>
    <t>JAVIER CESAR RAMIREZ SANCHEZ</t>
  </si>
  <si>
    <t>FISCALÍA GRAL</t>
  </si>
  <si>
    <t>POLICIA</t>
  </si>
  <si>
    <t>15R0087228</t>
  </si>
  <si>
    <t>8AFBR5AA5F6277714</t>
  </si>
  <si>
    <t>JR-91-293</t>
  </si>
  <si>
    <t>JOSE DE JESUS GOMEZ VALLE</t>
  </si>
  <si>
    <t>01N0321617</t>
  </si>
  <si>
    <t>8AFBR5AA3F6278781</t>
  </si>
  <si>
    <t>JR-91-136</t>
  </si>
  <si>
    <t>JOSE LUIS OCEGUERA RIOS</t>
  </si>
  <si>
    <t>00R0590301</t>
  </si>
  <si>
    <t>8AFBR5AAXF6276655</t>
  </si>
  <si>
    <t>JR-91-236</t>
  </si>
  <si>
    <t>MARIA LETICIA VILLASANO BARRON</t>
  </si>
  <si>
    <t>06R0786842</t>
  </si>
  <si>
    <t>8AFBR5AA3F6279851</t>
  </si>
  <si>
    <t>JR-91-287</t>
  </si>
  <si>
    <t>RAUL IVAN FRANCO LOZANO</t>
  </si>
  <si>
    <t>AUDITOR "A"</t>
  </si>
  <si>
    <t>05R0729869</t>
  </si>
  <si>
    <t>8AFBR5AAXF6279863</t>
  </si>
  <si>
    <t>JR-91-267</t>
  </si>
  <si>
    <t>HECTOR GALLEGO AVILA</t>
  </si>
  <si>
    <t>JEFE DE REDES</t>
  </si>
  <si>
    <t>01R1431303</t>
  </si>
  <si>
    <t>8AFBR5AAF6293430</t>
  </si>
  <si>
    <t>JR-91-149</t>
  </si>
  <si>
    <t>JONATHAN JOSUE G. VALDIVIA AGUILAR</t>
  </si>
  <si>
    <t>01R1470865</t>
  </si>
  <si>
    <t>8AFBR5AA4F6279843</t>
  </si>
  <si>
    <t>JR-91-285</t>
  </si>
  <si>
    <t>SERGIO ROBERTO CASTILLON ROBLES</t>
  </si>
  <si>
    <t>AUDITOR</t>
  </si>
  <si>
    <t>15R0018021</t>
  </si>
  <si>
    <t>8AFBR5AAXF6279829</t>
  </si>
  <si>
    <t>JR-91-280</t>
  </si>
  <si>
    <t>CESAR ALEJANDRO RIOS LÓPEZ</t>
  </si>
  <si>
    <t>AUDITOR "B" EN SISTEMAS</t>
  </si>
  <si>
    <t>03R0639397</t>
  </si>
  <si>
    <t>8AFBR5AA8F66281594</t>
  </si>
  <si>
    <t>JR-91-295</t>
  </si>
  <si>
    <t>HUGO PULIDO MACIEL</t>
  </si>
  <si>
    <t>JEFE DE DPTO</t>
  </si>
  <si>
    <t>0R0448849</t>
  </si>
  <si>
    <t>8AFBR5AA3F6279784</t>
  </si>
  <si>
    <t>JR-91-296</t>
  </si>
  <si>
    <t>ALHELHI ECHEVARRIA COVARRUBIAS</t>
  </si>
  <si>
    <t>01R1470889</t>
  </si>
  <si>
    <t>8AFBR5AA4F6278787</t>
  </si>
  <si>
    <t>JR-91-291</t>
  </si>
  <si>
    <t xml:space="preserve">LUIS FELIPE DE JESUS VAZQUEZ JIMENEZ </t>
  </si>
  <si>
    <t>COORD. DIST.03 TEPATITLAN</t>
  </si>
  <si>
    <t>09R1427811</t>
  </si>
  <si>
    <t>8AFBR 5AA3F6278795</t>
  </si>
  <si>
    <t>JR-91-272</t>
  </si>
  <si>
    <t>JOSE JOEL GALVAN RODRIGUEZ</t>
  </si>
  <si>
    <t>JEFE DE BODEGA</t>
  </si>
  <si>
    <t>01R0227238</t>
  </si>
  <si>
    <t>8AFBR5AA2F6287651</t>
  </si>
  <si>
    <t>JR-91-284</t>
  </si>
  <si>
    <t>JOSE REYNOSO NUÑEZ</t>
  </si>
  <si>
    <t>CONSEJERO GENERAL</t>
  </si>
  <si>
    <t>8AFBR5AAXF6279782</t>
  </si>
  <si>
    <t>JR-91-226</t>
  </si>
  <si>
    <t>DAMARIS GOMEZ MUÑIZ</t>
  </si>
  <si>
    <t>COOR. DIST.4</t>
  </si>
  <si>
    <t>01R1429925</t>
  </si>
  <si>
    <t>8AFBR5AA9F6278753</t>
  </si>
  <si>
    <t>JR-91-281</t>
  </si>
  <si>
    <t>HUMBERTO LIMON SOLORZANO</t>
  </si>
  <si>
    <t>COORD. DISTRITO 7</t>
  </si>
  <si>
    <t>0R633099</t>
  </si>
  <si>
    <t>8AFBR5AA0F6285509</t>
  </si>
  <si>
    <t>JR-91-140</t>
  </si>
  <si>
    <t>03R1469651</t>
  </si>
  <si>
    <t>8AFBR5AAXF6286103</t>
  </si>
  <si>
    <t>JR-91-255</t>
  </si>
  <si>
    <t>JOSE DOMINGO CASTAÑEDA PEDROZA</t>
  </si>
  <si>
    <t>POLICIA 2DO.</t>
  </si>
  <si>
    <t>01R0449880</t>
  </si>
  <si>
    <t>8AFBR5AA6F6287619</t>
  </si>
  <si>
    <t>JR-91-137</t>
  </si>
  <si>
    <t>LESLIE YOHALI RAMIREZ GOMEZ</t>
  </si>
  <si>
    <t>01N0610035</t>
  </si>
  <si>
    <t>8AFBR5AA4F6286100</t>
  </si>
  <si>
    <t>RAM 4X4 2500</t>
  </si>
  <si>
    <t>JR-91-368</t>
  </si>
  <si>
    <t>3C6KRBATGFG574925</t>
  </si>
  <si>
    <t>JR-91-343</t>
  </si>
  <si>
    <t>ARTURO RIVERA MEXICANO</t>
  </si>
  <si>
    <t>COORD. DIST. 17 JOCOTEPEC</t>
  </si>
  <si>
    <t>3C6ZRBAT4FG564733</t>
  </si>
  <si>
    <t>JR-91-339</t>
  </si>
  <si>
    <t>MARIA DEL CARMEN ROMO BLANCO</t>
  </si>
  <si>
    <t>COORD. DIST. 01 TEQUILA</t>
  </si>
  <si>
    <t>3C6ZRBAT2FG564715</t>
  </si>
  <si>
    <t>JR-91-344</t>
  </si>
  <si>
    <t>ROSALIO REYNAGA ALVARADO</t>
  </si>
  <si>
    <t>COORD. DIST.01 IXTLAHUACAN</t>
  </si>
  <si>
    <t>3C6ZRBAT5FG564739</t>
  </si>
  <si>
    <t>JR-91-350</t>
  </si>
  <si>
    <t>FERNANDO TRUJILLO SANCHEZ</t>
  </si>
  <si>
    <t>COORD. DIST. 15 LA BARCA</t>
  </si>
  <si>
    <t>3C6ZRBAT3FG564772</t>
  </si>
  <si>
    <t>JR-91-334</t>
  </si>
  <si>
    <t>RIGOBERTO SILVA ROBLES</t>
  </si>
  <si>
    <t>DIST.15 LA BARCA</t>
  </si>
  <si>
    <t>3C6ZRBAT1FG564821</t>
  </si>
  <si>
    <t>JR-91-330</t>
  </si>
  <si>
    <t>ALFREDO MACIAS DURAN</t>
  </si>
  <si>
    <t>COORD. DIST. 18 AUTLAN</t>
  </si>
  <si>
    <t>3C6ZRBAT6FG564782</t>
  </si>
  <si>
    <t>JR-91-341</t>
  </si>
  <si>
    <t>LAURA ELENA HERRERA DELGADILLO</t>
  </si>
  <si>
    <t>COORD. DIST. 01 TALA</t>
  </si>
  <si>
    <t>3C6ZRBATXFG564722</t>
  </si>
  <si>
    <t>JR-91-358</t>
  </si>
  <si>
    <t>JUAN JOSE CELIS TORREROS</t>
  </si>
  <si>
    <t>SECRETARIO</t>
  </si>
  <si>
    <t>DIST. 18 AUTLAN</t>
  </si>
  <si>
    <t>3C6ZRBAT8FG564881</t>
  </si>
  <si>
    <t>JR-91-342</t>
  </si>
  <si>
    <t>FERNANDO RUBIO MONTAÑO</t>
  </si>
  <si>
    <t>COORD. DIST. 19 ZAPOTLAN</t>
  </si>
  <si>
    <t>3C6ZRBAT5FG564725</t>
  </si>
  <si>
    <t>JR-91-340</t>
  </si>
  <si>
    <t>MANUEL MURILLO RUIZ</t>
  </si>
  <si>
    <t>3C6ZRBATAFG564716</t>
  </si>
  <si>
    <t>JR-91-333</t>
  </si>
  <si>
    <t xml:space="preserve">JOSE DE JESUS RUBIO GARCIA </t>
  </si>
  <si>
    <t>COORD. DIST. 05 ATENGUILLO</t>
  </si>
  <si>
    <t>3C6ZRBAT9FG564811</t>
  </si>
  <si>
    <t>JR-91-336</t>
  </si>
  <si>
    <t>RICARDO ANTONIO GALVAN IBARRA</t>
  </si>
  <si>
    <t>COORD. DIST. 05 PTO. VTA.</t>
  </si>
  <si>
    <t>3C6ZRBAT6FG564832</t>
  </si>
  <si>
    <t>JR-91-357</t>
  </si>
  <si>
    <t>JUAN MANUEL OJEDA VAZQUEZ</t>
  </si>
  <si>
    <t>COORD. DIST.01 TALA</t>
  </si>
  <si>
    <t>3C6ZRBAT3FG564853</t>
  </si>
  <si>
    <t>JR-91-366</t>
  </si>
  <si>
    <t>LUIS ARMANDO AYALA RODRIGUEZ</t>
  </si>
  <si>
    <t>DIST. 17 JOCOTEPEC</t>
  </si>
  <si>
    <t>3C6ZRBAT3FG564917</t>
  </si>
  <si>
    <t>JR-91-347</t>
  </si>
  <si>
    <t>GUSTAVO PINEDO SOLANO</t>
  </si>
  <si>
    <t>COORD. DIST. 01 COLOTLAN</t>
  </si>
  <si>
    <t>3C6ZRBAT1FG564754</t>
  </si>
  <si>
    <t>JR-91-332</t>
  </si>
  <si>
    <t>MARIA ANTONIETA MARTINEZ CORAZA</t>
  </si>
  <si>
    <t>3C6ZRBAT8FG564802</t>
  </si>
  <si>
    <t>JR-91-331</t>
  </si>
  <si>
    <t>JAIME MESTAS AVILES</t>
  </si>
  <si>
    <t>COORD. DIST. 18 AMECA</t>
  </si>
  <si>
    <t>3C6ZRBATXFG564798</t>
  </si>
  <si>
    <t>JR-91-349</t>
  </si>
  <si>
    <t>JOSE DE JESÚS LOPEZ RODRIGUEZ</t>
  </si>
  <si>
    <t>COORD. DIST.18 AUTLAN</t>
  </si>
  <si>
    <t>3C6ZRBAT0FG564759</t>
  </si>
  <si>
    <t>JR-91-353</t>
  </si>
  <si>
    <t xml:space="preserve">ISIDRO GASPAR RAMIREZ </t>
  </si>
  <si>
    <t>COORD. DIST.5 ATENGUILLO</t>
  </si>
  <si>
    <t>3C6ZRBAT7FG564774</t>
  </si>
  <si>
    <t>JR-91-328</t>
  </si>
  <si>
    <t>ROBERTO ALVAREZ ROSAS</t>
  </si>
  <si>
    <t>3C6ZRBATXFG564705</t>
  </si>
  <si>
    <t>JR-91-346</t>
  </si>
  <si>
    <t>MANUEL SANCHEZ ESTEVEZ</t>
  </si>
  <si>
    <t>COORD. DIST. 01 IXTLAHUACAN</t>
  </si>
  <si>
    <t>3C6ZRBATXFG564753</t>
  </si>
  <si>
    <t>JR-91-337</t>
  </si>
  <si>
    <t>JOSE MA. CORTES CORTES</t>
  </si>
  <si>
    <t>3C6ZRBAT5FG564840</t>
  </si>
  <si>
    <t>JR-91-335</t>
  </si>
  <si>
    <t>FRANCISCO JAVIER JIMENEZ RUELAS</t>
  </si>
  <si>
    <t>3C6ZRBAT0FG564826</t>
  </si>
  <si>
    <t>JR-91-362</t>
  </si>
  <si>
    <t>JACINTO IVAN CASTAÑEDA GONZALEZ</t>
  </si>
  <si>
    <t> 3C6ZRBAT2FG564827</t>
  </si>
  <si>
    <t>JR-91-363</t>
  </si>
  <si>
    <t>BERNARDO PONCE DE LEON GARCIA</t>
  </si>
  <si>
    <t>COORD DIST. 06</t>
  </si>
  <si>
    <t>3C6ZRBATAFG564831</t>
  </si>
  <si>
    <t>JR-91-354</t>
  </si>
  <si>
    <t>HECTOR HUGO RAMIREZ ARELLANO</t>
  </si>
  <si>
    <t>3C6ZRBAT2FG564813</t>
  </si>
  <si>
    <t>JR-91-359</t>
  </si>
  <si>
    <t>EDGAR ULISES MENDOZA GARCIA</t>
  </si>
  <si>
    <t>COORDINADOR OPERATIVO</t>
  </si>
  <si>
    <t>3C6ZRBAT9FG564906</t>
  </si>
  <si>
    <t>JR-91-355</t>
  </si>
  <si>
    <t>OSCAR SANCHEZ AVILA</t>
  </si>
  <si>
    <t>COORD DIST. 01 COLOTLAN</t>
  </si>
  <si>
    <t>3C6ZRBATXFG564834</t>
  </si>
  <si>
    <t>JR-91-367</t>
  </si>
  <si>
    <t>ALBERTO GONZALEZ MUNGUIA</t>
  </si>
  <si>
    <t>3C6ZRBAT7FG564919</t>
  </si>
  <si>
    <t>JR-91-360</t>
  </si>
  <si>
    <t>HECTOR XAVIER GUTIERREZ MORA</t>
  </si>
  <si>
    <t>3C6ZRBAT8FG564704</t>
  </si>
  <si>
    <t>JR-91-365</t>
  </si>
  <si>
    <t>LUIS RAFAEL MONTES DE OCA VALADEZ</t>
  </si>
  <si>
    <t>SECRETARIO EJECUTIVO</t>
  </si>
  <si>
    <t>3C6ZRBAT2FG564911</t>
  </si>
  <si>
    <t>JR-91-348</t>
  </si>
  <si>
    <t>ALDO ALONSO SALAZAR RUIZ</t>
  </si>
  <si>
    <t>3C6ZRBAT9FG564758</t>
  </si>
  <si>
    <t>JR-91-352</t>
  </si>
  <si>
    <t>JUAN MIGUEL SALAZAR PARTIDA</t>
  </si>
  <si>
    <t>DTO. 01 COLOTLAN</t>
  </si>
  <si>
    <t>3C6ZRBAT4FG564747</t>
  </si>
  <si>
    <t>JR-91-329</t>
  </si>
  <si>
    <t>ERNESTO SERRANO GONZALEZ</t>
  </si>
  <si>
    <t>DTO 05 PUERTO V.</t>
  </si>
  <si>
    <t>3C6ZRBAT2F6564746</t>
  </si>
  <si>
    <t>JR-91-364</t>
  </si>
  <si>
    <t>JORGE ENRIQUE ROSALES RUIZ</t>
  </si>
  <si>
    <t>3C6ZRBAT9FG564887</t>
  </si>
  <si>
    <t>JR-91-356</t>
  </si>
  <si>
    <t>HECTOR OJEDA G. VALDIVIA</t>
  </si>
  <si>
    <t>JEFE DE PLANEACIÓN</t>
  </si>
  <si>
    <t>3C6ZRBAT2FG564844</t>
  </si>
  <si>
    <t>JR-91-351</t>
  </si>
  <si>
    <t>RAUL ROMERO ACEVES</t>
  </si>
  <si>
    <t>3C6ZRBAT0FG564776</t>
  </si>
  <si>
    <t>JR-91-338</t>
  </si>
  <si>
    <t>JAVIER HARO RODRIGUEZ</t>
  </si>
  <si>
    <t>3C6ZRBAT1FG564883</t>
  </si>
  <si>
    <t>JR-91-361</t>
  </si>
  <si>
    <t>LUIS FRANCISCO TORRES LOPEZ</t>
  </si>
  <si>
    <t>3C6ZRBAT4FG564778</t>
  </si>
  <si>
    <t>JR-91-345</t>
  </si>
  <si>
    <t>JESUS ELISEO MACIEL IÑIGUEZ</t>
  </si>
  <si>
    <t>3C6ZRBAT3FG564747</t>
  </si>
  <si>
    <t>RAM 4000</t>
  </si>
  <si>
    <t>4 TONELADAS</t>
  </si>
  <si>
    <t>JR-91-374</t>
  </si>
  <si>
    <t>CESAR OCTAVIO SANCHEZ HERNANDEZ</t>
  </si>
  <si>
    <t>AUXILIAR DE BODEGA</t>
  </si>
  <si>
    <t>3C7WRAKT6FG569990</t>
  </si>
  <si>
    <t>JR-91-375</t>
  </si>
  <si>
    <t>ALFREDO OCEGUERA SALMERON</t>
  </si>
  <si>
    <t xml:space="preserve">AUXILIAR ALMACEN </t>
  </si>
  <si>
    <t>3C7WRAKT8FG569988</t>
  </si>
  <si>
    <t>JR-91-370</t>
  </si>
  <si>
    <t>EDMUNDO CABRALES OLVERA</t>
  </si>
  <si>
    <t>3C7WRAKT2FG569985</t>
  </si>
  <si>
    <t>JR-91-373</t>
  </si>
  <si>
    <t>ANDRES ENRIQUE TURANZAS NOTARIO</t>
  </si>
  <si>
    <t>3C7WRAKTXFG569989</t>
  </si>
  <si>
    <t>JR-91-369</t>
  </si>
  <si>
    <t>RAMON MELENDEZ SANCHEZ</t>
  </si>
  <si>
    <t>3C7WRAKT6FG569987</t>
  </si>
  <si>
    <t>JR-91-371</t>
  </si>
  <si>
    <t>RAMON FLORES MARTINEZ</t>
  </si>
  <si>
    <t>3C7WRAKT6FG569984</t>
  </si>
  <si>
    <t>JR-91-372</t>
  </si>
  <si>
    <t>LUIS MARTIN GONZALEZ GARCIA</t>
  </si>
  <si>
    <t>3C7WRAKT4FG569986</t>
  </si>
  <si>
    <t>JS-02-896</t>
  </si>
  <si>
    <t>JEFE DE ALMACEN</t>
  </si>
  <si>
    <t>3C7WRAKT4FG506113</t>
  </si>
  <si>
    <t>TOYOTA HIACE</t>
  </si>
  <si>
    <t>15 PASAJEROS</t>
  </si>
  <si>
    <t>JLS-10-48</t>
  </si>
  <si>
    <t>JTFSX23P6E6152529</t>
  </si>
  <si>
    <t>JLS-10-46</t>
  </si>
  <si>
    <t>VICTOR DANIEL MEDINA VAZQUEZ</t>
  </si>
  <si>
    <t>JEFE DE OPERACIONES</t>
  </si>
  <si>
    <t>JTFSX23P0E6152431</t>
  </si>
  <si>
    <t>JLS-10-45</t>
  </si>
  <si>
    <t>LUZ ERIKA SANCHEZ FREGOSO</t>
  </si>
  <si>
    <t>JTFSX23P4E6152433</t>
  </si>
  <si>
    <t>JLS-10-47</t>
  </si>
  <si>
    <t>JTFSX23P8E6152385</t>
  </si>
  <si>
    <t>AIRE ACONDICIONADO MARCA MIRAGE TITANIUM, CAPACIDAD 18,000 BTUS. SOLO FRIO</t>
  </si>
  <si>
    <t>FECHA DE INVERSION</t>
  </si>
  <si>
    <t>SWICH CISCO CAPA 3 CATALIST 2650 48 PORT FULL POD 4X1G ULINK LAN BASE MODELO WS-C3650-48FS-L NUMERO DE SERIE FDO1906E0WA, FDO1826Q050 FDO1906E0W4 FDO 1826Q050 FDO1906E0W3. CONSOLE CABLE 6FT WITH USB TYPE A AND MINI B. SOPORTE SMARTNET 8X5XNBD CISCO CATALYST 3650 48 PORT FULL POE 4X</t>
  </si>
  <si>
    <t>PROJECT PROFESSIONAL 2013 GOBIERNO</t>
  </si>
  <si>
    <t>MURILLO GUTIERREZ MANUEL ALEJANDRO</t>
  </si>
  <si>
    <t>SALAZAR MENDOZA HUGO JESÚS</t>
  </si>
  <si>
    <t>IGLESIAS ESCUDERO ANA VIOLETA</t>
  </si>
  <si>
    <t>GÓMEZ NAVARRO JESUS ROBERTO</t>
  </si>
  <si>
    <t>NAZARIO MARQUEZ VELASCO</t>
  </si>
  <si>
    <t>EDMUNDO CARLOS RODRIGUEZ HERNANDEZ</t>
  </si>
  <si>
    <t>05/05/205</t>
  </si>
  <si>
    <t>IVANHOE RAMIREZ RODRIGUEZ</t>
  </si>
  <si>
    <t>MPAL TLAQUEPAQUE</t>
  </si>
  <si>
    <t>06R0959887</t>
  </si>
  <si>
    <t>JR-91-394</t>
  </si>
  <si>
    <t>JR-91-389</t>
  </si>
  <si>
    <t>JR-91-390</t>
  </si>
  <si>
    <t>ALEJANDRO SALGADO BAEZA</t>
  </si>
  <si>
    <t>01R0333746</t>
  </si>
  <si>
    <t>JR-91-395</t>
  </si>
  <si>
    <t>ALDO ALOINSO SALAZAR RUIZ</t>
  </si>
  <si>
    <t>JR-91-391</t>
  </si>
  <si>
    <t>ORGANIZACIÓN DTO 13</t>
  </si>
  <si>
    <t>JR-91-393</t>
  </si>
  <si>
    <t>JR-91-392</t>
  </si>
  <si>
    <t>FORD TRANSIT CUSTOM (VAN LARGA TECHO ALTO)</t>
  </si>
  <si>
    <t>COORD DIST INFO.</t>
  </si>
  <si>
    <t>01R0007100</t>
  </si>
  <si>
    <t>FORD TRANSIT CUSTOM</t>
  </si>
  <si>
    <t>PANEL</t>
  </si>
  <si>
    <t>JR-91-414</t>
  </si>
  <si>
    <t>00N0713871</t>
  </si>
  <si>
    <t>JR-91-415</t>
  </si>
  <si>
    <t>SALVADOR CRUZ ALVARADO</t>
  </si>
  <si>
    <t>13R0148345</t>
  </si>
  <si>
    <t>JR-91-416</t>
  </si>
  <si>
    <t>JUAN CARLOS MARTINEZ TAPIA</t>
  </si>
  <si>
    <t>15R0082728</t>
  </si>
  <si>
    <t>JR-91-417</t>
  </si>
  <si>
    <t>01R1547470</t>
  </si>
  <si>
    <t>JR-91-418</t>
  </si>
  <si>
    <t>01N154704</t>
  </si>
  <si>
    <t>JR-91-419</t>
  </si>
  <si>
    <t>JAIME BECERRA GOMEZ</t>
  </si>
  <si>
    <t>09R1427778</t>
  </si>
  <si>
    <t>JR-91-420</t>
  </si>
  <si>
    <t>03R1420501</t>
  </si>
  <si>
    <t>JR-91-421</t>
  </si>
  <si>
    <t>00N0716087</t>
  </si>
  <si>
    <t>JR-91-422</t>
  </si>
  <si>
    <t>06R1428974</t>
  </si>
  <si>
    <t>JR-91-423</t>
  </si>
  <si>
    <t>EDGAR SAUL AYALA RIVERA</t>
  </si>
  <si>
    <t>19R0006750</t>
  </si>
  <si>
    <t>JR-91-424</t>
  </si>
  <si>
    <t>LUIS FERNANDO ZAMORA LEAL</t>
  </si>
  <si>
    <t>DTO 18 AUTLAN</t>
  </si>
  <si>
    <t>14R0318619</t>
  </si>
  <si>
    <t>JR-91-425</t>
  </si>
  <si>
    <t>01N1547528</t>
  </si>
  <si>
    <t>JR-91-426</t>
  </si>
  <si>
    <t>RODRIGO EZEQUIEL GUTIERREZ HERMOSILLO</t>
  </si>
  <si>
    <t>DTO 02 LAGOS</t>
  </si>
  <si>
    <t>08R1550015</t>
  </si>
  <si>
    <t>JR-91-427</t>
  </si>
  <si>
    <t>15R0165135</t>
  </si>
  <si>
    <t>JR-91-428</t>
  </si>
  <si>
    <t>LUIS ALBERTO FLORES HERNANDEZ</t>
  </si>
  <si>
    <t>10R1571065</t>
  </si>
  <si>
    <t>JR-91-429</t>
  </si>
  <si>
    <t>CARLOS GUILLERMO FARIAS SANCHEZ</t>
  </si>
  <si>
    <t>12R1556662</t>
  </si>
  <si>
    <t>SANDOVAL RAMIREZ JORGE ALFONSO</t>
  </si>
  <si>
    <t>CUAUHTEMOC MEDINA BECERRA</t>
  </si>
  <si>
    <t>JR-91-396</t>
  </si>
  <si>
    <t>PLACA ANTERIOR JR-91-249</t>
  </si>
  <si>
    <t>JR-91-472</t>
  </si>
  <si>
    <t>PLACA ANTERIOR JR-91-225</t>
  </si>
  <si>
    <t>CONS. MPAL GDL</t>
  </si>
  <si>
    <t>JORGE RUELAS ALVARADO</t>
  </si>
  <si>
    <t>DTO 17 JOCOTEPEC</t>
  </si>
  <si>
    <t>ANTONIO JAEB ESPINOZA TELLO</t>
  </si>
  <si>
    <t>SANDRO ANTONIO ZUBIETA IÑIGUEZ</t>
  </si>
  <si>
    <t>DTO 15 LA BARCA</t>
  </si>
  <si>
    <t>MIGUEL ANGEL SOLANO RIOS</t>
  </si>
  <si>
    <t>INFORMATICA DTO 03</t>
  </si>
  <si>
    <t>DTO 19 C. GUZMAN</t>
  </si>
  <si>
    <t>COORD DIST ORG.</t>
  </si>
  <si>
    <t>SUBCOORD DIST</t>
  </si>
  <si>
    <t>COORD DIST INFO 18</t>
  </si>
  <si>
    <t>UNIDAD DE ALMACENAMIENTO DE  IMÁGENES, VIDEO Y AUDIO</t>
  </si>
  <si>
    <t xml:space="preserve">SERVIDOR SOFTWARE DE RESPALDO. </t>
  </si>
  <si>
    <t>SERVIDOR PARA ALMACENAMIENTO, VIRTUALIZACION Y RESPALDO</t>
  </si>
  <si>
    <t>SOFTWARE DE VIRTUALIZACIÓN DE LOS SERVIDORES DE BODEGA</t>
  </si>
  <si>
    <t>AL 31 DE JULIO DEL 2015</t>
  </si>
  <si>
    <t>A JULIO 2015</t>
  </si>
  <si>
    <t>VEHÍCULO DESCOMPUESTO</t>
  </si>
  <si>
    <t>JLS1021</t>
  </si>
  <si>
    <t>CR-V (HONDA )</t>
  </si>
  <si>
    <t>Gris</t>
  </si>
  <si>
    <t>SRIA TECNICA DE COM</t>
  </si>
  <si>
    <t>ASISTENTE DE ARCHIVO</t>
  </si>
  <si>
    <t>BODEGA Ó DISTRITO 6</t>
  </si>
  <si>
    <t>ENTREGADO A SRIA DE ADMON</t>
  </si>
  <si>
    <t>COORDINADOR DIST 11</t>
  </si>
  <si>
    <t>MPAL DE TONALA</t>
  </si>
  <si>
    <t>MPAL DE ZAPOPAN</t>
  </si>
  <si>
    <t>SUBCOORD, DIST 8</t>
  </si>
  <si>
    <t>AUDITOR "B"</t>
  </si>
  <si>
    <t>VEHICULO ENTREGADO A SECRETARIA DE ADMON</t>
  </si>
  <si>
    <t>SANTIAGO MENDOZA JUAREZ</t>
  </si>
  <si>
    <t>JLS-10-49</t>
  </si>
  <si>
    <t>LUIS ALBERTO FUENTES FLORES</t>
  </si>
  <si>
    <t>SRIA DE ADMON/CONTROL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</si>
</sst>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-* #,##0.00_-;\-* #,##0.00_-;_-* \-??_-;_-@_-"/>
    <numFmt numFmtId="165" formatCode="dd\-mm\-yy;@"/>
    <numFmt numFmtId="166" formatCode="_-* #,##0_-;\-* #,##0_-;_-* \-??_-;_-@_-"/>
    <numFmt numFmtId="167" formatCode="dd/mm/yy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4"/>
      <name val="Trebuchet MS"/>
      <family val="2"/>
    </font>
    <font>
      <b/>
      <sz val="8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13"/>
      <name val="Trebuchet MS"/>
      <family val="2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8"/>
      <name val="Trebuchet MS"/>
      <family val="2"/>
    </font>
    <font>
      <sz val="8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Trebuchet MS"/>
      <family val="2"/>
    </font>
    <font>
      <sz val="12"/>
      <name val="Trebuchet MS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164" fontId="32" fillId="0" borderId="0" applyFill="0" applyBorder="0" applyAlignment="0" applyProtection="0"/>
    <xf numFmtId="0" fontId="12" fillId="22" borderId="0" applyNumberFormat="0" applyBorder="0" applyAlignment="0" applyProtection="0"/>
    <xf numFmtId="0" fontId="32" fillId="23" borderId="4" applyNumberForma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  <xf numFmtId="0" fontId="32" fillId="0" borderId="0"/>
    <xf numFmtId="0" fontId="2" fillId="0" borderId="0"/>
    <xf numFmtId="44" fontId="32" fillId="0" borderId="0" applyFont="0" applyFill="0" applyBorder="0" applyAlignment="0" applyProtection="0"/>
    <xf numFmtId="0" fontId="1" fillId="0" borderId="0"/>
  </cellStyleXfs>
  <cellXfs count="356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3" fillId="0" borderId="0" xfId="0" applyFont="1"/>
    <xf numFmtId="0" fontId="25" fillId="0" borderId="0" xfId="0" applyFont="1"/>
    <xf numFmtId="0" fontId="20" fillId="0" borderId="0" xfId="0" applyFont="1" applyAlignment="1">
      <alignment horizontal="left"/>
    </xf>
    <xf numFmtId="4" fontId="20" fillId="0" borderId="0" xfId="0" applyNumberFormat="1" applyFont="1"/>
    <xf numFmtId="4" fontId="20" fillId="0" borderId="0" xfId="0" applyNumberFormat="1" applyFont="1" applyBorder="1"/>
    <xf numFmtId="14" fontId="20" fillId="0" borderId="0" xfId="0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27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3" fontId="20" fillId="0" borderId="0" xfId="0" applyNumberFormat="1" applyFont="1" applyBorder="1"/>
    <xf numFmtId="165" fontId="20" fillId="0" borderId="0" xfId="0" applyNumberFormat="1" applyFont="1" applyFill="1" applyBorder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3" fontId="20" fillId="0" borderId="0" xfId="0" applyNumberFormat="1" applyFont="1" applyBorder="1" applyAlignment="1">
      <alignment horizontal="center"/>
    </xf>
    <xf numFmtId="14" fontId="20" fillId="0" borderId="0" xfId="0" applyNumberFormat="1" applyFont="1" applyFill="1" applyBorder="1" applyAlignment="1">
      <alignment horizontal="center"/>
    </xf>
    <xf numFmtId="14" fontId="20" fillId="0" borderId="0" xfId="0" applyNumberFormat="1" applyFont="1"/>
    <xf numFmtId="0" fontId="20" fillId="0" borderId="0" xfId="0" applyFont="1" applyFill="1"/>
    <xf numFmtId="0" fontId="26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66" fontId="20" fillId="0" borderId="0" xfId="32" applyNumberFormat="1" applyFont="1" applyFill="1" applyBorder="1" applyAlignment="1" applyProtection="1"/>
    <xf numFmtId="0" fontId="23" fillId="0" borderId="0" xfId="0" applyFont="1" applyBorder="1" applyAlignment="1"/>
    <xf numFmtId="0" fontId="23" fillId="0" borderId="0" xfId="0" applyFont="1" applyBorder="1" applyAlignment="1">
      <alignment horizontal="left"/>
    </xf>
    <xf numFmtId="0" fontId="21" fillId="0" borderId="0" xfId="0" applyFont="1" applyBorder="1" applyAlignment="1"/>
    <xf numFmtId="0" fontId="21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4" fontId="25" fillId="0" borderId="0" xfId="0" applyNumberFormat="1" applyFont="1" applyBorder="1" applyAlignment="1">
      <alignment horizontal="center"/>
    </xf>
    <xf numFmtId="0" fontId="25" fillId="0" borderId="0" xfId="32" applyNumberFormat="1" applyFont="1" applyFill="1" applyBorder="1" applyAlignment="1" applyProtection="1">
      <alignment horizontal="center"/>
    </xf>
    <xf numFmtId="14" fontId="25" fillId="0" borderId="0" xfId="0" applyNumberFormat="1" applyFont="1" applyBorder="1" applyAlignment="1">
      <alignment horizontal="left"/>
    </xf>
    <xf numFmtId="39" fontId="25" fillId="0" borderId="0" xfId="0" applyNumberFormat="1" applyFont="1"/>
    <xf numFmtId="0" fontId="26" fillId="0" borderId="0" xfId="32" applyNumberFormat="1" applyFont="1" applyFill="1" applyBorder="1" applyAlignment="1" applyProtection="1">
      <alignment horizontal="center"/>
    </xf>
    <xf numFmtId="14" fontId="26" fillId="0" borderId="0" xfId="0" applyNumberFormat="1" applyFont="1" applyBorder="1" applyAlignment="1">
      <alignment horizontal="left"/>
    </xf>
    <xf numFmtId="14" fontId="25" fillId="0" borderId="0" xfId="0" applyNumberFormat="1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left"/>
    </xf>
    <xf numFmtId="14" fontId="25" fillId="0" borderId="0" xfId="0" applyNumberFormat="1" applyFont="1" applyAlignment="1">
      <alignment horizontal="center"/>
    </xf>
    <xf numFmtId="14" fontId="25" fillId="0" borderId="0" xfId="0" applyNumberFormat="1" applyFont="1" applyAlignment="1">
      <alignment horizontal="left"/>
    </xf>
    <xf numFmtId="0" fontId="26" fillId="0" borderId="0" xfId="0" applyFont="1" applyBorder="1" applyAlignment="1">
      <alignment horizontal="left"/>
    </xf>
    <xf numFmtId="0" fontId="25" fillId="0" borderId="0" xfId="0" applyFont="1" applyFill="1"/>
    <xf numFmtId="0" fontId="25" fillId="0" borderId="0" xfId="0" applyFont="1" applyBorder="1" applyAlignment="1">
      <alignment horizontal="left"/>
    </xf>
    <xf numFmtId="166" fontId="22" fillId="0" borderId="0" xfId="32" applyNumberFormat="1" applyFont="1" applyFill="1" applyBorder="1" applyAlignment="1" applyProtection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1" fillId="0" borderId="0" xfId="0" applyNumberFormat="1" applyFont="1" applyBorder="1" applyAlignment="1">
      <alignment horizontal="center"/>
    </xf>
    <xf numFmtId="0" fontId="20" fillId="0" borderId="0" xfId="0" applyNumberFormat="1" applyFont="1" applyBorder="1" applyAlignment="1">
      <alignment horizontal="center"/>
    </xf>
    <xf numFmtId="14" fontId="20" fillId="0" borderId="0" xfId="0" applyNumberFormat="1" applyFont="1" applyBorder="1" applyAlignment="1">
      <alignment horizontal="left"/>
    </xf>
    <xf numFmtId="0" fontId="20" fillId="0" borderId="0" xfId="0" applyNumberFormat="1" applyFont="1" applyFill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0" fontId="30" fillId="0" borderId="0" xfId="0" applyNumberFormat="1" applyFont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1" fontId="26" fillId="0" borderId="0" xfId="0" applyNumberFormat="1" applyFont="1" applyAlignment="1">
      <alignment horizontal="center"/>
    </xf>
    <xf numFmtId="0" fontId="26" fillId="0" borderId="0" xfId="0" applyFont="1" applyFill="1" applyAlignment="1">
      <alignment horizontal="center"/>
    </xf>
    <xf numFmtId="14" fontId="25" fillId="0" borderId="0" xfId="0" applyNumberFormat="1" applyFont="1" applyFill="1" applyAlignment="1">
      <alignment horizontal="center"/>
    </xf>
    <xf numFmtId="14" fontId="25" fillId="0" borderId="0" xfId="0" applyNumberFormat="1" applyFont="1" applyFill="1" applyAlignment="1">
      <alignment horizontal="left"/>
    </xf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Alignment="1">
      <alignment horizontal="center" readingOrder="1"/>
    </xf>
    <xf numFmtId="0" fontId="24" fillId="0" borderId="0" xfId="0" applyFont="1" applyFill="1" applyBorder="1" applyAlignment="1">
      <alignment horizontal="center"/>
    </xf>
    <xf numFmtId="1" fontId="24" fillId="0" borderId="0" xfId="0" applyNumberFormat="1" applyFont="1" applyAlignment="1">
      <alignment horizontal="center"/>
    </xf>
    <xf numFmtId="4" fontId="24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center"/>
    </xf>
    <xf numFmtId="0" fontId="25" fillId="24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center"/>
    </xf>
    <xf numFmtId="3" fontId="20" fillId="0" borderId="0" xfId="0" applyNumberFormat="1" applyFont="1"/>
    <xf numFmtId="3" fontId="20" fillId="0" borderId="0" xfId="32" applyNumberFormat="1" applyFont="1"/>
    <xf numFmtId="3" fontId="20" fillId="0" borderId="0" xfId="0" applyNumberFormat="1" applyFont="1" applyFill="1" applyBorder="1"/>
    <xf numFmtId="3" fontId="22" fillId="0" borderId="0" xfId="0" applyNumberFormat="1" applyFont="1" applyFill="1" applyBorder="1"/>
    <xf numFmtId="3" fontId="20" fillId="0" borderId="0" xfId="32" applyNumberFormat="1" applyFont="1" applyFill="1"/>
    <xf numFmtId="3" fontId="25" fillId="0" borderId="0" xfId="0" applyNumberFormat="1" applyFont="1" applyFill="1" applyBorder="1"/>
    <xf numFmtId="3" fontId="25" fillId="0" borderId="0" xfId="0" applyNumberFormat="1" applyFont="1" applyBorder="1"/>
    <xf numFmtId="3" fontId="25" fillId="0" borderId="0" xfId="0" applyNumberFormat="1" applyFont="1"/>
    <xf numFmtId="3" fontId="22" fillId="0" borderId="0" xfId="0" applyNumberFormat="1" applyFont="1" applyBorder="1"/>
    <xf numFmtId="0" fontId="23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2" fillId="25" borderId="19" xfId="0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0" fontId="22" fillId="25" borderId="20" xfId="0" applyFont="1" applyFill="1" applyBorder="1" applyAlignment="1">
      <alignment horizontal="center" vertical="center"/>
    </xf>
    <xf numFmtId="3" fontId="22" fillId="25" borderId="20" xfId="0" applyNumberFormat="1" applyFont="1" applyFill="1" applyBorder="1" applyAlignment="1">
      <alignment horizontal="center" vertical="center"/>
    </xf>
    <xf numFmtId="3" fontId="20" fillId="26" borderId="21" xfId="32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0" fillId="0" borderId="0" xfId="0" applyNumberFormat="1" applyFont="1" applyFill="1" applyBorder="1" applyAlignment="1">
      <alignment horizontal="center"/>
    </xf>
    <xf numFmtId="0" fontId="26" fillId="26" borderId="10" xfId="0" applyFont="1" applyFill="1" applyBorder="1" applyAlignment="1">
      <alignment horizontal="center"/>
    </xf>
    <xf numFmtId="0" fontId="25" fillId="26" borderId="0" xfId="0" applyFont="1" applyFill="1" applyBorder="1" applyAlignment="1">
      <alignment horizontal="left" vertical="center"/>
    </xf>
    <xf numFmtId="3" fontId="26" fillId="26" borderId="10" xfId="0" applyNumberFormat="1" applyFont="1" applyFill="1" applyBorder="1"/>
    <xf numFmtId="0" fontId="25" fillId="0" borderId="0" xfId="0" applyFont="1" applyAlignment="1">
      <alignment horizontal="left"/>
    </xf>
    <xf numFmtId="0" fontId="26" fillId="0" borderId="0" xfId="0" applyFont="1" applyFill="1" applyBorder="1" applyAlignment="1">
      <alignment horizontal="left"/>
    </xf>
    <xf numFmtId="3" fontId="26" fillId="0" borderId="0" xfId="0" applyNumberFormat="1" applyFont="1" applyFill="1" applyBorder="1"/>
    <xf numFmtId="4" fontId="25" fillId="0" borderId="0" xfId="0" applyNumberFormat="1" applyFont="1" applyBorder="1"/>
    <xf numFmtId="4" fontId="25" fillId="0" borderId="0" xfId="0" applyNumberFormat="1" applyFont="1" applyFill="1" applyBorder="1"/>
    <xf numFmtId="3" fontId="22" fillId="26" borderId="21" xfId="32" applyNumberFormat="1" applyFont="1" applyFill="1" applyBorder="1" applyAlignment="1">
      <alignment horizontal="center" vertical="center"/>
    </xf>
    <xf numFmtId="3" fontId="26" fillId="0" borderId="0" xfId="0" applyNumberFormat="1" applyFont="1"/>
    <xf numFmtId="0" fontId="21" fillId="27" borderId="0" xfId="0" applyFont="1" applyFill="1" applyBorder="1" applyAlignment="1">
      <alignment horizontal="center"/>
    </xf>
    <xf numFmtId="14" fontId="35" fillId="27" borderId="0" xfId="0" applyNumberFormat="1" applyFont="1" applyFill="1" applyBorder="1" applyAlignment="1">
      <alignment horizontal="center"/>
    </xf>
    <xf numFmtId="0" fontId="35" fillId="27" borderId="0" xfId="0" quotePrefix="1" applyFont="1" applyFill="1" applyBorder="1" applyAlignment="1">
      <alignment horizontal="center"/>
    </xf>
    <xf numFmtId="0" fontId="35" fillId="27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lef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35" fillId="0" borderId="13" xfId="0" applyFont="1" applyBorder="1" applyAlignment="1"/>
    <xf numFmtId="0" fontId="21" fillId="0" borderId="13" xfId="0" applyFont="1" applyBorder="1" applyAlignment="1"/>
    <xf numFmtId="0" fontId="22" fillId="0" borderId="0" xfId="43" applyFont="1" applyAlignment="1">
      <alignment horizontal="center"/>
    </xf>
    <xf numFmtId="0" fontId="20" fillId="0" borderId="0" xfId="43" applyFont="1" applyAlignment="1">
      <alignment horizontal="left"/>
    </xf>
    <xf numFmtId="0" fontId="20" fillId="0" borderId="0" xfId="43" applyFont="1"/>
    <xf numFmtId="0" fontId="20" fillId="0" borderId="0" xfId="43" applyFont="1" applyBorder="1"/>
    <xf numFmtId="0" fontId="22" fillId="0" borderId="0" xfId="43" applyFont="1" applyAlignment="1">
      <alignment horizontal="center" vertical="center"/>
    </xf>
    <xf numFmtId="0" fontId="20" fillId="0" borderId="0" xfId="43" applyFont="1" applyBorder="1" applyAlignment="1">
      <alignment vertical="center"/>
    </xf>
    <xf numFmtId="0" fontId="20" fillId="0" borderId="0" xfId="43" applyFont="1" applyAlignment="1">
      <alignment vertical="center"/>
    </xf>
    <xf numFmtId="0" fontId="22" fillId="0" borderId="0" xfId="43" applyFont="1"/>
    <xf numFmtId="0" fontId="20" fillId="26" borderId="24" xfId="43" applyFont="1" applyFill="1" applyBorder="1" applyAlignment="1">
      <alignment horizontal="left"/>
    </xf>
    <xf numFmtId="0" fontId="20" fillId="26" borderId="24" xfId="43" applyFont="1" applyFill="1" applyBorder="1"/>
    <xf numFmtId="0" fontId="22" fillId="26" borderId="25" xfId="43" applyFont="1" applyFill="1" applyBorder="1" applyAlignment="1">
      <alignment horizontal="center"/>
    </xf>
    <xf numFmtId="0" fontId="22" fillId="26" borderId="26" xfId="43" applyFont="1" applyFill="1" applyBorder="1" applyAlignment="1">
      <alignment horizontal="center"/>
    </xf>
    <xf numFmtId="0" fontId="20" fillId="26" borderId="26" xfId="43" applyFont="1" applyFill="1" applyBorder="1" applyAlignment="1">
      <alignment horizontal="left"/>
    </xf>
    <xf numFmtId="0" fontId="20" fillId="26" borderId="26" xfId="43" applyFont="1" applyFill="1" applyBorder="1"/>
    <xf numFmtId="0" fontId="20" fillId="26" borderId="26" xfId="43" applyFont="1" applyFill="1" applyBorder="1" applyAlignment="1">
      <alignment horizontal="center"/>
    </xf>
    <xf numFmtId="0" fontId="22" fillId="0" borderId="27" xfId="43" applyFont="1" applyFill="1" applyBorder="1" applyAlignment="1">
      <alignment horizontal="center" vertical="center"/>
    </xf>
    <xf numFmtId="0" fontId="20" fillId="0" borderId="27" xfId="43" applyFont="1" applyFill="1" applyBorder="1" applyAlignment="1">
      <alignment horizontal="left" vertical="center"/>
    </xf>
    <xf numFmtId="0" fontId="20" fillId="0" borderId="27" xfId="43" applyFont="1" applyFill="1" applyBorder="1" applyAlignment="1">
      <alignment horizontal="center" vertical="center"/>
    </xf>
    <xf numFmtId="0" fontId="20" fillId="0" borderId="28" xfId="43" applyFont="1" applyFill="1" applyBorder="1" applyAlignment="1">
      <alignment horizontal="center" vertical="center"/>
    </xf>
    <xf numFmtId="0" fontId="22" fillId="0" borderId="0" xfId="43" applyFont="1" applyFill="1" applyBorder="1" applyAlignment="1">
      <alignment horizontal="center" vertical="center"/>
    </xf>
    <xf numFmtId="0" fontId="20" fillId="0" borderId="0" xfId="43" applyFont="1" applyFill="1" applyAlignment="1">
      <alignment vertical="center"/>
    </xf>
    <xf numFmtId="0" fontId="20" fillId="26" borderId="25" xfId="43" applyFont="1" applyFill="1" applyBorder="1"/>
    <xf numFmtId="0" fontId="21" fillId="0" borderId="0" xfId="43" applyFont="1" applyAlignment="1">
      <alignment horizontal="center" vertical="center"/>
    </xf>
    <xf numFmtId="0" fontId="36" fillId="0" borderId="0" xfId="43" applyFont="1" applyAlignment="1">
      <alignment vertical="center"/>
    </xf>
    <xf numFmtId="0" fontId="20" fillId="0" borderId="0" xfId="43" applyFont="1" applyFill="1" applyBorder="1" applyAlignment="1">
      <alignment horizontal="left" vertical="center"/>
    </xf>
    <xf numFmtId="0" fontId="20" fillId="0" borderId="30" xfId="43" applyFont="1" applyFill="1" applyBorder="1" applyAlignment="1">
      <alignment horizontal="left" vertical="center"/>
    </xf>
    <xf numFmtId="0" fontId="20" fillId="0" borderId="0" xfId="43" applyFont="1" applyFill="1" applyBorder="1" applyAlignment="1">
      <alignment horizontal="center" vertical="center"/>
    </xf>
    <xf numFmtId="0" fontId="20" fillId="0" borderId="27" xfId="43" applyFont="1" applyFill="1" applyBorder="1" applyAlignment="1">
      <alignment vertical="center"/>
    </xf>
    <xf numFmtId="0" fontId="21" fillId="30" borderId="0" xfId="43" applyFont="1" applyFill="1" applyAlignment="1">
      <alignment horizontal="center" vertical="center"/>
    </xf>
    <xf numFmtId="0" fontId="21" fillId="29" borderId="22" xfId="43" applyFont="1" applyFill="1" applyBorder="1" applyAlignment="1">
      <alignment vertical="center"/>
    </xf>
    <xf numFmtId="0" fontId="21" fillId="29" borderId="31" xfId="43" applyFont="1" applyFill="1" applyBorder="1" applyAlignment="1">
      <alignment vertical="center"/>
    </xf>
    <xf numFmtId="0" fontId="20" fillId="29" borderId="32" xfId="43" applyFont="1" applyFill="1" applyBorder="1" applyAlignment="1">
      <alignment horizontal="center" vertical="center"/>
    </xf>
    <xf numFmtId="0" fontId="20" fillId="26" borderId="25" xfId="43" applyFont="1" applyFill="1" applyBorder="1" applyAlignment="1">
      <alignment horizontal="left"/>
    </xf>
    <xf numFmtId="0" fontId="20" fillId="0" borderId="0" xfId="43" applyFont="1" applyFill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27" xfId="43" applyFont="1" applyFill="1" applyBorder="1" applyAlignment="1">
      <alignment vertical="center" wrapText="1"/>
    </xf>
    <xf numFmtId="0" fontId="20" fillId="0" borderId="27" xfId="0" applyFont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20" fillId="0" borderId="27" xfId="43" applyFont="1" applyFill="1" applyBorder="1" applyAlignment="1">
      <alignment horizontal="left" vertical="center" wrapText="1"/>
    </xf>
    <xf numFmtId="0" fontId="20" fillId="0" borderId="0" xfId="43" applyFont="1" applyFill="1"/>
    <xf numFmtId="0" fontId="36" fillId="0" borderId="0" xfId="43" applyFont="1" applyFill="1" applyAlignment="1">
      <alignment vertical="center"/>
    </xf>
    <xf numFmtId="0" fontId="22" fillId="0" borderId="0" xfId="43" applyFont="1" applyFill="1" applyAlignment="1">
      <alignment horizontal="center"/>
    </xf>
    <xf numFmtId="0" fontId="30" fillId="0" borderId="0" xfId="0" applyFont="1" applyFill="1" applyBorder="1" applyAlignment="1">
      <alignment vertical="center" wrapText="1"/>
    </xf>
    <xf numFmtId="0" fontId="0" fillId="0" borderId="27" xfId="0" applyBorder="1" applyAlignment="1">
      <alignment vertical="center"/>
    </xf>
    <xf numFmtId="14" fontId="25" fillId="0" borderId="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3" fontId="20" fillId="0" borderId="0" xfId="32" applyNumberFormat="1" applyFont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0" fontId="37" fillId="24" borderId="24" xfId="43" applyFont="1" applyFill="1" applyBorder="1" applyAlignment="1">
      <alignment horizontal="center" vertical="center" wrapText="1"/>
    </xf>
    <xf numFmtId="0" fontId="2" fillId="0" borderId="0" xfId="44"/>
    <xf numFmtId="0" fontId="37" fillId="24" borderId="25" xfId="43" applyFont="1" applyFill="1" applyBorder="1" applyAlignment="1">
      <alignment horizontal="center" vertical="center" wrapText="1"/>
    </xf>
    <xf numFmtId="0" fontId="37" fillId="24" borderId="26" xfId="43" applyFont="1" applyFill="1" applyBorder="1" applyAlignment="1">
      <alignment horizontal="center" vertical="center" wrapText="1"/>
    </xf>
    <xf numFmtId="0" fontId="38" fillId="31" borderId="22" xfId="43" applyFont="1" applyFill="1" applyBorder="1" applyAlignment="1">
      <alignment horizontal="center" wrapText="1"/>
    </xf>
    <xf numFmtId="0" fontId="31" fillId="32" borderId="33" xfId="43" applyFont="1" applyFill="1" applyBorder="1" applyAlignment="1">
      <alignment horizontal="center"/>
    </xf>
    <xf numFmtId="0" fontId="31" fillId="33" borderId="33" xfId="43" applyFont="1" applyFill="1" applyBorder="1" applyAlignment="1">
      <alignment horizontal="center"/>
    </xf>
    <xf numFmtId="14" fontId="31" fillId="33" borderId="33" xfId="43" applyNumberFormat="1" applyFont="1" applyFill="1" applyBorder="1" applyAlignment="1">
      <alignment horizontal="center"/>
    </xf>
    <xf numFmtId="0" fontId="31" fillId="33" borderId="35" xfId="43" applyFont="1" applyFill="1" applyBorder="1" applyAlignment="1">
      <alignment horizontal="center"/>
    </xf>
    <xf numFmtId="0" fontId="31" fillId="33" borderId="36" xfId="43" applyFont="1" applyFill="1" applyBorder="1" applyAlignment="1">
      <alignment horizontal="center"/>
    </xf>
    <xf numFmtId="0" fontId="31" fillId="32" borderId="37" xfId="43" applyFont="1" applyFill="1" applyBorder="1" applyAlignment="1">
      <alignment horizontal="center"/>
    </xf>
    <xf numFmtId="0" fontId="31" fillId="33" borderId="37" xfId="43" applyFont="1" applyFill="1" applyBorder="1" applyAlignment="1">
      <alignment horizontal="center"/>
    </xf>
    <xf numFmtId="14" fontId="31" fillId="33" borderId="27" xfId="43" applyNumberFormat="1" applyFont="1" applyFill="1" applyBorder="1" applyAlignment="1">
      <alignment horizontal="center"/>
    </xf>
    <xf numFmtId="0" fontId="31" fillId="33" borderId="27" xfId="43" applyFont="1" applyFill="1" applyBorder="1" applyAlignment="1">
      <alignment horizontal="center"/>
    </xf>
    <xf numFmtId="0" fontId="31" fillId="34" borderId="37" xfId="43" applyFont="1" applyFill="1" applyBorder="1" applyAlignment="1">
      <alignment horizontal="center"/>
    </xf>
    <xf numFmtId="14" fontId="31" fillId="34" borderId="27" xfId="43" applyNumberFormat="1" applyFont="1" applyFill="1" applyBorder="1" applyAlignment="1">
      <alignment horizontal="center"/>
    </xf>
    <xf numFmtId="0" fontId="31" fillId="34" borderId="27" xfId="43" applyFont="1" applyFill="1" applyBorder="1" applyAlignment="1">
      <alignment horizontal="center"/>
    </xf>
    <xf numFmtId="0" fontId="31" fillId="0" borderId="37" xfId="43" applyFont="1" applyBorder="1" applyAlignment="1">
      <alignment horizontal="center"/>
    </xf>
    <xf numFmtId="14" fontId="31" fillId="0" borderId="27" xfId="43" applyNumberFormat="1" applyFont="1" applyFill="1" applyBorder="1" applyAlignment="1">
      <alignment horizontal="center"/>
    </xf>
    <xf numFmtId="0" fontId="31" fillId="0" borderId="27" xfId="43" applyFont="1" applyFill="1" applyBorder="1" applyAlignment="1">
      <alignment horizontal="center"/>
    </xf>
    <xf numFmtId="0" fontId="31" fillId="0" borderId="27" xfId="43" applyFont="1" applyBorder="1" applyAlignment="1">
      <alignment horizontal="center"/>
    </xf>
    <xf numFmtId="0" fontId="31" fillId="35" borderId="37" xfId="43" applyFont="1" applyFill="1" applyBorder="1" applyAlignment="1">
      <alignment horizontal="center"/>
    </xf>
    <xf numFmtId="0" fontId="31" fillId="33" borderId="39" xfId="43" applyFont="1" applyFill="1" applyBorder="1" applyAlignment="1">
      <alignment horizontal="center"/>
    </xf>
    <xf numFmtId="0" fontId="31" fillId="35" borderId="39" xfId="43" applyFont="1" applyFill="1" applyBorder="1" applyAlignment="1">
      <alignment horizontal="center"/>
    </xf>
    <xf numFmtId="0" fontId="2" fillId="33" borderId="0" xfId="44" applyFill="1"/>
    <xf numFmtId="0" fontId="2" fillId="36" borderId="0" xfId="44" applyFill="1"/>
    <xf numFmtId="0" fontId="2" fillId="35" borderId="0" xfId="44" applyFill="1"/>
    <xf numFmtId="0" fontId="2" fillId="37" borderId="0" xfId="44" applyFill="1"/>
    <xf numFmtId="0" fontId="31" fillId="34" borderId="33" xfId="43" applyFont="1" applyFill="1" applyBorder="1" applyAlignment="1">
      <alignment horizontal="center"/>
    </xf>
    <xf numFmtId="14" fontId="31" fillId="34" borderId="33" xfId="43" applyNumberFormat="1" applyFont="1" applyFill="1" applyBorder="1" applyAlignment="1">
      <alignment horizontal="center"/>
    </xf>
    <xf numFmtId="0" fontId="31" fillId="34" borderId="34" xfId="43" applyFont="1" applyFill="1" applyBorder="1" applyAlignment="1">
      <alignment horizontal="center"/>
    </xf>
    <xf numFmtId="0" fontId="31" fillId="34" borderId="35" xfId="43" applyFont="1" applyFill="1" applyBorder="1" applyAlignment="1">
      <alignment horizontal="center"/>
    </xf>
    <xf numFmtId="0" fontId="31" fillId="34" borderId="36" xfId="43" applyFont="1" applyFill="1" applyBorder="1" applyAlignment="1">
      <alignment horizontal="center"/>
    </xf>
    <xf numFmtId="0" fontId="31" fillId="0" borderId="37" xfId="43" applyFont="1" applyFill="1" applyBorder="1" applyAlignment="1">
      <alignment horizontal="center"/>
    </xf>
    <xf numFmtId="0" fontId="39" fillId="35" borderId="0" xfId="44" applyFont="1" applyFill="1"/>
    <xf numFmtId="0" fontId="21" fillId="0" borderId="19" xfId="43" applyFont="1" applyFill="1" applyBorder="1" applyAlignment="1">
      <alignment vertical="center"/>
    </xf>
    <xf numFmtId="0" fontId="21" fillId="0" borderId="21" xfId="43" applyFont="1" applyFill="1" applyBorder="1" applyAlignment="1">
      <alignment vertical="center"/>
    </xf>
    <xf numFmtId="0" fontId="20" fillId="0" borderId="41" xfId="43" applyFont="1" applyFill="1" applyBorder="1" applyAlignment="1">
      <alignment horizontal="center" vertical="center"/>
    </xf>
    <xf numFmtId="0" fontId="20" fillId="0" borderId="20" xfId="43" applyFont="1" applyFill="1" applyBorder="1" applyAlignment="1">
      <alignment vertical="center"/>
    </xf>
    <xf numFmtId="0" fontId="21" fillId="0" borderId="20" xfId="43" applyFont="1" applyFill="1" applyBorder="1" applyAlignment="1">
      <alignment horizontal="center" vertical="center"/>
    </xf>
    <xf numFmtId="0" fontId="20" fillId="0" borderId="21" xfId="43" applyFont="1" applyBorder="1" applyAlignment="1">
      <alignment horizontal="center" vertical="center"/>
    </xf>
    <xf numFmtId="0" fontId="37" fillId="24" borderId="24" xfId="43" applyFont="1" applyFill="1" applyBorder="1" applyAlignment="1">
      <alignment horizontal="center" vertical="center" wrapText="1"/>
    </xf>
    <xf numFmtId="0" fontId="37" fillId="24" borderId="25" xfId="43" applyFont="1" applyFill="1" applyBorder="1" applyAlignment="1">
      <alignment horizontal="center" vertical="center" wrapText="1"/>
    </xf>
    <xf numFmtId="0" fontId="37" fillId="24" borderId="26" xfId="43" applyFont="1" applyFill="1" applyBorder="1" applyAlignment="1">
      <alignment horizontal="center" vertical="center" wrapText="1"/>
    </xf>
    <xf numFmtId="0" fontId="38" fillId="31" borderId="22" xfId="43" applyFont="1" applyFill="1" applyBorder="1" applyAlignment="1">
      <alignment horizontal="center" wrapText="1"/>
    </xf>
    <xf numFmtId="0" fontId="25" fillId="0" borderId="0" xfId="32" applyNumberFormat="1" applyFont="1" applyFill="1" applyBorder="1" applyAlignment="1" applyProtection="1">
      <alignment horizontal="center" vertical="center"/>
    </xf>
    <xf numFmtId="0" fontId="25" fillId="24" borderId="0" xfId="0" applyFont="1" applyFill="1" applyBorder="1" applyAlignment="1">
      <alignment horizontal="left" vertical="center"/>
    </xf>
    <xf numFmtId="14" fontId="25" fillId="0" borderId="0" xfId="0" applyNumberFormat="1" applyFont="1" applyAlignment="1">
      <alignment horizontal="left" vertical="center"/>
    </xf>
    <xf numFmtId="3" fontId="25" fillId="0" borderId="0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32" applyNumberFormat="1" applyFont="1" applyFill="1" applyBorder="1" applyAlignment="1" applyProtection="1">
      <alignment horizontal="left" vertical="center"/>
    </xf>
    <xf numFmtId="3" fontId="26" fillId="0" borderId="0" xfId="0" applyNumberFormat="1" applyFont="1" applyAlignment="1">
      <alignment vertical="center"/>
    </xf>
    <xf numFmtId="0" fontId="1" fillId="0" borderId="0" xfId="46"/>
    <xf numFmtId="0" fontId="21" fillId="0" borderId="0" xfId="43" applyFont="1" applyFill="1" applyBorder="1" applyAlignment="1">
      <alignment vertical="center"/>
    </xf>
    <xf numFmtId="0" fontId="20" fillId="0" borderId="0" xfId="43" applyFont="1" applyFill="1" applyBorder="1" applyAlignment="1">
      <alignment vertical="center"/>
    </xf>
    <xf numFmtId="0" fontId="21" fillId="0" borderId="0" xfId="43" applyFont="1" applyFill="1" applyBorder="1" applyAlignment="1">
      <alignment horizontal="center" vertical="center"/>
    </xf>
    <xf numFmtId="14" fontId="31" fillId="0" borderId="33" xfId="43" applyNumberFormat="1" applyFont="1" applyBorder="1" applyAlignment="1">
      <alignment horizontal="center"/>
    </xf>
    <xf numFmtId="0" fontId="31" fillId="0" borderId="35" xfId="43" applyFont="1" applyBorder="1" applyAlignment="1">
      <alignment horizontal="center"/>
    </xf>
    <xf numFmtId="0" fontId="31" fillId="0" borderId="33" xfId="43" applyFont="1" applyFill="1" applyBorder="1" applyAlignment="1">
      <alignment horizontal="center"/>
    </xf>
    <xf numFmtId="0" fontId="31" fillId="0" borderId="35" xfId="43" applyFont="1" applyFill="1" applyBorder="1" applyAlignment="1">
      <alignment horizontal="center"/>
    </xf>
    <xf numFmtId="0" fontId="31" fillId="0" borderId="36" xfId="43" applyFont="1" applyFill="1" applyBorder="1" applyAlignment="1">
      <alignment horizontal="center"/>
    </xf>
    <xf numFmtId="0" fontId="31" fillId="0" borderId="42" xfId="43" applyFont="1" applyFill="1" applyBorder="1" applyAlignment="1">
      <alignment horizontal="center"/>
    </xf>
    <xf numFmtId="4" fontId="27" fillId="0" borderId="0" xfId="0" applyNumberFormat="1" applyFont="1" applyAlignment="1">
      <alignment vertical="center"/>
    </xf>
    <xf numFmtId="4" fontId="27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vertical="center"/>
    </xf>
    <xf numFmtId="3" fontId="20" fillId="0" borderId="0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21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3" fontId="30" fillId="0" borderId="0" xfId="0" applyNumberFormat="1" applyFont="1" applyFill="1" applyAlignment="1">
      <alignment vertical="center"/>
    </xf>
    <xf numFmtId="4" fontId="30" fillId="0" borderId="0" xfId="0" applyNumberFormat="1" applyFont="1" applyFill="1" applyAlignment="1">
      <alignment vertical="center"/>
    </xf>
    <xf numFmtId="0" fontId="35" fillId="27" borderId="0" xfId="0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Fill="1" applyBorder="1" applyAlignment="1">
      <alignment horizontal="left" vertical="center"/>
    </xf>
    <xf numFmtId="4" fontId="21" fillId="0" borderId="0" xfId="0" applyNumberFormat="1" applyFont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4" fontId="25" fillId="0" borderId="0" xfId="0" applyNumberFormat="1" applyFont="1" applyBorder="1" applyAlignment="1">
      <alignment horizontal="left" vertical="center"/>
    </xf>
    <xf numFmtId="167" fontId="20" fillId="0" borderId="0" xfId="0" applyNumberFormat="1" applyFont="1" applyBorder="1" applyAlignment="1">
      <alignment horizontal="center" vertical="center"/>
    </xf>
    <xf numFmtId="4" fontId="26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left" vertical="center"/>
    </xf>
    <xf numFmtId="4" fontId="21" fillId="0" borderId="0" xfId="0" applyNumberFormat="1" applyFont="1" applyBorder="1" applyAlignment="1">
      <alignment horizontal="left" vertical="center"/>
    </xf>
    <xf numFmtId="1" fontId="26" fillId="0" borderId="0" xfId="0" applyNumberFormat="1" applyFont="1" applyBorder="1" applyAlignment="1">
      <alignment horizontal="center" vertical="center"/>
    </xf>
    <xf numFmtId="4" fontId="25" fillId="0" borderId="0" xfId="0" applyNumberFormat="1" applyFont="1" applyAlignment="1">
      <alignment horizontal="left" vertical="center"/>
    </xf>
    <xf numFmtId="1" fontId="22" fillId="0" borderId="0" xfId="0" applyNumberFormat="1" applyFont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Fill="1" applyBorder="1" applyAlignment="1">
      <alignment vertical="center"/>
    </xf>
    <xf numFmtId="3" fontId="20" fillId="0" borderId="0" xfId="0" applyNumberFormat="1" applyFont="1" applyBorder="1" applyAlignment="1">
      <alignment horizontal="center" vertical="center"/>
    </xf>
    <xf numFmtId="0" fontId="20" fillId="0" borderId="0" xfId="32" applyNumberFormat="1" applyFont="1" applyFill="1" applyBorder="1" applyAlignment="1" applyProtection="1">
      <alignment horizontal="center" vertical="center"/>
    </xf>
    <xf numFmtId="0" fontId="25" fillId="0" borderId="0" xfId="0" applyFont="1" applyBorder="1" applyAlignment="1">
      <alignment horizontal="left" vertical="center"/>
    </xf>
    <xf numFmtId="4" fontId="25" fillId="0" borderId="0" xfId="0" applyNumberFormat="1" applyFont="1" applyFill="1" applyBorder="1" applyAlignment="1">
      <alignment horizontal="left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4" fontId="22" fillId="0" borderId="0" xfId="0" applyNumberFormat="1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/>
    </xf>
    <xf numFmtId="3" fontId="26" fillId="26" borderId="10" xfId="0" applyNumberFormat="1" applyFont="1" applyFill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4" fontId="20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35" fillId="0" borderId="1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29" borderId="22" xfId="43" applyFont="1" applyFill="1" applyBorder="1" applyAlignment="1">
      <alignment horizontal="center" vertical="center"/>
    </xf>
    <xf numFmtId="0" fontId="21" fillId="29" borderId="29" xfId="43" applyFont="1" applyFill="1" applyBorder="1" applyAlignment="1">
      <alignment horizontal="center" vertical="center"/>
    </xf>
    <xf numFmtId="0" fontId="21" fillId="29" borderId="23" xfId="43" applyFont="1" applyFill="1" applyBorder="1" applyAlignment="1">
      <alignment horizontal="center" vertical="center"/>
    </xf>
    <xf numFmtId="0" fontId="21" fillId="0" borderId="11" xfId="43" applyFont="1" applyBorder="1" applyAlignment="1">
      <alignment horizontal="center"/>
    </xf>
    <xf numFmtId="0" fontId="21" fillId="0" borderId="12" xfId="43" applyFont="1" applyBorder="1" applyAlignment="1">
      <alignment horizontal="center"/>
    </xf>
    <xf numFmtId="0" fontId="21" fillId="0" borderId="13" xfId="43" applyFont="1" applyBorder="1" applyAlignment="1">
      <alignment horizontal="center"/>
    </xf>
    <xf numFmtId="0" fontId="21" fillId="0" borderId="14" xfId="43" applyFont="1" applyBorder="1" applyAlignment="1">
      <alignment horizontal="center"/>
    </xf>
    <xf numFmtId="0" fontId="21" fillId="0" borderId="0" xfId="43" applyFont="1" applyBorder="1" applyAlignment="1">
      <alignment horizontal="center"/>
    </xf>
    <xf numFmtId="0" fontId="21" fillId="0" borderId="15" xfId="43" applyFont="1" applyBorder="1" applyAlignment="1">
      <alignment horizontal="center"/>
    </xf>
    <xf numFmtId="0" fontId="21" fillId="0" borderId="16" xfId="43" applyFont="1" applyBorder="1" applyAlignment="1">
      <alignment horizontal="center" vertical="center"/>
    </xf>
    <xf numFmtId="0" fontId="21" fillId="0" borderId="17" xfId="43" applyFont="1" applyBorder="1" applyAlignment="1">
      <alignment horizontal="center" vertical="center"/>
    </xf>
    <xf numFmtId="0" fontId="21" fillId="0" borderId="18" xfId="43" applyFont="1" applyBorder="1" applyAlignment="1">
      <alignment horizontal="center" vertical="center"/>
    </xf>
    <xf numFmtId="0" fontId="24" fillId="28" borderId="22" xfId="43" applyFont="1" applyFill="1" applyBorder="1" applyAlignment="1">
      <alignment horizontal="center"/>
    </xf>
    <xf numFmtId="0" fontId="24" fillId="28" borderId="23" xfId="43" applyFont="1" applyFill="1" applyBorder="1" applyAlignment="1">
      <alignment horizontal="center"/>
    </xf>
    <xf numFmtId="0" fontId="37" fillId="24" borderId="24" xfId="43" applyFont="1" applyFill="1" applyBorder="1" applyAlignment="1">
      <alignment horizontal="center" vertical="center" wrapText="1"/>
    </xf>
    <xf numFmtId="0" fontId="37" fillId="24" borderId="25" xfId="43" applyFont="1" applyFill="1" applyBorder="1" applyAlignment="1">
      <alignment horizontal="center" vertical="center" wrapText="1"/>
    </xf>
    <xf numFmtId="0" fontId="37" fillId="24" borderId="26" xfId="43" applyFont="1" applyFill="1" applyBorder="1" applyAlignment="1">
      <alignment horizontal="center" vertical="center" wrapText="1"/>
    </xf>
    <xf numFmtId="0" fontId="38" fillId="31" borderId="22" xfId="43" applyFont="1" applyFill="1" applyBorder="1" applyAlignment="1">
      <alignment horizontal="center" wrapText="1"/>
    </xf>
    <xf numFmtId="0" fontId="38" fillId="31" borderId="29" xfId="43" applyFont="1" applyFill="1" applyBorder="1" applyAlignment="1">
      <alignment horizontal="center" wrapText="1"/>
    </xf>
    <xf numFmtId="0" fontId="37" fillId="24" borderId="12" xfId="43" applyFont="1" applyFill="1" applyBorder="1" applyAlignment="1">
      <alignment horizontal="center" vertical="center" wrapText="1"/>
    </xf>
    <xf numFmtId="0" fontId="37" fillId="24" borderId="0" xfId="43" applyFont="1" applyFill="1" applyBorder="1" applyAlignment="1">
      <alignment horizontal="center" vertical="center" wrapText="1"/>
    </xf>
    <xf numFmtId="0" fontId="37" fillId="24" borderId="17" xfId="43" applyFont="1" applyFill="1" applyBorder="1" applyAlignment="1">
      <alignment horizontal="center" vertical="center" wrapText="1"/>
    </xf>
    <xf numFmtId="0" fontId="37" fillId="24" borderId="11" xfId="43" applyFont="1" applyFill="1" applyBorder="1" applyAlignment="1">
      <alignment horizontal="center" vertical="center" wrapText="1"/>
    </xf>
    <xf numFmtId="0" fontId="37" fillId="24" borderId="14" xfId="43" applyFont="1" applyFill="1" applyBorder="1" applyAlignment="1">
      <alignment horizontal="center" vertical="center" wrapText="1"/>
    </xf>
    <xf numFmtId="0" fontId="37" fillId="24" borderId="16" xfId="43" applyFont="1" applyFill="1" applyBorder="1" applyAlignment="1">
      <alignment horizontal="center" vertical="center" wrapText="1"/>
    </xf>
    <xf numFmtId="0" fontId="31" fillId="38" borderId="27" xfId="43" applyFont="1" applyFill="1" applyBorder="1" applyAlignment="1">
      <alignment horizontal="center"/>
    </xf>
    <xf numFmtId="0" fontId="31" fillId="0" borderId="40" xfId="43" applyFont="1" applyFill="1" applyBorder="1" applyAlignment="1">
      <alignment horizontal="center"/>
    </xf>
    <xf numFmtId="0" fontId="2" fillId="0" borderId="0" xfId="44" applyFill="1"/>
    <xf numFmtId="0" fontId="31" fillId="38" borderId="37" xfId="43" applyFont="1" applyFill="1" applyBorder="1" applyAlignment="1">
      <alignment horizontal="center"/>
    </xf>
    <xf numFmtId="14" fontId="31" fillId="38" borderId="27" xfId="43" applyNumberFormat="1" applyFont="1" applyFill="1" applyBorder="1" applyAlignment="1">
      <alignment horizontal="center"/>
    </xf>
    <xf numFmtId="0" fontId="31" fillId="37" borderId="37" xfId="43" applyFont="1" applyFill="1" applyBorder="1" applyAlignment="1">
      <alignment horizontal="center"/>
    </xf>
    <xf numFmtId="0" fontId="40" fillId="35" borderId="37" xfId="43" applyFont="1" applyFill="1" applyBorder="1" applyAlignment="1">
      <alignment horizontal="center"/>
    </xf>
    <xf numFmtId="0" fontId="0" fillId="33" borderId="0" xfId="0" applyFill="1"/>
    <xf numFmtId="0" fontId="0" fillId="36" borderId="0" xfId="0" applyFill="1"/>
    <xf numFmtId="0" fontId="0" fillId="35" borderId="0" xfId="0" applyFill="1"/>
    <xf numFmtId="0" fontId="0" fillId="37" borderId="0" xfId="0" applyFill="1"/>
    <xf numFmtId="17" fontId="0" fillId="0" borderId="0" xfId="0" applyNumberFormat="1"/>
    <xf numFmtId="0" fontId="0" fillId="38" borderId="0" xfId="0" applyFill="1"/>
    <xf numFmtId="0" fontId="31" fillId="36" borderId="27" xfId="43" applyFont="1" applyFill="1" applyBorder="1" applyAlignment="1">
      <alignment horizontal="center"/>
    </xf>
    <xf numFmtId="0" fontId="31" fillId="38" borderId="35" xfId="43" applyFont="1" applyFill="1" applyBorder="1" applyAlignment="1">
      <alignment horizontal="center"/>
    </xf>
    <xf numFmtId="14" fontId="31" fillId="38" borderId="33" xfId="43" applyNumberFormat="1" applyFont="1" applyFill="1" applyBorder="1" applyAlignment="1">
      <alignment horizontal="center"/>
    </xf>
    <xf numFmtId="0" fontId="31" fillId="36" borderId="37" xfId="43" applyFont="1" applyFill="1" applyBorder="1" applyAlignment="1">
      <alignment horizontal="center"/>
    </xf>
    <xf numFmtId="14" fontId="31" fillId="36" borderId="33" xfId="43" applyNumberFormat="1" applyFont="1" applyFill="1" applyBorder="1" applyAlignment="1">
      <alignment horizontal="center"/>
    </xf>
    <xf numFmtId="0" fontId="2" fillId="38" borderId="0" xfId="44" applyFill="1"/>
    <xf numFmtId="0" fontId="31" fillId="0" borderId="38" xfId="43" applyFont="1" applyFill="1" applyBorder="1" applyAlignment="1">
      <alignment horizontal="center"/>
    </xf>
    <xf numFmtId="14" fontId="31" fillId="0" borderId="33" xfId="43" applyNumberFormat="1" applyFont="1" applyFill="1" applyBorder="1" applyAlignment="1">
      <alignment horizontal="center"/>
    </xf>
    <xf numFmtId="0" fontId="31" fillId="0" borderId="34" xfId="43" applyFont="1" applyFill="1" applyBorder="1" applyAlignment="1">
      <alignment horizontal="center"/>
    </xf>
    <xf numFmtId="14" fontId="31" fillId="0" borderId="40" xfId="43" applyNumberFormat="1" applyFont="1" applyFill="1" applyBorder="1" applyAlignment="1">
      <alignment horizontal="center"/>
    </xf>
    <xf numFmtId="0" fontId="39" fillId="0" borderId="0" xfId="44" applyFont="1" applyFill="1"/>
    <xf numFmtId="0" fontId="0" fillId="0" borderId="0" xfId="0" applyFill="1"/>
    <xf numFmtId="0" fontId="31" fillId="38" borderId="36" xfId="43" applyFont="1" applyFill="1" applyBorder="1" applyAlignment="1">
      <alignment horizontal="center"/>
    </xf>
    <xf numFmtId="0" fontId="31" fillId="38" borderId="34" xfId="43" applyFont="1" applyFill="1" applyBorder="1" applyAlignment="1">
      <alignment horizontal="center"/>
    </xf>
    <xf numFmtId="0" fontId="39" fillId="35" borderId="0" xfId="0" applyFont="1" applyFill="1"/>
    <xf numFmtId="0" fontId="31" fillId="38" borderId="33" xfId="43" applyFont="1" applyFill="1" applyBorder="1" applyAlignment="1">
      <alignment horizontal="center"/>
    </xf>
    <xf numFmtId="0" fontId="21" fillId="0" borderId="20" xfId="43" applyFont="1" applyFill="1" applyBorder="1" applyAlignment="1">
      <alignment vertical="center"/>
    </xf>
    <xf numFmtId="14" fontId="31" fillId="38" borderId="34" xfId="43" applyNumberFormat="1" applyFont="1" applyFill="1" applyBorder="1" applyAlignment="1">
      <alignment horizontal="center"/>
    </xf>
    <xf numFmtId="0" fontId="31" fillId="0" borderId="40" xfId="43" applyFont="1" applyFill="1" applyBorder="1" applyAlignment="1">
      <alignment horizontal="center" vertical="center"/>
    </xf>
    <xf numFmtId="0" fontId="38" fillId="31" borderId="29" xfId="43" applyFont="1" applyFill="1" applyBorder="1" applyAlignment="1">
      <alignment wrapText="1"/>
    </xf>
    <xf numFmtId="0" fontId="21" fillId="0" borderId="21" xfId="43" applyFont="1" applyFill="1" applyBorder="1" applyAlignment="1">
      <alignment horizontal="center" vertical="center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 2" xfId="45"/>
    <cellStyle name="Neutral" xfId="33" builtinId="28" customBuiltin="1"/>
    <cellStyle name="Normal" xfId="0" builtinId="0"/>
    <cellStyle name="Normal 2" xfId="43"/>
    <cellStyle name="Normal 3" xfId="44"/>
    <cellStyle name="Normal 4" xfId="46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E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T308"/>
  <sheetViews>
    <sheetView tabSelected="1" topLeftCell="B1" zoomScaleNormal="100" zoomScaleSheetLayoutView="75" workbookViewId="0">
      <pane xSplit="2" ySplit="6" topLeftCell="D298" activePane="bottomRight" state="frozen"/>
      <selection activeCell="B1" sqref="B1"/>
      <selection pane="topRight" activeCell="D1" sqref="D1"/>
      <selection pane="bottomLeft" activeCell="B7" sqref="B7"/>
      <selection pane="bottomRight" activeCell="B5" sqref="B5"/>
    </sheetView>
  </sheetViews>
  <sheetFormatPr baseColWidth="10" defaultColWidth="11.44140625" defaultRowHeight="14.4" x14ac:dyDescent="0.35"/>
  <cols>
    <col min="1" max="1" width="11.44140625" style="1"/>
    <col min="2" max="2" width="16.5546875" style="1" customWidth="1"/>
    <col min="3" max="3" width="14.21875" style="2" customWidth="1"/>
    <col min="4" max="4" width="61" style="8" customWidth="1"/>
    <col min="5" max="5" width="30.44140625" style="2" hidden="1" customWidth="1"/>
    <col min="6" max="6" width="34" style="1" hidden="1" customWidth="1"/>
    <col min="7" max="7" width="14.109375" style="2" hidden="1" customWidth="1"/>
    <col min="8" max="8" width="13.109375" style="82" customWidth="1"/>
    <col min="9" max="9" width="13.33203125" style="83" bestFit="1" customWidth="1"/>
    <col min="10" max="16384" width="11.44140625" style="1"/>
  </cols>
  <sheetData>
    <row r="1" spans="2:9" ht="15" thickBot="1" x14ac:dyDescent="0.4"/>
    <row r="2" spans="2:9" ht="18" customHeight="1" x14ac:dyDescent="0.35">
      <c r="B2" s="276" t="s">
        <v>11</v>
      </c>
      <c r="C2" s="277"/>
      <c r="D2" s="277"/>
      <c r="E2" s="277"/>
      <c r="F2" s="277"/>
      <c r="G2" s="277"/>
      <c r="H2" s="278"/>
    </row>
    <row r="3" spans="2:9" ht="16.2" x14ac:dyDescent="0.35">
      <c r="B3" s="279" t="s">
        <v>12</v>
      </c>
      <c r="C3" s="280"/>
      <c r="D3" s="280"/>
      <c r="E3" s="280"/>
      <c r="F3" s="280"/>
      <c r="G3" s="280"/>
      <c r="H3" s="281"/>
    </row>
    <row r="4" spans="2:9" ht="16.8" thickBot="1" x14ac:dyDescent="0.4">
      <c r="B4" s="282" t="s">
        <v>1837</v>
      </c>
      <c r="C4" s="283"/>
      <c r="D4" s="283"/>
      <c r="E4" s="283"/>
      <c r="F4" s="283"/>
      <c r="G4" s="283"/>
      <c r="H4" s="284"/>
    </row>
    <row r="6" spans="2:9" s="92" customFormat="1" ht="36.6" customHeight="1" x14ac:dyDescent="0.25">
      <c r="B6" s="93" t="s">
        <v>1744</v>
      </c>
      <c r="C6" s="95" t="s">
        <v>13</v>
      </c>
      <c r="D6" s="95" t="s">
        <v>14</v>
      </c>
      <c r="E6" s="95" t="s">
        <v>15</v>
      </c>
      <c r="F6" s="95" t="s">
        <v>16</v>
      </c>
      <c r="G6" s="95" t="s">
        <v>17</v>
      </c>
      <c r="H6" s="96" t="s">
        <v>811</v>
      </c>
      <c r="I6" s="97" t="s">
        <v>816</v>
      </c>
    </row>
    <row r="7" spans="2:9" ht="15" customHeight="1" x14ac:dyDescent="0.35">
      <c r="B7" s="16"/>
      <c r="C7" s="16"/>
      <c r="D7" s="35"/>
      <c r="E7" s="16"/>
      <c r="F7" s="16"/>
      <c r="G7" s="16"/>
      <c r="H7" s="17"/>
    </row>
    <row r="8" spans="2:9" ht="15" customHeight="1" x14ac:dyDescent="0.35">
      <c r="B8" s="16"/>
      <c r="C8" s="16"/>
      <c r="D8" s="35"/>
      <c r="E8" s="16"/>
      <c r="F8" s="16"/>
      <c r="G8" s="16"/>
      <c r="H8" s="17"/>
    </row>
    <row r="9" spans="2:9" ht="16.2" x14ac:dyDescent="0.35">
      <c r="B9" s="110">
        <v>1996</v>
      </c>
      <c r="C9" s="16"/>
      <c r="D9" s="35" t="s">
        <v>814</v>
      </c>
      <c r="E9" s="16"/>
      <c r="F9" s="16"/>
      <c r="G9" s="16"/>
      <c r="H9" s="88">
        <v>48196.15</v>
      </c>
      <c r="I9" s="83">
        <f>H9</f>
        <v>48196.15</v>
      </c>
    </row>
    <row r="10" spans="2:9" x14ac:dyDescent="0.35">
      <c r="B10" s="79">
        <v>35096</v>
      </c>
      <c r="C10" s="19"/>
      <c r="D10" s="55"/>
      <c r="E10" s="11"/>
      <c r="F10" s="11"/>
      <c r="G10" s="11"/>
      <c r="H10" s="88">
        <v>117587.88</v>
      </c>
      <c r="I10" s="83">
        <f>H10</f>
        <v>117587.88</v>
      </c>
    </row>
    <row r="11" spans="2:9" x14ac:dyDescent="0.35">
      <c r="B11" s="18"/>
      <c r="C11" s="19"/>
      <c r="D11" s="55"/>
      <c r="E11" s="11"/>
      <c r="F11" s="11"/>
      <c r="G11" s="11"/>
      <c r="H11" s="88"/>
    </row>
    <row r="12" spans="2:9" ht="16.2" x14ac:dyDescent="0.35">
      <c r="B12" s="110">
        <v>1997</v>
      </c>
      <c r="C12" s="16"/>
      <c r="D12" s="47"/>
      <c r="E12" s="16"/>
      <c r="F12" s="16"/>
      <c r="G12" s="16"/>
      <c r="H12" s="88"/>
    </row>
    <row r="13" spans="2:9" x14ac:dyDescent="0.35">
      <c r="B13" s="79">
        <v>35460</v>
      </c>
      <c r="C13" s="19"/>
      <c r="D13" s="44"/>
      <c r="E13" s="21"/>
      <c r="F13" s="21"/>
      <c r="G13" s="21"/>
      <c r="H13" s="87">
        <v>2048.6999999999998</v>
      </c>
    </row>
    <row r="14" spans="2:9" x14ac:dyDescent="0.35">
      <c r="B14" s="79">
        <v>35513</v>
      </c>
      <c r="C14" s="19"/>
      <c r="D14" s="44"/>
      <c r="E14" s="21"/>
      <c r="F14" s="21"/>
      <c r="G14" s="21"/>
      <c r="H14" s="87">
        <v>38616.86</v>
      </c>
    </row>
    <row r="15" spans="2:9" x14ac:dyDescent="0.35">
      <c r="B15" s="79">
        <v>35564</v>
      </c>
      <c r="C15" s="19"/>
      <c r="D15" s="44"/>
      <c r="E15" s="21"/>
      <c r="F15" s="21"/>
      <c r="G15" s="21"/>
      <c r="H15" s="87">
        <v>52200.03</v>
      </c>
    </row>
    <row r="16" spans="2:9" x14ac:dyDescent="0.35">
      <c r="B16" s="79">
        <v>35581</v>
      </c>
      <c r="C16" s="19"/>
      <c r="D16" s="44"/>
      <c r="E16" s="21"/>
      <c r="F16" s="21"/>
      <c r="G16" s="21"/>
      <c r="H16" s="87">
        <v>53304.95</v>
      </c>
    </row>
    <row r="17" spans="2:9" x14ac:dyDescent="0.35">
      <c r="B17" s="79">
        <v>35611</v>
      </c>
      <c r="C17" s="19"/>
      <c r="D17" s="44"/>
      <c r="E17" s="21"/>
      <c r="F17" s="21"/>
      <c r="G17" s="21"/>
      <c r="H17" s="87">
        <v>374144.09</v>
      </c>
    </row>
    <row r="18" spans="2:9" x14ac:dyDescent="0.35">
      <c r="B18" s="79">
        <v>35642</v>
      </c>
      <c r="C18" s="19"/>
      <c r="D18" s="44"/>
      <c r="E18" s="21"/>
      <c r="F18" s="21"/>
      <c r="G18" s="21"/>
      <c r="H18" s="87">
        <v>36550.39</v>
      </c>
    </row>
    <row r="19" spans="2:9" x14ac:dyDescent="0.35">
      <c r="B19" s="79">
        <v>35669</v>
      </c>
      <c r="C19" s="19"/>
      <c r="D19" s="44"/>
      <c r="E19" s="21"/>
      <c r="F19" s="21"/>
      <c r="G19" s="21"/>
      <c r="H19" s="87">
        <v>660678.32999999996</v>
      </c>
    </row>
    <row r="20" spans="2:9" x14ac:dyDescent="0.35">
      <c r="B20" s="79">
        <v>35691</v>
      </c>
      <c r="C20" s="19"/>
      <c r="D20" s="44"/>
      <c r="E20" s="21"/>
      <c r="F20" s="21"/>
      <c r="G20" s="21"/>
      <c r="H20" s="87">
        <v>16592.95</v>
      </c>
    </row>
    <row r="21" spans="2:9" x14ac:dyDescent="0.35">
      <c r="B21" s="79">
        <v>35731</v>
      </c>
      <c r="C21" s="19"/>
      <c r="D21" s="44"/>
      <c r="E21" s="21"/>
      <c r="F21" s="21"/>
      <c r="G21" s="21"/>
      <c r="H21" s="87">
        <v>41753.360000000001</v>
      </c>
    </row>
    <row r="22" spans="2:9" x14ac:dyDescent="0.35">
      <c r="B22" s="79">
        <v>35749</v>
      </c>
      <c r="C22" s="19"/>
      <c r="D22" s="44"/>
      <c r="E22" s="21"/>
      <c r="F22" s="21"/>
      <c r="G22" s="21"/>
      <c r="H22" s="87">
        <v>19441.46</v>
      </c>
      <c r="I22" s="83">
        <f>SUM(H13:H22)</f>
        <v>1295331.1200000001</v>
      </c>
    </row>
    <row r="23" spans="2:9" x14ac:dyDescent="0.35">
      <c r="B23" s="18"/>
      <c r="C23" s="19"/>
      <c r="D23" s="44"/>
      <c r="E23" s="21"/>
      <c r="F23" s="21"/>
      <c r="G23" s="21"/>
      <c r="H23" s="87"/>
    </row>
    <row r="24" spans="2:9" ht="18" customHeight="1" x14ac:dyDescent="0.35">
      <c r="B24" s="110">
        <v>1998</v>
      </c>
      <c r="C24" s="16"/>
      <c r="D24" s="47"/>
      <c r="E24" s="16"/>
      <c r="F24" s="16"/>
      <c r="G24" s="16"/>
      <c r="H24" s="87"/>
    </row>
    <row r="25" spans="2:9" ht="15" customHeight="1" x14ac:dyDescent="0.35">
      <c r="B25" s="79">
        <v>35826</v>
      </c>
      <c r="C25" s="19"/>
      <c r="D25" s="44"/>
      <c r="E25" s="21"/>
      <c r="F25" s="21"/>
      <c r="G25" s="21"/>
      <c r="H25" s="87">
        <v>930</v>
      </c>
    </row>
    <row r="26" spans="2:9" ht="15" customHeight="1" x14ac:dyDescent="0.35">
      <c r="B26" s="79">
        <v>35818</v>
      </c>
      <c r="C26" s="19"/>
      <c r="D26" s="44"/>
      <c r="E26" s="21"/>
      <c r="F26" s="21"/>
      <c r="G26" s="21"/>
      <c r="H26" s="87">
        <v>124.99</v>
      </c>
    </row>
    <row r="27" spans="2:9" ht="15" customHeight="1" x14ac:dyDescent="0.35">
      <c r="B27" s="79">
        <v>35854</v>
      </c>
      <c r="C27" s="19"/>
      <c r="D27" s="44"/>
      <c r="E27" s="21"/>
      <c r="F27" s="21"/>
      <c r="G27" s="21"/>
      <c r="H27" s="87">
        <v>4521.55</v>
      </c>
    </row>
    <row r="28" spans="2:9" ht="15" customHeight="1" x14ac:dyDescent="0.35">
      <c r="B28" s="79">
        <v>35885</v>
      </c>
      <c r="C28" s="19"/>
      <c r="D28" s="44"/>
      <c r="E28" s="21"/>
      <c r="F28" s="21"/>
      <c r="G28" s="21"/>
      <c r="H28" s="87">
        <v>4078</v>
      </c>
    </row>
    <row r="29" spans="2:9" ht="15" customHeight="1" x14ac:dyDescent="0.35">
      <c r="B29" s="79">
        <v>35888</v>
      </c>
      <c r="C29" s="19"/>
      <c r="D29" s="44"/>
      <c r="E29" s="21"/>
      <c r="F29" s="21"/>
      <c r="G29" s="21"/>
      <c r="H29" s="87">
        <v>1978</v>
      </c>
    </row>
    <row r="30" spans="2:9" ht="15" customHeight="1" x14ac:dyDescent="0.35">
      <c r="B30" s="79">
        <v>35929</v>
      </c>
      <c r="C30" s="19"/>
      <c r="D30" s="44"/>
      <c r="E30" s="21"/>
      <c r="F30" s="21"/>
      <c r="G30" s="21"/>
      <c r="H30" s="87">
        <v>965.14</v>
      </c>
    </row>
    <row r="31" spans="2:9" ht="15" customHeight="1" x14ac:dyDescent="0.35">
      <c r="B31" s="79">
        <v>36160</v>
      </c>
      <c r="C31" s="19"/>
      <c r="D31" s="44"/>
      <c r="E31" s="21"/>
      <c r="F31" s="21"/>
      <c r="G31" s="21"/>
      <c r="H31" s="87">
        <v>6991</v>
      </c>
      <c r="I31" s="83">
        <f>SUM(H25:H31)</f>
        <v>19588.68</v>
      </c>
    </row>
    <row r="32" spans="2:9" ht="15" customHeight="1" x14ac:dyDescent="0.35">
      <c r="B32" s="18"/>
      <c r="C32" s="19"/>
      <c r="D32" s="44"/>
      <c r="E32" s="21"/>
      <c r="F32" s="21"/>
      <c r="G32" s="21"/>
      <c r="H32" s="87"/>
    </row>
    <row r="33" spans="2:9" ht="18" customHeight="1" x14ac:dyDescent="0.35">
      <c r="B33" s="110">
        <v>1999</v>
      </c>
      <c r="C33" s="16"/>
      <c r="D33" s="47"/>
      <c r="E33" s="16"/>
      <c r="F33" s="16"/>
      <c r="G33" s="16"/>
      <c r="H33" s="87"/>
    </row>
    <row r="34" spans="2:9" ht="15" customHeight="1" x14ac:dyDescent="0.35">
      <c r="B34" s="79">
        <v>36187</v>
      </c>
      <c r="C34" s="19"/>
      <c r="D34" s="44"/>
      <c r="E34" s="21"/>
      <c r="F34" s="21"/>
      <c r="G34" s="21"/>
      <c r="H34" s="87">
        <v>8500</v>
      </c>
    </row>
    <row r="35" spans="2:9" ht="15" customHeight="1" x14ac:dyDescent="0.35">
      <c r="B35" s="79">
        <v>36242</v>
      </c>
      <c r="C35" s="19"/>
      <c r="D35" s="44"/>
      <c r="E35" s="21"/>
      <c r="F35" s="21"/>
      <c r="G35" s="21"/>
      <c r="H35" s="87">
        <v>5278.96</v>
      </c>
    </row>
    <row r="36" spans="2:9" ht="15" customHeight="1" x14ac:dyDescent="0.35">
      <c r="B36" s="79">
        <v>36285</v>
      </c>
      <c r="C36" s="19"/>
      <c r="D36" s="44"/>
      <c r="E36" s="21"/>
      <c r="F36" s="21"/>
      <c r="G36" s="21"/>
      <c r="H36" s="87">
        <f>2566.8+4686.25</f>
        <v>7253.05</v>
      </c>
    </row>
    <row r="37" spans="2:9" ht="15" customHeight="1" x14ac:dyDescent="0.35">
      <c r="B37" s="79">
        <v>36326</v>
      </c>
      <c r="C37" s="19"/>
      <c r="D37" s="44"/>
      <c r="E37" s="21"/>
      <c r="F37" s="21"/>
      <c r="G37" s="21"/>
      <c r="H37" s="87">
        <v>3323.5</v>
      </c>
    </row>
    <row r="38" spans="2:9" ht="15" customHeight="1" x14ac:dyDescent="0.35">
      <c r="B38" s="79">
        <v>36357</v>
      </c>
      <c r="C38" s="19"/>
      <c r="D38" s="44"/>
      <c r="E38" s="21"/>
      <c r="F38" s="21"/>
      <c r="G38" s="21"/>
      <c r="H38" s="87">
        <v>2875</v>
      </c>
    </row>
    <row r="39" spans="2:9" ht="15" customHeight="1" x14ac:dyDescent="0.35">
      <c r="B39" s="79">
        <v>36446</v>
      </c>
      <c r="C39" s="19"/>
      <c r="D39" s="44"/>
      <c r="E39" s="21"/>
      <c r="F39" s="21"/>
      <c r="G39" s="21"/>
      <c r="H39" s="87">
        <f>2265.5+13662</f>
        <v>15927.5</v>
      </c>
    </row>
    <row r="40" spans="2:9" ht="15" customHeight="1" x14ac:dyDescent="0.35">
      <c r="B40" s="43">
        <v>36475</v>
      </c>
      <c r="C40" s="19"/>
      <c r="D40" s="44"/>
      <c r="E40" s="21"/>
      <c r="F40" s="21"/>
      <c r="G40" s="21"/>
      <c r="H40" s="87">
        <v>10480.41</v>
      </c>
      <c r="I40" s="83">
        <f>SUM(H34:H40)</f>
        <v>53638.42</v>
      </c>
    </row>
    <row r="41" spans="2:9" ht="15" customHeight="1" x14ac:dyDescent="0.35">
      <c r="B41" s="18"/>
      <c r="C41" s="19"/>
      <c r="D41" s="44"/>
      <c r="E41" s="21"/>
      <c r="F41" s="21"/>
      <c r="G41" s="21"/>
      <c r="H41" s="87"/>
    </row>
    <row r="42" spans="2:9" ht="18" customHeight="1" x14ac:dyDescent="0.35">
      <c r="B42" s="110">
        <v>2000</v>
      </c>
      <c r="C42" s="16"/>
      <c r="D42" s="47"/>
      <c r="E42" s="16"/>
      <c r="F42" s="16"/>
      <c r="G42" s="16"/>
      <c r="H42" s="87"/>
    </row>
    <row r="43" spans="2:9" x14ac:dyDescent="0.35">
      <c r="B43" s="43">
        <v>36616</v>
      </c>
      <c r="C43" s="19"/>
      <c r="D43" s="44"/>
      <c r="E43" s="21"/>
      <c r="F43" s="21"/>
      <c r="G43" s="21"/>
      <c r="H43" s="87">
        <v>1857.71</v>
      </c>
    </row>
    <row r="44" spans="2:9" x14ac:dyDescent="0.35">
      <c r="B44" s="43">
        <v>36738</v>
      </c>
      <c r="C44" s="19"/>
      <c r="D44" s="44"/>
      <c r="E44" s="21"/>
      <c r="F44" s="21"/>
      <c r="G44" s="21"/>
      <c r="H44" s="87">
        <f>3498.01+5290+3450+13114.6+2064.48+4780</f>
        <v>32197.09</v>
      </c>
    </row>
    <row r="45" spans="2:9" x14ac:dyDescent="0.35">
      <c r="B45" s="43">
        <v>36769</v>
      </c>
      <c r="C45" s="19"/>
      <c r="D45" s="44"/>
      <c r="E45" s="21"/>
      <c r="F45" s="21"/>
      <c r="G45" s="21"/>
      <c r="H45" s="87">
        <f>1765.25+17963+1380+9200+11546+5295.75+3497.47+7516.17+774.18+2140</f>
        <v>61077.82</v>
      </c>
    </row>
    <row r="46" spans="2:9" x14ac:dyDescent="0.35">
      <c r="B46" s="43">
        <v>36799</v>
      </c>
      <c r="C46" s="19"/>
      <c r="D46" s="44"/>
      <c r="E46" s="21"/>
      <c r="F46" s="21"/>
      <c r="G46" s="21"/>
      <c r="H46" s="87">
        <f>2198.99+3718.87+1202.67+1277+184000</f>
        <v>192397.53</v>
      </c>
    </row>
    <row r="47" spans="2:9" x14ac:dyDescent="0.35">
      <c r="B47" s="43">
        <v>36830</v>
      </c>
      <c r="C47" s="19"/>
      <c r="D47" s="44"/>
      <c r="E47" s="21"/>
      <c r="F47" s="21"/>
      <c r="G47" s="21"/>
      <c r="H47" s="87">
        <f>5796+171120</f>
        <v>176916</v>
      </c>
      <c r="I47" s="83">
        <f>SUM(H43:H47)</f>
        <v>464446.15</v>
      </c>
    </row>
    <row r="48" spans="2:9" x14ac:dyDescent="0.35">
      <c r="B48" s="18"/>
      <c r="C48" s="19"/>
      <c r="D48" s="44"/>
      <c r="E48" s="21"/>
      <c r="F48" s="21"/>
      <c r="G48" s="21"/>
      <c r="H48" s="87"/>
    </row>
    <row r="49" spans="2:20" ht="18" customHeight="1" x14ac:dyDescent="0.35">
      <c r="B49" s="110">
        <v>2001</v>
      </c>
      <c r="C49" s="16"/>
      <c r="D49" s="47"/>
      <c r="E49" s="16"/>
      <c r="F49" s="16"/>
      <c r="G49" s="16"/>
      <c r="H49" s="87"/>
    </row>
    <row r="50" spans="2:20" x14ac:dyDescent="0.35">
      <c r="B50" s="43">
        <v>37011</v>
      </c>
      <c r="C50" s="19"/>
      <c r="D50" s="44"/>
      <c r="E50" s="21"/>
      <c r="F50" s="21"/>
      <c r="G50" s="21"/>
      <c r="H50" s="87">
        <v>7486.5</v>
      </c>
    </row>
    <row r="51" spans="2:20" x14ac:dyDescent="0.35">
      <c r="B51" s="43">
        <v>37103</v>
      </c>
      <c r="C51" s="19"/>
      <c r="D51" s="44"/>
      <c r="E51" s="21"/>
      <c r="F51" s="21"/>
      <c r="G51" s="21"/>
      <c r="H51" s="87">
        <v>3691.5</v>
      </c>
    </row>
    <row r="52" spans="2:20" x14ac:dyDescent="0.35">
      <c r="B52" s="43">
        <v>37134</v>
      </c>
      <c r="C52" s="19"/>
      <c r="D52" s="44" t="s">
        <v>824</v>
      </c>
      <c r="E52" s="21"/>
      <c r="F52" s="21"/>
      <c r="G52" s="21"/>
      <c r="H52" s="87">
        <v>25334.95</v>
      </c>
    </row>
    <row r="53" spans="2:20" x14ac:dyDescent="0.35">
      <c r="B53" s="43">
        <v>37164</v>
      </c>
      <c r="C53" s="19"/>
      <c r="D53" s="44"/>
      <c r="E53" s="21"/>
      <c r="F53" s="21"/>
      <c r="G53" s="21"/>
      <c r="H53" s="87">
        <v>1518</v>
      </c>
    </row>
    <row r="54" spans="2:20" x14ac:dyDescent="0.35">
      <c r="B54" s="43">
        <v>37195</v>
      </c>
      <c r="C54" s="19"/>
      <c r="D54" s="44"/>
      <c r="E54" s="21"/>
      <c r="F54" s="21"/>
      <c r="G54" s="21"/>
      <c r="H54" s="87">
        <v>33165.43</v>
      </c>
    </row>
    <row r="55" spans="2:20" x14ac:dyDescent="0.35">
      <c r="B55" s="43">
        <v>37225</v>
      </c>
      <c r="C55" s="19"/>
      <c r="D55" s="44"/>
      <c r="E55" s="21"/>
      <c r="F55" s="21"/>
      <c r="G55" s="21"/>
      <c r="H55" s="87">
        <v>13544.53</v>
      </c>
      <c r="I55" s="83">
        <f>SUM(H50:H55)</f>
        <v>84740.91</v>
      </c>
    </row>
    <row r="56" spans="2:20" x14ac:dyDescent="0.35">
      <c r="B56" s="18"/>
      <c r="C56" s="19"/>
      <c r="D56" s="44"/>
      <c r="E56" s="21"/>
      <c r="F56" s="21"/>
      <c r="G56" s="21"/>
      <c r="H56" s="87"/>
    </row>
    <row r="57" spans="2:20" ht="18" customHeight="1" x14ac:dyDescent="0.35">
      <c r="B57" s="110">
        <v>2002</v>
      </c>
      <c r="C57" s="16"/>
      <c r="D57" s="47"/>
      <c r="E57" s="16"/>
      <c r="F57" s="16"/>
      <c r="G57" s="16"/>
      <c r="H57" s="87"/>
    </row>
    <row r="58" spans="2:20" x14ac:dyDescent="0.35">
      <c r="B58" s="43">
        <v>37368</v>
      </c>
      <c r="C58" s="3">
        <v>2341</v>
      </c>
      <c r="D58" s="44" t="s">
        <v>18</v>
      </c>
      <c r="E58" s="21"/>
      <c r="F58" s="21"/>
      <c r="G58" s="3">
        <v>3709</v>
      </c>
      <c r="H58" s="88">
        <v>2265.5</v>
      </c>
    </row>
    <row r="59" spans="2:20" x14ac:dyDescent="0.35">
      <c r="B59" s="43">
        <v>37371</v>
      </c>
      <c r="C59" s="3">
        <v>2350</v>
      </c>
      <c r="D59" s="44" t="s">
        <v>19</v>
      </c>
      <c r="E59" s="21"/>
      <c r="F59" s="22" t="s">
        <v>20</v>
      </c>
      <c r="G59" s="3">
        <v>1556</v>
      </c>
      <c r="H59" s="88">
        <v>1322.5</v>
      </c>
    </row>
    <row r="60" spans="2:20" x14ac:dyDescent="0.35">
      <c r="B60" s="43">
        <v>37398</v>
      </c>
      <c r="C60" s="3">
        <v>2446</v>
      </c>
      <c r="D60" s="44" t="s">
        <v>21</v>
      </c>
      <c r="E60" s="21"/>
      <c r="F60" s="22" t="s">
        <v>22</v>
      </c>
      <c r="G60" s="3">
        <v>2585</v>
      </c>
      <c r="H60" s="88">
        <v>2760</v>
      </c>
    </row>
    <row r="61" spans="2:20" x14ac:dyDescent="0.35">
      <c r="B61" s="43">
        <v>37437</v>
      </c>
      <c r="C61" s="3" t="s">
        <v>23</v>
      </c>
      <c r="D61" s="46" t="s">
        <v>24</v>
      </c>
      <c r="E61" s="21"/>
      <c r="F61" s="22" t="s">
        <v>25</v>
      </c>
      <c r="G61" s="3">
        <v>16177</v>
      </c>
      <c r="H61" s="88">
        <v>1748</v>
      </c>
    </row>
    <row r="62" spans="2:20" x14ac:dyDescent="0.35">
      <c r="B62" s="43">
        <v>37476</v>
      </c>
      <c r="C62" s="3">
        <v>2687</v>
      </c>
      <c r="D62" s="44" t="s">
        <v>26</v>
      </c>
      <c r="E62" s="21"/>
      <c r="F62" s="22" t="s">
        <v>27</v>
      </c>
      <c r="G62" s="3">
        <v>3899</v>
      </c>
      <c r="H62" s="88">
        <v>2265.5</v>
      </c>
      <c r="T62" s="23"/>
    </row>
    <row r="63" spans="2:20" x14ac:dyDescent="0.35">
      <c r="B63" s="43">
        <v>37610</v>
      </c>
      <c r="C63" s="3">
        <v>3115</v>
      </c>
      <c r="D63" s="46" t="s">
        <v>28</v>
      </c>
      <c r="E63" s="21"/>
      <c r="F63" s="22" t="s">
        <v>29</v>
      </c>
      <c r="G63" s="3" t="s">
        <v>30</v>
      </c>
      <c r="H63" s="88">
        <v>765.2</v>
      </c>
    </row>
    <row r="64" spans="2:20" x14ac:dyDescent="0.35">
      <c r="B64" s="43">
        <v>37620</v>
      </c>
      <c r="C64" s="3" t="s">
        <v>31</v>
      </c>
      <c r="D64" s="46" t="s">
        <v>32</v>
      </c>
      <c r="E64" s="21"/>
      <c r="F64" s="22" t="s">
        <v>33</v>
      </c>
      <c r="G64" s="3" t="s">
        <v>34</v>
      </c>
      <c r="H64" s="88">
        <v>3873</v>
      </c>
      <c r="I64" s="83">
        <f>SUM(H58:H64)</f>
        <v>14999.7</v>
      </c>
    </row>
    <row r="65" spans="2:8" x14ac:dyDescent="0.35">
      <c r="B65" s="79"/>
      <c r="C65" s="3"/>
      <c r="D65" s="46"/>
      <c r="E65" s="21"/>
      <c r="F65" s="22"/>
      <c r="G65" s="3"/>
      <c r="H65" s="88"/>
    </row>
    <row r="66" spans="2:8" ht="18" customHeight="1" x14ac:dyDescent="0.35">
      <c r="B66" s="110">
        <v>2003</v>
      </c>
      <c r="C66" s="16"/>
      <c r="D66" s="47"/>
      <c r="E66" s="16"/>
      <c r="F66" s="16"/>
      <c r="G66" s="16"/>
      <c r="H66" s="88"/>
    </row>
    <row r="67" spans="2:8" x14ac:dyDescent="0.35">
      <c r="B67" s="43">
        <v>37669</v>
      </c>
      <c r="C67" s="3">
        <v>3931</v>
      </c>
      <c r="D67" s="46" t="s">
        <v>35</v>
      </c>
      <c r="E67" s="21"/>
      <c r="F67" s="22" t="s">
        <v>27</v>
      </c>
      <c r="G67" s="3">
        <v>4172</v>
      </c>
      <c r="H67" s="88">
        <v>4255</v>
      </c>
    </row>
    <row r="68" spans="2:8" x14ac:dyDescent="0.35">
      <c r="B68" s="43">
        <v>37673</v>
      </c>
      <c r="C68" s="3" t="s">
        <v>36</v>
      </c>
      <c r="D68" s="46" t="s">
        <v>37</v>
      </c>
      <c r="E68" s="21"/>
      <c r="F68" s="22" t="s">
        <v>38</v>
      </c>
      <c r="G68" s="3" t="s">
        <v>39</v>
      </c>
      <c r="H68" s="88">
        <v>6980.2</v>
      </c>
    </row>
    <row r="69" spans="2:8" x14ac:dyDescent="0.35">
      <c r="B69" s="43">
        <v>37673</v>
      </c>
      <c r="C69" s="3" t="s">
        <v>36</v>
      </c>
      <c r="D69" s="46" t="s">
        <v>40</v>
      </c>
      <c r="E69" s="21"/>
      <c r="F69" s="22" t="s">
        <v>38</v>
      </c>
      <c r="G69" s="24" t="s">
        <v>41</v>
      </c>
      <c r="H69" s="88">
        <v>3018.05</v>
      </c>
    </row>
    <row r="70" spans="2:8" x14ac:dyDescent="0.35">
      <c r="B70" s="43">
        <v>37683</v>
      </c>
      <c r="C70" s="3">
        <v>4782</v>
      </c>
      <c r="D70" s="46" t="s">
        <v>42</v>
      </c>
      <c r="E70" s="21"/>
      <c r="F70" s="22" t="s">
        <v>27</v>
      </c>
      <c r="G70" s="3">
        <v>4193</v>
      </c>
      <c r="H70" s="88">
        <v>12535</v>
      </c>
    </row>
    <row r="71" spans="2:8" x14ac:dyDescent="0.35">
      <c r="B71" s="43">
        <v>37711</v>
      </c>
      <c r="C71" s="3">
        <v>1191</v>
      </c>
      <c r="D71" s="46" t="s">
        <v>43</v>
      </c>
      <c r="E71" s="21"/>
      <c r="F71" s="22" t="s">
        <v>44</v>
      </c>
      <c r="G71" s="3">
        <v>138</v>
      </c>
      <c r="H71" s="88">
        <v>38007.160000000003</v>
      </c>
    </row>
    <row r="72" spans="2:8" x14ac:dyDescent="0.35">
      <c r="B72" s="43">
        <v>37700</v>
      </c>
      <c r="C72" s="3">
        <v>855</v>
      </c>
      <c r="D72" s="46" t="s">
        <v>45</v>
      </c>
      <c r="E72" s="21"/>
      <c r="F72" s="22" t="s">
        <v>46</v>
      </c>
      <c r="G72" s="3">
        <v>19366</v>
      </c>
      <c r="H72" s="88">
        <v>14413.91</v>
      </c>
    </row>
    <row r="73" spans="2:8" x14ac:dyDescent="0.35">
      <c r="B73" s="43">
        <v>37708</v>
      </c>
      <c r="C73" s="3">
        <v>1133</v>
      </c>
      <c r="D73" s="46" t="s">
        <v>47</v>
      </c>
      <c r="E73" s="21"/>
      <c r="F73" s="22" t="s">
        <v>48</v>
      </c>
      <c r="G73" s="3">
        <v>9825</v>
      </c>
      <c r="H73" s="88">
        <v>222.4</v>
      </c>
    </row>
    <row r="74" spans="2:8" x14ac:dyDescent="0.35">
      <c r="B74" s="43">
        <v>37721</v>
      </c>
      <c r="C74" s="3">
        <v>1328</v>
      </c>
      <c r="D74" s="46" t="s">
        <v>47</v>
      </c>
      <c r="E74" s="21"/>
      <c r="F74" s="22" t="s">
        <v>38</v>
      </c>
      <c r="G74" s="3" t="s">
        <v>49</v>
      </c>
      <c r="H74" s="88">
        <v>197</v>
      </c>
    </row>
    <row r="75" spans="2:8" x14ac:dyDescent="0.35">
      <c r="B75" s="43">
        <v>37727</v>
      </c>
      <c r="C75" s="3">
        <v>1533</v>
      </c>
      <c r="D75" s="46" t="s">
        <v>47</v>
      </c>
      <c r="E75" s="21"/>
      <c r="F75" s="22" t="s">
        <v>33</v>
      </c>
      <c r="G75" s="3">
        <v>12904</v>
      </c>
      <c r="H75" s="88">
        <v>310.31</v>
      </c>
    </row>
    <row r="76" spans="2:8" x14ac:dyDescent="0.35">
      <c r="B76" s="43">
        <v>37719</v>
      </c>
      <c r="C76" s="3">
        <v>1309</v>
      </c>
      <c r="D76" s="46" t="s">
        <v>50</v>
      </c>
      <c r="E76" s="21"/>
      <c r="F76" s="22" t="s">
        <v>46</v>
      </c>
      <c r="G76" s="3">
        <v>30271</v>
      </c>
      <c r="H76" s="88">
        <v>5444.82</v>
      </c>
    </row>
    <row r="77" spans="2:8" hidden="1" x14ac:dyDescent="0.35">
      <c r="B77" s="43">
        <v>37732</v>
      </c>
      <c r="C77" s="19"/>
      <c r="D77" s="46"/>
      <c r="E77" s="21"/>
      <c r="F77" s="22"/>
      <c r="G77" s="3"/>
      <c r="H77" s="88">
        <v>0</v>
      </c>
    </row>
    <row r="78" spans="2:8" x14ac:dyDescent="0.35">
      <c r="B78" s="43">
        <v>37732</v>
      </c>
      <c r="C78" s="3" t="s">
        <v>51</v>
      </c>
      <c r="D78" s="46" t="s">
        <v>52</v>
      </c>
      <c r="E78" s="21"/>
      <c r="F78" s="22" t="s">
        <v>53</v>
      </c>
      <c r="G78" s="3">
        <v>2156</v>
      </c>
      <c r="H78" s="88">
        <v>210</v>
      </c>
    </row>
    <row r="79" spans="2:8" x14ac:dyDescent="0.35">
      <c r="B79" s="43">
        <v>37733</v>
      </c>
      <c r="C79" s="3" t="s">
        <v>54</v>
      </c>
      <c r="D79" s="46" t="s">
        <v>55</v>
      </c>
      <c r="E79" s="21"/>
      <c r="F79" s="22" t="s">
        <v>56</v>
      </c>
      <c r="G79" s="3">
        <v>2241</v>
      </c>
      <c r="H79" s="88">
        <v>2245</v>
      </c>
    </row>
    <row r="80" spans="2:8" x14ac:dyDescent="0.35">
      <c r="B80" s="43">
        <v>37733</v>
      </c>
      <c r="C80" s="3" t="s">
        <v>54</v>
      </c>
      <c r="D80" s="46" t="s">
        <v>57</v>
      </c>
      <c r="E80" s="21"/>
      <c r="F80" s="22" t="s">
        <v>33</v>
      </c>
      <c r="G80" s="3">
        <v>13287</v>
      </c>
      <c r="H80" s="88">
        <v>798</v>
      </c>
    </row>
    <row r="81" spans="2:9" x14ac:dyDescent="0.35">
      <c r="B81" s="43">
        <v>37743</v>
      </c>
      <c r="C81" s="3">
        <v>1714</v>
      </c>
      <c r="D81" s="46" t="s">
        <v>58</v>
      </c>
      <c r="E81" s="21"/>
      <c r="F81" s="22" t="s">
        <v>27</v>
      </c>
      <c r="G81" s="3">
        <v>4275</v>
      </c>
      <c r="H81" s="88">
        <v>114911.31</v>
      </c>
    </row>
    <row r="82" spans="2:9" x14ac:dyDescent="0.35">
      <c r="B82" s="43">
        <v>37753</v>
      </c>
      <c r="C82" s="3">
        <v>1814</v>
      </c>
      <c r="D82" s="46" t="s">
        <v>59</v>
      </c>
      <c r="E82" s="21"/>
      <c r="F82" s="22" t="s">
        <v>60</v>
      </c>
      <c r="G82" s="3">
        <v>33</v>
      </c>
      <c r="H82" s="88">
        <v>1955</v>
      </c>
    </row>
    <row r="83" spans="2:9" x14ac:dyDescent="0.35">
      <c r="B83" s="43">
        <v>37755</v>
      </c>
      <c r="C83" s="3">
        <v>1932</v>
      </c>
      <c r="D83" s="46" t="s">
        <v>61</v>
      </c>
      <c r="E83" s="21"/>
      <c r="F83" s="22" t="s">
        <v>62</v>
      </c>
      <c r="G83" s="3">
        <v>36297</v>
      </c>
      <c r="H83" s="88">
        <v>2288.5</v>
      </c>
    </row>
    <row r="84" spans="2:9" x14ac:dyDescent="0.35">
      <c r="B84" s="43">
        <v>37761</v>
      </c>
      <c r="C84" s="3">
        <v>1976</v>
      </c>
      <c r="D84" s="46" t="s">
        <v>63</v>
      </c>
      <c r="E84" s="21"/>
      <c r="F84" s="22" t="s">
        <v>60</v>
      </c>
      <c r="G84" s="3">
        <v>41</v>
      </c>
      <c r="H84" s="88">
        <v>1265</v>
      </c>
    </row>
    <row r="85" spans="2:9" x14ac:dyDescent="0.35">
      <c r="B85" s="43">
        <v>37765</v>
      </c>
      <c r="C85" s="3">
        <v>2019</v>
      </c>
      <c r="D85" s="46" t="s">
        <v>64</v>
      </c>
      <c r="E85" s="21"/>
      <c r="F85" s="22" t="s">
        <v>65</v>
      </c>
      <c r="G85" s="3">
        <v>888</v>
      </c>
      <c r="H85" s="88">
        <v>499</v>
      </c>
    </row>
    <row r="86" spans="2:9" x14ac:dyDescent="0.35">
      <c r="B86" s="43">
        <v>37775</v>
      </c>
      <c r="C86" s="3">
        <v>2247</v>
      </c>
      <c r="D86" s="46" t="s">
        <v>66</v>
      </c>
      <c r="E86" s="21"/>
      <c r="F86" s="22" t="s">
        <v>67</v>
      </c>
      <c r="G86" s="3">
        <v>9205</v>
      </c>
      <c r="H86" s="88">
        <v>34855.699999999997</v>
      </c>
    </row>
    <row r="87" spans="2:9" x14ac:dyDescent="0.35">
      <c r="B87" s="43">
        <v>37782</v>
      </c>
      <c r="C87" s="3">
        <v>2333</v>
      </c>
      <c r="D87" s="46" t="s">
        <v>68</v>
      </c>
      <c r="E87" s="21"/>
      <c r="F87" s="22" t="s">
        <v>44</v>
      </c>
      <c r="G87" s="3">
        <v>177</v>
      </c>
      <c r="H87" s="88">
        <v>1453.6</v>
      </c>
    </row>
    <row r="88" spans="2:9" x14ac:dyDescent="0.35">
      <c r="B88" s="43">
        <v>37792</v>
      </c>
      <c r="C88" s="3" t="s">
        <v>69</v>
      </c>
      <c r="D88" s="46" t="s">
        <v>70</v>
      </c>
      <c r="E88" s="21"/>
      <c r="F88" s="22" t="s">
        <v>71</v>
      </c>
      <c r="G88" s="3">
        <v>512109</v>
      </c>
      <c r="H88" s="88">
        <v>642</v>
      </c>
    </row>
    <row r="89" spans="2:9" x14ac:dyDescent="0.35">
      <c r="B89" s="43">
        <v>37795</v>
      </c>
      <c r="C89" s="3">
        <v>2701</v>
      </c>
      <c r="D89" s="46" t="s">
        <v>72</v>
      </c>
      <c r="E89" s="21"/>
      <c r="F89" s="22" t="s">
        <v>73</v>
      </c>
      <c r="G89" s="3">
        <v>4351</v>
      </c>
      <c r="H89" s="88">
        <v>3094.65</v>
      </c>
    </row>
    <row r="90" spans="2:9" x14ac:dyDescent="0.35">
      <c r="B90" s="43">
        <v>37811</v>
      </c>
      <c r="C90" s="3">
        <v>4880</v>
      </c>
      <c r="D90" s="46" t="s">
        <v>74</v>
      </c>
      <c r="E90" s="21"/>
      <c r="F90" s="22" t="s">
        <v>75</v>
      </c>
      <c r="G90" s="3">
        <v>51926</v>
      </c>
      <c r="H90" s="88">
        <v>2465</v>
      </c>
    </row>
    <row r="91" spans="2:9" x14ac:dyDescent="0.35">
      <c r="B91" s="43">
        <v>37833</v>
      </c>
      <c r="C91" s="3" t="s">
        <v>76</v>
      </c>
      <c r="D91" s="46" t="s">
        <v>77</v>
      </c>
      <c r="E91" s="21"/>
      <c r="F91" s="22" t="s">
        <v>56</v>
      </c>
      <c r="G91" s="3">
        <v>1272</v>
      </c>
      <c r="H91" s="88">
        <v>1595</v>
      </c>
    </row>
    <row r="92" spans="2:9" x14ac:dyDescent="0.35">
      <c r="B92" s="43">
        <v>37859</v>
      </c>
      <c r="C92" s="3">
        <v>8216</v>
      </c>
      <c r="D92" s="46" t="s">
        <v>78</v>
      </c>
      <c r="E92" s="21"/>
      <c r="F92" s="22" t="s">
        <v>79</v>
      </c>
      <c r="G92" s="3">
        <v>208</v>
      </c>
      <c r="H92" s="88">
        <v>3967.5</v>
      </c>
    </row>
    <row r="93" spans="2:9" x14ac:dyDescent="0.35">
      <c r="B93" s="43">
        <v>37863</v>
      </c>
      <c r="C93" s="3"/>
      <c r="D93" s="46"/>
      <c r="E93" s="21"/>
      <c r="F93" s="22"/>
      <c r="G93" s="3"/>
      <c r="H93" s="88">
        <v>0</v>
      </c>
    </row>
    <row r="94" spans="2:9" x14ac:dyDescent="0.35">
      <c r="B94" s="43">
        <v>37897</v>
      </c>
      <c r="C94" s="3" t="s">
        <v>80</v>
      </c>
      <c r="D94" s="46" t="s">
        <v>81</v>
      </c>
      <c r="E94" s="21"/>
      <c r="F94" s="22" t="s">
        <v>33</v>
      </c>
      <c r="G94" s="3" t="s">
        <v>82</v>
      </c>
      <c r="H94" s="88">
        <v>1266.82</v>
      </c>
    </row>
    <row r="95" spans="2:9" x14ac:dyDescent="0.35">
      <c r="B95" s="43">
        <v>37953</v>
      </c>
      <c r="C95" s="3">
        <v>9433</v>
      </c>
      <c r="D95" s="46" t="s">
        <v>83</v>
      </c>
      <c r="E95" s="21"/>
      <c r="F95" s="22" t="s">
        <v>84</v>
      </c>
      <c r="G95" s="3">
        <v>9346</v>
      </c>
      <c r="H95" s="88">
        <v>2796.02</v>
      </c>
      <c r="I95" s="83">
        <f>SUM(H67:H95)</f>
        <v>261691.94999999998</v>
      </c>
    </row>
    <row r="96" spans="2:9" x14ac:dyDescent="0.35">
      <c r="B96" s="79"/>
      <c r="C96" s="3"/>
      <c r="D96" s="46"/>
      <c r="E96" s="21"/>
      <c r="F96" s="22"/>
      <c r="G96" s="3"/>
      <c r="H96" s="88"/>
    </row>
    <row r="97" spans="2:9" ht="18" customHeight="1" x14ac:dyDescent="0.35">
      <c r="B97" s="110">
        <v>2004</v>
      </c>
      <c r="C97" s="16"/>
      <c r="D97" s="47"/>
      <c r="E97" s="16"/>
      <c r="F97" s="16"/>
      <c r="G97" s="16"/>
      <c r="H97" s="88"/>
    </row>
    <row r="98" spans="2:9" x14ac:dyDescent="0.35">
      <c r="B98" s="43">
        <v>38036</v>
      </c>
      <c r="C98" s="3">
        <v>9942</v>
      </c>
      <c r="D98" s="46" t="s">
        <v>85</v>
      </c>
      <c r="E98" s="22" t="s">
        <v>10</v>
      </c>
      <c r="F98" s="22" t="s">
        <v>44</v>
      </c>
      <c r="G98" s="3">
        <v>573</v>
      </c>
      <c r="H98" s="87">
        <v>14553.38</v>
      </c>
    </row>
    <row r="99" spans="2:9" x14ac:dyDescent="0.35">
      <c r="B99" s="43">
        <v>38061</v>
      </c>
      <c r="C99" s="3" t="s">
        <v>86</v>
      </c>
      <c r="D99" s="46" t="s">
        <v>87</v>
      </c>
      <c r="E99" s="21"/>
      <c r="F99" s="22" t="s">
        <v>56</v>
      </c>
      <c r="G99" s="3">
        <v>3387</v>
      </c>
      <c r="H99" s="88">
        <v>995</v>
      </c>
    </row>
    <row r="100" spans="2:9" x14ac:dyDescent="0.35">
      <c r="B100" s="43">
        <v>38260</v>
      </c>
      <c r="C100" s="3">
        <v>10523</v>
      </c>
      <c r="D100" s="46" t="s">
        <v>88</v>
      </c>
      <c r="E100" s="21" t="s">
        <v>10</v>
      </c>
      <c r="F100" s="22" t="s">
        <v>89</v>
      </c>
      <c r="G100" s="21"/>
      <c r="H100" s="88">
        <v>897</v>
      </c>
      <c r="I100" s="83">
        <f>SUM(H98:H100)</f>
        <v>16445.379999999997</v>
      </c>
    </row>
    <row r="101" spans="2:9" x14ac:dyDescent="0.35">
      <c r="B101" s="79"/>
      <c r="C101" s="3"/>
      <c r="D101" s="46"/>
      <c r="E101" s="21"/>
      <c r="F101" s="22"/>
      <c r="G101" s="21"/>
      <c r="H101" s="88"/>
    </row>
    <row r="102" spans="2:9" ht="18" customHeight="1" x14ac:dyDescent="0.35">
      <c r="B102" s="110">
        <v>2005</v>
      </c>
      <c r="C102" s="25"/>
      <c r="D102" s="44"/>
      <c r="E102" s="21"/>
      <c r="F102" s="21"/>
      <c r="G102" s="21"/>
      <c r="H102" s="88"/>
    </row>
    <row r="103" spans="2:9" x14ac:dyDescent="0.35">
      <c r="B103" s="43">
        <v>38505</v>
      </c>
      <c r="C103" s="3">
        <v>11136</v>
      </c>
      <c r="D103" s="46" t="s">
        <v>90</v>
      </c>
      <c r="E103" s="26"/>
      <c r="F103" s="22" t="s">
        <v>91</v>
      </c>
      <c r="G103" s="27" t="s">
        <v>92</v>
      </c>
      <c r="H103" s="88">
        <v>734.25</v>
      </c>
    </row>
    <row r="104" spans="2:9" x14ac:dyDescent="0.35">
      <c r="B104" s="43">
        <v>38561</v>
      </c>
      <c r="C104" s="3">
        <v>11480</v>
      </c>
      <c r="D104" s="103" t="s">
        <v>93</v>
      </c>
      <c r="F104" s="1" t="s">
        <v>94</v>
      </c>
      <c r="G104" s="28">
        <v>199791</v>
      </c>
      <c r="H104" s="88">
        <v>699</v>
      </c>
    </row>
    <row r="105" spans="2:9" x14ac:dyDescent="0.35">
      <c r="B105" s="43">
        <v>38561</v>
      </c>
      <c r="C105" s="3">
        <v>11480</v>
      </c>
      <c r="D105" s="103" t="s">
        <v>93</v>
      </c>
      <c r="F105" s="1" t="s">
        <v>94</v>
      </c>
      <c r="G105" s="28">
        <v>207898</v>
      </c>
      <c r="H105" s="88">
        <v>699</v>
      </c>
    </row>
    <row r="106" spans="2:9" x14ac:dyDescent="0.35">
      <c r="B106" s="43">
        <v>38597</v>
      </c>
      <c r="C106" s="3">
        <v>11482</v>
      </c>
      <c r="D106" s="103" t="s">
        <v>95</v>
      </c>
      <c r="F106" s="29" t="s">
        <v>96</v>
      </c>
      <c r="G106" s="28">
        <v>11394473</v>
      </c>
      <c r="H106" s="88">
        <v>1326.83</v>
      </c>
    </row>
    <row r="107" spans="2:9" x14ac:dyDescent="0.35">
      <c r="B107" s="43">
        <v>38678</v>
      </c>
      <c r="C107" s="3">
        <v>12092</v>
      </c>
      <c r="D107" s="103" t="s">
        <v>97</v>
      </c>
      <c r="F107" s="1" t="s">
        <v>98</v>
      </c>
      <c r="G107" s="28">
        <v>30127</v>
      </c>
      <c r="H107" s="88">
        <v>1489.25</v>
      </c>
    </row>
    <row r="108" spans="2:9" x14ac:dyDescent="0.35">
      <c r="B108" s="43">
        <v>38702</v>
      </c>
      <c r="C108" s="3">
        <v>12534</v>
      </c>
      <c r="D108" s="103" t="s">
        <v>99</v>
      </c>
      <c r="F108" s="1" t="s">
        <v>98</v>
      </c>
      <c r="G108" s="28">
        <v>29988</v>
      </c>
      <c r="H108" s="88">
        <v>1489.25</v>
      </c>
      <c r="I108" s="83">
        <f>SUM(H103:H108)</f>
        <v>6437.58</v>
      </c>
    </row>
    <row r="109" spans="2:9" x14ac:dyDescent="0.35">
      <c r="B109" s="79"/>
      <c r="C109" s="3"/>
      <c r="D109" s="103"/>
      <c r="G109" s="28"/>
      <c r="H109" s="88"/>
    </row>
    <row r="110" spans="2:9" ht="18" customHeight="1" x14ac:dyDescent="0.35">
      <c r="B110" s="110">
        <v>2006</v>
      </c>
      <c r="C110" s="3"/>
      <c r="D110" s="104"/>
      <c r="E110" s="3"/>
      <c r="F110" s="3"/>
      <c r="G110" s="3"/>
      <c r="H110" s="105"/>
    </row>
    <row r="111" spans="2:9" x14ac:dyDescent="0.35">
      <c r="B111" s="43">
        <v>38733</v>
      </c>
      <c r="C111" s="3">
        <v>12657</v>
      </c>
      <c r="D111" s="46" t="s">
        <v>100</v>
      </c>
      <c r="E111" s="26"/>
      <c r="F111" s="22" t="s">
        <v>25</v>
      </c>
      <c r="G111" s="3">
        <v>41716</v>
      </c>
      <c r="H111" s="88">
        <v>11700</v>
      </c>
    </row>
    <row r="112" spans="2:9" x14ac:dyDescent="0.35">
      <c r="B112" s="43">
        <v>38768</v>
      </c>
      <c r="C112" s="3">
        <v>13441</v>
      </c>
      <c r="D112" s="46" t="s">
        <v>101</v>
      </c>
      <c r="E112" s="26"/>
      <c r="F112" s="22" t="s">
        <v>102</v>
      </c>
      <c r="G112" s="3" t="s">
        <v>103</v>
      </c>
      <c r="H112" s="88">
        <v>10989</v>
      </c>
    </row>
    <row r="113" spans="2:8" x14ac:dyDescent="0.35">
      <c r="B113" s="43">
        <v>38768</v>
      </c>
      <c r="C113" s="3">
        <v>13446</v>
      </c>
      <c r="D113" s="46" t="s">
        <v>104</v>
      </c>
      <c r="E113" s="26"/>
      <c r="F113" s="22" t="s">
        <v>44</v>
      </c>
      <c r="G113" s="3">
        <v>1062</v>
      </c>
      <c r="H113" s="88">
        <v>11035.4</v>
      </c>
    </row>
    <row r="114" spans="2:8" x14ac:dyDescent="0.35">
      <c r="B114" s="43">
        <v>38804</v>
      </c>
      <c r="C114" s="3" t="s">
        <v>105</v>
      </c>
      <c r="D114" s="46" t="s">
        <v>106</v>
      </c>
      <c r="E114" s="26"/>
      <c r="F114" s="22" t="s">
        <v>107</v>
      </c>
      <c r="G114" s="3" t="s">
        <v>108</v>
      </c>
      <c r="H114" s="88">
        <v>10350</v>
      </c>
    </row>
    <row r="115" spans="2:8" x14ac:dyDescent="0.35">
      <c r="B115" s="43">
        <v>38791</v>
      </c>
      <c r="C115" s="3" t="s">
        <v>109</v>
      </c>
      <c r="D115" s="46" t="s">
        <v>110</v>
      </c>
      <c r="E115" s="26"/>
      <c r="F115" s="29" t="s">
        <v>96</v>
      </c>
      <c r="G115" s="3">
        <v>58303</v>
      </c>
      <c r="H115" s="88">
        <v>6998</v>
      </c>
    </row>
    <row r="116" spans="2:8" x14ac:dyDescent="0.35">
      <c r="B116" s="43">
        <v>38803</v>
      </c>
      <c r="C116" s="3">
        <v>14728</v>
      </c>
      <c r="D116" s="46" t="s">
        <v>111</v>
      </c>
      <c r="E116" s="26"/>
      <c r="F116" s="29" t="s">
        <v>25</v>
      </c>
      <c r="G116" s="3">
        <v>43005</v>
      </c>
      <c r="H116" s="88">
        <v>7671.65</v>
      </c>
    </row>
    <row r="117" spans="2:8" x14ac:dyDescent="0.35">
      <c r="B117" s="43">
        <v>38803</v>
      </c>
      <c r="C117" s="3">
        <v>14729</v>
      </c>
      <c r="D117" s="46" t="s">
        <v>112</v>
      </c>
      <c r="E117" s="26"/>
      <c r="F117" s="29" t="s">
        <v>25</v>
      </c>
      <c r="G117" s="3">
        <v>43049</v>
      </c>
      <c r="H117" s="88">
        <v>9900</v>
      </c>
    </row>
    <row r="118" spans="2:8" x14ac:dyDescent="0.35">
      <c r="B118" s="43">
        <v>38805</v>
      </c>
      <c r="C118" s="3">
        <v>14754</v>
      </c>
      <c r="D118" s="46" t="s">
        <v>113</v>
      </c>
      <c r="E118" s="26"/>
      <c r="F118" s="22" t="s">
        <v>114</v>
      </c>
      <c r="G118" s="3" t="s">
        <v>115</v>
      </c>
      <c r="H118" s="88">
        <v>1559.01</v>
      </c>
    </row>
    <row r="119" spans="2:8" x14ac:dyDescent="0.35">
      <c r="B119" s="43">
        <v>38812</v>
      </c>
      <c r="C119" s="3">
        <v>14996</v>
      </c>
      <c r="D119" s="46" t="s">
        <v>116</v>
      </c>
      <c r="E119" s="26"/>
      <c r="F119" s="22" t="s">
        <v>117</v>
      </c>
      <c r="G119" s="3">
        <v>1038</v>
      </c>
      <c r="H119" s="88">
        <v>12729.98</v>
      </c>
    </row>
    <row r="120" spans="2:8" x14ac:dyDescent="0.35">
      <c r="B120" s="43">
        <v>38819</v>
      </c>
      <c r="C120" s="3" t="s">
        <v>118</v>
      </c>
      <c r="D120" s="46" t="s">
        <v>119</v>
      </c>
      <c r="E120" s="26"/>
      <c r="F120" s="29" t="s">
        <v>96</v>
      </c>
      <c r="G120" s="3" t="s">
        <v>120</v>
      </c>
      <c r="H120" s="88">
        <v>10392</v>
      </c>
    </row>
    <row r="121" spans="2:8" x14ac:dyDescent="0.35">
      <c r="B121" s="43">
        <v>38826</v>
      </c>
      <c r="C121" s="3">
        <v>366</v>
      </c>
      <c r="D121" s="46" t="s">
        <v>121</v>
      </c>
      <c r="E121" s="26"/>
      <c r="F121" s="22" t="s">
        <v>122</v>
      </c>
      <c r="G121" s="3">
        <v>10374</v>
      </c>
      <c r="H121" s="88">
        <v>354640.26</v>
      </c>
    </row>
    <row r="122" spans="2:8" x14ac:dyDescent="0.35">
      <c r="B122" s="43">
        <v>38827</v>
      </c>
      <c r="C122" s="3" t="s">
        <v>123</v>
      </c>
      <c r="D122" s="46" t="s">
        <v>113</v>
      </c>
      <c r="E122" s="26"/>
      <c r="F122" s="29" t="s">
        <v>96</v>
      </c>
      <c r="G122" s="3"/>
      <c r="H122" s="88">
        <v>2597</v>
      </c>
    </row>
    <row r="123" spans="2:8" x14ac:dyDescent="0.35">
      <c r="B123" s="43">
        <v>38827</v>
      </c>
      <c r="C123" s="3" t="s">
        <v>124</v>
      </c>
      <c r="D123" s="46" t="s">
        <v>113</v>
      </c>
      <c r="E123" s="26"/>
      <c r="F123" s="29" t="s">
        <v>96</v>
      </c>
      <c r="G123" s="3"/>
      <c r="H123" s="88">
        <v>2597</v>
      </c>
    </row>
    <row r="124" spans="2:8" x14ac:dyDescent="0.35">
      <c r="B124" s="43">
        <v>38836</v>
      </c>
      <c r="C124" s="3" t="s">
        <v>125</v>
      </c>
      <c r="D124" s="46" t="s">
        <v>126</v>
      </c>
      <c r="E124" s="26"/>
      <c r="F124" s="22" t="s">
        <v>127</v>
      </c>
      <c r="G124" s="3">
        <v>25</v>
      </c>
      <c r="H124" s="88">
        <v>8326</v>
      </c>
    </row>
    <row r="125" spans="2:8" x14ac:dyDescent="0.35">
      <c r="B125" s="43">
        <v>38853</v>
      </c>
      <c r="C125" s="3">
        <v>2387</v>
      </c>
      <c r="D125" s="46" t="s">
        <v>128</v>
      </c>
      <c r="E125" s="26"/>
      <c r="F125" s="22" t="s">
        <v>129</v>
      </c>
      <c r="G125" s="3">
        <v>1113</v>
      </c>
      <c r="H125" s="88">
        <v>21689</v>
      </c>
    </row>
    <row r="126" spans="2:8" x14ac:dyDescent="0.35">
      <c r="B126" s="43">
        <v>38855</v>
      </c>
      <c r="C126" s="3" t="s">
        <v>130</v>
      </c>
      <c r="D126" s="46" t="s">
        <v>131</v>
      </c>
      <c r="E126" s="26"/>
      <c r="F126" s="22" t="s">
        <v>96</v>
      </c>
      <c r="G126" s="3">
        <v>12711087</v>
      </c>
      <c r="H126" s="88">
        <v>7791.05</v>
      </c>
    </row>
    <row r="127" spans="2:8" x14ac:dyDescent="0.35">
      <c r="B127" s="43">
        <v>38862</v>
      </c>
      <c r="C127" s="3">
        <v>782</v>
      </c>
      <c r="D127" s="46" t="s">
        <v>132</v>
      </c>
      <c r="E127" s="26"/>
      <c r="F127" s="22" t="s">
        <v>133</v>
      </c>
      <c r="G127" s="3">
        <v>451</v>
      </c>
      <c r="H127" s="88">
        <v>4298.12</v>
      </c>
    </row>
    <row r="128" spans="2:8" x14ac:dyDescent="0.35">
      <c r="B128" s="43">
        <v>38885</v>
      </c>
      <c r="C128" s="3">
        <v>5342</v>
      </c>
      <c r="D128" s="46" t="s">
        <v>134</v>
      </c>
      <c r="E128" s="26"/>
      <c r="F128" s="22" t="s">
        <v>135</v>
      </c>
      <c r="G128" s="3">
        <v>67485</v>
      </c>
      <c r="H128" s="88">
        <v>3306.83</v>
      </c>
    </row>
    <row r="129" spans="2:8" x14ac:dyDescent="0.35">
      <c r="B129" s="43">
        <v>38888</v>
      </c>
      <c r="C129" s="3">
        <v>5372</v>
      </c>
      <c r="D129" s="46" t="s">
        <v>136</v>
      </c>
      <c r="E129" s="26"/>
      <c r="F129" s="22" t="s">
        <v>135</v>
      </c>
      <c r="G129" s="3">
        <v>67663</v>
      </c>
      <c r="H129" s="88">
        <v>11005.5</v>
      </c>
    </row>
    <row r="130" spans="2:8" x14ac:dyDescent="0.35">
      <c r="B130" s="43">
        <v>38890</v>
      </c>
      <c r="C130" s="3">
        <v>5449</v>
      </c>
      <c r="D130" s="46" t="s">
        <v>128</v>
      </c>
      <c r="E130" s="26"/>
      <c r="F130" s="29" t="s">
        <v>129</v>
      </c>
      <c r="G130" s="3">
        <v>1122</v>
      </c>
      <c r="H130" s="88">
        <v>21689</v>
      </c>
    </row>
    <row r="131" spans="2:8" x14ac:dyDescent="0.35">
      <c r="B131" s="43">
        <v>38894</v>
      </c>
      <c r="C131" s="3" t="s">
        <v>137</v>
      </c>
      <c r="D131" s="46" t="s">
        <v>113</v>
      </c>
      <c r="E131" s="26"/>
      <c r="F131" s="29" t="s">
        <v>96</v>
      </c>
      <c r="G131" s="3">
        <v>12854067</v>
      </c>
      <c r="H131" s="88">
        <v>2597</v>
      </c>
    </row>
    <row r="132" spans="2:8" x14ac:dyDescent="0.35">
      <c r="B132" s="43">
        <v>38896</v>
      </c>
      <c r="C132" s="3">
        <v>5712</v>
      </c>
      <c r="D132" s="46" t="s">
        <v>138</v>
      </c>
      <c r="E132" s="26"/>
      <c r="F132" s="22" t="s">
        <v>139</v>
      </c>
      <c r="G132" s="3">
        <v>75804</v>
      </c>
      <c r="H132" s="88">
        <v>5244</v>
      </c>
    </row>
    <row r="133" spans="2:8" x14ac:dyDescent="0.35">
      <c r="B133" s="43">
        <v>40365</v>
      </c>
      <c r="C133" s="3">
        <v>7133</v>
      </c>
      <c r="D133" s="46" t="s">
        <v>526</v>
      </c>
      <c r="E133" s="26"/>
      <c r="F133" s="22" t="s">
        <v>139</v>
      </c>
      <c r="G133" s="3"/>
      <c r="H133" s="88">
        <v>25171.200000000001</v>
      </c>
    </row>
    <row r="134" spans="2:8" x14ac:dyDescent="0.35">
      <c r="B134" s="43">
        <v>40373</v>
      </c>
      <c r="C134" s="3">
        <v>8758</v>
      </c>
      <c r="D134" s="46" t="s">
        <v>527</v>
      </c>
      <c r="E134" s="26"/>
      <c r="F134" s="22" t="s">
        <v>528</v>
      </c>
      <c r="G134" s="3"/>
      <c r="H134" s="88">
        <v>53050.33</v>
      </c>
    </row>
    <row r="135" spans="2:8" x14ac:dyDescent="0.35">
      <c r="B135" s="43">
        <v>10068</v>
      </c>
      <c r="C135" s="3">
        <v>10036</v>
      </c>
      <c r="D135" s="46"/>
      <c r="E135" s="26"/>
      <c r="F135" s="22"/>
      <c r="G135" s="3"/>
      <c r="H135" s="88">
        <v>2082</v>
      </c>
    </row>
    <row r="136" spans="2:8" x14ac:dyDescent="0.35">
      <c r="B136" s="43">
        <v>38958</v>
      </c>
      <c r="C136" s="3">
        <v>10991</v>
      </c>
      <c r="D136" s="46" t="s">
        <v>140</v>
      </c>
      <c r="E136" s="26"/>
      <c r="F136" s="22" t="s">
        <v>141</v>
      </c>
      <c r="G136" s="3">
        <v>1427</v>
      </c>
      <c r="H136" s="88">
        <v>21275</v>
      </c>
    </row>
    <row r="137" spans="2:8" x14ac:dyDescent="0.35">
      <c r="B137" s="43">
        <v>38965</v>
      </c>
      <c r="C137" s="3">
        <v>11056</v>
      </c>
      <c r="D137" s="46" t="s">
        <v>142</v>
      </c>
      <c r="E137" s="26"/>
      <c r="F137" s="22" t="s">
        <v>143</v>
      </c>
      <c r="G137" s="3">
        <v>37849</v>
      </c>
      <c r="H137" s="88">
        <v>2934.23</v>
      </c>
    </row>
    <row r="138" spans="2:8" x14ac:dyDescent="0.35">
      <c r="B138" s="43">
        <v>38974</v>
      </c>
      <c r="C138" s="3" t="s">
        <v>144</v>
      </c>
      <c r="D138" s="46" t="s">
        <v>145</v>
      </c>
      <c r="E138" s="26"/>
      <c r="F138" s="29" t="s">
        <v>146</v>
      </c>
      <c r="G138" s="3">
        <v>2482</v>
      </c>
      <c r="H138" s="88">
        <v>2027.12</v>
      </c>
    </row>
    <row r="139" spans="2:8" x14ac:dyDescent="0.35">
      <c r="B139" s="43">
        <v>39016</v>
      </c>
      <c r="C139" s="3">
        <v>11457</v>
      </c>
      <c r="D139" s="46" t="s">
        <v>147</v>
      </c>
      <c r="E139" s="26"/>
      <c r="F139" s="29" t="s">
        <v>146</v>
      </c>
      <c r="G139" s="3">
        <v>2580</v>
      </c>
      <c r="H139" s="88">
        <v>12867.54</v>
      </c>
    </row>
    <row r="140" spans="2:8" x14ac:dyDescent="0.35">
      <c r="B140" s="43">
        <v>39044</v>
      </c>
      <c r="C140" s="3">
        <v>11586</v>
      </c>
      <c r="D140" s="46" t="s">
        <v>148</v>
      </c>
      <c r="E140" s="26"/>
      <c r="F140" s="22" t="s">
        <v>149</v>
      </c>
      <c r="G140" s="3">
        <v>20220</v>
      </c>
      <c r="H140" s="88">
        <v>25300</v>
      </c>
    </row>
    <row r="141" spans="2:8" x14ac:dyDescent="0.35">
      <c r="B141" s="43">
        <v>39072</v>
      </c>
      <c r="C141" s="3">
        <v>11787</v>
      </c>
      <c r="D141" s="46" t="s">
        <v>150</v>
      </c>
      <c r="E141" s="26"/>
      <c r="F141" s="29" t="s">
        <v>151</v>
      </c>
      <c r="G141" s="3">
        <v>612</v>
      </c>
      <c r="H141" s="88">
        <v>35765</v>
      </c>
    </row>
    <row r="142" spans="2:8" x14ac:dyDescent="0.35">
      <c r="B142" s="43">
        <v>39080</v>
      </c>
      <c r="C142" s="3" t="s">
        <v>152</v>
      </c>
      <c r="D142" s="46" t="s">
        <v>153</v>
      </c>
      <c r="E142" s="26"/>
      <c r="F142" s="29" t="s">
        <v>146</v>
      </c>
      <c r="G142" s="3">
        <v>2682</v>
      </c>
      <c r="H142" s="88">
        <v>13980</v>
      </c>
    </row>
    <row r="143" spans="2:8" x14ac:dyDescent="0.35">
      <c r="B143" s="43">
        <v>39080</v>
      </c>
      <c r="C143" s="3" t="s">
        <v>152</v>
      </c>
      <c r="D143" s="46" t="s">
        <v>154</v>
      </c>
      <c r="E143" s="26"/>
      <c r="F143" s="29" t="s">
        <v>151</v>
      </c>
      <c r="G143" s="3">
        <v>619</v>
      </c>
      <c r="H143" s="88">
        <v>32775</v>
      </c>
    </row>
    <row r="144" spans="2:8" x14ac:dyDescent="0.35">
      <c r="B144" s="43">
        <v>39070</v>
      </c>
      <c r="C144" s="3" t="s">
        <v>155</v>
      </c>
      <c r="D144" s="46" t="s">
        <v>156</v>
      </c>
      <c r="E144" s="26"/>
      <c r="F144" s="29" t="s">
        <v>25</v>
      </c>
      <c r="G144" s="3" t="s">
        <v>157</v>
      </c>
      <c r="H144" s="88">
        <v>1620</v>
      </c>
    </row>
    <row r="145" spans="2:9" x14ac:dyDescent="0.35">
      <c r="B145" s="43">
        <v>39070</v>
      </c>
      <c r="C145" s="3" t="s">
        <v>158</v>
      </c>
      <c r="D145" s="46" t="s">
        <v>156</v>
      </c>
      <c r="E145" s="26"/>
      <c r="F145" s="29" t="s">
        <v>25</v>
      </c>
      <c r="G145" s="3">
        <v>7184</v>
      </c>
      <c r="H145" s="88">
        <v>1620</v>
      </c>
      <c r="I145" s="83">
        <f>SUM(H111:H145)</f>
        <v>769573.22</v>
      </c>
    </row>
    <row r="146" spans="2:9" x14ac:dyDescent="0.35">
      <c r="B146" s="79"/>
      <c r="C146" s="3"/>
      <c r="D146" s="46"/>
      <c r="E146" s="26"/>
      <c r="F146" s="29"/>
      <c r="G146" s="3"/>
      <c r="H146" s="88"/>
    </row>
    <row r="147" spans="2:9" ht="14.1" customHeight="1" x14ac:dyDescent="0.35">
      <c r="B147" s="110">
        <v>2007</v>
      </c>
      <c r="C147" s="3"/>
      <c r="D147" s="104"/>
      <c r="E147" s="3"/>
      <c r="F147" s="3"/>
      <c r="G147" s="3"/>
      <c r="H147" s="105"/>
    </row>
    <row r="148" spans="2:9" x14ac:dyDescent="0.35">
      <c r="B148" s="43">
        <v>39093</v>
      </c>
      <c r="C148" s="3">
        <v>11837</v>
      </c>
      <c r="D148" s="77" t="s">
        <v>156</v>
      </c>
      <c r="E148" s="30" t="s">
        <v>159</v>
      </c>
      <c r="F148" s="29" t="s">
        <v>25</v>
      </c>
      <c r="G148" s="3">
        <v>50227</v>
      </c>
      <c r="H148" s="87">
        <v>1619.99</v>
      </c>
    </row>
    <row r="149" spans="2:9" x14ac:dyDescent="0.35">
      <c r="B149" s="43">
        <v>39108</v>
      </c>
      <c r="C149" s="3">
        <v>11918</v>
      </c>
      <c r="D149" s="77" t="s">
        <v>160</v>
      </c>
      <c r="E149" s="30" t="s">
        <v>161</v>
      </c>
      <c r="F149" s="29" t="s">
        <v>146</v>
      </c>
      <c r="G149" s="3">
        <v>2705</v>
      </c>
      <c r="H149" s="87">
        <v>17156.71</v>
      </c>
    </row>
    <row r="150" spans="2:9" x14ac:dyDescent="0.35">
      <c r="B150" s="43">
        <v>39169</v>
      </c>
      <c r="C150" s="3">
        <v>12236</v>
      </c>
      <c r="D150" s="77" t="s">
        <v>162</v>
      </c>
      <c r="E150" s="30" t="s">
        <v>163</v>
      </c>
      <c r="F150" s="29" t="s">
        <v>151</v>
      </c>
      <c r="G150" s="3">
        <v>790</v>
      </c>
      <c r="H150" s="87">
        <v>1891.75</v>
      </c>
    </row>
    <row r="151" spans="2:9" x14ac:dyDescent="0.35">
      <c r="B151" s="43">
        <v>39211</v>
      </c>
      <c r="C151" s="3">
        <v>12349</v>
      </c>
      <c r="D151" s="77" t="s">
        <v>162</v>
      </c>
      <c r="E151" s="30" t="s">
        <v>163</v>
      </c>
      <c r="F151" s="29" t="s">
        <v>151</v>
      </c>
      <c r="G151" s="3">
        <v>934</v>
      </c>
      <c r="H151" s="87">
        <v>1891.75</v>
      </c>
    </row>
    <row r="152" spans="2:9" x14ac:dyDescent="0.35">
      <c r="B152" s="43">
        <v>39211</v>
      </c>
      <c r="C152" s="3" t="s">
        <v>164</v>
      </c>
      <c r="D152" s="77" t="s">
        <v>113</v>
      </c>
      <c r="E152" s="30" t="s">
        <v>163</v>
      </c>
      <c r="F152" s="29" t="s">
        <v>96</v>
      </c>
      <c r="G152" s="3">
        <v>14446708</v>
      </c>
      <c r="H152" s="87">
        <v>2498</v>
      </c>
    </row>
    <row r="153" spans="2:9" x14ac:dyDescent="0.35">
      <c r="B153" s="43">
        <v>39261</v>
      </c>
      <c r="C153" s="3" t="s">
        <v>165</v>
      </c>
      <c r="D153" s="77" t="s">
        <v>166</v>
      </c>
      <c r="E153" s="30" t="s">
        <v>161</v>
      </c>
      <c r="F153" s="29" t="s">
        <v>96</v>
      </c>
      <c r="G153" s="3">
        <v>14571837</v>
      </c>
      <c r="H153" s="87">
        <v>17486.05</v>
      </c>
    </row>
    <row r="154" spans="2:9" x14ac:dyDescent="0.35">
      <c r="B154" s="43">
        <v>39294</v>
      </c>
      <c r="C154" s="3" t="s">
        <v>167</v>
      </c>
      <c r="D154" s="77" t="s">
        <v>113</v>
      </c>
      <c r="E154" s="30" t="s">
        <v>163</v>
      </c>
      <c r="F154" s="29" t="s">
        <v>96</v>
      </c>
      <c r="G154" s="3">
        <v>14835228</v>
      </c>
      <c r="H154" s="87">
        <v>2498</v>
      </c>
    </row>
    <row r="155" spans="2:9" x14ac:dyDescent="0.35">
      <c r="B155" s="43">
        <v>39294</v>
      </c>
      <c r="C155" s="3" t="s">
        <v>168</v>
      </c>
      <c r="D155" s="77" t="s">
        <v>113</v>
      </c>
      <c r="E155" s="30" t="s">
        <v>169</v>
      </c>
      <c r="F155" s="29" t="s">
        <v>96</v>
      </c>
      <c r="G155" s="3">
        <v>14804154</v>
      </c>
      <c r="H155" s="87">
        <v>3498</v>
      </c>
    </row>
    <row r="156" spans="2:9" x14ac:dyDescent="0.35">
      <c r="B156" s="43">
        <v>39345</v>
      </c>
      <c r="C156" s="3">
        <v>12875</v>
      </c>
      <c r="D156" s="77" t="s">
        <v>170</v>
      </c>
      <c r="E156" s="30" t="s">
        <v>159</v>
      </c>
      <c r="F156" s="29" t="s">
        <v>146</v>
      </c>
      <c r="G156" s="3">
        <v>3085</v>
      </c>
      <c r="H156" s="87">
        <v>1320.16</v>
      </c>
    </row>
    <row r="157" spans="2:9" x14ac:dyDescent="0.35">
      <c r="B157" s="43">
        <v>39346</v>
      </c>
      <c r="C157" s="3">
        <v>12880</v>
      </c>
      <c r="D157" s="77" t="s">
        <v>171</v>
      </c>
      <c r="E157" s="30" t="s">
        <v>172</v>
      </c>
      <c r="F157" s="29" t="s">
        <v>129</v>
      </c>
      <c r="G157" s="3">
        <v>1653</v>
      </c>
      <c r="H157" s="87">
        <v>23496.799999999999</v>
      </c>
    </row>
    <row r="158" spans="2:9" s="23" customFormat="1" x14ac:dyDescent="0.35">
      <c r="B158" s="43">
        <v>39357</v>
      </c>
      <c r="C158" s="3">
        <v>12975</v>
      </c>
      <c r="D158" s="77" t="s">
        <v>171</v>
      </c>
      <c r="E158" s="30" t="s">
        <v>172</v>
      </c>
      <c r="F158" s="29" t="s">
        <v>129</v>
      </c>
      <c r="G158" s="3">
        <v>1660</v>
      </c>
      <c r="H158" s="87">
        <v>23496.799999999999</v>
      </c>
      <c r="I158" s="86"/>
    </row>
    <row r="159" spans="2:9" s="23" customFormat="1" x14ac:dyDescent="0.35">
      <c r="B159" s="43">
        <v>39381</v>
      </c>
      <c r="C159" s="3">
        <v>13020</v>
      </c>
      <c r="D159" s="77" t="s">
        <v>173</v>
      </c>
      <c r="E159" s="30" t="s">
        <v>174</v>
      </c>
      <c r="F159" s="29" t="s">
        <v>175</v>
      </c>
      <c r="G159" s="3">
        <v>366</v>
      </c>
      <c r="H159" s="87">
        <v>14474.82</v>
      </c>
      <c r="I159" s="86"/>
    </row>
    <row r="160" spans="2:9" s="23" customFormat="1" x14ac:dyDescent="0.35">
      <c r="B160" s="43">
        <v>39386</v>
      </c>
      <c r="C160" s="3">
        <v>13052</v>
      </c>
      <c r="D160" s="77" t="s">
        <v>176</v>
      </c>
      <c r="E160" s="30" t="s">
        <v>177</v>
      </c>
      <c r="F160" s="29" t="s">
        <v>178</v>
      </c>
      <c r="G160" s="3">
        <v>987</v>
      </c>
      <c r="H160" s="87">
        <v>50439.8</v>
      </c>
      <c r="I160" s="86"/>
    </row>
    <row r="161" spans="2:9" s="23" customFormat="1" x14ac:dyDescent="0.35">
      <c r="B161" s="43">
        <v>39386</v>
      </c>
      <c r="C161" s="3">
        <v>13053</v>
      </c>
      <c r="D161" s="77" t="s">
        <v>179</v>
      </c>
      <c r="E161" s="30" t="s">
        <v>180</v>
      </c>
      <c r="F161" s="29" t="s">
        <v>181</v>
      </c>
      <c r="G161" s="3">
        <v>1673</v>
      </c>
      <c r="H161" s="87">
        <v>37879.56</v>
      </c>
      <c r="I161" s="86"/>
    </row>
    <row r="162" spans="2:9" s="23" customFormat="1" x14ac:dyDescent="0.35">
      <c r="B162" s="43">
        <v>39413</v>
      </c>
      <c r="C162" s="3">
        <v>13199</v>
      </c>
      <c r="D162" s="77" t="s">
        <v>179</v>
      </c>
      <c r="E162" s="30" t="s">
        <v>180</v>
      </c>
      <c r="F162" s="29" t="s">
        <v>181</v>
      </c>
      <c r="G162" s="3">
        <v>2001</v>
      </c>
      <c r="H162" s="87">
        <v>37879.56</v>
      </c>
      <c r="I162" s="86"/>
    </row>
    <row r="163" spans="2:9" s="23" customFormat="1" x14ac:dyDescent="0.35">
      <c r="B163" s="43">
        <v>39430</v>
      </c>
      <c r="C163" s="3">
        <v>13319</v>
      </c>
      <c r="D163" s="77" t="s">
        <v>182</v>
      </c>
      <c r="E163" s="30" t="s">
        <v>177</v>
      </c>
      <c r="F163" s="29" t="s">
        <v>183</v>
      </c>
      <c r="G163" s="3">
        <v>992</v>
      </c>
      <c r="H163" s="87">
        <v>27160</v>
      </c>
      <c r="I163" s="86"/>
    </row>
    <row r="164" spans="2:9" s="23" customFormat="1" x14ac:dyDescent="0.35">
      <c r="B164" s="43">
        <v>39435</v>
      </c>
      <c r="C164" s="3">
        <v>12752</v>
      </c>
      <c r="D164" s="77" t="s">
        <v>113</v>
      </c>
      <c r="E164" s="30" t="s">
        <v>163</v>
      </c>
      <c r="F164" s="29" t="s">
        <v>184</v>
      </c>
      <c r="G164" s="3">
        <v>2004</v>
      </c>
      <c r="H164" s="87">
        <v>3680</v>
      </c>
      <c r="I164" s="83">
        <f>SUM(H148:H164)</f>
        <v>268367.75</v>
      </c>
    </row>
    <row r="165" spans="2:9" s="23" customFormat="1" x14ac:dyDescent="0.35">
      <c r="B165" s="79"/>
      <c r="C165" s="3"/>
      <c r="D165" s="77"/>
      <c r="E165" s="30"/>
      <c r="F165" s="29"/>
      <c r="G165" s="3"/>
      <c r="H165" s="87"/>
      <c r="I165" s="83"/>
    </row>
    <row r="166" spans="2:9" ht="15.6" customHeight="1" x14ac:dyDescent="0.35">
      <c r="B166" s="110">
        <v>2008</v>
      </c>
      <c r="C166" s="3"/>
      <c r="D166" s="104"/>
      <c r="E166" s="3"/>
      <c r="F166" s="3"/>
      <c r="G166" s="3"/>
      <c r="H166" s="105"/>
    </row>
    <row r="167" spans="2:9" x14ac:dyDescent="0.35">
      <c r="B167" s="43">
        <v>39549</v>
      </c>
      <c r="C167" s="3">
        <v>13812</v>
      </c>
      <c r="D167" s="77" t="s">
        <v>185</v>
      </c>
      <c r="E167" s="30" t="s">
        <v>163</v>
      </c>
      <c r="F167" s="29" t="s">
        <v>151</v>
      </c>
      <c r="G167" s="28">
        <v>1757</v>
      </c>
      <c r="H167" s="87">
        <v>1819.3</v>
      </c>
    </row>
    <row r="168" spans="2:9" s="23" customFormat="1" x14ac:dyDescent="0.35">
      <c r="B168" s="43">
        <v>39737</v>
      </c>
      <c r="C168" s="3">
        <v>14591</v>
      </c>
      <c r="D168" s="77" t="s">
        <v>186</v>
      </c>
      <c r="E168" s="30" t="s">
        <v>163</v>
      </c>
      <c r="F168" s="29" t="s">
        <v>151</v>
      </c>
      <c r="G168" s="3">
        <v>2196</v>
      </c>
      <c r="H168" s="87">
        <v>3036</v>
      </c>
      <c r="I168" s="86"/>
    </row>
    <row r="169" spans="2:9" s="23" customFormat="1" x14ac:dyDescent="0.35">
      <c r="B169" s="43">
        <v>39743</v>
      </c>
      <c r="C169" s="3">
        <v>14609</v>
      </c>
      <c r="D169" s="77" t="s">
        <v>187</v>
      </c>
      <c r="E169" s="30" t="s">
        <v>188</v>
      </c>
      <c r="F169" s="29" t="s">
        <v>189</v>
      </c>
      <c r="G169" s="3">
        <v>594</v>
      </c>
      <c r="H169" s="87">
        <v>15192.65</v>
      </c>
      <c r="I169" s="86"/>
    </row>
    <row r="170" spans="2:9" s="23" customFormat="1" x14ac:dyDescent="0.35">
      <c r="B170" s="43">
        <v>39790</v>
      </c>
      <c r="C170" s="3">
        <v>14913</v>
      </c>
      <c r="D170" s="77" t="s">
        <v>142</v>
      </c>
      <c r="E170" s="30" t="s">
        <v>190</v>
      </c>
      <c r="F170" s="29" t="s">
        <v>151</v>
      </c>
      <c r="G170" s="3">
        <v>2335</v>
      </c>
      <c r="H170" s="87">
        <v>2229.56</v>
      </c>
      <c r="I170" s="86"/>
    </row>
    <row r="171" spans="2:9" s="23" customFormat="1" x14ac:dyDescent="0.35">
      <c r="B171" s="43">
        <v>39811</v>
      </c>
      <c r="C171" s="3">
        <v>15270</v>
      </c>
      <c r="D171" s="77" t="s">
        <v>191</v>
      </c>
      <c r="E171" s="30" t="s">
        <v>163</v>
      </c>
      <c r="F171" s="29" t="s">
        <v>151</v>
      </c>
      <c r="G171" s="3">
        <v>2368</v>
      </c>
      <c r="H171" s="87">
        <v>5727</v>
      </c>
      <c r="I171" s="83">
        <f>SUM(H167:H171)</f>
        <v>28004.510000000002</v>
      </c>
    </row>
    <row r="172" spans="2:9" s="23" customFormat="1" x14ac:dyDescent="0.35">
      <c r="B172" s="79"/>
      <c r="C172" s="3"/>
      <c r="D172" s="77"/>
      <c r="E172" s="30"/>
      <c r="F172" s="29"/>
      <c r="G172" s="3"/>
      <c r="H172" s="87"/>
      <c r="I172" s="83"/>
    </row>
    <row r="173" spans="2:9" ht="15" customHeight="1" x14ac:dyDescent="0.35">
      <c r="B173" s="110">
        <v>2009</v>
      </c>
      <c r="C173" s="3"/>
      <c r="D173" s="77"/>
      <c r="E173" s="30"/>
      <c r="F173" s="29"/>
      <c r="G173" s="3"/>
      <c r="H173" s="87"/>
    </row>
    <row r="174" spans="2:9" x14ac:dyDescent="0.35">
      <c r="B174" s="43">
        <v>39823</v>
      </c>
      <c r="C174" s="3">
        <v>15481</v>
      </c>
      <c r="D174" s="77" t="s">
        <v>192</v>
      </c>
      <c r="E174" s="2" t="s">
        <v>159</v>
      </c>
      <c r="F174" s="29" t="s">
        <v>193</v>
      </c>
      <c r="G174" s="3">
        <v>104</v>
      </c>
      <c r="H174" s="87">
        <v>10183.5</v>
      </c>
    </row>
    <row r="175" spans="2:9" x14ac:dyDescent="0.35">
      <c r="B175" s="43">
        <v>39819</v>
      </c>
      <c r="C175" s="3">
        <v>15447</v>
      </c>
      <c r="D175" s="77" t="s">
        <v>194</v>
      </c>
      <c r="E175" s="30" t="s">
        <v>163</v>
      </c>
      <c r="F175" s="29" t="s">
        <v>151</v>
      </c>
      <c r="G175" s="3">
        <v>2438</v>
      </c>
      <c r="H175" s="87">
        <v>7891.13</v>
      </c>
    </row>
    <row r="176" spans="2:9" x14ac:dyDescent="0.35">
      <c r="B176" s="43">
        <v>39828</v>
      </c>
      <c r="C176" s="3">
        <v>15587</v>
      </c>
      <c r="D176" s="77" t="s">
        <v>195</v>
      </c>
      <c r="E176" s="30" t="s">
        <v>196</v>
      </c>
      <c r="F176" s="29" t="s">
        <v>151</v>
      </c>
      <c r="G176" s="3">
        <v>2452</v>
      </c>
      <c r="H176" s="87">
        <v>5063.45</v>
      </c>
    </row>
    <row r="177" spans="2:8" x14ac:dyDescent="0.35">
      <c r="B177" s="43">
        <v>39834</v>
      </c>
      <c r="C177" s="3">
        <v>15617</v>
      </c>
      <c r="D177" s="77" t="s">
        <v>197</v>
      </c>
      <c r="E177" s="30" t="s">
        <v>476</v>
      </c>
      <c r="F177" s="29" t="s">
        <v>151</v>
      </c>
      <c r="G177" s="3">
        <v>2469</v>
      </c>
      <c r="H177" s="87">
        <v>16044.46</v>
      </c>
    </row>
    <row r="178" spans="2:8" x14ac:dyDescent="0.35">
      <c r="B178" s="43">
        <v>39834</v>
      </c>
      <c r="C178" s="3">
        <v>15616</v>
      </c>
      <c r="D178" s="77" t="s">
        <v>198</v>
      </c>
      <c r="E178" s="30" t="s">
        <v>205</v>
      </c>
      <c r="F178" s="29" t="s">
        <v>151</v>
      </c>
      <c r="G178" s="3">
        <v>2470</v>
      </c>
      <c r="H178" s="87">
        <v>17179.939999999999</v>
      </c>
    </row>
    <row r="179" spans="2:8" x14ac:dyDescent="0.35">
      <c r="B179" s="43">
        <v>39842</v>
      </c>
      <c r="C179" s="3">
        <v>15762</v>
      </c>
      <c r="D179" s="77" t="s">
        <v>199</v>
      </c>
      <c r="E179" s="30" t="s">
        <v>163</v>
      </c>
      <c r="F179" s="29" t="s">
        <v>151</v>
      </c>
      <c r="G179" s="3">
        <v>2483</v>
      </c>
      <c r="H179" s="87">
        <v>3432</v>
      </c>
    </row>
    <row r="180" spans="2:8" x14ac:dyDescent="0.35">
      <c r="B180" s="43">
        <v>39864</v>
      </c>
      <c r="C180" s="3">
        <v>16063</v>
      </c>
      <c r="D180" s="77" t="s">
        <v>200</v>
      </c>
      <c r="E180" s="30" t="s">
        <v>477</v>
      </c>
      <c r="F180" s="29" t="s">
        <v>143</v>
      </c>
      <c r="G180" s="3" t="s">
        <v>201</v>
      </c>
      <c r="H180" s="87">
        <v>13878.78</v>
      </c>
    </row>
    <row r="181" spans="2:8" x14ac:dyDescent="0.35">
      <c r="B181" s="43">
        <v>39867</v>
      </c>
      <c r="C181" s="3">
        <v>16076</v>
      </c>
      <c r="D181" s="77" t="s">
        <v>202</v>
      </c>
      <c r="E181" s="30" t="s">
        <v>159</v>
      </c>
      <c r="F181" s="29" t="s">
        <v>203</v>
      </c>
      <c r="G181" s="3"/>
      <c r="H181" s="87">
        <v>11596.6</v>
      </c>
    </row>
    <row r="182" spans="2:8" x14ac:dyDescent="0.35">
      <c r="B182" s="43">
        <v>39875</v>
      </c>
      <c r="C182" s="3">
        <v>16210</v>
      </c>
      <c r="D182" s="77" t="s">
        <v>204</v>
      </c>
      <c r="E182" s="30" t="s">
        <v>205</v>
      </c>
      <c r="F182" s="29" t="s">
        <v>181</v>
      </c>
      <c r="G182" s="3">
        <v>2313</v>
      </c>
      <c r="H182" s="87">
        <v>15065</v>
      </c>
    </row>
    <row r="183" spans="2:8" x14ac:dyDescent="0.35">
      <c r="B183" s="43">
        <v>39875</v>
      </c>
      <c r="C183" s="3">
        <v>16212</v>
      </c>
      <c r="D183" s="77" t="s">
        <v>478</v>
      </c>
      <c r="E183" s="30" t="s">
        <v>163</v>
      </c>
      <c r="F183" s="29" t="s">
        <v>143</v>
      </c>
      <c r="G183" s="3">
        <v>48116</v>
      </c>
      <c r="H183" s="87">
        <v>11658.7</v>
      </c>
    </row>
    <row r="184" spans="2:8" x14ac:dyDescent="0.35">
      <c r="B184" s="43">
        <v>39877</v>
      </c>
      <c r="C184" s="3">
        <v>16248</v>
      </c>
      <c r="D184" s="77" t="s">
        <v>206</v>
      </c>
      <c r="E184" s="30" t="s">
        <v>159</v>
      </c>
      <c r="F184" s="29" t="s">
        <v>203</v>
      </c>
      <c r="G184" s="3">
        <v>19824</v>
      </c>
      <c r="H184" s="87">
        <v>11596.6</v>
      </c>
    </row>
    <row r="185" spans="2:8" x14ac:dyDescent="0.35">
      <c r="B185" s="43">
        <v>39883</v>
      </c>
      <c r="C185" s="3">
        <v>16282</v>
      </c>
      <c r="D185" s="77" t="s">
        <v>207</v>
      </c>
      <c r="E185" s="30" t="s">
        <v>479</v>
      </c>
      <c r="F185" s="29" t="s">
        <v>181</v>
      </c>
      <c r="G185" s="3">
        <v>2328</v>
      </c>
      <c r="H185" s="87">
        <v>6559.6</v>
      </c>
    </row>
    <row r="186" spans="2:8" x14ac:dyDescent="0.35">
      <c r="B186" s="43">
        <v>39898</v>
      </c>
      <c r="C186" s="3" t="s">
        <v>481</v>
      </c>
      <c r="D186" s="77" t="s">
        <v>208</v>
      </c>
      <c r="E186" s="30" t="s">
        <v>485</v>
      </c>
      <c r="F186" s="29" t="s">
        <v>209</v>
      </c>
      <c r="G186" s="3">
        <v>19562</v>
      </c>
      <c r="H186" s="87">
        <v>5520</v>
      </c>
    </row>
    <row r="187" spans="2:8" x14ac:dyDescent="0.35">
      <c r="B187" s="43">
        <v>39889</v>
      </c>
      <c r="C187" s="3">
        <v>16355</v>
      </c>
      <c r="D187" s="77" t="s">
        <v>210</v>
      </c>
      <c r="E187" s="30" t="s">
        <v>174</v>
      </c>
      <c r="F187" s="29" t="s">
        <v>143</v>
      </c>
      <c r="G187" s="3">
        <v>48234</v>
      </c>
      <c r="H187" s="87">
        <v>4229.7</v>
      </c>
    </row>
    <row r="188" spans="2:8" x14ac:dyDescent="0.35">
      <c r="B188" s="43">
        <v>39890</v>
      </c>
      <c r="C188" s="3">
        <v>16527</v>
      </c>
      <c r="D188" s="77" t="s">
        <v>211</v>
      </c>
      <c r="E188" s="30" t="s">
        <v>482</v>
      </c>
      <c r="F188" s="29" t="s">
        <v>212</v>
      </c>
      <c r="G188" s="3">
        <v>950</v>
      </c>
      <c r="H188" s="87">
        <v>2100</v>
      </c>
    </row>
    <row r="189" spans="2:8" x14ac:dyDescent="0.35">
      <c r="B189" s="43">
        <v>39891</v>
      </c>
      <c r="C189" s="3">
        <v>16540</v>
      </c>
      <c r="D189" s="77" t="s">
        <v>213</v>
      </c>
      <c r="E189" s="30"/>
      <c r="F189" s="29" t="s">
        <v>214</v>
      </c>
      <c r="G189" s="3">
        <v>70583</v>
      </c>
      <c r="H189" s="87">
        <v>5123.25</v>
      </c>
    </row>
    <row r="190" spans="2:8" x14ac:dyDescent="0.35">
      <c r="B190" s="43">
        <v>39898</v>
      </c>
      <c r="C190" s="3">
        <v>16627</v>
      </c>
      <c r="D190" s="77" t="s">
        <v>215</v>
      </c>
      <c r="E190" s="30" t="s">
        <v>483</v>
      </c>
      <c r="F190" s="29" t="s">
        <v>216</v>
      </c>
      <c r="G190" s="3">
        <v>854</v>
      </c>
      <c r="H190" s="87">
        <v>14591.2</v>
      </c>
    </row>
    <row r="191" spans="2:8" x14ac:dyDescent="0.35">
      <c r="B191" s="43">
        <v>39885</v>
      </c>
      <c r="C191" s="3" t="s">
        <v>484</v>
      </c>
      <c r="D191" s="77" t="s">
        <v>486</v>
      </c>
      <c r="E191" s="30" t="s">
        <v>480</v>
      </c>
      <c r="F191" s="29" t="s">
        <v>217</v>
      </c>
      <c r="G191" s="3" t="s">
        <v>218</v>
      </c>
      <c r="H191" s="87">
        <v>7442.4</v>
      </c>
    </row>
    <row r="192" spans="2:8" x14ac:dyDescent="0.35">
      <c r="B192" s="43">
        <v>39903</v>
      </c>
      <c r="C192" s="3">
        <v>16773</v>
      </c>
      <c r="D192" s="77" t="s">
        <v>487</v>
      </c>
      <c r="E192" s="30" t="s">
        <v>169</v>
      </c>
      <c r="F192" s="29" t="s">
        <v>219</v>
      </c>
      <c r="G192" s="3">
        <v>51384</v>
      </c>
      <c r="H192" s="87">
        <v>54795.94</v>
      </c>
    </row>
    <row r="193" spans="2:8" x14ac:dyDescent="0.35">
      <c r="B193" s="43">
        <v>39906</v>
      </c>
      <c r="C193" s="3">
        <v>16847</v>
      </c>
      <c r="D193" s="77" t="s">
        <v>220</v>
      </c>
      <c r="E193" s="30" t="s">
        <v>488</v>
      </c>
      <c r="F193" s="29" t="s">
        <v>221</v>
      </c>
      <c r="G193" s="3">
        <v>1856</v>
      </c>
      <c r="H193" s="87">
        <v>47395.76</v>
      </c>
    </row>
    <row r="194" spans="2:8" x14ac:dyDescent="0.35">
      <c r="B194" s="43">
        <v>39906</v>
      </c>
      <c r="C194" s="3">
        <v>16849</v>
      </c>
      <c r="D194" s="77" t="s">
        <v>222</v>
      </c>
      <c r="E194" s="30" t="s">
        <v>489</v>
      </c>
      <c r="F194" s="29" t="s">
        <v>223</v>
      </c>
      <c r="G194" s="3">
        <v>48385</v>
      </c>
      <c r="H194" s="87">
        <v>58073.85</v>
      </c>
    </row>
    <row r="195" spans="2:8" x14ac:dyDescent="0.35">
      <c r="B195" s="43">
        <v>39920</v>
      </c>
      <c r="C195" s="3">
        <v>17163</v>
      </c>
      <c r="D195" s="77" t="s">
        <v>224</v>
      </c>
      <c r="E195" s="30" t="s">
        <v>225</v>
      </c>
      <c r="F195" s="29" t="s">
        <v>226</v>
      </c>
      <c r="G195" s="3">
        <v>272</v>
      </c>
      <c r="H195" s="87">
        <v>32171.25</v>
      </c>
    </row>
    <row r="196" spans="2:8" x14ac:dyDescent="0.35">
      <c r="B196" s="43">
        <v>39926</v>
      </c>
      <c r="C196" s="3">
        <v>17262</v>
      </c>
      <c r="D196" s="77" t="s">
        <v>227</v>
      </c>
      <c r="E196" s="30" t="s">
        <v>205</v>
      </c>
      <c r="F196" s="29" t="s">
        <v>223</v>
      </c>
      <c r="G196" s="3">
        <v>48558</v>
      </c>
      <c r="H196" s="87">
        <v>2760</v>
      </c>
    </row>
    <row r="197" spans="2:8" x14ac:dyDescent="0.35">
      <c r="B197" s="43">
        <v>39932</v>
      </c>
      <c r="C197" s="3">
        <v>17350</v>
      </c>
      <c r="D197" s="77" t="s">
        <v>228</v>
      </c>
      <c r="E197" s="30" t="s">
        <v>205</v>
      </c>
      <c r="F197" s="29" t="s">
        <v>223</v>
      </c>
      <c r="G197" s="3">
        <v>48590</v>
      </c>
      <c r="H197" s="87">
        <v>2355.1999999999998</v>
      </c>
    </row>
    <row r="198" spans="2:8" x14ac:dyDescent="0.35">
      <c r="B198" s="43">
        <v>39938</v>
      </c>
      <c r="C198" s="3" t="s">
        <v>490</v>
      </c>
      <c r="D198" s="77" t="s">
        <v>229</v>
      </c>
      <c r="E198" s="30" t="s">
        <v>230</v>
      </c>
      <c r="F198" s="29" t="s">
        <v>231</v>
      </c>
      <c r="G198" s="3" t="s">
        <v>232</v>
      </c>
      <c r="H198" s="87">
        <v>2699</v>
      </c>
    </row>
    <row r="199" spans="2:8" x14ac:dyDescent="0.35">
      <c r="B199" s="43">
        <v>39954</v>
      </c>
      <c r="C199" s="3">
        <v>17926</v>
      </c>
      <c r="D199" s="77" t="s">
        <v>233</v>
      </c>
      <c r="E199" s="30" t="s">
        <v>496</v>
      </c>
      <c r="F199" s="29" t="s">
        <v>234</v>
      </c>
      <c r="G199" s="3">
        <v>11437</v>
      </c>
      <c r="H199" s="87">
        <v>201076.09</v>
      </c>
    </row>
    <row r="200" spans="2:8" x14ac:dyDescent="0.35">
      <c r="B200" s="43">
        <v>39952</v>
      </c>
      <c r="C200" s="3" t="s">
        <v>491</v>
      </c>
      <c r="D200" s="77" t="s">
        <v>235</v>
      </c>
      <c r="E200" s="30" t="s">
        <v>236</v>
      </c>
      <c r="F200" s="29" t="s">
        <v>237</v>
      </c>
      <c r="G200" s="3">
        <v>1911</v>
      </c>
      <c r="H200" s="87">
        <v>1725</v>
      </c>
    </row>
    <row r="201" spans="2:8" x14ac:dyDescent="0.35">
      <c r="B201" s="43">
        <v>39960</v>
      </c>
      <c r="C201" s="3">
        <v>17984</v>
      </c>
      <c r="D201" s="77" t="s">
        <v>195</v>
      </c>
      <c r="E201" s="30" t="s">
        <v>492</v>
      </c>
      <c r="F201" s="29" t="s">
        <v>238</v>
      </c>
      <c r="G201" s="3">
        <v>48787</v>
      </c>
      <c r="H201" s="87">
        <v>4686.1400000000003</v>
      </c>
    </row>
    <row r="202" spans="2:8" x14ac:dyDescent="0.35">
      <c r="B202" s="43">
        <v>39983</v>
      </c>
      <c r="C202" s="3">
        <v>19670</v>
      </c>
      <c r="D202" s="77" t="s">
        <v>239</v>
      </c>
      <c r="E202" s="30" t="s">
        <v>240</v>
      </c>
      <c r="F202" s="29" t="s">
        <v>241</v>
      </c>
      <c r="G202" s="3">
        <v>1893</v>
      </c>
      <c r="H202" s="87">
        <v>2869.25</v>
      </c>
    </row>
    <row r="203" spans="2:8" x14ac:dyDescent="0.35">
      <c r="B203" s="43">
        <v>39983</v>
      </c>
      <c r="C203" s="3">
        <v>19672</v>
      </c>
      <c r="D203" s="77" t="s">
        <v>242</v>
      </c>
      <c r="E203" s="30" t="s">
        <v>230</v>
      </c>
      <c r="F203" s="29" t="s">
        <v>151</v>
      </c>
      <c r="G203" s="3">
        <v>2727</v>
      </c>
      <c r="H203" s="87">
        <v>13037.9</v>
      </c>
    </row>
    <row r="204" spans="2:8" x14ac:dyDescent="0.35">
      <c r="B204" s="43">
        <v>39987</v>
      </c>
      <c r="C204" s="3" t="s">
        <v>493</v>
      </c>
      <c r="D204" s="77" t="s">
        <v>235</v>
      </c>
      <c r="E204" s="30" t="s">
        <v>159</v>
      </c>
      <c r="F204" s="29" t="s">
        <v>237</v>
      </c>
      <c r="G204" s="3">
        <v>1950</v>
      </c>
      <c r="H204" s="87">
        <v>1920.5</v>
      </c>
    </row>
    <row r="205" spans="2:8" x14ac:dyDescent="0.35">
      <c r="B205" s="43">
        <v>39981</v>
      </c>
      <c r="C205" s="3" t="s">
        <v>494</v>
      </c>
      <c r="D205" s="77" t="s">
        <v>243</v>
      </c>
      <c r="E205" s="30" t="s">
        <v>495</v>
      </c>
      <c r="F205" s="29" t="s">
        <v>114</v>
      </c>
      <c r="G205" s="3">
        <v>6134</v>
      </c>
      <c r="H205" s="87">
        <v>2599</v>
      </c>
    </row>
    <row r="206" spans="2:8" x14ac:dyDescent="0.35">
      <c r="B206" s="43">
        <v>39983</v>
      </c>
      <c r="C206" s="3">
        <v>19690</v>
      </c>
      <c r="D206" s="77" t="s">
        <v>233</v>
      </c>
      <c r="E206" s="30" t="s">
        <v>496</v>
      </c>
      <c r="F206" s="29" t="s">
        <v>234</v>
      </c>
      <c r="G206" s="3">
        <v>11508</v>
      </c>
      <c r="H206" s="87">
        <v>208539.28</v>
      </c>
    </row>
    <row r="207" spans="2:8" x14ac:dyDescent="0.35">
      <c r="B207" s="43">
        <v>40016</v>
      </c>
      <c r="C207" s="3">
        <v>24184</v>
      </c>
      <c r="D207" s="77" t="s">
        <v>244</v>
      </c>
      <c r="E207" s="30" t="s">
        <v>159</v>
      </c>
      <c r="F207" s="29" t="s">
        <v>497</v>
      </c>
      <c r="G207" s="3">
        <v>8172</v>
      </c>
      <c r="H207" s="87">
        <v>5373</v>
      </c>
    </row>
    <row r="208" spans="2:8" x14ac:dyDescent="0.35">
      <c r="B208" s="43">
        <v>40001</v>
      </c>
      <c r="C208" s="3">
        <v>20944</v>
      </c>
      <c r="D208" s="77" t="s">
        <v>245</v>
      </c>
      <c r="E208" s="30" t="s">
        <v>498</v>
      </c>
      <c r="F208" s="29" t="s">
        <v>246</v>
      </c>
      <c r="G208" s="3">
        <v>53326</v>
      </c>
      <c r="H208" s="87">
        <v>217350</v>
      </c>
    </row>
    <row r="209" spans="2:9" ht="15" customHeight="1" x14ac:dyDescent="0.35">
      <c r="B209" s="43">
        <v>40024</v>
      </c>
      <c r="C209" s="3">
        <v>24341</v>
      </c>
      <c r="D209" s="77" t="s">
        <v>247</v>
      </c>
      <c r="E209" s="30" t="s">
        <v>163</v>
      </c>
      <c r="F209" s="29" t="s">
        <v>234</v>
      </c>
      <c r="G209" s="3">
        <v>1159</v>
      </c>
      <c r="H209" s="87">
        <v>5870.87</v>
      </c>
    </row>
    <row r="210" spans="2:9" ht="15" customHeight="1" x14ac:dyDescent="0.35">
      <c r="B210" s="43">
        <v>40049</v>
      </c>
      <c r="C210" s="3" t="s">
        <v>466</v>
      </c>
      <c r="D210" s="77" t="s">
        <v>467</v>
      </c>
      <c r="E210" s="30" t="s">
        <v>468</v>
      </c>
      <c r="F210" s="29" t="s">
        <v>469</v>
      </c>
      <c r="G210" s="3">
        <v>9349</v>
      </c>
      <c r="H210" s="87">
        <v>3110</v>
      </c>
    </row>
    <row r="211" spans="2:9" ht="15" customHeight="1" x14ac:dyDescent="0.35">
      <c r="B211" s="43">
        <v>40056</v>
      </c>
      <c r="C211" s="3" t="s">
        <v>470</v>
      </c>
      <c r="D211" s="77" t="s">
        <v>471</v>
      </c>
      <c r="E211" s="30" t="s">
        <v>472</v>
      </c>
      <c r="F211" s="29" t="s">
        <v>473</v>
      </c>
      <c r="G211" s="3">
        <v>6231</v>
      </c>
      <c r="H211" s="87">
        <v>5520</v>
      </c>
    </row>
    <row r="212" spans="2:9" ht="15" customHeight="1" x14ac:dyDescent="0.35">
      <c r="B212" s="43">
        <v>40078</v>
      </c>
      <c r="C212" s="3">
        <v>25566</v>
      </c>
      <c r="D212" s="77" t="s">
        <v>474</v>
      </c>
      <c r="E212" s="30" t="s">
        <v>163</v>
      </c>
      <c r="F212" s="29" t="s">
        <v>223</v>
      </c>
      <c r="G212" s="3">
        <v>49742</v>
      </c>
      <c r="H212" s="87">
        <v>4795.5</v>
      </c>
    </row>
    <row r="213" spans="2:9" ht="15" customHeight="1" x14ac:dyDescent="0.35">
      <c r="B213" s="43">
        <v>40136</v>
      </c>
      <c r="C213" s="3" t="s">
        <v>507</v>
      </c>
      <c r="D213" s="77" t="s">
        <v>508</v>
      </c>
      <c r="E213" s="30" t="s">
        <v>163</v>
      </c>
      <c r="F213" s="29" t="s">
        <v>509</v>
      </c>
      <c r="G213" s="3" t="s">
        <v>510</v>
      </c>
      <c r="H213" s="87">
        <v>1998</v>
      </c>
    </row>
    <row r="214" spans="2:9" ht="15" customHeight="1" x14ac:dyDescent="0.35">
      <c r="B214" s="43">
        <v>40137</v>
      </c>
      <c r="C214" s="3">
        <v>25942</v>
      </c>
      <c r="D214" s="77" t="s">
        <v>511</v>
      </c>
      <c r="E214" s="30" t="s">
        <v>205</v>
      </c>
      <c r="F214" s="29" t="s">
        <v>512</v>
      </c>
      <c r="G214" s="3">
        <v>3356</v>
      </c>
      <c r="H214" s="87">
        <v>9981.75</v>
      </c>
    </row>
    <row r="215" spans="2:9" ht="15" customHeight="1" x14ac:dyDescent="0.35">
      <c r="B215" s="43">
        <v>40144</v>
      </c>
      <c r="C215" s="3">
        <v>26035</v>
      </c>
      <c r="D215" s="77" t="s">
        <v>513</v>
      </c>
      <c r="E215" s="30" t="s">
        <v>163</v>
      </c>
      <c r="F215" s="29" t="s">
        <v>514</v>
      </c>
      <c r="G215" s="3">
        <v>310</v>
      </c>
      <c r="H215" s="87">
        <v>5736.2</v>
      </c>
      <c r="I215" s="83">
        <f>SUM(H174:H215)</f>
        <v>1065595.79</v>
      </c>
    </row>
    <row r="216" spans="2:9" ht="15" customHeight="1" x14ac:dyDescent="0.35">
      <c r="B216" s="79"/>
      <c r="C216" s="3"/>
      <c r="D216" s="77"/>
      <c r="E216" s="30"/>
      <c r="F216" s="29"/>
      <c r="G216" s="3"/>
      <c r="H216" s="87"/>
    </row>
    <row r="217" spans="2:9" ht="15" customHeight="1" x14ac:dyDescent="0.35">
      <c r="B217" s="110">
        <v>2010</v>
      </c>
      <c r="C217" s="3"/>
      <c r="D217" s="77"/>
      <c r="E217" s="30"/>
      <c r="F217" s="29"/>
      <c r="G217" s="3"/>
      <c r="H217" s="87"/>
    </row>
    <row r="218" spans="2:9" ht="15" customHeight="1" x14ac:dyDescent="0.35">
      <c r="B218" s="43">
        <v>40266</v>
      </c>
      <c r="C218" s="3">
        <v>26035</v>
      </c>
      <c r="D218" s="77" t="s">
        <v>513</v>
      </c>
      <c r="E218" s="30" t="s">
        <v>163</v>
      </c>
      <c r="F218" s="29" t="s">
        <v>514</v>
      </c>
      <c r="G218" s="3">
        <v>310</v>
      </c>
      <c r="H218" s="87">
        <v>-5736.2</v>
      </c>
    </row>
    <row r="219" spans="2:9" ht="15" customHeight="1" x14ac:dyDescent="0.35">
      <c r="B219" s="43">
        <v>40319</v>
      </c>
      <c r="C219" s="3">
        <v>27538</v>
      </c>
      <c r="D219" s="77" t="s">
        <v>533</v>
      </c>
      <c r="E219" s="30" t="s">
        <v>163</v>
      </c>
      <c r="F219" s="29" t="s">
        <v>534</v>
      </c>
      <c r="G219" s="3">
        <v>2152</v>
      </c>
      <c r="H219" s="87">
        <v>4756</v>
      </c>
    </row>
    <row r="220" spans="2:9" ht="15" customHeight="1" x14ac:dyDescent="0.35">
      <c r="B220" s="43">
        <v>40366</v>
      </c>
      <c r="C220" s="3" t="s">
        <v>537</v>
      </c>
      <c r="D220" s="77" t="s">
        <v>511</v>
      </c>
      <c r="E220" s="30" t="s">
        <v>163</v>
      </c>
      <c r="F220" s="29" t="s">
        <v>512</v>
      </c>
      <c r="G220" s="3">
        <v>12107</v>
      </c>
      <c r="H220" s="87">
        <v>10719.2</v>
      </c>
    </row>
    <row r="221" spans="2:9" ht="15" customHeight="1" x14ac:dyDescent="0.35">
      <c r="B221" s="43">
        <v>40374</v>
      </c>
      <c r="C221" s="3" t="s">
        <v>538</v>
      </c>
      <c r="D221" s="77" t="s">
        <v>539</v>
      </c>
      <c r="E221" s="30" t="s">
        <v>163</v>
      </c>
      <c r="F221" s="29" t="s">
        <v>540</v>
      </c>
      <c r="G221" s="3">
        <v>249279</v>
      </c>
      <c r="H221" s="87">
        <v>15039.86</v>
      </c>
    </row>
    <row r="222" spans="2:9" ht="15" customHeight="1" x14ac:dyDescent="0.35">
      <c r="B222" s="43">
        <v>40375</v>
      </c>
      <c r="C222" s="3">
        <v>27913</v>
      </c>
      <c r="D222" s="77" t="s">
        <v>541</v>
      </c>
      <c r="E222" s="30" t="s">
        <v>163</v>
      </c>
      <c r="F222" s="29" t="s">
        <v>542</v>
      </c>
      <c r="G222" s="3">
        <v>2208</v>
      </c>
      <c r="H222" s="87">
        <v>3870</v>
      </c>
    </row>
    <row r="223" spans="2:9" ht="15" customHeight="1" x14ac:dyDescent="0.35">
      <c r="B223" s="43">
        <v>40384</v>
      </c>
      <c r="C223" s="3">
        <v>27943</v>
      </c>
      <c r="D223" s="77" t="s">
        <v>543</v>
      </c>
      <c r="E223" s="30" t="s">
        <v>163</v>
      </c>
      <c r="F223" s="29" t="s">
        <v>238</v>
      </c>
      <c r="G223" s="3">
        <v>52950</v>
      </c>
      <c r="H223" s="87">
        <v>2936.42</v>
      </c>
    </row>
    <row r="224" spans="2:9" ht="15" customHeight="1" x14ac:dyDescent="0.35">
      <c r="B224" s="43">
        <v>40396</v>
      </c>
      <c r="C224" s="3">
        <v>28019</v>
      </c>
      <c r="D224" s="77" t="s">
        <v>544</v>
      </c>
      <c r="E224" s="30" t="s">
        <v>545</v>
      </c>
      <c r="F224" s="29" t="s">
        <v>238</v>
      </c>
      <c r="G224" s="3" t="s">
        <v>546</v>
      </c>
      <c r="H224" s="87">
        <v>16733.23</v>
      </c>
    </row>
    <row r="225" spans="2:9" ht="15" customHeight="1" x14ac:dyDescent="0.35">
      <c r="B225" s="43">
        <v>40402</v>
      </c>
      <c r="C225" s="3" t="s">
        <v>547</v>
      </c>
      <c r="D225" s="77" t="s">
        <v>548</v>
      </c>
      <c r="E225" s="30" t="s">
        <v>177</v>
      </c>
      <c r="F225" s="29" t="s">
        <v>549</v>
      </c>
      <c r="G225" s="3">
        <v>2224</v>
      </c>
      <c r="H225" s="87">
        <v>6090</v>
      </c>
    </row>
    <row r="226" spans="2:9" ht="15" customHeight="1" x14ac:dyDescent="0.35">
      <c r="B226" s="43">
        <v>40406</v>
      </c>
      <c r="C226" s="3">
        <v>28081</v>
      </c>
      <c r="D226" s="77" t="s">
        <v>550</v>
      </c>
      <c r="E226" s="30" t="s">
        <v>163</v>
      </c>
      <c r="F226" s="29" t="s">
        <v>551</v>
      </c>
      <c r="G226" s="3">
        <v>890</v>
      </c>
      <c r="H226" s="87">
        <v>28704.43</v>
      </c>
    </row>
    <row r="227" spans="2:9" ht="15" customHeight="1" x14ac:dyDescent="0.35">
      <c r="B227" s="43">
        <v>40431</v>
      </c>
      <c r="C227" s="3">
        <v>28233</v>
      </c>
      <c r="D227" s="77" t="s">
        <v>554</v>
      </c>
      <c r="E227" s="30" t="s">
        <v>552</v>
      </c>
      <c r="F227" s="29" t="s">
        <v>553</v>
      </c>
      <c r="G227" s="3">
        <v>323</v>
      </c>
      <c r="H227" s="87">
        <v>45790.45</v>
      </c>
    </row>
    <row r="228" spans="2:9" ht="15" customHeight="1" x14ac:dyDescent="0.35">
      <c r="B228" s="43">
        <v>40431</v>
      </c>
      <c r="C228" s="3">
        <v>28234</v>
      </c>
      <c r="D228" s="77" t="s">
        <v>555</v>
      </c>
      <c r="E228" s="30" t="s">
        <v>556</v>
      </c>
      <c r="F228" s="29" t="s">
        <v>143</v>
      </c>
      <c r="G228" s="3">
        <v>53339</v>
      </c>
      <c r="H228" s="87">
        <v>5456.64</v>
      </c>
    </row>
    <row r="229" spans="2:9" ht="15" customHeight="1" x14ac:dyDescent="0.35">
      <c r="B229" s="43">
        <v>40444</v>
      </c>
      <c r="C229" s="3">
        <v>28302</v>
      </c>
      <c r="D229" s="77" t="s">
        <v>557</v>
      </c>
      <c r="E229" s="30" t="s">
        <v>552</v>
      </c>
      <c r="F229" s="29" t="s">
        <v>553</v>
      </c>
      <c r="G229" s="3">
        <v>324</v>
      </c>
      <c r="H229" s="87">
        <v>11290.07</v>
      </c>
    </row>
    <row r="230" spans="2:9" ht="15" customHeight="1" x14ac:dyDescent="0.35">
      <c r="B230" s="43">
        <v>40444</v>
      </c>
      <c r="C230" s="3">
        <v>28307</v>
      </c>
      <c r="D230" s="77" t="s">
        <v>558</v>
      </c>
      <c r="E230" s="30" t="s">
        <v>545</v>
      </c>
      <c r="F230" s="29" t="s">
        <v>559</v>
      </c>
      <c r="G230" s="3" t="s">
        <v>560</v>
      </c>
      <c r="H230" s="87">
        <v>42752.51</v>
      </c>
    </row>
    <row r="231" spans="2:9" ht="15" customHeight="1" x14ac:dyDescent="0.35">
      <c r="B231" s="43">
        <v>40444</v>
      </c>
      <c r="C231" s="3">
        <v>28312</v>
      </c>
      <c r="D231" s="77" t="s">
        <v>561</v>
      </c>
      <c r="E231" s="30" t="s">
        <v>163</v>
      </c>
      <c r="F231" s="29" t="s">
        <v>143</v>
      </c>
      <c r="G231" s="3">
        <v>53514</v>
      </c>
      <c r="H231" s="87">
        <v>2731.8</v>
      </c>
    </row>
    <row r="232" spans="2:9" ht="15" customHeight="1" x14ac:dyDescent="0.35">
      <c r="B232" s="43">
        <v>40457</v>
      </c>
      <c r="C232" s="3" t="s">
        <v>569</v>
      </c>
      <c r="D232" s="77" t="s">
        <v>566</v>
      </c>
      <c r="E232" s="30" t="s">
        <v>567</v>
      </c>
      <c r="F232" s="29" t="s">
        <v>568</v>
      </c>
      <c r="G232" s="3">
        <v>15221</v>
      </c>
      <c r="H232" s="87">
        <v>11987.96</v>
      </c>
    </row>
    <row r="233" spans="2:9" ht="15" customHeight="1" x14ac:dyDescent="0.35">
      <c r="B233" s="43">
        <v>40471</v>
      </c>
      <c r="C233" s="3">
        <v>28453</v>
      </c>
      <c r="D233" s="77" t="s">
        <v>571</v>
      </c>
      <c r="E233" s="30" t="s">
        <v>570</v>
      </c>
      <c r="F233" s="29" t="s">
        <v>143</v>
      </c>
      <c r="G233" s="3">
        <v>53768</v>
      </c>
      <c r="H233" s="87">
        <v>2935.96</v>
      </c>
    </row>
    <row r="234" spans="2:9" ht="15" customHeight="1" x14ac:dyDescent="0.35">
      <c r="B234" s="43">
        <v>40494</v>
      </c>
      <c r="C234" s="3">
        <v>28617</v>
      </c>
      <c r="D234" s="77" t="s">
        <v>578</v>
      </c>
      <c r="E234" s="30" t="s">
        <v>575</v>
      </c>
      <c r="F234" s="29" t="s">
        <v>576</v>
      </c>
      <c r="G234" s="3" t="s">
        <v>577</v>
      </c>
      <c r="H234" s="87">
        <v>8130.01</v>
      </c>
    </row>
    <row r="235" spans="2:9" ht="15" customHeight="1" x14ac:dyDescent="0.35">
      <c r="B235" s="43">
        <v>40508</v>
      </c>
      <c r="C235" s="3">
        <v>28715</v>
      </c>
      <c r="D235" s="77" t="s">
        <v>580</v>
      </c>
      <c r="E235" s="30" t="s">
        <v>579</v>
      </c>
      <c r="F235" s="29" t="s">
        <v>551</v>
      </c>
      <c r="G235" s="3">
        <v>1040</v>
      </c>
      <c r="H235" s="87">
        <v>27568.1</v>
      </c>
    </row>
    <row r="236" spans="2:9" ht="15" customHeight="1" x14ac:dyDescent="0.35">
      <c r="B236" s="43">
        <v>40514</v>
      </c>
      <c r="C236" s="3">
        <v>28772</v>
      </c>
      <c r="D236" s="77" t="s">
        <v>585</v>
      </c>
      <c r="E236" s="30" t="s">
        <v>205</v>
      </c>
      <c r="F236" s="29" t="s">
        <v>576</v>
      </c>
      <c r="G236" s="3">
        <v>2680</v>
      </c>
      <c r="H236" s="87">
        <v>2668</v>
      </c>
    </row>
    <row r="237" spans="2:9" ht="15" customHeight="1" x14ac:dyDescent="0.35">
      <c r="B237" s="43">
        <v>40528</v>
      </c>
      <c r="C237" s="3" t="s">
        <v>582</v>
      </c>
      <c r="D237" s="77" t="s">
        <v>583</v>
      </c>
      <c r="E237" s="30" t="s">
        <v>584</v>
      </c>
      <c r="F237" s="29" t="s">
        <v>540</v>
      </c>
      <c r="G237" s="3">
        <v>254028</v>
      </c>
      <c r="H237" s="87">
        <v>2880.65</v>
      </c>
    </row>
    <row r="238" spans="2:9" ht="15" customHeight="1" x14ac:dyDescent="0.35">
      <c r="B238" s="43">
        <v>40529</v>
      </c>
      <c r="C238" s="3" t="s">
        <v>588</v>
      </c>
      <c r="D238" s="77" t="s">
        <v>589</v>
      </c>
      <c r="E238" s="30" t="s">
        <v>584</v>
      </c>
      <c r="F238" s="29" t="s">
        <v>590</v>
      </c>
      <c r="G238" s="3">
        <v>4167</v>
      </c>
      <c r="H238" s="87">
        <v>15399.97</v>
      </c>
      <c r="I238" s="83">
        <f>SUM(H218:H238)</f>
        <v>262705.06</v>
      </c>
    </row>
    <row r="239" spans="2:9" ht="15" customHeight="1" x14ac:dyDescent="0.35">
      <c r="B239" s="18"/>
      <c r="C239" s="3"/>
      <c r="D239" s="77"/>
      <c r="E239" s="30"/>
      <c r="F239" s="29"/>
      <c r="G239" s="3"/>
      <c r="H239" s="87"/>
    </row>
    <row r="240" spans="2:9" ht="15" customHeight="1" x14ac:dyDescent="0.35">
      <c r="B240" s="110">
        <v>2011</v>
      </c>
      <c r="C240" s="3"/>
      <c r="D240" s="77"/>
      <c r="E240" s="30"/>
      <c r="F240" s="29"/>
      <c r="G240" s="3"/>
      <c r="H240" s="87"/>
    </row>
    <row r="241" spans="2:8" x14ac:dyDescent="0.35">
      <c r="B241" s="43">
        <v>40610</v>
      </c>
      <c r="C241" s="3">
        <v>29326</v>
      </c>
      <c r="D241" s="77" t="s">
        <v>594</v>
      </c>
      <c r="E241" s="2" t="s">
        <v>159</v>
      </c>
      <c r="F241" s="29" t="s">
        <v>595</v>
      </c>
      <c r="G241" s="3">
        <v>2341</v>
      </c>
      <c r="H241" s="87">
        <v>6380</v>
      </c>
    </row>
    <row r="242" spans="2:8" x14ac:dyDescent="0.35">
      <c r="B242" s="43">
        <v>40612</v>
      </c>
      <c r="C242" s="3">
        <v>29339</v>
      </c>
      <c r="D242" s="77" t="s">
        <v>600</v>
      </c>
      <c r="E242" s="2" t="s">
        <v>163</v>
      </c>
      <c r="F242" s="29" t="s">
        <v>551</v>
      </c>
      <c r="G242" s="3">
        <v>1086</v>
      </c>
      <c r="H242" s="87">
        <v>8676.7999999999993</v>
      </c>
    </row>
    <row r="243" spans="2:8" x14ac:dyDescent="0.35">
      <c r="B243" s="43">
        <v>40630</v>
      </c>
      <c r="C243" s="3">
        <v>29448</v>
      </c>
      <c r="D243" s="77" t="s">
        <v>0</v>
      </c>
      <c r="E243" s="2" t="s">
        <v>1</v>
      </c>
      <c r="F243" s="29" t="s">
        <v>2</v>
      </c>
      <c r="G243" s="3" t="s">
        <v>3</v>
      </c>
      <c r="H243" s="87">
        <v>1819</v>
      </c>
    </row>
    <row r="244" spans="2:8" x14ac:dyDescent="0.35">
      <c r="B244" s="43">
        <v>40644</v>
      </c>
      <c r="C244" s="3">
        <v>29523</v>
      </c>
      <c r="D244" s="77" t="s">
        <v>4</v>
      </c>
      <c r="E244" s="2" t="s">
        <v>5</v>
      </c>
      <c r="F244" s="29" t="s">
        <v>6</v>
      </c>
      <c r="G244" s="3">
        <v>7646</v>
      </c>
      <c r="H244" s="87">
        <v>12459.1</v>
      </c>
    </row>
    <row r="245" spans="2:8" x14ac:dyDescent="0.35">
      <c r="B245" s="43">
        <v>40647</v>
      </c>
      <c r="C245" s="3">
        <v>29593</v>
      </c>
      <c r="D245" s="77" t="s">
        <v>7</v>
      </c>
      <c r="E245" s="2" t="s">
        <v>163</v>
      </c>
      <c r="F245" s="29" t="s">
        <v>551</v>
      </c>
      <c r="G245" s="3" t="s">
        <v>8</v>
      </c>
      <c r="H245" s="87">
        <v>29692.52</v>
      </c>
    </row>
    <row r="246" spans="2:8" x14ac:dyDescent="0.35">
      <c r="B246" s="43">
        <v>40647</v>
      </c>
      <c r="C246" s="3">
        <v>29594</v>
      </c>
      <c r="D246" s="77" t="s">
        <v>9</v>
      </c>
      <c r="E246" s="2" t="s">
        <v>174</v>
      </c>
      <c r="F246" s="29" t="s">
        <v>551</v>
      </c>
      <c r="G246" s="3">
        <v>1096</v>
      </c>
      <c r="H246" s="87">
        <v>45669.2</v>
      </c>
    </row>
    <row r="247" spans="2:8" ht="15" customHeight="1" x14ac:dyDescent="0.35">
      <c r="B247" s="43">
        <v>40716</v>
      </c>
      <c r="C247" s="3">
        <v>29930</v>
      </c>
      <c r="D247" s="77" t="s">
        <v>601</v>
      </c>
      <c r="E247" s="30" t="s">
        <v>163</v>
      </c>
      <c r="F247" s="29" t="s">
        <v>602</v>
      </c>
      <c r="G247" s="3">
        <v>599</v>
      </c>
      <c r="H247" s="87">
        <v>8120</v>
      </c>
    </row>
    <row r="248" spans="2:8" ht="15" customHeight="1" x14ac:dyDescent="0.35">
      <c r="B248" s="43">
        <v>40738</v>
      </c>
      <c r="C248" s="3">
        <v>30059</v>
      </c>
      <c r="D248" s="77" t="s">
        <v>607</v>
      </c>
      <c r="E248" s="30" t="s">
        <v>163</v>
      </c>
      <c r="F248" s="29" t="s">
        <v>534</v>
      </c>
      <c r="G248" s="3">
        <v>2426</v>
      </c>
      <c r="H248" s="87">
        <v>15358.4</v>
      </c>
    </row>
    <row r="249" spans="2:8" ht="15" customHeight="1" x14ac:dyDescent="0.35">
      <c r="B249" s="43">
        <v>40751</v>
      </c>
      <c r="C249" s="3">
        <v>30121</v>
      </c>
      <c r="D249" s="77" t="s">
        <v>608</v>
      </c>
      <c r="E249" s="30" t="s">
        <v>609</v>
      </c>
      <c r="F249" s="29" t="s">
        <v>534</v>
      </c>
      <c r="G249" s="3">
        <v>2427</v>
      </c>
      <c r="H249" s="87">
        <v>13299.4</v>
      </c>
    </row>
    <row r="250" spans="2:8" ht="15" customHeight="1" x14ac:dyDescent="0.35">
      <c r="B250" s="43">
        <v>40760</v>
      </c>
      <c r="C250" s="3">
        <v>30194</v>
      </c>
      <c r="D250" s="77" t="s">
        <v>611</v>
      </c>
      <c r="E250" s="30" t="s">
        <v>612</v>
      </c>
      <c r="F250" s="29" t="s">
        <v>602</v>
      </c>
      <c r="G250" s="3">
        <v>243</v>
      </c>
      <c r="H250" s="87">
        <v>17564.72</v>
      </c>
    </row>
    <row r="251" spans="2:8" ht="15" customHeight="1" x14ac:dyDescent="0.35">
      <c r="B251" s="43">
        <v>40772</v>
      </c>
      <c r="C251" s="24">
        <v>30278</v>
      </c>
      <c r="D251" s="77" t="s">
        <v>610</v>
      </c>
      <c r="E251" s="71" t="s">
        <v>5</v>
      </c>
      <c r="F251" s="77" t="s">
        <v>602</v>
      </c>
      <c r="G251" s="24">
        <v>62</v>
      </c>
      <c r="H251" s="87">
        <v>9268.4</v>
      </c>
    </row>
    <row r="252" spans="2:8" ht="15" customHeight="1" x14ac:dyDescent="0.35">
      <c r="B252" s="43">
        <v>40794</v>
      </c>
      <c r="C252" s="24" t="s">
        <v>620</v>
      </c>
      <c r="D252" s="77" t="s">
        <v>614</v>
      </c>
      <c r="E252" s="71" t="s">
        <v>615</v>
      </c>
      <c r="F252" s="77" t="s">
        <v>616</v>
      </c>
      <c r="G252" s="24" t="s">
        <v>617</v>
      </c>
      <c r="H252" s="87">
        <v>24742.799999999999</v>
      </c>
    </row>
    <row r="253" spans="2:8" ht="15" customHeight="1" x14ac:dyDescent="0.35">
      <c r="B253" s="43">
        <v>40800</v>
      </c>
      <c r="C253" s="24">
        <v>30483</v>
      </c>
      <c r="D253" s="77" t="s">
        <v>618</v>
      </c>
      <c r="E253" s="71" t="s">
        <v>619</v>
      </c>
      <c r="F253" s="77" t="s">
        <v>534</v>
      </c>
      <c r="G253" s="24">
        <v>2457</v>
      </c>
      <c r="H253" s="87">
        <v>23216.240000000002</v>
      </c>
    </row>
    <row r="254" spans="2:8" ht="15" customHeight="1" x14ac:dyDescent="0.35">
      <c r="B254" s="43">
        <v>40816</v>
      </c>
      <c r="C254" s="24" t="s">
        <v>622</v>
      </c>
      <c r="D254" s="77" t="s">
        <v>623</v>
      </c>
      <c r="E254" s="71" t="s">
        <v>624</v>
      </c>
      <c r="F254" s="77" t="s">
        <v>616</v>
      </c>
      <c r="G254" s="24">
        <v>9827</v>
      </c>
      <c r="H254" s="87">
        <v>15126.4</v>
      </c>
    </row>
    <row r="255" spans="2:8" ht="15" customHeight="1" x14ac:dyDescent="0.35">
      <c r="B255" s="43">
        <v>40834</v>
      </c>
      <c r="C255" s="24">
        <v>30736</v>
      </c>
      <c r="D255" s="77" t="s">
        <v>627</v>
      </c>
      <c r="E255" s="71" t="s">
        <v>628</v>
      </c>
      <c r="F255" s="77" t="s">
        <v>616</v>
      </c>
      <c r="G255" s="24">
        <v>9859</v>
      </c>
      <c r="H255" s="87">
        <v>7516.8</v>
      </c>
    </row>
    <row r="256" spans="2:8" ht="15" customHeight="1" x14ac:dyDescent="0.35">
      <c r="B256" s="43">
        <v>40836</v>
      </c>
      <c r="C256" s="24" t="s">
        <v>630</v>
      </c>
      <c r="D256" s="77" t="s">
        <v>631</v>
      </c>
      <c r="E256" s="71" t="s">
        <v>1</v>
      </c>
      <c r="F256" s="77" t="s">
        <v>616</v>
      </c>
      <c r="G256" s="24">
        <v>9778</v>
      </c>
      <c r="H256" s="87">
        <v>1844.4</v>
      </c>
    </row>
    <row r="257" spans="2:9" ht="15" customHeight="1" x14ac:dyDescent="0.35">
      <c r="B257" s="43">
        <v>40850</v>
      </c>
      <c r="C257" s="24">
        <v>30880</v>
      </c>
      <c r="D257" s="77" t="s">
        <v>601</v>
      </c>
      <c r="E257" s="71" t="s">
        <v>624</v>
      </c>
      <c r="F257" s="77" t="s">
        <v>534</v>
      </c>
      <c r="G257" s="24">
        <v>2505</v>
      </c>
      <c r="H257" s="87">
        <v>8236</v>
      </c>
    </row>
    <row r="258" spans="2:9" ht="15" customHeight="1" x14ac:dyDescent="0.35">
      <c r="B258" s="43">
        <v>41221</v>
      </c>
      <c r="C258" s="3" t="s">
        <v>637</v>
      </c>
      <c r="D258" s="77" t="s">
        <v>638</v>
      </c>
      <c r="E258" s="30" t="s">
        <v>639</v>
      </c>
      <c r="F258" s="29" t="s">
        <v>640</v>
      </c>
      <c r="G258" s="3">
        <v>4328</v>
      </c>
      <c r="H258" s="87">
        <v>2999</v>
      </c>
    </row>
    <row r="259" spans="2:9" ht="15" customHeight="1" x14ac:dyDescent="0.35">
      <c r="B259" s="43">
        <v>40864</v>
      </c>
      <c r="C259" s="3">
        <v>30989</v>
      </c>
      <c r="D259" s="77" t="s">
        <v>641</v>
      </c>
      <c r="E259" s="30" t="s">
        <v>472</v>
      </c>
      <c r="F259" s="29" t="s">
        <v>642</v>
      </c>
      <c r="G259" s="3">
        <v>380</v>
      </c>
      <c r="H259" s="87">
        <v>5461</v>
      </c>
    </row>
    <row r="260" spans="2:9" ht="15" customHeight="1" x14ac:dyDescent="0.35">
      <c r="B260" s="43">
        <v>40889</v>
      </c>
      <c r="C260" s="3">
        <v>31701</v>
      </c>
      <c r="D260" s="77" t="s">
        <v>644</v>
      </c>
      <c r="E260" s="30" t="s">
        <v>472</v>
      </c>
      <c r="F260" s="29" t="s">
        <v>642</v>
      </c>
      <c r="G260" s="3">
        <v>560</v>
      </c>
      <c r="H260" s="87">
        <v>5461</v>
      </c>
    </row>
    <row r="261" spans="2:9" ht="15" customHeight="1" x14ac:dyDescent="0.35">
      <c r="B261" s="43">
        <v>40892</v>
      </c>
      <c r="C261" s="3">
        <v>31855</v>
      </c>
      <c r="D261" s="77" t="s">
        <v>645</v>
      </c>
      <c r="E261" s="30" t="s">
        <v>646</v>
      </c>
      <c r="F261" s="29" t="s">
        <v>534</v>
      </c>
      <c r="G261" s="3">
        <v>2533</v>
      </c>
      <c r="H261" s="87">
        <v>8526</v>
      </c>
      <c r="I261" s="83">
        <f>SUM(H241:H261)</f>
        <v>271437.17999999993</v>
      </c>
    </row>
    <row r="262" spans="2:9" ht="15" customHeight="1" x14ac:dyDescent="0.35">
      <c r="B262" s="18" t="s">
        <v>10</v>
      </c>
      <c r="C262" s="3" t="s">
        <v>10</v>
      </c>
      <c r="D262" s="77" t="s">
        <v>10</v>
      </c>
      <c r="E262" s="30" t="s">
        <v>10</v>
      </c>
      <c r="F262" s="29" t="s">
        <v>10</v>
      </c>
      <c r="G262" s="3" t="s">
        <v>10</v>
      </c>
      <c r="H262" s="87" t="s">
        <v>10</v>
      </c>
    </row>
    <row r="263" spans="2:9" ht="15" customHeight="1" x14ac:dyDescent="0.35">
      <c r="B263" s="110">
        <v>2012</v>
      </c>
      <c r="C263" s="3"/>
      <c r="D263" s="77"/>
      <c r="E263" s="30"/>
      <c r="F263" s="30"/>
      <c r="G263" s="30"/>
      <c r="H263" s="105"/>
    </row>
    <row r="264" spans="2:9" x14ac:dyDescent="0.35">
      <c r="B264" s="3"/>
      <c r="C264" s="3"/>
      <c r="D264" s="77"/>
      <c r="E264" s="30"/>
      <c r="F264" s="30"/>
      <c r="G264" s="30"/>
      <c r="H264" s="105"/>
    </row>
    <row r="265" spans="2:9" x14ac:dyDescent="0.35">
      <c r="B265" s="43">
        <v>40928</v>
      </c>
      <c r="C265" s="30" t="s">
        <v>716</v>
      </c>
      <c r="D265" s="78" t="s">
        <v>675</v>
      </c>
      <c r="E265" s="29" t="s">
        <v>205</v>
      </c>
      <c r="F265" s="76" t="s">
        <v>676</v>
      </c>
      <c r="G265" s="30">
        <v>12162</v>
      </c>
      <c r="H265" s="87">
        <v>14999</v>
      </c>
    </row>
    <row r="266" spans="2:9" ht="15" customHeight="1" x14ac:dyDescent="0.35">
      <c r="B266" s="43">
        <v>40953</v>
      </c>
      <c r="C266" s="30">
        <v>32741</v>
      </c>
      <c r="D266" s="78" t="s">
        <v>682</v>
      </c>
      <c r="E266" s="29" t="s">
        <v>159</v>
      </c>
      <c r="F266" s="76" t="s">
        <v>683</v>
      </c>
      <c r="G266" s="30" t="s">
        <v>684</v>
      </c>
      <c r="H266" s="87">
        <v>2308.4</v>
      </c>
    </row>
    <row r="267" spans="2:9" ht="15" customHeight="1" x14ac:dyDescent="0.35">
      <c r="B267" s="43">
        <v>40990</v>
      </c>
      <c r="C267" s="30" t="s">
        <v>720</v>
      </c>
      <c r="D267" s="78" t="s">
        <v>713</v>
      </c>
      <c r="E267" s="29" t="s">
        <v>757</v>
      </c>
      <c r="F267" s="76" t="s">
        <v>715</v>
      </c>
      <c r="G267" s="30">
        <v>23</v>
      </c>
      <c r="H267" s="87">
        <v>89824.6</v>
      </c>
    </row>
    <row r="268" spans="2:9" ht="15" customHeight="1" x14ac:dyDescent="0.35">
      <c r="B268" s="43">
        <v>40994</v>
      </c>
      <c r="C268" s="30" t="s">
        <v>733</v>
      </c>
      <c r="D268" s="78" t="s">
        <v>647</v>
      </c>
      <c r="E268" s="29" t="s">
        <v>163</v>
      </c>
      <c r="F268" s="76" t="s">
        <v>677</v>
      </c>
      <c r="G268" s="30">
        <v>6485</v>
      </c>
      <c r="H268" s="87">
        <v>16276.01</v>
      </c>
    </row>
    <row r="269" spans="2:9" ht="15" customHeight="1" x14ac:dyDescent="0.35">
      <c r="B269" s="43">
        <v>40998</v>
      </c>
      <c r="C269" s="30" t="s">
        <v>717</v>
      </c>
      <c r="D269" s="78" t="s">
        <v>648</v>
      </c>
      <c r="E269" s="29" t="s">
        <v>649</v>
      </c>
      <c r="F269" s="76" t="s">
        <v>678</v>
      </c>
      <c r="G269" s="30">
        <v>9919</v>
      </c>
      <c r="H269" s="87">
        <v>7273.2</v>
      </c>
    </row>
    <row r="270" spans="2:9" ht="15" customHeight="1" x14ac:dyDescent="0.35">
      <c r="B270" s="43">
        <v>40998</v>
      </c>
      <c r="C270" s="30">
        <v>34351</v>
      </c>
      <c r="D270" s="78" t="s">
        <v>679</v>
      </c>
      <c r="E270" s="8" t="s">
        <v>472</v>
      </c>
      <c r="F270" s="76" t="s">
        <v>680</v>
      </c>
      <c r="G270" s="30" t="s">
        <v>681</v>
      </c>
      <c r="H270" s="87">
        <v>5220</v>
      </c>
    </row>
    <row r="271" spans="2:9" ht="15" customHeight="1" x14ac:dyDescent="0.35">
      <c r="B271" s="43">
        <v>41003</v>
      </c>
      <c r="C271" s="30">
        <v>34650</v>
      </c>
      <c r="D271" s="78" t="s">
        <v>685</v>
      </c>
      <c r="E271" s="29" t="s">
        <v>686</v>
      </c>
      <c r="F271" s="76" t="s">
        <v>687</v>
      </c>
      <c r="G271" s="30">
        <v>10246</v>
      </c>
      <c r="H271" s="87">
        <v>68463.199999999997</v>
      </c>
    </row>
    <row r="272" spans="2:9" ht="15" customHeight="1" x14ac:dyDescent="0.35">
      <c r="B272" s="43">
        <v>41012</v>
      </c>
      <c r="C272" s="30" t="s">
        <v>718</v>
      </c>
      <c r="D272" s="78" t="s">
        <v>688</v>
      </c>
      <c r="E272" s="29" t="s">
        <v>689</v>
      </c>
      <c r="F272" s="76" t="s">
        <v>690</v>
      </c>
      <c r="G272" s="30" t="s">
        <v>695</v>
      </c>
      <c r="H272" s="87">
        <f>14291.2+6124.8</f>
        <v>20416</v>
      </c>
    </row>
    <row r="273" spans="2:8" ht="15" customHeight="1" x14ac:dyDescent="0.35">
      <c r="B273" s="43">
        <v>41012</v>
      </c>
      <c r="C273" s="30" t="s">
        <v>719</v>
      </c>
      <c r="D273" s="78" t="s">
        <v>691</v>
      </c>
      <c r="E273" s="29" t="s">
        <v>692</v>
      </c>
      <c r="F273" s="76" t="s">
        <v>693</v>
      </c>
      <c r="G273" s="30" t="s">
        <v>694</v>
      </c>
      <c r="H273" s="87">
        <f>55718.28</f>
        <v>55718.28</v>
      </c>
    </row>
    <row r="274" spans="2:8" ht="15" customHeight="1" x14ac:dyDescent="0.35">
      <c r="B274" s="43">
        <v>41019</v>
      </c>
      <c r="C274" s="30">
        <v>34034</v>
      </c>
      <c r="D274" s="78" t="s">
        <v>696</v>
      </c>
      <c r="E274" s="29" t="s">
        <v>697</v>
      </c>
      <c r="F274" s="76" t="s">
        <v>698</v>
      </c>
      <c r="G274" s="30">
        <v>640</v>
      </c>
      <c r="H274" s="87">
        <v>55607.62</v>
      </c>
    </row>
    <row r="275" spans="2:8" ht="15" customHeight="1" x14ac:dyDescent="0.35">
      <c r="B275" s="43">
        <v>41041</v>
      </c>
      <c r="C275" s="30">
        <v>35586</v>
      </c>
      <c r="D275" s="78" t="s">
        <v>734</v>
      </c>
      <c r="E275" s="29" t="s">
        <v>692</v>
      </c>
      <c r="F275" s="76" t="s">
        <v>693</v>
      </c>
      <c r="G275" s="30" t="s">
        <v>745</v>
      </c>
      <c r="H275" s="87">
        <v>55718.28</v>
      </c>
    </row>
    <row r="276" spans="2:8" ht="15" customHeight="1" x14ac:dyDescent="0.35">
      <c r="B276" s="43">
        <v>41053</v>
      </c>
      <c r="C276" s="30">
        <v>35901</v>
      </c>
      <c r="D276" s="78" t="s">
        <v>744</v>
      </c>
      <c r="E276" s="29" t="s">
        <v>692</v>
      </c>
      <c r="F276" s="76" t="s">
        <v>735</v>
      </c>
      <c r="G276" s="30" t="s">
        <v>736</v>
      </c>
      <c r="H276" s="87">
        <v>21248.94</v>
      </c>
    </row>
    <row r="277" spans="2:8" ht="15" customHeight="1" x14ac:dyDescent="0.35">
      <c r="B277" s="43" t="s">
        <v>737</v>
      </c>
      <c r="C277" s="30">
        <v>35902</v>
      </c>
      <c r="D277" s="78" t="s">
        <v>743</v>
      </c>
      <c r="E277" s="29" t="s">
        <v>692</v>
      </c>
      <c r="F277" s="76" t="s">
        <v>738</v>
      </c>
      <c r="G277" s="30" t="s">
        <v>742</v>
      </c>
      <c r="H277" s="87">
        <v>11899</v>
      </c>
    </row>
    <row r="278" spans="2:8" ht="15" customHeight="1" x14ac:dyDescent="0.35">
      <c r="B278" s="43">
        <v>41058</v>
      </c>
      <c r="C278" s="30" t="s">
        <v>790</v>
      </c>
      <c r="D278" s="78" t="s">
        <v>813</v>
      </c>
      <c r="E278" s="29" t="s">
        <v>714</v>
      </c>
      <c r="F278" s="76" t="s">
        <v>746</v>
      </c>
      <c r="G278" s="30" t="s">
        <v>747</v>
      </c>
      <c r="H278" s="87">
        <v>27996</v>
      </c>
    </row>
    <row r="279" spans="2:8" ht="15" customHeight="1" x14ac:dyDescent="0.35">
      <c r="B279" s="43" t="s">
        <v>739</v>
      </c>
      <c r="C279" s="30">
        <v>36391</v>
      </c>
      <c r="D279" s="78" t="s">
        <v>741</v>
      </c>
      <c r="E279" s="29" t="s">
        <v>692</v>
      </c>
      <c r="F279" s="76" t="s">
        <v>738</v>
      </c>
      <c r="G279" s="30" t="s">
        <v>740</v>
      </c>
      <c r="H279" s="87">
        <v>16372</v>
      </c>
    </row>
    <row r="280" spans="2:8" ht="15" customHeight="1" x14ac:dyDescent="0.35">
      <c r="B280" s="43">
        <v>41065</v>
      </c>
      <c r="C280" s="30">
        <v>36660</v>
      </c>
      <c r="D280" s="78" t="s">
        <v>748</v>
      </c>
      <c r="E280" s="29" t="s">
        <v>205</v>
      </c>
      <c r="F280" s="29" t="s">
        <v>2</v>
      </c>
      <c r="G280" s="30">
        <v>63162</v>
      </c>
      <c r="H280" s="87">
        <v>2199</v>
      </c>
    </row>
    <row r="281" spans="2:8" ht="15" customHeight="1" x14ac:dyDescent="0.35">
      <c r="B281" s="43">
        <v>41061</v>
      </c>
      <c r="C281" s="30">
        <v>12863</v>
      </c>
      <c r="D281" s="78" t="s">
        <v>685</v>
      </c>
      <c r="E281" s="29" t="s">
        <v>749</v>
      </c>
      <c r="F281" s="76" t="s">
        <v>687</v>
      </c>
      <c r="G281" s="30">
        <v>255636</v>
      </c>
      <c r="H281" s="87">
        <v>70579.039999999994</v>
      </c>
    </row>
    <row r="282" spans="2:8" ht="15" customHeight="1" x14ac:dyDescent="0.35">
      <c r="B282" s="43">
        <v>41066</v>
      </c>
      <c r="C282" s="30">
        <v>36669</v>
      </c>
      <c r="D282" s="78" t="s">
        <v>752</v>
      </c>
      <c r="E282" s="29" t="s">
        <v>692</v>
      </c>
      <c r="F282" s="76" t="s">
        <v>753</v>
      </c>
      <c r="G282" s="30">
        <v>3339</v>
      </c>
      <c r="H282" s="87">
        <v>6333.6</v>
      </c>
    </row>
    <row r="283" spans="2:8" ht="15" customHeight="1" x14ac:dyDescent="0.35">
      <c r="B283" s="43">
        <v>41066</v>
      </c>
      <c r="C283" s="30">
        <v>36669</v>
      </c>
      <c r="D283" s="78" t="s">
        <v>754</v>
      </c>
      <c r="E283" s="29" t="s">
        <v>692</v>
      </c>
      <c r="F283" s="76" t="s">
        <v>753</v>
      </c>
      <c r="G283" s="30">
        <v>3338</v>
      </c>
      <c r="H283" s="87">
        <v>17284</v>
      </c>
    </row>
    <row r="284" spans="2:8" ht="15" customHeight="1" x14ac:dyDescent="0.35">
      <c r="B284" s="43">
        <v>41066</v>
      </c>
      <c r="C284" s="30">
        <v>36669</v>
      </c>
      <c r="D284" s="78" t="s">
        <v>755</v>
      </c>
      <c r="E284" s="29" t="s">
        <v>692</v>
      </c>
      <c r="F284" s="76" t="s">
        <v>753</v>
      </c>
      <c r="G284" s="30">
        <v>3337</v>
      </c>
      <c r="H284" s="87">
        <v>11339</v>
      </c>
    </row>
    <row r="285" spans="2:8" ht="15" customHeight="1" x14ac:dyDescent="0.35">
      <c r="B285" s="43">
        <v>41087</v>
      </c>
      <c r="C285" s="30">
        <v>38127</v>
      </c>
      <c r="D285" s="78" t="s">
        <v>756</v>
      </c>
      <c r="E285" s="29" t="s">
        <v>757</v>
      </c>
      <c r="F285" s="76" t="s">
        <v>715</v>
      </c>
      <c r="G285" s="30">
        <v>31</v>
      </c>
      <c r="H285" s="87">
        <v>51144.4</v>
      </c>
    </row>
    <row r="286" spans="2:8" ht="15" customHeight="1" x14ac:dyDescent="0.35">
      <c r="B286" s="43">
        <v>41087</v>
      </c>
      <c r="C286" s="30">
        <v>38128</v>
      </c>
      <c r="D286" s="78" t="s">
        <v>758</v>
      </c>
      <c r="E286" s="29" t="s">
        <v>759</v>
      </c>
      <c r="F286" s="76" t="s">
        <v>760</v>
      </c>
      <c r="G286" s="30" t="s">
        <v>761</v>
      </c>
      <c r="H286" s="87">
        <v>14700</v>
      </c>
    </row>
    <row r="287" spans="2:8" ht="15" customHeight="1" x14ac:dyDescent="0.35">
      <c r="B287" s="43">
        <v>41100</v>
      </c>
      <c r="C287" s="30">
        <v>39588</v>
      </c>
      <c r="D287" s="78" t="s">
        <v>766</v>
      </c>
      <c r="E287" s="29" t="s">
        <v>230</v>
      </c>
      <c r="F287" s="76" t="s">
        <v>767</v>
      </c>
      <c r="G287" s="30">
        <v>7099</v>
      </c>
      <c r="H287" s="87">
        <v>6554</v>
      </c>
    </row>
    <row r="288" spans="2:8" ht="15" customHeight="1" x14ac:dyDescent="0.35">
      <c r="B288" s="43">
        <v>41124</v>
      </c>
      <c r="C288" s="30">
        <v>43523</v>
      </c>
      <c r="D288" s="78" t="s">
        <v>783</v>
      </c>
      <c r="E288" s="29" t="s">
        <v>692</v>
      </c>
      <c r="F288" s="76" t="s">
        <v>784</v>
      </c>
      <c r="G288" s="30">
        <v>691</v>
      </c>
      <c r="H288" s="87">
        <v>2147.56</v>
      </c>
    </row>
    <row r="289" spans="2:9" ht="15" customHeight="1" x14ac:dyDescent="0.35">
      <c r="B289" s="43">
        <v>41124</v>
      </c>
      <c r="C289" s="30">
        <v>43523</v>
      </c>
      <c r="D289" s="78" t="s">
        <v>785</v>
      </c>
      <c r="E289" s="29" t="s">
        <v>692</v>
      </c>
      <c r="F289" s="76" t="s">
        <v>784</v>
      </c>
      <c r="G289" s="30">
        <v>691</v>
      </c>
      <c r="H289" s="87">
        <v>18222.84</v>
      </c>
    </row>
    <row r="290" spans="2:9" ht="15" customHeight="1" x14ac:dyDescent="0.35">
      <c r="B290" s="43">
        <v>41124</v>
      </c>
      <c r="C290" s="30">
        <v>43529</v>
      </c>
      <c r="D290" s="78" t="s">
        <v>781</v>
      </c>
      <c r="E290" s="29" t="s">
        <v>692</v>
      </c>
      <c r="F290" s="76" t="s">
        <v>782</v>
      </c>
      <c r="G290" s="30">
        <v>8179</v>
      </c>
      <c r="H290" s="87">
        <v>4408</v>
      </c>
    </row>
    <row r="291" spans="2:9" ht="15" customHeight="1" x14ac:dyDescent="0.35">
      <c r="B291" s="43">
        <v>41164</v>
      </c>
      <c r="C291" s="30">
        <v>44029</v>
      </c>
      <c r="D291" s="78" t="s">
        <v>786</v>
      </c>
      <c r="E291" s="29" t="s">
        <v>169</v>
      </c>
      <c r="F291" s="76" t="s">
        <v>767</v>
      </c>
      <c r="G291" s="30">
        <v>7128</v>
      </c>
      <c r="H291" s="87">
        <v>6554</v>
      </c>
    </row>
    <row r="292" spans="2:9" ht="15" customHeight="1" x14ac:dyDescent="0.35">
      <c r="B292" s="43">
        <v>41186</v>
      </c>
      <c r="C292" s="30">
        <v>44242</v>
      </c>
      <c r="D292" s="78" t="s">
        <v>812</v>
      </c>
      <c r="E292" s="29"/>
      <c r="F292" s="29" t="s">
        <v>2</v>
      </c>
      <c r="G292" s="30">
        <v>2628769</v>
      </c>
      <c r="H292" s="87">
        <v>3798</v>
      </c>
    </row>
    <row r="293" spans="2:9" ht="15" customHeight="1" x14ac:dyDescent="0.35">
      <c r="B293" s="43">
        <v>41193</v>
      </c>
      <c r="C293" s="30" t="s">
        <v>788</v>
      </c>
      <c r="D293" s="78" t="s">
        <v>789</v>
      </c>
      <c r="E293" s="29"/>
      <c r="F293" s="76"/>
      <c r="G293" s="30" t="s">
        <v>747</v>
      </c>
      <c r="H293" s="87">
        <v>-6999</v>
      </c>
      <c r="I293" s="83">
        <f>SUM(H265:H293)</f>
        <v>677604.97</v>
      </c>
    </row>
    <row r="294" spans="2:9" ht="15" customHeight="1" x14ac:dyDescent="0.35">
      <c r="B294" s="43"/>
      <c r="C294" s="30"/>
      <c r="D294" s="76"/>
      <c r="E294" s="29"/>
      <c r="F294" s="76"/>
      <c r="G294" s="30"/>
      <c r="H294" s="84"/>
    </row>
    <row r="295" spans="2:9" ht="15" customHeight="1" x14ac:dyDescent="0.35">
      <c r="B295" s="110">
        <v>2013</v>
      </c>
      <c r="C295" s="54"/>
      <c r="D295" s="55"/>
      <c r="E295" s="55"/>
      <c r="F295" s="11"/>
      <c r="G295" s="55"/>
      <c r="H295" s="82">
        <v>0</v>
      </c>
    </row>
    <row r="296" spans="2:9" ht="15" customHeight="1" x14ac:dyDescent="0.35">
      <c r="C296" s="54"/>
      <c r="D296" s="55"/>
      <c r="E296" s="55"/>
      <c r="F296" s="11"/>
      <c r="G296" s="55"/>
      <c r="H296" s="20"/>
    </row>
    <row r="297" spans="2:9" ht="16.2" x14ac:dyDescent="0.35">
      <c r="B297" s="110">
        <v>2014</v>
      </c>
      <c r="H297" s="82">
        <v>0</v>
      </c>
    </row>
    <row r="298" spans="2:9" ht="15" customHeight="1" x14ac:dyDescent="0.35">
      <c r="B298" s="21"/>
      <c r="C298" s="3"/>
      <c r="D298" s="29"/>
      <c r="E298" s="30"/>
      <c r="F298" s="30"/>
      <c r="G298" s="30"/>
      <c r="H298" s="85"/>
    </row>
    <row r="299" spans="2:9" ht="16.2" x14ac:dyDescent="0.35">
      <c r="B299" s="110">
        <v>2015</v>
      </c>
    </row>
    <row r="300" spans="2:9" x14ac:dyDescent="0.35">
      <c r="B300" s="43">
        <v>42026</v>
      </c>
      <c r="C300" s="2">
        <v>48275</v>
      </c>
      <c r="D300" s="78" t="s">
        <v>113</v>
      </c>
      <c r="H300" s="87">
        <v>7500</v>
      </c>
    </row>
    <row r="301" spans="2:9" x14ac:dyDescent="0.35">
      <c r="B301" s="43">
        <v>42033</v>
      </c>
      <c r="C301" s="2">
        <v>48303</v>
      </c>
      <c r="D301" s="78" t="s">
        <v>927</v>
      </c>
      <c r="H301" s="87">
        <v>6798</v>
      </c>
    </row>
    <row r="302" spans="2:9" s="164" customFormat="1" ht="39.6" x14ac:dyDescent="0.25">
      <c r="B302" s="163">
        <v>42082</v>
      </c>
      <c r="C302" s="92">
        <v>49352</v>
      </c>
      <c r="D302" s="167" t="s">
        <v>932</v>
      </c>
      <c r="E302" s="92"/>
      <c r="G302" s="92"/>
      <c r="H302" s="165">
        <v>12180</v>
      </c>
      <c r="I302" s="166"/>
    </row>
    <row r="303" spans="2:9" s="164" customFormat="1" ht="26.4" x14ac:dyDescent="0.35">
      <c r="B303" s="163">
        <v>42122</v>
      </c>
      <c r="C303" s="92">
        <v>49763</v>
      </c>
      <c r="D303" s="167" t="s">
        <v>1743</v>
      </c>
      <c r="E303" s="92"/>
      <c r="G303" s="92"/>
      <c r="H303" s="165">
        <v>9256.7999999999993</v>
      </c>
      <c r="I303" s="83">
        <f>SUM(H300:H303)</f>
        <v>35734.800000000003</v>
      </c>
    </row>
    <row r="304" spans="2:9" ht="15" customHeight="1" x14ac:dyDescent="0.35">
      <c r="B304" s="11"/>
      <c r="C304" s="30"/>
      <c r="D304" s="29"/>
      <c r="E304" s="30"/>
      <c r="F304" s="30"/>
      <c r="G304" s="30"/>
      <c r="H304" s="85"/>
    </row>
    <row r="305" spans="2:9" s="48" customFormat="1" ht="13.8" thickBot="1" x14ac:dyDescent="0.35">
      <c r="B305" s="24"/>
      <c r="C305" s="24"/>
      <c r="D305" s="100" t="s">
        <v>643</v>
      </c>
      <c r="E305" s="101"/>
      <c r="F305" s="101"/>
      <c r="G305" s="101"/>
      <c r="H305" s="102">
        <f>SUM(H10:H302)</f>
        <v>5704674.2500000009</v>
      </c>
      <c r="I305" s="102">
        <f>SUM(I293,I261,I238,I215,I171,I164,I145,I108,I100,I95,I64,I55,I47,I40,I31,I22)+I10+I9</f>
        <v>5726392.4000000004</v>
      </c>
    </row>
    <row r="306" spans="2:9" ht="15" thickTop="1" x14ac:dyDescent="0.35">
      <c r="D306" s="8" t="s">
        <v>923</v>
      </c>
      <c r="H306" s="82">
        <f>H9</f>
        <v>48196.15</v>
      </c>
    </row>
    <row r="307" spans="2:9" ht="15" thickBot="1" x14ac:dyDescent="0.4">
      <c r="D307" s="100" t="s">
        <v>643</v>
      </c>
      <c r="E307" s="101"/>
      <c r="F307" s="101"/>
      <c r="G307" s="101"/>
      <c r="H307" s="102">
        <f>SUM(H305:H306)</f>
        <v>5752870.4000000013</v>
      </c>
      <c r="I307" s="102">
        <f>SUM(I305:I306)</f>
        <v>5726392.4000000004</v>
      </c>
    </row>
    <row r="308" spans="2:9" ht="15" thickTop="1" x14ac:dyDescent="0.35">
      <c r="B308" s="1" t="s">
        <v>10</v>
      </c>
    </row>
  </sheetData>
  <mergeCells count="3">
    <mergeCell ref="B2:H2"/>
    <mergeCell ref="B3:H3"/>
    <mergeCell ref="B4:H4"/>
  </mergeCells>
  <phoneticPr fontId="31" type="noConversion"/>
  <pageMargins left="0.23622047244094491" right="0.15748031496062992" top="0.39370078740157483" bottom="0.39370078740157483" header="0.51181102362204722" footer="0.15748031496062992"/>
  <pageSetup scale="85" firstPageNumber="0" fitToWidth="2" fitToHeight="5" orientation="portrait" horizontalDpi="300" verticalDpi="300" r:id="rId1"/>
  <headerFooter alignWithMargins="0">
    <oddFooter>&amp;CPágina &amp;P de &amp;N</oddFooter>
  </headerFooter>
  <rowBreaks count="2" manualBreakCount="2">
    <brk id="309" max="16383" man="1"/>
    <brk id="311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B1" workbookViewId="0">
      <selection activeCell="I30" sqref="I30"/>
    </sheetView>
  </sheetViews>
  <sheetFormatPr baseColWidth="10" defaultRowHeight="14.4" x14ac:dyDescent="0.3"/>
  <cols>
    <col min="1" max="1" width="11.5546875" style="220"/>
    <col min="2" max="2" width="8.5546875" style="220" customWidth="1"/>
    <col min="3" max="3" width="11.5546875" style="220" customWidth="1"/>
    <col min="4" max="4" width="21.21875" style="220" customWidth="1"/>
    <col min="5" max="8" width="11.5546875" style="220" customWidth="1"/>
    <col min="9" max="9" width="34.33203125" style="220" customWidth="1"/>
    <col min="10" max="10" width="15.44140625" style="220" customWidth="1"/>
    <col min="11" max="11" width="14.5546875" style="220" customWidth="1"/>
    <col min="12" max="12" width="14" style="220" hidden="1" customWidth="1"/>
    <col min="13" max="16384" width="11.5546875" style="220"/>
  </cols>
  <sheetData>
    <row r="1" spans="1:12" ht="15" thickBot="1" x14ac:dyDescent="0.35"/>
    <row r="2" spans="1:12" s="121" customFormat="1" ht="15" customHeight="1" x14ac:dyDescent="0.35">
      <c r="B2" s="119" t="s">
        <v>10</v>
      </c>
      <c r="C2" s="300" t="s">
        <v>11</v>
      </c>
      <c r="D2" s="301"/>
      <c r="E2" s="301"/>
      <c r="F2" s="301"/>
      <c r="G2" s="301"/>
      <c r="H2" s="301"/>
      <c r="I2" s="301"/>
      <c r="J2" s="301"/>
      <c r="K2" s="301"/>
      <c r="L2" s="301"/>
    </row>
    <row r="3" spans="1:12" s="121" customFormat="1" ht="16.2" x14ac:dyDescent="0.35">
      <c r="B3" s="119"/>
      <c r="C3" s="303" t="s">
        <v>856</v>
      </c>
      <c r="D3" s="304"/>
      <c r="E3" s="304"/>
      <c r="F3" s="304"/>
      <c r="G3" s="304"/>
      <c r="H3" s="304"/>
      <c r="I3" s="304"/>
      <c r="J3" s="304"/>
      <c r="K3" s="304"/>
      <c r="L3" s="304"/>
    </row>
    <row r="4" spans="1:12" s="125" customFormat="1" ht="21" customHeight="1" thickBot="1" x14ac:dyDescent="0.3">
      <c r="B4" s="123"/>
      <c r="C4" s="306" t="s">
        <v>924</v>
      </c>
      <c r="D4" s="307"/>
      <c r="E4" s="307"/>
      <c r="F4" s="307"/>
      <c r="G4" s="307"/>
      <c r="H4" s="307"/>
      <c r="I4" s="307"/>
      <c r="J4" s="307"/>
      <c r="K4" s="307"/>
      <c r="L4" s="307"/>
    </row>
    <row r="5" spans="1:12" s="169" customFormat="1" x14ac:dyDescent="0.3"/>
    <row r="6" spans="1:12" s="125" customFormat="1" ht="28.2" customHeight="1" x14ac:dyDescent="0.25">
      <c r="B6" s="123"/>
      <c r="C6" s="203" t="s">
        <v>864</v>
      </c>
      <c r="D6" s="351"/>
      <c r="E6" s="351"/>
      <c r="F6" s="351"/>
      <c r="G6" s="351"/>
      <c r="H6" s="351"/>
      <c r="I6" s="355" t="str">
        <f>RANGER!I6</f>
        <v>A JULIO 2015</v>
      </c>
      <c r="J6" s="205"/>
      <c r="K6" s="206"/>
      <c r="L6" s="207"/>
    </row>
    <row r="7" spans="1:12" s="125" customFormat="1" ht="28.2" customHeight="1" thickBot="1" x14ac:dyDescent="0.3">
      <c r="B7" s="123"/>
      <c r="C7" s="221"/>
      <c r="D7" s="221"/>
      <c r="E7" s="221"/>
      <c r="F7" s="221"/>
      <c r="G7" s="221"/>
      <c r="H7" s="221"/>
      <c r="I7" s="221"/>
      <c r="J7" s="145"/>
      <c r="K7" s="222"/>
      <c r="L7" s="223"/>
    </row>
    <row r="8" spans="1:12" ht="14.4" customHeight="1" x14ac:dyDescent="0.3">
      <c r="A8" s="209"/>
      <c r="B8" s="311" t="s">
        <v>933</v>
      </c>
      <c r="C8" s="319" t="s">
        <v>934</v>
      </c>
      <c r="D8" s="311" t="s">
        <v>935</v>
      </c>
      <c r="E8" s="316" t="s">
        <v>936</v>
      </c>
      <c r="F8" s="311" t="s">
        <v>937</v>
      </c>
      <c r="G8" s="316" t="s">
        <v>830</v>
      </c>
      <c r="H8" s="311" t="s">
        <v>832</v>
      </c>
      <c r="I8" s="311" t="s">
        <v>938</v>
      </c>
      <c r="J8" s="316" t="s">
        <v>939</v>
      </c>
      <c r="K8" s="311" t="s">
        <v>940</v>
      </c>
      <c r="L8" s="311" t="s">
        <v>941</v>
      </c>
    </row>
    <row r="9" spans="1:12" x14ac:dyDescent="0.3">
      <c r="A9" s="210" t="s">
        <v>933</v>
      </c>
      <c r="B9" s="312"/>
      <c r="C9" s="320"/>
      <c r="D9" s="312"/>
      <c r="E9" s="317"/>
      <c r="F9" s="312"/>
      <c r="G9" s="317"/>
      <c r="H9" s="312"/>
      <c r="I9" s="312"/>
      <c r="J9" s="317"/>
      <c r="K9" s="312"/>
      <c r="L9" s="312"/>
    </row>
    <row r="10" spans="1:12" ht="15" thickBot="1" x14ac:dyDescent="0.35">
      <c r="A10" s="211" t="s">
        <v>944</v>
      </c>
      <c r="B10" s="313"/>
      <c r="C10" s="321"/>
      <c r="D10" s="313"/>
      <c r="E10" s="318"/>
      <c r="F10" s="313"/>
      <c r="G10" s="318"/>
      <c r="H10" s="313"/>
      <c r="I10" s="313"/>
      <c r="J10" s="318"/>
      <c r="K10" s="313"/>
      <c r="L10" s="313"/>
    </row>
    <row r="11" spans="1:12" ht="15" customHeight="1" thickBot="1" x14ac:dyDescent="0.35">
      <c r="A11" s="212"/>
      <c r="B11" s="314" t="s">
        <v>1768</v>
      </c>
      <c r="C11" s="315"/>
      <c r="D11" s="315"/>
      <c r="E11" s="315"/>
      <c r="F11" s="315"/>
      <c r="G11" s="315"/>
      <c r="H11" s="315"/>
      <c r="I11" s="315"/>
      <c r="J11" s="315"/>
      <c r="K11" s="315"/>
      <c r="L11" s="354"/>
    </row>
    <row r="12" spans="1:12" customFormat="1" ht="13.2" x14ac:dyDescent="0.25">
      <c r="A12" s="173">
        <v>208</v>
      </c>
      <c r="B12" s="196">
        <v>1</v>
      </c>
      <c r="C12" s="342">
        <v>42117</v>
      </c>
      <c r="D12" s="227" t="s">
        <v>1771</v>
      </c>
      <c r="E12" s="228" t="s">
        <v>1772</v>
      </c>
      <c r="F12" s="227">
        <v>2015</v>
      </c>
      <c r="G12" s="343" t="s">
        <v>949</v>
      </c>
      <c r="H12" s="343" t="s">
        <v>1773</v>
      </c>
      <c r="I12" s="227" t="s">
        <v>1804</v>
      </c>
      <c r="J12" s="227" t="s">
        <v>1805</v>
      </c>
      <c r="K12" s="227" t="s">
        <v>1769</v>
      </c>
      <c r="L12" s="176" t="s">
        <v>1770</v>
      </c>
    </row>
    <row r="13" spans="1:12" customFormat="1" ht="13.2" x14ac:dyDescent="0.25">
      <c r="A13" s="178">
        <v>209</v>
      </c>
      <c r="B13" s="182">
        <v>2</v>
      </c>
      <c r="C13" s="342">
        <v>42095</v>
      </c>
      <c r="D13" s="187" t="s">
        <v>1771</v>
      </c>
      <c r="E13" s="228" t="s">
        <v>1772</v>
      </c>
      <c r="F13" s="187">
        <v>2015</v>
      </c>
      <c r="G13" s="187" t="s">
        <v>949</v>
      </c>
      <c r="H13" s="343" t="s">
        <v>1775</v>
      </c>
      <c r="I13" s="227" t="s">
        <v>1337</v>
      </c>
      <c r="J13" s="187" t="s">
        <v>885</v>
      </c>
      <c r="K13" s="187" t="s">
        <v>1830</v>
      </c>
      <c r="L13" s="181" t="s">
        <v>1774</v>
      </c>
    </row>
    <row r="14" spans="1:12" customFormat="1" ht="13.2" hidden="1" x14ac:dyDescent="0.25">
      <c r="A14" s="325">
        <v>210</v>
      </c>
      <c r="B14" s="325">
        <v>3</v>
      </c>
      <c r="C14" s="342">
        <v>42095</v>
      </c>
      <c r="D14" s="187" t="s">
        <v>1771</v>
      </c>
      <c r="E14" s="228" t="s">
        <v>1772</v>
      </c>
      <c r="F14" s="187">
        <v>2015</v>
      </c>
      <c r="G14" s="187" t="s">
        <v>949</v>
      </c>
      <c r="H14" s="343" t="s">
        <v>1778</v>
      </c>
      <c r="I14" s="227" t="s">
        <v>1233</v>
      </c>
      <c r="J14" s="187" t="s">
        <v>885</v>
      </c>
      <c r="K14" s="187" t="s">
        <v>1830</v>
      </c>
      <c r="L14" s="322" t="s">
        <v>1777</v>
      </c>
    </row>
    <row r="15" spans="1:12" customFormat="1" ht="13.2" x14ac:dyDescent="0.25">
      <c r="A15" s="178">
        <v>211</v>
      </c>
      <c r="B15" s="185">
        <v>4</v>
      </c>
      <c r="C15" s="342">
        <v>42095</v>
      </c>
      <c r="D15" s="187" t="s">
        <v>1771</v>
      </c>
      <c r="E15" s="228" t="s">
        <v>1772</v>
      </c>
      <c r="F15" s="187">
        <v>2015</v>
      </c>
      <c r="G15" s="187" t="s">
        <v>949</v>
      </c>
      <c r="H15" s="343" t="s">
        <v>1781</v>
      </c>
      <c r="I15" s="227" t="s">
        <v>1822</v>
      </c>
      <c r="J15" s="187" t="s">
        <v>169</v>
      </c>
      <c r="K15" s="187" t="s">
        <v>993</v>
      </c>
      <c r="L15" s="181" t="s">
        <v>1780</v>
      </c>
    </row>
    <row r="16" spans="1:12" customFormat="1" ht="13.2" hidden="1" x14ac:dyDescent="0.25">
      <c r="A16" s="325">
        <v>212</v>
      </c>
      <c r="B16" s="325">
        <v>5</v>
      </c>
      <c r="C16" s="342">
        <v>42095</v>
      </c>
      <c r="D16" s="187" t="s">
        <v>1771</v>
      </c>
      <c r="E16" s="228" t="s">
        <v>1772</v>
      </c>
      <c r="F16" s="187">
        <v>2015</v>
      </c>
      <c r="G16" s="187" t="s">
        <v>949</v>
      </c>
      <c r="H16" s="343" t="s">
        <v>1783</v>
      </c>
      <c r="I16" s="227" t="s">
        <v>1798</v>
      </c>
      <c r="J16" s="187" t="s">
        <v>1799</v>
      </c>
      <c r="K16" s="187" t="s">
        <v>1769</v>
      </c>
      <c r="L16" s="322" t="s">
        <v>1782</v>
      </c>
    </row>
    <row r="17" spans="1:12" customFormat="1" ht="13.2" x14ac:dyDescent="0.25">
      <c r="A17" s="178">
        <v>213</v>
      </c>
      <c r="B17" s="201">
        <v>6</v>
      </c>
      <c r="C17" s="342">
        <v>42095</v>
      </c>
      <c r="D17" s="187" t="s">
        <v>1771</v>
      </c>
      <c r="E17" s="228" t="s">
        <v>1772</v>
      </c>
      <c r="F17" s="187">
        <v>2015</v>
      </c>
      <c r="G17" s="187" t="s">
        <v>949</v>
      </c>
      <c r="H17" s="343" t="s">
        <v>1785</v>
      </c>
      <c r="I17" s="227" t="s">
        <v>1362</v>
      </c>
      <c r="J17" s="187" t="s">
        <v>885</v>
      </c>
      <c r="K17" s="187" t="s">
        <v>1830</v>
      </c>
      <c r="L17" s="181" t="s">
        <v>1784</v>
      </c>
    </row>
    <row r="18" spans="1:12" customFormat="1" ht="13.2" x14ac:dyDescent="0.25">
      <c r="A18" s="178">
        <v>214</v>
      </c>
      <c r="B18" s="182">
        <v>7</v>
      </c>
      <c r="C18" s="342">
        <v>42117</v>
      </c>
      <c r="D18" s="187" t="s">
        <v>1771</v>
      </c>
      <c r="E18" s="228" t="s">
        <v>1772</v>
      </c>
      <c r="F18" s="227">
        <v>2015</v>
      </c>
      <c r="G18" s="187" t="s">
        <v>949</v>
      </c>
      <c r="H18" s="343" t="s">
        <v>1788</v>
      </c>
      <c r="I18" s="227" t="s">
        <v>1795</v>
      </c>
      <c r="J18" s="187" t="s">
        <v>1823</v>
      </c>
      <c r="K18" s="187" t="s">
        <v>1769</v>
      </c>
      <c r="L18" s="181" t="s">
        <v>1787</v>
      </c>
    </row>
    <row r="19" spans="1:12" customFormat="1" ht="13.2" x14ac:dyDescent="0.25">
      <c r="A19" s="178">
        <v>215</v>
      </c>
      <c r="B19" s="182">
        <v>8</v>
      </c>
      <c r="C19" s="342">
        <v>42095</v>
      </c>
      <c r="D19" s="187" t="s">
        <v>1771</v>
      </c>
      <c r="E19" s="228" t="s">
        <v>1772</v>
      </c>
      <c r="F19" s="187">
        <v>2015</v>
      </c>
      <c r="G19" s="187" t="s">
        <v>949</v>
      </c>
      <c r="H19" s="343" t="s">
        <v>1790</v>
      </c>
      <c r="I19" s="227" t="s">
        <v>1824</v>
      </c>
      <c r="J19" s="187" t="s">
        <v>885</v>
      </c>
      <c r="K19" s="187" t="s">
        <v>1830</v>
      </c>
      <c r="L19" s="181" t="s">
        <v>1789</v>
      </c>
    </row>
    <row r="20" spans="1:12" customFormat="1" ht="13.2" x14ac:dyDescent="0.25">
      <c r="A20" s="178">
        <v>216</v>
      </c>
      <c r="B20" s="182">
        <v>9</v>
      </c>
      <c r="C20" s="342">
        <v>42095</v>
      </c>
      <c r="D20" s="187" t="s">
        <v>1771</v>
      </c>
      <c r="E20" s="228" t="s">
        <v>1772</v>
      </c>
      <c r="F20" s="187">
        <v>2015</v>
      </c>
      <c r="G20" s="187" t="s">
        <v>949</v>
      </c>
      <c r="H20" s="343" t="s">
        <v>1792</v>
      </c>
      <c r="I20" s="227" t="s">
        <v>1779</v>
      </c>
      <c r="J20" s="187" t="s">
        <v>885</v>
      </c>
      <c r="K20" s="187" t="s">
        <v>1830</v>
      </c>
      <c r="L20" s="181" t="s">
        <v>1791</v>
      </c>
    </row>
    <row r="21" spans="1:12" customFormat="1" ht="13.2" hidden="1" x14ac:dyDescent="0.25">
      <c r="A21" s="325">
        <v>217</v>
      </c>
      <c r="B21" s="325">
        <v>10</v>
      </c>
      <c r="C21" s="342">
        <v>42095</v>
      </c>
      <c r="D21" s="187" t="s">
        <v>1771</v>
      </c>
      <c r="E21" s="228" t="s">
        <v>1772</v>
      </c>
      <c r="F21" s="187">
        <v>2015</v>
      </c>
      <c r="G21" s="187" t="s">
        <v>949</v>
      </c>
      <c r="H21" s="343" t="s">
        <v>1794</v>
      </c>
      <c r="I21" s="227" t="s">
        <v>1776</v>
      </c>
      <c r="J21" s="187" t="s">
        <v>169</v>
      </c>
      <c r="K21" s="187" t="s">
        <v>1830</v>
      </c>
      <c r="L21" s="322" t="s">
        <v>1793</v>
      </c>
    </row>
    <row r="22" spans="1:12" customFormat="1" ht="13.2" x14ac:dyDescent="0.25">
      <c r="A22" s="178">
        <v>218</v>
      </c>
      <c r="B22" s="182">
        <v>11</v>
      </c>
      <c r="C22" s="342">
        <v>42117</v>
      </c>
      <c r="D22" s="187" t="s">
        <v>1771</v>
      </c>
      <c r="E22" s="228" t="s">
        <v>1772</v>
      </c>
      <c r="F22" s="187">
        <v>2015</v>
      </c>
      <c r="G22" s="187" t="s">
        <v>949</v>
      </c>
      <c r="H22" s="343" t="s">
        <v>1797</v>
      </c>
      <c r="I22" s="227" t="s">
        <v>1825</v>
      </c>
      <c r="J22" s="187" t="s">
        <v>885</v>
      </c>
      <c r="K22" s="187" t="s">
        <v>1831</v>
      </c>
      <c r="L22" s="181" t="s">
        <v>1796</v>
      </c>
    </row>
    <row r="23" spans="1:12" customFormat="1" ht="13.2" hidden="1" x14ac:dyDescent="0.25">
      <c r="A23" s="325">
        <v>219</v>
      </c>
      <c r="B23" s="325">
        <v>12</v>
      </c>
      <c r="C23" s="342">
        <v>42117</v>
      </c>
      <c r="D23" s="187" t="s">
        <v>1771</v>
      </c>
      <c r="E23" s="228" t="s">
        <v>1772</v>
      </c>
      <c r="F23" s="227">
        <v>2015</v>
      </c>
      <c r="G23" s="341" t="s">
        <v>949</v>
      </c>
      <c r="H23" s="343" t="s">
        <v>1801</v>
      </c>
      <c r="I23" s="227" t="s">
        <v>1810</v>
      </c>
      <c r="J23" s="187" t="s">
        <v>1826</v>
      </c>
      <c r="K23" s="187" t="s">
        <v>1769</v>
      </c>
      <c r="L23" s="322" t="s">
        <v>1800</v>
      </c>
    </row>
    <row r="24" spans="1:12" customFormat="1" ht="13.2" hidden="1" x14ac:dyDescent="0.25">
      <c r="A24" s="325">
        <v>220</v>
      </c>
      <c r="B24" s="325">
        <v>13</v>
      </c>
      <c r="C24" s="342">
        <v>42095</v>
      </c>
      <c r="D24" s="187" t="s">
        <v>1771</v>
      </c>
      <c r="E24" s="228" t="s">
        <v>1772</v>
      </c>
      <c r="F24" s="187">
        <v>2015</v>
      </c>
      <c r="G24" s="187" t="s">
        <v>949</v>
      </c>
      <c r="H24" s="343" t="s">
        <v>1803</v>
      </c>
      <c r="I24" s="227" t="s">
        <v>1827</v>
      </c>
      <c r="J24" s="187" t="s">
        <v>169</v>
      </c>
      <c r="K24" s="187" t="s">
        <v>1832</v>
      </c>
      <c r="L24" s="322" t="s">
        <v>1802</v>
      </c>
    </row>
    <row r="25" spans="1:12" customFormat="1" ht="13.2" x14ac:dyDescent="0.25">
      <c r="A25" s="178">
        <v>221</v>
      </c>
      <c r="B25" s="201">
        <v>14</v>
      </c>
      <c r="C25" s="342">
        <v>42117</v>
      </c>
      <c r="D25" s="187" t="s">
        <v>1771</v>
      </c>
      <c r="E25" s="228" t="s">
        <v>1772</v>
      </c>
      <c r="F25" s="227">
        <v>2015</v>
      </c>
      <c r="G25" s="187" t="s">
        <v>949</v>
      </c>
      <c r="H25" s="343" t="s">
        <v>1807</v>
      </c>
      <c r="I25" s="227" t="s">
        <v>1804</v>
      </c>
      <c r="J25" s="187" t="s">
        <v>1805</v>
      </c>
      <c r="K25" s="187" t="s">
        <v>1769</v>
      </c>
      <c r="L25" s="181" t="s">
        <v>1806</v>
      </c>
    </row>
    <row r="26" spans="1:12" customFormat="1" ht="13.2" hidden="1" x14ac:dyDescent="0.25">
      <c r="A26" s="325">
        <v>222</v>
      </c>
      <c r="B26" s="325">
        <v>15</v>
      </c>
      <c r="C26" s="342">
        <v>42117</v>
      </c>
      <c r="D26" s="187" t="s">
        <v>1771</v>
      </c>
      <c r="E26" s="228" t="s">
        <v>1772</v>
      </c>
      <c r="F26" s="227">
        <v>2015</v>
      </c>
      <c r="G26" s="187" t="s">
        <v>949</v>
      </c>
      <c r="H26" s="343" t="s">
        <v>1809</v>
      </c>
      <c r="I26" s="227" t="s">
        <v>1853</v>
      </c>
      <c r="J26" s="187" t="s">
        <v>169</v>
      </c>
      <c r="K26" s="187" t="s">
        <v>993</v>
      </c>
      <c r="L26" s="322" t="s">
        <v>1808</v>
      </c>
    </row>
    <row r="27" spans="1:12" customFormat="1" ht="13.2" x14ac:dyDescent="0.25">
      <c r="A27" s="178">
        <v>223</v>
      </c>
      <c r="B27" s="182">
        <v>16</v>
      </c>
      <c r="C27" s="342">
        <v>42117</v>
      </c>
      <c r="D27" s="187" t="s">
        <v>1771</v>
      </c>
      <c r="E27" s="228" t="s">
        <v>1772</v>
      </c>
      <c r="F27" s="227">
        <v>2015</v>
      </c>
      <c r="G27" s="187" t="s">
        <v>949</v>
      </c>
      <c r="H27" s="343" t="s">
        <v>1812</v>
      </c>
      <c r="I27" s="227" t="s">
        <v>1786</v>
      </c>
      <c r="J27" s="187" t="s">
        <v>1828</v>
      </c>
      <c r="K27" s="187" t="s">
        <v>1769</v>
      </c>
      <c r="L27" s="181" t="s">
        <v>1811</v>
      </c>
    </row>
    <row r="28" spans="1:12" customFormat="1" ht="13.2" hidden="1" x14ac:dyDescent="0.25">
      <c r="A28" s="325">
        <v>224</v>
      </c>
      <c r="B28" s="325">
        <v>17</v>
      </c>
      <c r="C28" s="337">
        <v>42117</v>
      </c>
      <c r="D28" s="352"/>
      <c r="E28" s="352"/>
      <c r="F28" s="352"/>
      <c r="G28" s="352"/>
      <c r="H28" s="352"/>
      <c r="I28" s="322" t="s">
        <v>1813</v>
      </c>
      <c r="J28" s="347" t="s">
        <v>1829</v>
      </c>
      <c r="K28" s="336" t="s">
        <v>1769</v>
      </c>
      <c r="L28" s="322" t="s">
        <v>1814</v>
      </c>
    </row>
    <row r="29" spans="1:12" x14ac:dyDescent="0.3">
      <c r="B29" s="329"/>
      <c r="C29" t="s">
        <v>1147</v>
      </c>
      <c r="D29"/>
      <c r="E29"/>
      <c r="F29"/>
      <c r="G29"/>
      <c r="H29"/>
    </row>
    <row r="30" spans="1:12" x14ac:dyDescent="0.3">
      <c r="B30" s="330"/>
      <c r="C30" t="s">
        <v>1845</v>
      </c>
      <c r="D30"/>
      <c r="E30"/>
      <c r="F30"/>
      <c r="G30"/>
      <c r="H30"/>
    </row>
    <row r="31" spans="1:12" x14ac:dyDescent="0.3">
      <c r="B31" s="349"/>
      <c r="C31" t="s">
        <v>1149</v>
      </c>
      <c r="D31"/>
      <c r="E31"/>
      <c r="F31"/>
      <c r="G31"/>
      <c r="H31"/>
    </row>
    <row r="32" spans="1:12" x14ac:dyDescent="0.3">
      <c r="B32" s="332"/>
      <c r="C32" t="s">
        <v>1150</v>
      </c>
      <c r="D32"/>
      <c r="E32"/>
      <c r="F32"/>
      <c r="G32"/>
      <c r="H32"/>
    </row>
    <row r="33" spans="2:8" x14ac:dyDescent="0.3">
      <c r="B33" s="334"/>
      <c r="C33" t="s">
        <v>1852</v>
      </c>
      <c r="D33"/>
      <c r="E33"/>
      <c r="F33"/>
      <c r="G33"/>
      <c r="H33"/>
    </row>
  </sheetData>
  <mergeCells count="15">
    <mergeCell ref="B11:K11"/>
    <mergeCell ref="C2:L2"/>
    <mergeCell ref="C3:L3"/>
    <mergeCell ref="C4:L4"/>
    <mergeCell ref="D8:D10"/>
    <mergeCell ref="E8:E10"/>
    <mergeCell ref="F8:F10"/>
    <mergeCell ref="G8:G10"/>
    <mergeCell ref="H8:H10"/>
    <mergeCell ref="L8:L10"/>
    <mergeCell ref="B8:B10"/>
    <mergeCell ref="C8:C10"/>
    <mergeCell ref="I8:I10"/>
    <mergeCell ref="J8:J10"/>
    <mergeCell ref="K8:K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opLeftCell="A4" zoomScale="90" zoomScaleNormal="90" workbookViewId="0">
      <selection activeCell="C63" sqref="C63"/>
    </sheetView>
  </sheetViews>
  <sheetFormatPr baseColWidth="10" defaultRowHeight="14.4" x14ac:dyDescent="0.3"/>
  <cols>
    <col min="1" max="8" width="11.5546875" style="169"/>
    <col min="9" max="9" width="36.109375" style="169" customWidth="1"/>
    <col min="10" max="10" width="18.109375" style="169" customWidth="1"/>
    <col min="11" max="11" width="23.33203125" style="169" customWidth="1"/>
    <col min="12" max="12" width="19.33203125" style="169" hidden="1" customWidth="1"/>
    <col min="13" max="16384" width="11.5546875" style="169"/>
  </cols>
  <sheetData>
    <row r="1" spans="1:12" ht="15" thickBot="1" x14ac:dyDescent="0.35"/>
    <row r="2" spans="1:12" s="121" customFormat="1" ht="15" customHeight="1" x14ac:dyDescent="0.35">
      <c r="B2" s="119" t="s">
        <v>10</v>
      </c>
      <c r="C2" s="300" t="s">
        <v>11</v>
      </c>
      <c r="D2" s="301"/>
      <c r="E2" s="301"/>
      <c r="F2" s="301"/>
      <c r="G2" s="301"/>
      <c r="H2" s="301"/>
      <c r="I2" s="302"/>
      <c r="J2" s="122"/>
      <c r="K2" s="158"/>
    </row>
    <row r="3" spans="1:12" s="121" customFormat="1" ht="16.2" x14ac:dyDescent="0.35">
      <c r="B3" s="119"/>
      <c r="C3" s="303" t="s">
        <v>856</v>
      </c>
      <c r="D3" s="304"/>
      <c r="E3" s="304"/>
      <c r="F3" s="304"/>
      <c r="G3" s="304"/>
      <c r="H3" s="304"/>
      <c r="I3" s="305"/>
      <c r="J3" s="122"/>
      <c r="K3" s="158"/>
    </row>
    <row r="4" spans="1:12" s="125" customFormat="1" ht="21" customHeight="1" thickBot="1" x14ac:dyDescent="0.3">
      <c r="B4" s="123"/>
      <c r="C4" s="306" t="s">
        <v>924</v>
      </c>
      <c r="D4" s="307"/>
      <c r="E4" s="307"/>
      <c r="F4" s="307"/>
      <c r="G4" s="307"/>
      <c r="H4" s="307"/>
      <c r="I4" s="308"/>
      <c r="J4" s="124"/>
      <c r="K4" s="139"/>
    </row>
    <row r="6" spans="1:12" s="125" customFormat="1" ht="28.2" customHeight="1" x14ac:dyDescent="0.25">
      <c r="B6" s="123"/>
      <c r="C6" s="203" t="s">
        <v>864</v>
      </c>
      <c r="D6" s="204"/>
      <c r="E6" s="205"/>
      <c r="F6" s="206"/>
      <c r="G6" s="207"/>
      <c r="H6" s="206"/>
      <c r="I6" s="208" t="str">
        <f>'VEHIC. UTILITARIOS'!G12</f>
        <v>A JULIO 2015</v>
      </c>
      <c r="K6" s="139"/>
    </row>
    <row r="8" spans="1:12" ht="15" thickBot="1" x14ac:dyDescent="0.35"/>
    <row r="9" spans="1:12" ht="14.4" customHeight="1" x14ac:dyDescent="0.3">
      <c r="A9" s="168"/>
      <c r="B9" s="311" t="s">
        <v>933</v>
      </c>
      <c r="C9" s="319" t="s">
        <v>934</v>
      </c>
      <c r="D9" s="311" t="s">
        <v>935</v>
      </c>
      <c r="E9" s="316" t="s">
        <v>936</v>
      </c>
      <c r="F9" s="311" t="s">
        <v>937</v>
      </c>
      <c r="G9" s="316" t="s">
        <v>830</v>
      </c>
      <c r="H9" s="311" t="s">
        <v>832</v>
      </c>
      <c r="I9" s="311" t="s">
        <v>938</v>
      </c>
      <c r="J9" s="316" t="s">
        <v>939</v>
      </c>
      <c r="K9" s="311" t="s">
        <v>940</v>
      </c>
      <c r="L9" s="311" t="s">
        <v>942</v>
      </c>
    </row>
    <row r="10" spans="1:12" x14ac:dyDescent="0.3">
      <c r="A10" s="170" t="s">
        <v>933</v>
      </c>
      <c r="B10" s="312"/>
      <c r="C10" s="320"/>
      <c r="D10" s="312"/>
      <c r="E10" s="317"/>
      <c r="F10" s="312"/>
      <c r="G10" s="317"/>
      <c r="H10" s="312"/>
      <c r="I10" s="312"/>
      <c r="J10" s="317"/>
      <c r="K10" s="312"/>
      <c r="L10" s="312"/>
    </row>
    <row r="11" spans="1:12" ht="15" thickBot="1" x14ac:dyDescent="0.35">
      <c r="A11" s="171" t="s">
        <v>944</v>
      </c>
      <c r="B11" s="313"/>
      <c r="C11" s="321"/>
      <c r="D11" s="313"/>
      <c r="E11" s="318"/>
      <c r="F11" s="313"/>
      <c r="G11" s="318"/>
      <c r="H11" s="313"/>
      <c r="I11" s="313"/>
      <c r="J11" s="318"/>
      <c r="K11" s="313"/>
      <c r="L11" s="313"/>
    </row>
    <row r="12" spans="1:12" ht="15" thickBot="1" x14ac:dyDescent="0.35">
      <c r="A12" s="172"/>
      <c r="B12" s="314" t="s">
        <v>1553</v>
      </c>
      <c r="C12" s="315"/>
      <c r="D12" s="315"/>
      <c r="E12" s="315"/>
      <c r="F12" s="315"/>
      <c r="G12" s="315"/>
      <c r="H12" s="315"/>
      <c r="I12" s="315"/>
      <c r="J12" s="315"/>
      <c r="K12" s="315"/>
      <c r="L12" s="315"/>
    </row>
    <row r="14" spans="1:12" customFormat="1" ht="13.2" hidden="1" x14ac:dyDescent="0.25">
      <c r="A14" s="350">
        <v>147</v>
      </c>
      <c r="B14" s="350">
        <v>21</v>
      </c>
      <c r="C14" s="337">
        <v>42039</v>
      </c>
      <c r="D14" s="336" t="s">
        <v>1553</v>
      </c>
      <c r="E14" s="347" t="s">
        <v>1276</v>
      </c>
      <c r="F14" s="336">
        <v>2015</v>
      </c>
      <c r="G14" s="348" t="s">
        <v>949</v>
      </c>
      <c r="H14" s="348" t="s">
        <v>1631</v>
      </c>
      <c r="I14" s="336" t="s">
        <v>1632</v>
      </c>
      <c r="J14" s="336" t="s">
        <v>1042</v>
      </c>
      <c r="K14" s="336" t="s">
        <v>1621</v>
      </c>
      <c r="L14" s="336" t="s">
        <v>1633</v>
      </c>
    </row>
    <row r="15" spans="1:12" customFormat="1" ht="13.2" hidden="1" x14ac:dyDescent="0.25">
      <c r="A15" s="325">
        <v>161</v>
      </c>
      <c r="B15" s="325">
        <v>35</v>
      </c>
      <c r="C15" s="337">
        <v>42046</v>
      </c>
      <c r="D15" s="322" t="s">
        <v>1553</v>
      </c>
      <c r="E15" s="322" t="s">
        <v>1276</v>
      </c>
      <c r="F15" s="322">
        <v>2015</v>
      </c>
      <c r="G15" s="322" t="s">
        <v>949</v>
      </c>
      <c r="H15" s="348" t="s">
        <v>1679</v>
      </c>
      <c r="I15" s="336" t="s">
        <v>1680</v>
      </c>
      <c r="J15" s="336" t="s">
        <v>1681</v>
      </c>
      <c r="K15" s="336" t="s">
        <v>977</v>
      </c>
      <c r="L15" s="322" t="s">
        <v>1682</v>
      </c>
    </row>
    <row r="16" spans="1:12" customFormat="1" ht="13.2" hidden="1" x14ac:dyDescent="0.25">
      <c r="A16" s="325">
        <v>133</v>
      </c>
      <c r="B16" s="325">
        <v>7</v>
      </c>
      <c r="C16" s="337">
        <v>42039</v>
      </c>
      <c r="D16" s="322" t="s">
        <v>1553</v>
      </c>
      <c r="E16" s="322" t="s">
        <v>1276</v>
      </c>
      <c r="F16" s="322">
        <v>2015</v>
      </c>
      <c r="G16" s="322" t="s">
        <v>949</v>
      </c>
      <c r="H16" s="348" t="s">
        <v>1576</v>
      </c>
      <c r="I16" s="336" t="s">
        <v>1577</v>
      </c>
      <c r="J16" s="336" t="s">
        <v>1042</v>
      </c>
      <c r="K16" s="336" t="s">
        <v>1578</v>
      </c>
      <c r="L16" s="322" t="s">
        <v>1579</v>
      </c>
    </row>
    <row r="17" spans="1:12" customFormat="1" ht="13.2" hidden="1" x14ac:dyDescent="0.25">
      <c r="A17" s="325">
        <v>144</v>
      </c>
      <c r="B17" s="325">
        <v>18</v>
      </c>
      <c r="C17" s="337">
        <v>42039</v>
      </c>
      <c r="D17" s="322" t="s">
        <v>1553</v>
      </c>
      <c r="E17" s="322" t="s">
        <v>1276</v>
      </c>
      <c r="F17" s="322">
        <v>2015</v>
      </c>
      <c r="G17" s="322" t="s">
        <v>949</v>
      </c>
      <c r="H17" s="348" t="s">
        <v>1619</v>
      </c>
      <c r="I17" s="336" t="s">
        <v>1620</v>
      </c>
      <c r="J17" s="336" t="s">
        <v>885</v>
      </c>
      <c r="K17" s="336" t="s">
        <v>1621</v>
      </c>
      <c r="L17" s="322" t="s">
        <v>1622</v>
      </c>
    </row>
    <row r="18" spans="1:12" customFormat="1" ht="13.2" hidden="1" x14ac:dyDescent="0.25">
      <c r="A18" s="325">
        <v>143</v>
      </c>
      <c r="B18" s="325">
        <v>17</v>
      </c>
      <c r="C18" s="337">
        <v>42039</v>
      </c>
      <c r="D18" s="322" t="s">
        <v>1553</v>
      </c>
      <c r="E18" s="322" t="s">
        <v>1276</v>
      </c>
      <c r="F18" s="322">
        <v>2015</v>
      </c>
      <c r="G18" s="322" t="s">
        <v>949</v>
      </c>
      <c r="H18" s="348" t="s">
        <v>1616</v>
      </c>
      <c r="I18" s="336" t="s">
        <v>1617</v>
      </c>
      <c r="J18" s="336" t="s">
        <v>1042</v>
      </c>
      <c r="K18" s="336" t="s">
        <v>1558</v>
      </c>
      <c r="L18" s="322" t="s">
        <v>1618</v>
      </c>
    </row>
    <row r="19" spans="1:12" customFormat="1" ht="13.2" hidden="1" x14ac:dyDescent="0.25">
      <c r="A19" s="325">
        <v>138</v>
      </c>
      <c r="B19" s="325">
        <v>12</v>
      </c>
      <c r="C19" s="337">
        <v>42039</v>
      </c>
      <c r="D19" s="322" t="s">
        <v>1553</v>
      </c>
      <c r="E19" s="322" t="s">
        <v>1276</v>
      </c>
      <c r="F19" s="322">
        <v>2015</v>
      </c>
      <c r="G19" s="322" t="s">
        <v>949</v>
      </c>
      <c r="H19" s="348" t="s">
        <v>1596</v>
      </c>
      <c r="I19" s="336" t="s">
        <v>1597</v>
      </c>
      <c r="J19" s="336" t="s">
        <v>1042</v>
      </c>
      <c r="K19" s="336" t="s">
        <v>1598</v>
      </c>
      <c r="L19" s="322" t="s">
        <v>1599</v>
      </c>
    </row>
    <row r="20" spans="1:12" customFormat="1" ht="13.2" hidden="1" x14ac:dyDescent="0.25">
      <c r="A20" s="325">
        <v>132</v>
      </c>
      <c r="B20" s="325">
        <v>6</v>
      </c>
      <c r="C20" s="337">
        <v>42039</v>
      </c>
      <c r="D20" s="322" t="s">
        <v>1553</v>
      </c>
      <c r="E20" s="322" t="s">
        <v>1276</v>
      </c>
      <c r="F20" s="322">
        <v>2015</v>
      </c>
      <c r="G20" s="322" t="s">
        <v>949</v>
      </c>
      <c r="H20" s="348" t="s">
        <v>1572</v>
      </c>
      <c r="I20" s="336" t="s">
        <v>1573</v>
      </c>
      <c r="J20" s="336" t="s">
        <v>977</v>
      </c>
      <c r="K20" s="336" t="s">
        <v>1574</v>
      </c>
      <c r="L20" s="322" t="s">
        <v>1575</v>
      </c>
    </row>
    <row r="21" spans="1:12" customFormat="1" ht="13.2" x14ac:dyDescent="0.25">
      <c r="A21" s="178">
        <v>150</v>
      </c>
      <c r="B21" s="229">
        <v>24</v>
      </c>
      <c r="C21" s="186">
        <v>42039</v>
      </c>
      <c r="D21" s="187" t="s">
        <v>1553</v>
      </c>
      <c r="E21" s="187" t="s">
        <v>1276</v>
      </c>
      <c r="F21" s="187">
        <v>2015</v>
      </c>
      <c r="G21" s="187" t="s">
        <v>949</v>
      </c>
      <c r="H21" s="343" t="s">
        <v>1641</v>
      </c>
      <c r="I21" s="227" t="s">
        <v>1642</v>
      </c>
      <c r="J21" s="227" t="s">
        <v>885</v>
      </c>
      <c r="K21" s="227" t="s">
        <v>1602</v>
      </c>
      <c r="L21" s="187" t="s">
        <v>1643</v>
      </c>
    </row>
    <row r="22" spans="1:12" customFormat="1" ht="13.2" hidden="1" x14ac:dyDescent="0.25">
      <c r="A22" s="325">
        <v>139</v>
      </c>
      <c r="B22" s="226">
        <v>13</v>
      </c>
      <c r="C22" s="342">
        <v>42039</v>
      </c>
      <c r="D22" s="227" t="s">
        <v>1553</v>
      </c>
      <c r="E22" s="228" t="s">
        <v>1276</v>
      </c>
      <c r="F22" s="227">
        <v>2015</v>
      </c>
      <c r="G22" s="343" t="s">
        <v>949</v>
      </c>
      <c r="H22" s="343" t="s">
        <v>1600</v>
      </c>
      <c r="I22" s="227" t="s">
        <v>1601</v>
      </c>
      <c r="J22" s="227" t="s">
        <v>1042</v>
      </c>
      <c r="K22" s="227" t="s">
        <v>1602</v>
      </c>
      <c r="L22" s="336" t="s">
        <v>1603</v>
      </c>
    </row>
    <row r="23" spans="1:12" customFormat="1" ht="13.2" hidden="1" x14ac:dyDescent="0.25">
      <c r="A23" s="325">
        <v>149</v>
      </c>
      <c r="B23" s="201">
        <v>23</v>
      </c>
      <c r="C23" s="342">
        <v>42039</v>
      </c>
      <c r="D23" s="187" t="s">
        <v>1553</v>
      </c>
      <c r="E23" s="187" t="s">
        <v>1276</v>
      </c>
      <c r="F23" s="187">
        <v>2015</v>
      </c>
      <c r="G23" s="187" t="s">
        <v>949</v>
      </c>
      <c r="H23" s="343" t="s">
        <v>1638</v>
      </c>
      <c r="I23" s="227" t="s">
        <v>1639</v>
      </c>
      <c r="J23" s="227" t="s">
        <v>1042</v>
      </c>
      <c r="K23" s="227" t="s">
        <v>1570</v>
      </c>
      <c r="L23" s="322" t="s">
        <v>1640</v>
      </c>
    </row>
    <row r="24" spans="1:12" customFormat="1" ht="13.2" hidden="1" x14ac:dyDescent="0.25">
      <c r="A24" s="325">
        <v>165</v>
      </c>
      <c r="B24" s="201">
        <v>39</v>
      </c>
      <c r="C24" s="342">
        <v>42047</v>
      </c>
      <c r="D24" s="187" t="s">
        <v>1553</v>
      </c>
      <c r="E24" s="187" t="s">
        <v>1276</v>
      </c>
      <c r="F24" s="187">
        <v>2015</v>
      </c>
      <c r="G24" s="187" t="s">
        <v>949</v>
      </c>
      <c r="H24" s="343" t="s">
        <v>1693</v>
      </c>
      <c r="I24" s="227" t="s">
        <v>1694</v>
      </c>
      <c r="J24" s="227" t="s">
        <v>885</v>
      </c>
      <c r="K24" s="227" t="s">
        <v>1056</v>
      </c>
      <c r="L24" s="322" t="s">
        <v>1695</v>
      </c>
    </row>
    <row r="25" spans="1:12" customFormat="1" ht="13.2" hidden="1" x14ac:dyDescent="0.25">
      <c r="A25" s="325">
        <v>129</v>
      </c>
      <c r="B25" s="201">
        <v>3</v>
      </c>
      <c r="C25" s="342">
        <v>42039</v>
      </c>
      <c r="D25" s="187" t="s">
        <v>1553</v>
      </c>
      <c r="E25" s="187" t="s">
        <v>1276</v>
      </c>
      <c r="F25" s="187">
        <v>2015</v>
      </c>
      <c r="G25" s="187" t="s">
        <v>949</v>
      </c>
      <c r="H25" s="343" t="s">
        <v>1560</v>
      </c>
      <c r="I25" s="227" t="s">
        <v>1561</v>
      </c>
      <c r="J25" s="227" t="s">
        <v>1042</v>
      </c>
      <c r="K25" s="227" t="s">
        <v>1562</v>
      </c>
      <c r="L25" s="322" t="s">
        <v>1563</v>
      </c>
    </row>
    <row r="26" spans="1:12" customFormat="1" ht="13.2" hidden="1" x14ac:dyDescent="0.25">
      <c r="A26" s="325">
        <v>137</v>
      </c>
      <c r="B26" s="201">
        <v>11</v>
      </c>
      <c r="C26" s="342">
        <v>42039</v>
      </c>
      <c r="D26" s="187" t="s">
        <v>1553</v>
      </c>
      <c r="E26" s="187" t="s">
        <v>1276</v>
      </c>
      <c r="F26" s="187">
        <v>2015</v>
      </c>
      <c r="G26" s="187" t="s">
        <v>949</v>
      </c>
      <c r="H26" s="343" t="s">
        <v>1593</v>
      </c>
      <c r="I26" s="227" t="s">
        <v>1594</v>
      </c>
      <c r="J26" s="227" t="s">
        <v>885</v>
      </c>
      <c r="K26" s="227" t="s">
        <v>1562</v>
      </c>
      <c r="L26" s="322" t="s">
        <v>1595</v>
      </c>
    </row>
    <row r="27" spans="1:12" customFormat="1" ht="13.2" hidden="1" x14ac:dyDescent="0.25">
      <c r="A27" s="325">
        <v>134</v>
      </c>
      <c r="B27" s="201">
        <v>8</v>
      </c>
      <c r="C27" s="342">
        <v>42039</v>
      </c>
      <c r="D27" s="187" t="s">
        <v>1553</v>
      </c>
      <c r="E27" s="187" t="s">
        <v>1276</v>
      </c>
      <c r="F27" s="187">
        <v>2015</v>
      </c>
      <c r="G27" s="187" t="s">
        <v>949</v>
      </c>
      <c r="H27" s="343" t="s">
        <v>1580</v>
      </c>
      <c r="I27" s="227" t="s">
        <v>1581</v>
      </c>
      <c r="J27" s="227" t="s">
        <v>1042</v>
      </c>
      <c r="K27" s="227" t="s">
        <v>1582</v>
      </c>
      <c r="L27" s="322" t="s">
        <v>1583</v>
      </c>
    </row>
    <row r="28" spans="1:12" customFormat="1" ht="13.2" hidden="1" x14ac:dyDescent="0.25">
      <c r="A28" s="325">
        <v>136</v>
      </c>
      <c r="B28" s="201">
        <v>10</v>
      </c>
      <c r="C28" s="342">
        <v>42039</v>
      </c>
      <c r="D28" s="187" t="s">
        <v>1553</v>
      </c>
      <c r="E28" s="187" t="s">
        <v>1276</v>
      </c>
      <c r="F28" s="187">
        <v>2015</v>
      </c>
      <c r="G28" s="187" t="s">
        <v>949</v>
      </c>
      <c r="H28" s="343" t="s">
        <v>1589</v>
      </c>
      <c r="I28" s="227" t="s">
        <v>1590</v>
      </c>
      <c r="J28" s="227" t="s">
        <v>885</v>
      </c>
      <c r="K28" s="227" t="s">
        <v>1591</v>
      </c>
      <c r="L28" s="322" t="s">
        <v>1592</v>
      </c>
    </row>
    <row r="29" spans="1:12" customFormat="1" ht="13.2" hidden="1" x14ac:dyDescent="0.25">
      <c r="A29" s="325">
        <v>128</v>
      </c>
      <c r="B29" s="201">
        <v>2</v>
      </c>
      <c r="C29" s="342">
        <v>42039</v>
      </c>
      <c r="D29" s="187" t="s">
        <v>1553</v>
      </c>
      <c r="E29" s="187" t="s">
        <v>1276</v>
      </c>
      <c r="F29" s="187">
        <v>2015</v>
      </c>
      <c r="G29" s="187" t="s">
        <v>949</v>
      </c>
      <c r="H29" s="343" t="s">
        <v>1556</v>
      </c>
      <c r="I29" s="227" t="s">
        <v>1557</v>
      </c>
      <c r="J29" s="227" t="s">
        <v>885</v>
      </c>
      <c r="K29" s="227" t="s">
        <v>1558</v>
      </c>
      <c r="L29" s="322" t="s">
        <v>1559</v>
      </c>
    </row>
    <row r="30" spans="1:12" customFormat="1" ht="13.2" hidden="1" x14ac:dyDescent="0.25">
      <c r="A30" s="325">
        <v>130</v>
      </c>
      <c r="B30" s="226">
        <v>4</v>
      </c>
      <c r="C30" s="342">
        <v>42039</v>
      </c>
      <c r="D30" s="227" t="s">
        <v>1553</v>
      </c>
      <c r="E30" s="228" t="s">
        <v>1276</v>
      </c>
      <c r="F30" s="227">
        <v>2015</v>
      </c>
      <c r="G30" s="343" t="s">
        <v>949</v>
      </c>
      <c r="H30" s="343" t="s">
        <v>1564</v>
      </c>
      <c r="I30" s="227" t="s">
        <v>1565</v>
      </c>
      <c r="J30" s="227" t="s">
        <v>1042</v>
      </c>
      <c r="K30" s="227" t="s">
        <v>1566</v>
      </c>
      <c r="L30" s="336" t="s">
        <v>1567</v>
      </c>
    </row>
    <row r="31" spans="1:12" customFormat="1" ht="13.2" x14ac:dyDescent="0.25">
      <c r="A31" s="178">
        <v>167</v>
      </c>
      <c r="B31" s="201">
        <v>41</v>
      </c>
      <c r="C31" s="342">
        <v>42047</v>
      </c>
      <c r="D31" s="187" t="s">
        <v>1553</v>
      </c>
      <c r="E31" s="187" t="s">
        <v>1276</v>
      </c>
      <c r="F31" s="187">
        <v>2015</v>
      </c>
      <c r="G31" s="187" t="s">
        <v>949</v>
      </c>
      <c r="H31" s="343" t="s">
        <v>1699</v>
      </c>
      <c r="I31" s="227" t="s">
        <v>1700</v>
      </c>
      <c r="J31" s="227" t="s">
        <v>885</v>
      </c>
      <c r="K31" s="227" t="s">
        <v>988</v>
      </c>
      <c r="L31" s="184" t="s">
        <v>1701</v>
      </c>
    </row>
    <row r="32" spans="1:12" customFormat="1" ht="13.2" hidden="1" x14ac:dyDescent="0.25">
      <c r="A32" s="325">
        <v>148</v>
      </c>
      <c r="B32" s="201">
        <v>22</v>
      </c>
      <c r="C32" s="342">
        <v>42039</v>
      </c>
      <c r="D32" s="187" t="s">
        <v>1553</v>
      </c>
      <c r="E32" s="187" t="s">
        <v>1276</v>
      </c>
      <c r="F32" s="187">
        <v>2015</v>
      </c>
      <c r="G32" s="187" t="s">
        <v>949</v>
      </c>
      <c r="H32" s="343" t="s">
        <v>1634</v>
      </c>
      <c r="I32" s="227" t="s">
        <v>1635</v>
      </c>
      <c r="J32" s="227" t="s">
        <v>885</v>
      </c>
      <c r="K32" s="227" t="s">
        <v>1636</v>
      </c>
      <c r="L32" s="322" t="s">
        <v>1637</v>
      </c>
    </row>
    <row r="33" spans="1:12" customFormat="1" ht="13.2" hidden="1" x14ac:dyDescent="0.25">
      <c r="A33" s="325">
        <v>142</v>
      </c>
      <c r="B33" s="201">
        <v>16</v>
      </c>
      <c r="C33" s="342">
        <v>42039</v>
      </c>
      <c r="D33" s="187" t="s">
        <v>1553</v>
      </c>
      <c r="E33" s="187" t="s">
        <v>1276</v>
      </c>
      <c r="F33" s="187">
        <v>2015</v>
      </c>
      <c r="G33" s="187" t="s">
        <v>949</v>
      </c>
      <c r="H33" s="343" t="s">
        <v>1612</v>
      </c>
      <c r="I33" s="227" t="s">
        <v>1613</v>
      </c>
      <c r="J33" s="227" t="s">
        <v>1042</v>
      </c>
      <c r="K33" s="227" t="s">
        <v>1614</v>
      </c>
      <c r="L33" s="322" t="s">
        <v>1615</v>
      </c>
    </row>
    <row r="34" spans="1:12" customFormat="1" ht="13.2" x14ac:dyDescent="0.25">
      <c r="A34" s="178">
        <v>159</v>
      </c>
      <c r="B34" s="201">
        <v>33</v>
      </c>
      <c r="C34" s="342">
        <v>42039</v>
      </c>
      <c r="D34" s="187" t="s">
        <v>1553</v>
      </c>
      <c r="E34" s="187" t="s">
        <v>1276</v>
      </c>
      <c r="F34" s="187">
        <v>2015</v>
      </c>
      <c r="G34" s="187" t="s">
        <v>949</v>
      </c>
      <c r="H34" s="343" t="s">
        <v>1672</v>
      </c>
      <c r="I34" s="227" t="s">
        <v>1673</v>
      </c>
      <c r="J34" s="227" t="s">
        <v>885</v>
      </c>
      <c r="K34" s="227" t="s">
        <v>1284</v>
      </c>
      <c r="L34" s="184" t="s">
        <v>1674</v>
      </c>
    </row>
    <row r="35" spans="1:12" customFormat="1" ht="13.2" hidden="1" x14ac:dyDescent="0.25">
      <c r="A35" s="325">
        <v>145</v>
      </c>
      <c r="B35" s="201">
        <v>19</v>
      </c>
      <c r="C35" s="342">
        <v>42039</v>
      </c>
      <c r="D35" s="187" t="s">
        <v>1553</v>
      </c>
      <c r="E35" s="187" t="s">
        <v>1276</v>
      </c>
      <c r="F35" s="187">
        <v>2015</v>
      </c>
      <c r="G35" s="187" t="s">
        <v>949</v>
      </c>
      <c r="H35" s="343" t="s">
        <v>1623</v>
      </c>
      <c r="I35" s="227" t="s">
        <v>1624</v>
      </c>
      <c r="J35" s="227" t="s">
        <v>885</v>
      </c>
      <c r="K35" s="227" t="s">
        <v>1625</v>
      </c>
      <c r="L35" s="322" t="s">
        <v>1626</v>
      </c>
    </row>
    <row r="36" spans="1:12" customFormat="1" ht="13.2" hidden="1" x14ac:dyDescent="0.25">
      <c r="A36" s="325">
        <v>131</v>
      </c>
      <c r="B36" s="201">
        <v>5</v>
      </c>
      <c r="C36" s="342">
        <v>42039</v>
      </c>
      <c r="D36" s="187" t="s">
        <v>1553</v>
      </c>
      <c r="E36" s="187" t="s">
        <v>1276</v>
      </c>
      <c r="F36" s="187">
        <v>2015</v>
      </c>
      <c r="G36" s="187" t="s">
        <v>949</v>
      </c>
      <c r="H36" s="343" t="s">
        <v>1568</v>
      </c>
      <c r="I36" s="227" t="s">
        <v>1569</v>
      </c>
      <c r="J36" s="227" t="s">
        <v>885</v>
      </c>
      <c r="K36" s="227" t="s">
        <v>1570</v>
      </c>
      <c r="L36" s="322" t="s">
        <v>1571</v>
      </c>
    </row>
    <row r="37" spans="1:12" customFormat="1" ht="13.2" hidden="1" x14ac:dyDescent="0.25">
      <c r="A37" s="325">
        <v>164</v>
      </c>
      <c r="B37" s="201">
        <v>38</v>
      </c>
      <c r="C37" s="342">
        <v>42047</v>
      </c>
      <c r="D37" s="187" t="s">
        <v>1553</v>
      </c>
      <c r="E37" s="187" t="s">
        <v>1276</v>
      </c>
      <c r="F37" s="187">
        <v>2015</v>
      </c>
      <c r="G37" s="187" t="s">
        <v>949</v>
      </c>
      <c r="H37" s="343" t="s">
        <v>1690</v>
      </c>
      <c r="I37" s="227" t="s">
        <v>1691</v>
      </c>
      <c r="J37" s="227" t="s">
        <v>885</v>
      </c>
      <c r="K37" s="227" t="s">
        <v>1066</v>
      </c>
      <c r="L37" s="322" t="s">
        <v>1692</v>
      </c>
    </row>
    <row r="38" spans="1:12" customFormat="1" ht="13.2" hidden="1" x14ac:dyDescent="0.25">
      <c r="A38" s="325">
        <v>160</v>
      </c>
      <c r="B38" s="226">
        <v>34</v>
      </c>
      <c r="C38" s="342">
        <v>42045</v>
      </c>
      <c r="D38" s="227" t="s">
        <v>1553</v>
      </c>
      <c r="E38" s="228" t="s">
        <v>1276</v>
      </c>
      <c r="F38" s="227">
        <v>2015</v>
      </c>
      <c r="G38" s="343" t="s">
        <v>949</v>
      </c>
      <c r="H38" s="343" t="s">
        <v>1675</v>
      </c>
      <c r="I38" s="227" t="s">
        <v>1676</v>
      </c>
      <c r="J38" s="227" t="s">
        <v>1677</v>
      </c>
      <c r="K38" s="227" t="s">
        <v>977</v>
      </c>
      <c r="L38" s="336" t="s">
        <v>1678</v>
      </c>
    </row>
    <row r="39" spans="1:12" customFormat="1" ht="13.2" x14ac:dyDescent="0.25">
      <c r="A39" s="338">
        <v>146</v>
      </c>
      <c r="B39" s="201">
        <v>20</v>
      </c>
      <c r="C39" s="342">
        <v>42039</v>
      </c>
      <c r="D39" s="187" t="s">
        <v>1553</v>
      </c>
      <c r="E39" s="187" t="s">
        <v>1276</v>
      </c>
      <c r="F39" s="187">
        <v>2015</v>
      </c>
      <c r="G39" s="187" t="s">
        <v>949</v>
      </c>
      <c r="H39" s="343" t="s">
        <v>1627</v>
      </c>
      <c r="I39" s="227" t="s">
        <v>1628</v>
      </c>
      <c r="J39" s="227" t="s">
        <v>885</v>
      </c>
      <c r="K39" s="227" t="s">
        <v>1629</v>
      </c>
      <c r="L39" s="335" t="s">
        <v>1630</v>
      </c>
    </row>
    <row r="40" spans="1:12" customFormat="1" ht="13.2" hidden="1" x14ac:dyDescent="0.25">
      <c r="A40" s="325">
        <v>153</v>
      </c>
      <c r="B40" s="201">
        <v>27</v>
      </c>
      <c r="C40" s="342">
        <v>42040</v>
      </c>
      <c r="D40" s="187" t="s">
        <v>1553</v>
      </c>
      <c r="E40" s="187" t="s">
        <v>1276</v>
      </c>
      <c r="F40" s="187">
        <v>2015</v>
      </c>
      <c r="G40" s="187" t="s">
        <v>949</v>
      </c>
      <c r="H40" s="187" t="s">
        <v>1651</v>
      </c>
      <c r="I40" s="227" t="s">
        <v>1652</v>
      </c>
      <c r="J40" s="187" t="s">
        <v>1042</v>
      </c>
      <c r="K40" s="187" t="s">
        <v>988</v>
      </c>
      <c r="L40" s="322" t="s">
        <v>1653</v>
      </c>
    </row>
    <row r="41" spans="1:12" customFormat="1" ht="13.2" x14ac:dyDescent="0.25">
      <c r="A41" s="338">
        <v>155</v>
      </c>
      <c r="B41" s="201">
        <v>29</v>
      </c>
      <c r="C41" s="342">
        <v>42040</v>
      </c>
      <c r="D41" s="187" t="s">
        <v>1553</v>
      </c>
      <c r="E41" s="187" t="s">
        <v>1276</v>
      </c>
      <c r="F41" s="187">
        <v>2015</v>
      </c>
      <c r="G41" s="187" t="s">
        <v>949</v>
      </c>
      <c r="H41" s="187" t="s">
        <v>1658</v>
      </c>
      <c r="I41" s="227" t="s">
        <v>1659</v>
      </c>
      <c r="J41" s="187" t="s">
        <v>885</v>
      </c>
      <c r="K41" s="187" t="s">
        <v>1660</v>
      </c>
      <c r="L41" s="335" t="s">
        <v>1661</v>
      </c>
    </row>
    <row r="42" spans="1:12" customFormat="1" ht="13.2" x14ac:dyDescent="0.25">
      <c r="A42" s="178">
        <v>163</v>
      </c>
      <c r="B42" s="201">
        <v>37</v>
      </c>
      <c r="C42" s="342">
        <v>42047</v>
      </c>
      <c r="D42" s="187" t="s">
        <v>1553</v>
      </c>
      <c r="E42" s="187" t="s">
        <v>1276</v>
      </c>
      <c r="F42" s="187">
        <v>2015</v>
      </c>
      <c r="G42" s="187" t="s">
        <v>949</v>
      </c>
      <c r="H42" s="187" t="s">
        <v>1686</v>
      </c>
      <c r="I42" s="227" t="s">
        <v>1687</v>
      </c>
      <c r="J42" s="187" t="s">
        <v>885</v>
      </c>
      <c r="K42" s="187" t="s">
        <v>1688</v>
      </c>
      <c r="L42" s="187" t="s">
        <v>1689</v>
      </c>
    </row>
    <row r="43" spans="1:12" customFormat="1" ht="13.2" hidden="1" x14ac:dyDescent="0.25">
      <c r="A43" s="325">
        <v>140</v>
      </c>
      <c r="B43" s="201">
        <v>14</v>
      </c>
      <c r="C43" s="342">
        <v>42039</v>
      </c>
      <c r="D43" s="187" t="s">
        <v>1553</v>
      </c>
      <c r="E43" s="187" t="s">
        <v>1276</v>
      </c>
      <c r="F43" s="187">
        <v>2015</v>
      </c>
      <c r="G43" s="187" t="s">
        <v>949</v>
      </c>
      <c r="H43" s="187" t="s">
        <v>1604</v>
      </c>
      <c r="I43" s="227" t="s">
        <v>1605</v>
      </c>
      <c r="J43" s="187" t="s">
        <v>885</v>
      </c>
      <c r="K43" s="187" t="s">
        <v>1606</v>
      </c>
      <c r="L43" s="322" t="s">
        <v>1607</v>
      </c>
    </row>
    <row r="44" spans="1:12" customFormat="1" ht="13.2" hidden="1" x14ac:dyDescent="0.25">
      <c r="A44" s="325">
        <v>135</v>
      </c>
      <c r="B44" s="201">
        <v>9</v>
      </c>
      <c r="C44" s="342">
        <v>42039</v>
      </c>
      <c r="D44" s="187" t="s">
        <v>1553</v>
      </c>
      <c r="E44" s="187" t="s">
        <v>1276</v>
      </c>
      <c r="F44" s="187">
        <v>2015</v>
      </c>
      <c r="G44" s="187" t="s">
        <v>949</v>
      </c>
      <c r="H44" s="187" t="s">
        <v>1584</v>
      </c>
      <c r="I44" s="227" t="s">
        <v>1585</v>
      </c>
      <c r="J44" s="187" t="s">
        <v>1586</v>
      </c>
      <c r="K44" s="187" t="s">
        <v>1587</v>
      </c>
      <c r="L44" s="322" t="s">
        <v>1588</v>
      </c>
    </row>
    <row r="45" spans="1:12" customFormat="1" ht="13.2" hidden="1" x14ac:dyDescent="0.25">
      <c r="A45" s="325">
        <v>154</v>
      </c>
      <c r="B45" s="201">
        <v>28</v>
      </c>
      <c r="C45" s="342">
        <v>42040</v>
      </c>
      <c r="D45" s="187" t="s">
        <v>1553</v>
      </c>
      <c r="E45" s="187" t="s">
        <v>1276</v>
      </c>
      <c r="F45" s="187">
        <v>2015</v>
      </c>
      <c r="G45" s="187" t="s">
        <v>949</v>
      </c>
      <c r="H45" s="187" t="s">
        <v>1654</v>
      </c>
      <c r="I45" s="227" t="s">
        <v>1655</v>
      </c>
      <c r="J45" s="187" t="s">
        <v>1042</v>
      </c>
      <c r="K45" s="187" t="s">
        <v>1656</v>
      </c>
      <c r="L45" s="322" t="s">
        <v>1657</v>
      </c>
    </row>
    <row r="46" spans="1:12" customFormat="1" ht="13.2" hidden="1" x14ac:dyDescent="0.25">
      <c r="A46" s="325">
        <v>157</v>
      </c>
      <c r="B46" s="226">
        <v>31</v>
      </c>
      <c r="C46" s="342">
        <v>42040</v>
      </c>
      <c r="D46" s="187" t="s">
        <v>1553</v>
      </c>
      <c r="E46" s="187" t="s">
        <v>1276</v>
      </c>
      <c r="F46" s="187">
        <v>2015</v>
      </c>
      <c r="G46" s="343" t="s">
        <v>949</v>
      </c>
      <c r="H46" s="343" t="s">
        <v>1665</v>
      </c>
      <c r="I46" s="227" t="s">
        <v>1666</v>
      </c>
      <c r="J46" s="227" t="s">
        <v>1042</v>
      </c>
      <c r="K46" s="227" t="s">
        <v>993</v>
      </c>
      <c r="L46" s="336" t="s">
        <v>1667</v>
      </c>
    </row>
    <row r="47" spans="1:12" customFormat="1" ht="13.2" hidden="1" x14ac:dyDescent="0.25">
      <c r="A47" s="325">
        <v>166</v>
      </c>
      <c r="B47" s="201">
        <v>40</v>
      </c>
      <c r="C47" s="186">
        <v>42047</v>
      </c>
      <c r="D47" s="187" t="s">
        <v>1553</v>
      </c>
      <c r="E47" s="187" t="s">
        <v>1276</v>
      </c>
      <c r="F47" s="187">
        <v>2015</v>
      </c>
      <c r="G47" s="187" t="s">
        <v>949</v>
      </c>
      <c r="H47" s="187" t="s">
        <v>1696</v>
      </c>
      <c r="I47" s="227" t="s">
        <v>1697</v>
      </c>
      <c r="J47" s="187" t="s">
        <v>885</v>
      </c>
      <c r="K47" s="187" t="s">
        <v>1056</v>
      </c>
      <c r="L47" s="322" t="s">
        <v>1698</v>
      </c>
    </row>
    <row r="48" spans="1:12" customFormat="1" ht="13.2" hidden="1" x14ac:dyDescent="0.25">
      <c r="A48" s="325">
        <v>151</v>
      </c>
      <c r="B48" s="201">
        <v>25</v>
      </c>
      <c r="C48" s="342">
        <v>42039</v>
      </c>
      <c r="D48" s="187" t="s">
        <v>1553</v>
      </c>
      <c r="E48" s="187" t="s">
        <v>1276</v>
      </c>
      <c r="F48" s="187">
        <v>2015</v>
      </c>
      <c r="G48" s="187" t="s">
        <v>949</v>
      </c>
      <c r="H48" s="187" t="s">
        <v>1644</v>
      </c>
      <c r="I48" s="227" t="s">
        <v>1645</v>
      </c>
      <c r="J48" s="187" t="s">
        <v>1042</v>
      </c>
      <c r="K48" s="187" t="s">
        <v>1591</v>
      </c>
      <c r="L48" s="322" t="s">
        <v>1646</v>
      </c>
    </row>
    <row r="49" spans="1:12" customFormat="1" ht="13.2" x14ac:dyDescent="0.25">
      <c r="A49" s="179">
        <v>152</v>
      </c>
      <c r="B49" s="201">
        <v>26</v>
      </c>
      <c r="C49" s="186">
        <v>42049</v>
      </c>
      <c r="D49" s="187" t="s">
        <v>1553</v>
      </c>
      <c r="E49" s="187" t="s">
        <v>1276</v>
      </c>
      <c r="F49" s="187">
        <v>2015</v>
      </c>
      <c r="G49" s="187" t="s">
        <v>949</v>
      </c>
      <c r="H49" s="187" t="s">
        <v>1647</v>
      </c>
      <c r="I49" s="227" t="s">
        <v>1648</v>
      </c>
      <c r="J49" s="187" t="s">
        <v>885</v>
      </c>
      <c r="K49" s="187" t="s">
        <v>1649</v>
      </c>
      <c r="L49" s="181" t="s">
        <v>1650</v>
      </c>
    </row>
    <row r="50" spans="1:12" customFormat="1" ht="13.2" hidden="1" x14ac:dyDescent="0.25">
      <c r="A50" s="325">
        <v>162</v>
      </c>
      <c r="B50" s="201">
        <v>36</v>
      </c>
      <c r="C50" s="342">
        <v>42047</v>
      </c>
      <c r="D50" s="187" t="s">
        <v>1553</v>
      </c>
      <c r="E50" s="187" t="s">
        <v>1276</v>
      </c>
      <c r="F50" s="187">
        <v>2015</v>
      </c>
      <c r="G50" s="187" t="s">
        <v>949</v>
      </c>
      <c r="H50" s="187" t="s">
        <v>1683</v>
      </c>
      <c r="I50" s="227" t="s">
        <v>1684</v>
      </c>
      <c r="J50" s="187" t="s">
        <v>885</v>
      </c>
      <c r="K50" s="187" t="s">
        <v>1284</v>
      </c>
      <c r="L50" s="322" t="s">
        <v>1685</v>
      </c>
    </row>
    <row r="51" spans="1:12" customFormat="1" ht="13.2" x14ac:dyDescent="0.25">
      <c r="A51" s="178">
        <v>158</v>
      </c>
      <c r="B51" s="201">
        <v>32</v>
      </c>
      <c r="C51" s="342">
        <v>42041</v>
      </c>
      <c r="D51" s="187" t="s">
        <v>1553</v>
      </c>
      <c r="E51" s="187" t="s">
        <v>1276</v>
      </c>
      <c r="F51" s="187">
        <v>2015</v>
      </c>
      <c r="G51" s="187" t="s">
        <v>949</v>
      </c>
      <c r="H51" s="187" t="s">
        <v>1668</v>
      </c>
      <c r="I51" s="227" t="s">
        <v>1669</v>
      </c>
      <c r="J51" s="187" t="s">
        <v>584</v>
      </c>
      <c r="K51" s="187" t="s">
        <v>1670</v>
      </c>
      <c r="L51" s="187" t="s">
        <v>1671</v>
      </c>
    </row>
    <row r="52" spans="1:12" customFormat="1" ht="13.2" hidden="1" x14ac:dyDescent="0.25">
      <c r="A52" s="325">
        <v>141</v>
      </c>
      <c r="B52" s="201">
        <v>15</v>
      </c>
      <c r="C52" s="342">
        <v>42039</v>
      </c>
      <c r="D52" s="187" t="s">
        <v>1553</v>
      </c>
      <c r="E52" s="187" t="s">
        <v>1276</v>
      </c>
      <c r="F52" s="187">
        <v>2015</v>
      </c>
      <c r="G52" s="187" t="s">
        <v>949</v>
      </c>
      <c r="H52" s="187" t="s">
        <v>1608</v>
      </c>
      <c r="I52" s="227" t="s">
        <v>1609</v>
      </c>
      <c r="J52" s="187" t="s">
        <v>977</v>
      </c>
      <c r="K52" s="187" t="s">
        <v>1610</v>
      </c>
      <c r="L52" s="322" t="s">
        <v>1611</v>
      </c>
    </row>
    <row r="53" spans="1:12" customFormat="1" ht="13.2" x14ac:dyDescent="0.25">
      <c r="A53" s="178">
        <v>156</v>
      </c>
      <c r="B53" s="201">
        <v>30</v>
      </c>
      <c r="C53" s="342">
        <v>42040</v>
      </c>
      <c r="D53" s="187" t="s">
        <v>1553</v>
      </c>
      <c r="E53" s="187" t="s">
        <v>1276</v>
      </c>
      <c r="F53" s="187">
        <v>2015</v>
      </c>
      <c r="G53" s="187" t="s">
        <v>949</v>
      </c>
      <c r="H53" s="187" t="s">
        <v>1662</v>
      </c>
      <c r="I53" s="227" t="s">
        <v>1663</v>
      </c>
      <c r="J53" s="187" t="s">
        <v>1042</v>
      </c>
      <c r="K53" s="187" t="s">
        <v>993</v>
      </c>
      <c r="L53" s="187" t="s">
        <v>1664</v>
      </c>
    </row>
    <row r="54" spans="1:12" customFormat="1" ht="13.2" x14ac:dyDescent="0.25">
      <c r="A54" s="178">
        <v>127</v>
      </c>
      <c r="B54" s="226">
        <v>1</v>
      </c>
      <c r="C54" s="342">
        <v>42039</v>
      </c>
      <c r="D54" s="227" t="s">
        <v>1553</v>
      </c>
      <c r="E54" s="228" t="s">
        <v>1276</v>
      </c>
      <c r="F54" s="227">
        <v>2015</v>
      </c>
      <c r="G54" s="343" t="s">
        <v>949</v>
      </c>
      <c r="H54" s="343" t="s">
        <v>1554</v>
      </c>
      <c r="I54" s="227" t="s">
        <v>1046</v>
      </c>
      <c r="J54" s="227" t="s">
        <v>885</v>
      </c>
      <c r="K54" s="227" t="s">
        <v>972</v>
      </c>
      <c r="L54" s="199" t="s">
        <v>1555</v>
      </c>
    </row>
    <row r="58" spans="1:12" x14ac:dyDescent="0.3">
      <c r="B58" s="192"/>
      <c r="C58" s="169" t="s">
        <v>1147</v>
      </c>
      <c r="D58" s="324"/>
      <c r="E58" s="324"/>
      <c r="F58" s="324"/>
      <c r="G58" s="324"/>
    </row>
    <row r="59" spans="1:12" x14ac:dyDescent="0.3">
      <c r="B59" s="193"/>
      <c r="C59" s="169" t="s">
        <v>1148</v>
      </c>
      <c r="D59" s="324"/>
      <c r="E59" s="324"/>
      <c r="F59" s="324"/>
      <c r="G59" s="324"/>
    </row>
    <row r="60" spans="1:12" x14ac:dyDescent="0.3">
      <c r="B60" s="194"/>
      <c r="C60" s="169" t="s">
        <v>1149</v>
      </c>
      <c r="D60" s="324"/>
      <c r="E60" s="324"/>
      <c r="F60" s="324"/>
      <c r="G60" s="324"/>
    </row>
    <row r="61" spans="1:12" x14ac:dyDescent="0.3">
      <c r="B61" s="195"/>
      <c r="C61" s="169" t="s">
        <v>1150</v>
      </c>
      <c r="D61" s="324"/>
      <c r="E61" s="324"/>
      <c r="F61" s="324"/>
      <c r="G61" s="324"/>
    </row>
  </sheetData>
  <sortState ref="A14:XFD53">
    <sortCondition ref="H14:H53"/>
  </sortState>
  <mergeCells count="15">
    <mergeCell ref="C2:I2"/>
    <mergeCell ref="C3:I3"/>
    <mergeCell ref="C4:I4"/>
    <mergeCell ref="H9:H11"/>
    <mergeCell ref="I9:I11"/>
    <mergeCell ref="J9:J11"/>
    <mergeCell ref="K9:K11"/>
    <mergeCell ref="L9:L11"/>
    <mergeCell ref="B12:L12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90" zoomScaleNormal="90" workbookViewId="0">
      <selection activeCell="F15" sqref="F15"/>
    </sheetView>
  </sheetViews>
  <sheetFormatPr baseColWidth="10" defaultRowHeight="14.4" x14ac:dyDescent="0.3"/>
  <cols>
    <col min="1" max="2" width="11.5546875" style="169"/>
    <col min="3" max="3" width="0" style="169" hidden="1" customWidth="1"/>
    <col min="4" max="8" width="11.5546875" style="169"/>
    <col min="9" max="9" width="32.88671875" style="169" customWidth="1"/>
    <col min="10" max="10" width="14.6640625" style="169" customWidth="1"/>
    <col min="11" max="11" width="23.5546875" style="169" customWidth="1"/>
    <col min="12" max="12" width="21.44140625" style="169" customWidth="1"/>
    <col min="13" max="16384" width="11.5546875" style="169"/>
  </cols>
  <sheetData>
    <row r="1" spans="1:12" ht="15" thickBot="1" x14ac:dyDescent="0.35"/>
    <row r="2" spans="1:12" s="121" customFormat="1" ht="15" customHeight="1" x14ac:dyDescent="0.35">
      <c r="B2" s="119" t="s">
        <v>10</v>
      </c>
      <c r="C2" s="300" t="s">
        <v>11</v>
      </c>
      <c r="D2" s="301"/>
      <c r="E2" s="301"/>
      <c r="F2" s="301"/>
      <c r="G2" s="301"/>
      <c r="H2" s="301"/>
      <c r="I2" s="302"/>
      <c r="J2" s="122"/>
      <c r="K2" s="158"/>
    </row>
    <row r="3" spans="1:12" s="121" customFormat="1" ht="16.2" x14ac:dyDescent="0.35">
      <c r="B3" s="119"/>
      <c r="C3" s="303" t="s">
        <v>856</v>
      </c>
      <c r="D3" s="304"/>
      <c r="E3" s="304"/>
      <c r="F3" s="304"/>
      <c r="G3" s="304"/>
      <c r="H3" s="304"/>
      <c r="I3" s="305"/>
      <c r="J3" s="122"/>
      <c r="K3" s="158"/>
    </row>
    <row r="4" spans="1:12" s="125" customFormat="1" ht="21" customHeight="1" thickBot="1" x14ac:dyDescent="0.3">
      <c r="B4" s="123"/>
      <c r="C4" s="306" t="s">
        <v>924</v>
      </c>
      <c r="D4" s="307"/>
      <c r="E4" s="307"/>
      <c r="F4" s="307"/>
      <c r="G4" s="307"/>
      <c r="H4" s="307"/>
      <c r="I4" s="308"/>
      <c r="J4" s="124"/>
      <c r="K4" s="139"/>
    </row>
    <row r="6" spans="1:12" s="125" customFormat="1" ht="28.2" customHeight="1" x14ac:dyDescent="0.25">
      <c r="B6" s="123"/>
      <c r="C6" s="203" t="s">
        <v>864</v>
      </c>
      <c r="D6" s="204"/>
      <c r="E6" s="205"/>
      <c r="F6" s="206"/>
      <c r="G6" s="207"/>
      <c r="H6" s="206"/>
      <c r="I6" s="208" t="str">
        <f>'VEHIC. UTILITARIOS'!G12</f>
        <v>A JULIO 2015</v>
      </c>
      <c r="K6" s="139"/>
    </row>
    <row r="8" spans="1:12" ht="15" thickBot="1" x14ac:dyDescent="0.35"/>
    <row r="9" spans="1:12" ht="14.4" customHeight="1" x14ac:dyDescent="0.3">
      <c r="A9" s="168"/>
      <c r="B9" s="311" t="s">
        <v>933</v>
      </c>
      <c r="C9" s="319" t="s">
        <v>934</v>
      </c>
      <c r="D9" s="311" t="s">
        <v>935</v>
      </c>
      <c r="E9" s="316" t="s">
        <v>936</v>
      </c>
      <c r="F9" s="311" t="s">
        <v>937</v>
      </c>
      <c r="G9" s="316" t="s">
        <v>830</v>
      </c>
      <c r="H9" s="311" t="s">
        <v>832</v>
      </c>
      <c r="I9" s="311" t="s">
        <v>938</v>
      </c>
      <c r="J9" s="316" t="s">
        <v>939</v>
      </c>
      <c r="K9" s="311" t="s">
        <v>940</v>
      </c>
      <c r="L9" s="311" t="s">
        <v>942</v>
      </c>
    </row>
    <row r="10" spans="1:12" x14ac:dyDescent="0.3">
      <c r="A10" s="170" t="s">
        <v>933</v>
      </c>
      <c r="B10" s="312"/>
      <c r="C10" s="320"/>
      <c r="D10" s="312"/>
      <c r="E10" s="317"/>
      <c r="F10" s="312"/>
      <c r="G10" s="317"/>
      <c r="H10" s="312"/>
      <c r="I10" s="312"/>
      <c r="J10" s="317"/>
      <c r="K10" s="312"/>
      <c r="L10" s="312"/>
    </row>
    <row r="11" spans="1:12" ht="15" thickBot="1" x14ac:dyDescent="0.35">
      <c r="A11" s="171" t="s">
        <v>944</v>
      </c>
      <c r="B11" s="313"/>
      <c r="C11" s="321"/>
      <c r="D11" s="313"/>
      <c r="E11" s="318"/>
      <c r="F11" s="313"/>
      <c r="G11" s="318"/>
      <c r="H11" s="313"/>
      <c r="I11" s="313"/>
      <c r="J11" s="318"/>
      <c r="K11" s="313"/>
      <c r="L11" s="313"/>
    </row>
    <row r="12" spans="1:12" ht="15" thickBot="1" x14ac:dyDescent="0.35">
      <c r="A12" s="172"/>
      <c r="B12" s="314" t="s">
        <v>1702</v>
      </c>
      <c r="C12" s="315"/>
      <c r="D12" s="315"/>
      <c r="E12" s="315"/>
      <c r="F12" s="315"/>
      <c r="G12" s="315"/>
      <c r="H12" s="315"/>
      <c r="I12" s="315"/>
      <c r="J12" s="315"/>
      <c r="K12" s="315"/>
      <c r="L12" s="315"/>
    </row>
    <row r="13" spans="1:12" x14ac:dyDescent="0.3">
      <c r="A13" s="178">
        <v>172</v>
      </c>
      <c r="B13" s="201">
        <v>5</v>
      </c>
      <c r="C13" s="197">
        <v>42041</v>
      </c>
      <c r="D13" s="198" t="s">
        <v>1702</v>
      </c>
      <c r="E13" s="199" t="s">
        <v>1703</v>
      </c>
      <c r="F13" s="225">
        <v>2015</v>
      </c>
      <c r="G13" s="227" t="s">
        <v>949</v>
      </c>
      <c r="H13" s="187" t="s">
        <v>1718</v>
      </c>
      <c r="I13" s="187" t="s">
        <v>1719</v>
      </c>
      <c r="J13" s="187" t="s">
        <v>1148</v>
      </c>
      <c r="K13" s="187" t="s">
        <v>1706</v>
      </c>
      <c r="L13" s="187" t="s">
        <v>1720</v>
      </c>
    </row>
    <row r="14" spans="1:12" x14ac:dyDescent="0.3">
      <c r="A14" s="178">
        <v>170</v>
      </c>
      <c r="B14" s="182">
        <v>3</v>
      </c>
      <c r="C14" s="197">
        <v>42039</v>
      </c>
      <c r="D14" s="198" t="s">
        <v>1702</v>
      </c>
      <c r="E14" s="199" t="s">
        <v>1703</v>
      </c>
      <c r="F14" s="199">
        <v>2015</v>
      </c>
      <c r="G14" s="199" t="s">
        <v>949</v>
      </c>
      <c r="H14" s="184" t="s">
        <v>1712</v>
      </c>
      <c r="I14" s="184" t="s">
        <v>1713</v>
      </c>
      <c r="J14" s="184" t="s">
        <v>1148</v>
      </c>
      <c r="K14" s="184" t="s">
        <v>1706</v>
      </c>
      <c r="L14" s="184" t="s">
        <v>1714</v>
      </c>
    </row>
    <row r="15" spans="1:12" x14ac:dyDescent="0.3">
      <c r="A15" s="178">
        <v>173</v>
      </c>
      <c r="B15" s="201">
        <v>6</v>
      </c>
      <c r="C15" s="183">
        <v>42041</v>
      </c>
      <c r="D15" s="184" t="s">
        <v>1702</v>
      </c>
      <c r="E15" s="199" t="s">
        <v>1703</v>
      </c>
      <c r="F15" s="188">
        <v>2015</v>
      </c>
      <c r="G15" s="187" t="s">
        <v>949</v>
      </c>
      <c r="H15" s="187" t="s">
        <v>1721</v>
      </c>
      <c r="I15" s="187" t="s">
        <v>1722</v>
      </c>
      <c r="J15" s="187" t="s">
        <v>1148</v>
      </c>
      <c r="K15" s="187" t="s">
        <v>1706</v>
      </c>
      <c r="L15" s="187" t="s">
        <v>1723</v>
      </c>
    </row>
    <row r="16" spans="1:12" x14ac:dyDescent="0.3">
      <c r="A16" s="178">
        <v>174</v>
      </c>
      <c r="B16" s="201">
        <v>7</v>
      </c>
      <c r="C16" s="183">
        <v>42041</v>
      </c>
      <c r="D16" s="184" t="s">
        <v>1702</v>
      </c>
      <c r="E16" s="199" t="s">
        <v>1703</v>
      </c>
      <c r="F16" s="188">
        <v>2015</v>
      </c>
      <c r="G16" s="187" t="s">
        <v>949</v>
      </c>
      <c r="H16" s="187" t="s">
        <v>1724</v>
      </c>
      <c r="I16" s="187" t="s">
        <v>1725</v>
      </c>
      <c r="J16" s="187" t="s">
        <v>1148</v>
      </c>
      <c r="K16" s="187" t="s">
        <v>1706</v>
      </c>
      <c r="L16" s="187" t="s">
        <v>1726</v>
      </c>
    </row>
    <row r="17" spans="1:12" x14ac:dyDescent="0.3">
      <c r="A17" s="178">
        <v>171</v>
      </c>
      <c r="B17" s="185">
        <v>4</v>
      </c>
      <c r="C17" s="183">
        <v>42041</v>
      </c>
      <c r="D17" s="184" t="s">
        <v>1702</v>
      </c>
      <c r="E17" s="199" t="s">
        <v>1703</v>
      </c>
      <c r="F17" s="188">
        <v>2015</v>
      </c>
      <c r="G17" s="187" t="s">
        <v>949</v>
      </c>
      <c r="H17" s="187" t="s">
        <v>1715</v>
      </c>
      <c r="I17" s="187" t="s">
        <v>1716</v>
      </c>
      <c r="J17" s="187" t="s">
        <v>1148</v>
      </c>
      <c r="K17" s="187" t="s">
        <v>1706</v>
      </c>
      <c r="L17" s="187" t="s">
        <v>1717</v>
      </c>
    </row>
    <row r="18" spans="1:12" x14ac:dyDescent="0.3">
      <c r="A18" s="173">
        <v>168</v>
      </c>
      <c r="B18" s="196">
        <v>1</v>
      </c>
      <c r="C18" s="197">
        <v>42039</v>
      </c>
      <c r="D18" s="198" t="s">
        <v>1702</v>
      </c>
      <c r="E18" s="199" t="s">
        <v>1703</v>
      </c>
      <c r="F18" s="199">
        <v>2015</v>
      </c>
      <c r="G18" s="199" t="s">
        <v>949</v>
      </c>
      <c r="H18" s="199" t="s">
        <v>1704</v>
      </c>
      <c r="I18" s="199" t="s">
        <v>1705</v>
      </c>
      <c r="J18" s="200" t="s">
        <v>1148</v>
      </c>
      <c r="K18" s="199" t="s">
        <v>1706</v>
      </c>
      <c r="L18" s="184" t="s">
        <v>1707</v>
      </c>
    </row>
    <row r="19" spans="1:12" x14ac:dyDescent="0.3">
      <c r="A19" s="178">
        <v>169</v>
      </c>
      <c r="B19" s="182">
        <v>2</v>
      </c>
      <c r="C19" s="183">
        <v>42039</v>
      </c>
      <c r="D19" s="184" t="s">
        <v>1702</v>
      </c>
      <c r="E19" s="199" t="s">
        <v>1703</v>
      </c>
      <c r="F19" s="184">
        <v>2015</v>
      </c>
      <c r="G19" s="184" t="s">
        <v>949</v>
      </c>
      <c r="H19" s="184" t="s">
        <v>1708</v>
      </c>
      <c r="I19" s="184" t="s">
        <v>1709</v>
      </c>
      <c r="J19" s="184" t="s">
        <v>1148</v>
      </c>
      <c r="K19" s="184" t="s">
        <v>1710</v>
      </c>
      <c r="L19" s="184" t="s">
        <v>1711</v>
      </c>
    </row>
    <row r="20" spans="1:12" x14ac:dyDescent="0.3">
      <c r="A20" s="178">
        <v>175</v>
      </c>
      <c r="B20" s="201">
        <v>8</v>
      </c>
      <c r="C20" s="197">
        <v>42055</v>
      </c>
      <c r="D20" s="184" t="s">
        <v>1702</v>
      </c>
      <c r="E20" s="199" t="s">
        <v>1703</v>
      </c>
      <c r="F20" s="188">
        <v>2015</v>
      </c>
      <c r="G20" s="187" t="s">
        <v>949</v>
      </c>
      <c r="H20" s="187" t="s">
        <v>1727</v>
      </c>
      <c r="I20" s="187" t="s">
        <v>1523</v>
      </c>
      <c r="J20" s="187" t="s">
        <v>1148</v>
      </c>
      <c r="K20" s="187" t="s">
        <v>1728</v>
      </c>
      <c r="L20" s="187" t="s">
        <v>1729</v>
      </c>
    </row>
    <row r="24" spans="1:12" x14ac:dyDescent="0.3">
      <c r="C24" s="192"/>
      <c r="D24" s="192"/>
      <c r="E24" s="192"/>
      <c r="F24" s="192"/>
      <c r="G24" s="192"/>
      <c r="H24" s="192"/>
      <c r="I24" s="169" t="s">
        <v>1147</v>
      </c>
    </row>
    <row r="25" spans="1:12" x14ac:dyDescent="0.3">
      <c r="C25" s="193"/>
      <c r="D25" s="193"/>
      <c r="E25" s="193"/>
      <c r="F25" s="193"/>
      <c r="G25" s="193"/>
      <c r="H25" s="193"/>
      <c r="I25" s="169" t="s">
        <v>1148</v>
      </c>
    </row>
    <row r="26" spans="1:12" x14ac:dyDescent="0.3">
      <c r="C26" s="194"/>
      <c r="D26" s="194"/>
      <c r="E26" s="194"/>
      <c r="F26" s="194"/>
      <c r="G26" s="194"/>
      <c r="H26" s="194"/>
      <c r="I26" s="169" t="s">
        <v>1149</v>
      </c>
    </row>
    <row r="27" spans="1:12" x14ac:dyDescent="0.3">
      <c r="C27" s="195"/>
      <c r="D27" s="195"/>
      <c r="E27" s="195"/>
      <c r="F27" s="195"/>
      <c r="G27" s="195"/>
      <c r="H27" s="195"/>
      <c r="I27" s="169" t="s">
        <v>1150</v>
      </c>
    </row>
  </sheetData>
  <sortState ref="A14:XFD20">
    <sortCondition ref="H14:H20"/>
  </sortState>
  <mergeCells count="15">
    <mergeCell ref="C2:I2"/>
    <mergeCell ref="C3:I3"/>
    <mergeCell ref="C4:I4"/>
    <mergeCell ref="H9:H11"/>
    <mergeCell ref="I9:I11"/>
    <mergeCell ref="J9:J11"/>
    <mergeCell ref="K9:K11"/>
    <mergeCell ref="L9:L11"/>
    <mergeCell ref="B12:L12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90" zoomScaleNormal="90" workbookViewId="0">
      <selection activeCell="I24" sqref="I24"/>
    </sheetView>
  </sheetViews>
  <sheetFormatPr baseColWidth="10" defaultRowHeight="14.4" x14ac:dyDescent="0.3"/>
  <cols>
    <col min="1" max="2" width="11.5546875" style="169"/>
    <col min="3" max="3" width="0" style="169" hidden="1" customWidth="1"/>
    <col min="4" max="8" width="11.5546875" style="169"/>
    <col min="9" max="9" width="34.44140625" style="169" customWidth="1"/>
    <col min="10" max="10" width="13" style="169" customWidth="1"/>
    <col min="11" max="11" width="20.109375" style="169" customWidth="1"/>
    <col min="12" max="12" width="22.5546875" style="169" hidden="1" customWidth="1"/>
    <col min="13" max="13" width="28.109375" style="169" hidden="1" customWidth="1"/>
    <col min="14" max="16384" width="11.5546875" style="169"/>
  </cols>
  <sheetData>
    <row r="1" spans="1:13" ht="15" thickBot="1" x14ac:dyDescent="0.35"/>
    <row r="2" spans="1:13" s="121" customFormat="1" ht="15" customHeight="1" x14ac:dyDescent="0.35">
      <c r="B2" s="119" t="s">
        <v>10</v>
      </c>
      <c r="C2" s="300" t="s">
        <v>11</v>
      </c>
      <c r="D2" s="301"/>
      <c r="E2" s="301"/>
      <c r="F2" s="301"/>
      <c r="G2" s="301"/>
      <c r="H2" s="301"/>
      <c r="I2" s="302"/>
      <c r="J2" s="122"/>
      <c r="K2" s="158"/>
    </row>
    <row r="3" spans="1:13" s="121" customFormat="1" ht="16.2" x14ac:dyDescent="0.35">
      <c r="B3" s="119"/>
      <c r="C3" s="303" t="s">
        <v>856</v>
      </c>
      <c r="D3" s="304"/>
      <c r="E3" s="304"/>
      <c r="F3" s="304"/>
      <c r="G3" s="304"/>
      <c r="H3" s="304"/>
      <c r="I3" s="305"/>
      <c r="J3" s="122"/>
      <c r="K3" s="158"/>
    </row>
    <row r="4" spans="1:13" s="125" customFormat="1" ht="21" customHeight="1" thickBot="1" x14ac:dyDescent="0.3">
      <c r="B4" s="123"/>
      <c r="C4" s="306" t="s">
        <v>924</v>
      </c>
      <c r="D4" s="307"/>
      <c r="E4" s="307"/>
      <c r="F4" s="307"/>
      <c r="G4" s="307"/>
      <c r="H4" s="307"/>
      <c r="I4" s="308"/>
      <c r="J4" s="124"/>
      <c r="K4" s="139"/>
    </row>
    <row r="6" spans="1:13" s="125" customFormat="1" ht="28.2" customHeight="1" x14ac:dyDescent="0.25">
      <c r="B6" s="123"/>
      <c r="C6" s="203" t="s">
        <v>864</v>
      </c>
      <c r="D6" s="204"/>
      <c r="E6" s="205"/>
      <c r="F6" s="206"/>
      <c r="G6" s="207"/>
      <c r="H6" s="206"/>
      <c r="I6" s="208" t="str">
        <f>'VEHIC. UTILITARIOS'!G12</f>
        <v>A JULIO 2015</v>
      </c>
      <c r="K6" s="139"/>
    </row>
    <row r="8" spans="1:13" ht="15" thickBot="1" x14ac:dyDescent="0.35"/>
    <row r="9" spans="1:13" ht="14.4" customHeight="1" x14ac:dyDescent="0.3">
      <c r="A9" s="168"/>
      <c r="B9" s="311" t="s">
        <v>933</v>
      </c>
      <c r="C9" s="319" t="s">
        <v>934</v>
      </c>
      <c r="D9" s="311" t="s">
        <v>935</v>
      </c>
      <c r="E9" s="316" t="s">
        <v>936</v>
      </c>
      <c r="F9" s="311" t="s">
        <v>937</v>
      </c>
      <c r="G9" s="316" t="s">
        <v>830</v>
      </c>
      <c r="H9" s="311" t="s">
        <v>832</v>
      </c>
      <c r="I9" s="311" t="s">
        <v>938</v>
      </c>
      <c r="J9" s="316" t="s">
        <v>939</v>
      </c>
      <c r="K9" s="311" t="s">
        <v>940</v>
      </c>
      <c r="L9" s="311" t="s">
        <v>942</v>
      </c>
      <c r="M9" s="311" t="s">
        <v>943</v>
      </c>
    </row>
    <row r="10" spans="1:13" x14ac:dyDescent="0.3">
      <c r="A10" s="170" t="s">
        <v>933</v>
      </c>
      <c r="B10" s="312"/>
      <c r="C10" s="320"/>
      <c r="D10" s="312"/>
      <c r="E10" s="317"/>
      <c r="F10" s="312"/>
      <c r="G10" s="317"/>
      <c r="H10" s="312"/>
      <c r="I10" s="312"/>
      <c r="J10" s="317"/>
      <c r="K10" s="312"/>
      <c r="L10" s="312"/>
      <c r="M10" s="312"/>
    </row>
    <row r="11" spans="1:13" ht="15" thickBot="1" x14ac:dyDescent="0.35">
      <c r="A11" s="171" t="s">
        <v>944</v>
      </c>
      <c r="B11" s="313"/>
      <c r="C11" s="321"/>
      <c r="D11" s="313"/>
      <c r="E11" s="318"/>
      <c r="F11" s="313"/>
      <c r="G11" s="318"/>
      <c r="H11" s="313"/>
      <c r="I11" s="313"/>
      <c r="J11" s="318"/>
      <c r="K11" s="313"/>
      <c r="L11" s="313"/>
      <c r="M11" s="313"/>
    </row>
    <row r="12" spans="1:13" ht="15" thickBot="1" x14ac:dyDescent="0.35">
      <c r="A12" s="172"/>
      <c r="B12" s="314" t="s">
        <v>1730</v>
      </c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</row>
    <row r="14" spans="1:13" x14ac:dyDescent="0.3">
      <c r="A14" s="178">
        <v>178</v>
      </c>
      <c r="B14" s="182">
        <v>3</v>
      </c>
      <c r="C14" s="183">
        <v>42027</v>
      </c>
      <c r="D14" s="184" t="s">
        <v>1730</v>
      </c>
      <c r="E14" s="184" t="s">
        <v>1731</v>
      </c>
      <c r="F14" s="184">
        <v>2014</v>
      </c>
      <c r="G14" s="184" t="s">
        <v>949</v>
      </c>
      <c r="H14" s="184" t="s">
        <v>1738</v>
      </c>
      <c r="I14" s="184" t="s">
        <v>1739</v>
      </c>
      <c r="J14" s="184" t="s">
        <v>1042</v>
      </c>
      <c r="K14" s="184" t="s">
        <v>584</v>
      </c>
      <c r="L14" s="184" t="s">
        <v>1740</v>
      </c>
      <c r="M14" s="184"/>
    </row>
    <row r="15" spans="1:13" x14ac:dyDescent="0.3">
      <c r="A15" s="178">
        <v>177</v>
      </c>
      <c r="B15" s="182">
        <v>2</v>
      </c>
      <c r="C15" s="197">
        <v>42027</v>
      </c>
      <c r="D15" s="184" t="s">
        <v>1730</v>
      </c>
      <c r="E15" s="199" t="s">
        <v>1731</v>
      </c>
      <c r="F15" s="184">
        <v>2014</v>
      </c>
      <c r="G15" s="184" t="s">
        <v>949</v>
      </c>
      <c r="H15" s="184" t="s">
        <v>1734</v>
      </c>
      <c r="I15" s="184" t="s">
        <v>1735</v>
      </c>
      <c r="J15" s="184" t="s">
        <v>169</v>
      </c>
      <c r="K15" s="184" t="s">
        <v>1736</v>
      </c>
      <c r="L15" s="184" t="s">
        <v>1737</v>
      </c>
      <c r="M15" s="184"/>
    </row>
    <row r="16" spans="1:13" x14ac:dyDescent="0.3">
      <c r="A16" s="178">
        <v>179</v>
      </c>
      <c r="B16" s="185">
        <v>4</v>
      </c>
      <c r="C16" s="183">
        <v>42027</v>
      </c>
      <c r="D16" s="184" t="s">
        <v>1730</v>
      </c>
      <c r="E16" s="199" t="s">
        <v>1731</v>
      </c>
      <c r="F16" s="188">
        <v>2014</v>
      </c>
      <c r="G16" s="187" t="s">
        <v>949</v>
      </c>
      <c r="H16" s="187" t="s">
        <v>1741</v>
      </c>
      <c r="I16" s="187" t="s">
        <v>1181</v>
      </c>
      <c r="J16" s="187" t="s">
        <v>205</v>
      </c>
      <c r="K16" s="187" t="s">
        <v>1182</v>
      </c>
      <c r="L16" s="187" t="s">
        <v>1742</v>
      </c>
      <c r="M16" s="188"/>
    </row>
    <row r="17" spans="1:13" x14ac:dyDescent="0.3">
      <c r="A17" s="173">
        <v>176</v>
      </c>
      <c r="B17" s="196">
        <v>1</v>
      </c>
      <c r="C17" s="197">
        <v>42027</v>
      </c>
      <c r="D17" s="198" t="s">
        <v>1730</v>
      </c>
      <c r="E17" s="199" t="s">
        <v>1731</v>
      </c>
      <c r="F17" s="199">
        <v>2014</v>
      </c>
      <c r="G17" s="199" t="s">
        <v>949</v>
      </c>
      <c r="H17" s="199" t="s">
        <v>1732</v>
      </c>
      <c r="I17" s="199" t="s">
        <v>1700</v>
      </c>
      <c r="J17" s="200" t="s">
        <v>885</v>
      </c>
      <c r="K17" s="199" t="s">
        <v>1056</v>
      </c>
      <c r="L17" s="200" t="s">
        <v>1733</v>
      </c>
      <c r="M17" s="199"/>
    </row>
    <row r="18" spans="1:13" x14ac:dyDescent="0.3">
      <c r="A18" s="178">
        <v>180</v>
      </c>
      <c r="B18" s="196">
        <v>5</v>
      </c>
      <c r="D18" s="181" t="s">
        <v>1730</v>
      </c>
      <c r="E18" s="176" t="s">
        <v>1731</v>
      </c>
      <c r="F18" s="181">
        <v>2014</v>
      </c>
      <c r="G18" s="181" t="s">
        <v>949</v>
      </c>
      <c r="H18" s="181" t="s">
        <v>1854</v>
      </c>
      <c r="I18" s="181" t="s">
        <v>1855</v>
      </c>
      <c r="J18" s="181" t="s">
        <v>1856</v>
      </c>
      <c r="K18" s="181" t="s">
        <v>972</v>
      </c>
    </row>
    <row r="20" spans="1:13" x14ac:dyDescent="0.3">
      <c r="C20" s="192"/>
      <c r="D20" s="192"/>
      <c r="E20" s="169" t="s">
        <v>1147</v>
      </c>
      <c r="F20" s="324"/>
      <c r="G20" s="324"/>
      <c r="H20" s="324"/>
    </row>
    <row r="21" spans="1:13" x14ac:dyDescent="0.3">
      <c r="C21" s="193"/>
      <c r="D21" s="193"/>
      <c r="E21" s="169" t="s">
        <v>1148</v>
      </c>
      <c r="F21" s="324"/>
      <c r="G21" s="324"/>
      <c r="H21" s="324"/>
    </row>
    <row r="22" spans="1:13" x14ac:dyDescent="0.3">
      <c r="C22" s="194"/>
      <c r="D22" s="194"/>
      <c r="E22" s="169" t="s">
        <v>1149</v>
      </c>
      <c r="F22" s="324"/>
      <c r="G22" s="324"/>
      <c r="H22" s="324"/>
    </row>
    <row r="23" spans="1:13" x14ac:dyDescent="0.3">
      <c r="C23" s="195"/>
      <c r="D23" s="195"/>
      <c r="E23" s="169" t="s">
        <v>1150</v>
      </c>
      <c r="F23" s="324"/>
      <c r="G23" s="324"/>
      <c r="H23" s="324"/>
    </row>
  </sheetData>
  <sortState ref="A14:XFD17">
    <sortCondition ref="H14:H17"/>
  </sortState>
  <mergeCells count="16">
    <mergeCell ref="B12:M12"/>
    <mergeCell ref="C2:I2"/>
    <mergeCell ref="C3:I3"/>
    <mergeCell ref="C4:I4"/>
    <mergeCell ref="H9:H11"/>
    <mergeCell ref="I9:I11"/>
    <mergeCell ref="J9:J11"/>
    <mergeCell ref="K9:K11"/>
    <mergeCell ref="L9:L11"/>
    <mergeCell ref="M9:M11"/>
    <mergeCell ref="B9:B11"/>
    <mergeCell ref="C9:C11"/>
    <mergeCell ref="D9:D11"/>
    <mergeCell ref="E9:E11"/>
    <mergeCell ref="F9:F11"/>
    <mergeCell ref="G9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K205"/>
  <sheetViews>
    <sheetView zoomScale="93" zoomScaleNormal="93" workbookViewId="0">
      <pane xSplit="3" ySplit="6" topLeftCell="D187" activePane="bottomRight" state="frozen"/>
      <selection pane="topRight" activeCell="D1" sqref="D1"/>
      <selection pane="bottomLeft" activeCell="A7" sqref="A7"/>
      <selection pane="bottomRight" activeCell="K195" sqref="K195"/>
    </sheetView>
  </sheetViews>
  <sheetFormatPr baseColWidth="10" defaultColWidth="11.44140625" defaultRowHeight="14.4" x14ac:dyDescent="0.35"/>
  <cols>
    <col min="1" max="1" width="5.6640625" style="1" customWidth="1"/>
    <col min="2" max="2" width="16.6640625" style="1" customWidth="1"/>
    <col min="3" max="3" width="12.5546875" style="31" customWidth="1"/>
    <col min="4" max="4" width="57.88671875" style="2" customWidth="1"/>
    <col min="5" max="5" width="48.109375" style="8" hidden="1" customWidth="1"/>
    <col min="6" max="6" width="32.5546875" style="8" hidden="1" customWidth="1"/>
    <col min="7" max="7" width="9.33203125" style="8" hidden="1" customWidth="1"/>
    <col min="8" max="8" width="15.5546875" style="82" customWidth="1"/>
    <col min="9" max="16384" width="11.44140625" style="1"/>
  </cols>
  <sheetData>
    <row r="1" spans="1:9" ht="18.600000000000001" thickBot="1" x14ac:dyDescent="0.4">
      <c r="B1" s="14"/>
      <c r="C1" s="32"/>
      <c r="D1" s="91"/>
      <c r="E1" s="32"/>
      <c r="F1" s="33"/>
      <c r="G1" s="33"/>
      <c r="H1" s="17"/>
    </row>
    <row r="2" spans="1:9" ht="18" customHeight="1" x14ac:dyDescent="0.35">
      <c r="B2" s="276" t="s">
        <v>11</v>
      </c>
      <c r="C2" s="277"/>
      <c r="D2" s="277"/>
      <c r="E2" s="277"/>
      <c r="F2" s="277"/>
      <c r="G2" s="277"/>
      <c r="H2" s="278"/>
      <c r="I2" s="83"/>
    </row>
    <row r="3" spans="1:9" ht="16.2" x14ac:dyDescent="0.35">
      <c r="B3" s="279" t="s">
        <v>817</v>
      </c>
      <c r="C3" s="280"/>
      <c r="D3" s="280"/>
      <c r="E3" s="280"/>
      <c r="F3" s="280"/>
      <c r="G3" s="280"/>
      <c r="H3" s="281"/>
      <c r="I3" s="83"/>
    </row>
    <row r="4" spans="1:9" ht="16.8" thickBot="1" x14ac:dyDescent="0.4">
      <c r="B4" s="282" t="str">
        <f>'MOBILIARIO  Y EQ.'!B4:H4</f>
        <v>AL 31 DE JULIO DEL 2015</v>
      </c>
      <c r="C4" s="283"/>
      <c r="D4" s="283"/>
      <c r="E4" s="283"/>
      <c r="F4" s="283"/>
      <c r="G4" s="283"/>
      <c r="H4" s="284"/>
      <c r="I4" s="83"/>
    </row>
    <row r="5" spans="1:9" ht="16.2" x14ac:dyDescent="0.35">
      <c r="B5" s="13"/>
      <c r="C5" s="81"/>
      <c r="D5" s="81"/>
      <c r="E5" s="81"/>
      <c r="F5" s="13"/>
      <c r="G5" s="81"/>
      <c r="H5" s="17"/>
      <c r="I5" s="83"/>
    </row>
    <row r="6" spans="1:9" s="92" customFormat="1" ht="36.6" customHeight="1" x14ac:dyDescent="0.25">
      <c r="B6" s="93" t="s">
        <v>821</v>
      </c>
      <c r="C6" s="95" t="s">
        <v>13</v>
      </c>
      <c r="D6" s="95" t="s">
        <v>14</v>
      </c>
      <c r="E6" s="95" t="s">
        <v>15</v>
      </c>
      <c r="F6" s="95" t="s">
        <v>16</v>
      </c>
      <c r="G6" s="95" t="s">
        <v>17</v>
      </c>
      <c r="H6" s="96" t="s">
        <v>811</v>
      </c>
      <c r="I6" s="108" t="s">
        <v>816</v>
      </c>
    </row>
    <row r="7" spans="1:9" x14ac:dyDescent="0.35">
      <c r="B7" s="4"/>
      <c r="C7" s="31" t="s">
        <v>475</v>
      </c>
      <c r="D7" s="5"/>
      <c r="E7" s="36"/>
      <c r="F7" s="36"/>
      <c r="G7" s="36"/>
      <c r="H7" s="17"/>
    </row>
    <row r="8" spans="1:9" s="7" customFormat="1" ht="13.2" x14ac:dyDescent="0.3">
      <c r="B8" s="37">
        <v>35065</v>
      </c>
      <c r="C8" s="38"/>
      <c r="D8" s="39" t="s">
        <v>248</v>
      </c>
      <c r="E8" s="39"/>
      <c r="F8" s="39"/>
      <c r="G8" s="38"/>
      <c r="H8" s="87">
        <v>132597.15</v>
      </c>
    </row>
    <row r="9" spans="1:9" s="7" customFormat="1" ht="13.2" x14ac:dyDescent="0.3">
      <c r="A9" s="40"/>
      <c r="B9" s="37">
        <v>35458</v>
      </c>
      <c r="C9" s="38"/>
      <c r="D9" s="39" t="s">
        <v>249</v>
      </c>
      <c r="E9" s="39"/>
      <c r="F9" s="39"/>
      <c r="G9" s="38"/>
      <c r="H9" s="87">
        <v>1950</v>
      </c>
    </row>
    <row r="10" spans="1:9" s="7" customFormat="1" ht="13.2" x14ac:dyDescent="0.3">
      <c r="B10" s="37">
        <v>35565</v>
      </c>
      <c r="C10" s="38"/>
      <c r="D10" s="39" t="s">
        <v>250</v>
      </c>
      <c r="E10" s="39"/>
      <c r="F10" s="39"/>
      <c r="G10" s="38"/>
      <c r="H10" s="87">
        <v>307287.7</v>
      </c>
    </row>
    <row r="11" spans="1:9" s="7" customFormat="1" ht="13.2" x14ac:dyDescent="0.3">
      <c r="B11" s="37">
        <v>35703</v>
      </c>
      <c r="C11" s="38"/>
      <c r="D11" s="39" t="s">
        <v>251</v>
      </c>
      <c r="E11" s="39"/>
      <c r="F11" s="39"/>
      <c r="G11" s="38"/>
      <c r="H11" s="87">
        <v>52086.96</v>
      </c>
      <c r="I11" s="109">
        <f>SUM(H8:H11)</f>
        <v>493921.81</v>
      </c>
    </row>
    <row r="12" spans="1:9" s="7" customFormat="1" ht="13.2" x14ac:dyDescent="0.3">
      <c r="B12" s="37"/>
      <c r="C12" s="38"/>
      <c r="D12" s="39"/>
      <c r="E12" s="39"/>
      <c r="F12" s="39"/>
      <c r="G12" s="38"/>
      <c r="H12" s="87"/>
      <c r="I12" s="89"/>
    </row>
    <row r="13" spans="1:9" s="7" customFormat="1" x14ac:dyDescent="0.3">
      <c r="B13" s="111" t="s">
        <v>252</v>
      </c>
      <c r="C13" s="41"/>
      <c r="D13" s="42"/>
      <c r="E13" s="42"/>
      <c r="F13" s="42"/>
      <c r="G13" s="38"/>
      <c r="H13" s="87"/>
    </row>
    <row r="14" spans="1:9" s="7" customFormat="1" ht="13.2" x14ac:dyDescent="0.3">
      <c r="B14" s="37">
        <v>35913</v>
      </c>
      <c r="C14" s="38"/>
      <c r="D14" s="39" t="s">
        <v>253</v>
      </c>
      <c r="E14" s="39"/>
      <c r="F14" s="39"/>
      <c r="G14" s="38"/>
      <c r="H14" s="87">
        <v>1610</v>
      </c>
    </row>
    <row r="15" spans="1:9" s="7" customFormat="1" ht="13.2" x14ac:dyDescent="0.3">
      <c r="B15" s="37">
        <v>35927</v>
      </c>
      <c r="C15" s="38"/>
      <c r="D15" s="39" t="s">
        <v>254</v>
      </c>
      <c r="E15" s="39"/>
      <c r="F15" s="39"/>
      <c r="G15" s="38"/>
      <c r="H15" s="87">
        <v>1587</v>
      </c>
    </row>
    <row r="16" spans="1:9" s="7" customFormat="1" ht="13.2" x14ac:dyDescent="0.3">
      <c r="B16" s="37">
        <v>35975</v>
      </c>
      <c r="C16" s="38"/>
      <c r="D16" s="39" t="s">
        <v>255</v>
      </c>
      <c r="E16" s="39"/>
      <c r="F16" s="39"/>
      <c r="G16" s="38"/>
      <c r="H16" s="87">
        <v>16641.54</v>
      </c>
    </row>
    <row r="17" spans="2:9" s="7" customFormat="1" ht="13.2" x14ac:dyDescent="0.3">
      <c r="B17" s="37">
        <v>35978</v>
      </c>
      <c r="C17" s="38"/>
      <c r="D17" s="39" t="s">
        <v>256</v>
      </c>
      <c r="E17" s="39"/>
      <c r="F17" s="39"/>
      <c r="G17" s="38"/>
      <c r="H17" s="87">
        <v>6783.85</v>
      </c>
    </row>
    <row r="18" spans="2:9" s="7" customFormat="1" ht="13.2" x14ac:dyDescent="0.3">
      <c r="B18" s="37">
        <v>36067</v>
      </c>
      <c r="C18" s="38"/>
      <c r="D18" s="39" t="s">
        <v>257</v>
      </c>
      <c r="E18" s="39"/>
      <c r="F18" s="39"/>
      <c r="G18" s="38"/>
      <c r="H18" s="87">
        <v>2645</v>
      </c>
    </row>
    <row r="19" spans="2:9" s="7" customFormat="1" ht="13.2" x14ac:dyDescent="0.3">
      <c r="B19" s="37">
        <v>36079</v>
      </c>
      <c r="C19" s="38"/>
      <c r="D19" s="39" t="s">
        <v>258</v>
      </c>
      <c r="E19" s="39"/>
      <c r="F19" s="39"/>
      <c r="G19" s="38"/>
      <c r="H19" s="87">
        <v>2810.9</v>
      </c>
    </row>
    <row r="20" spans="2:9" s="7" customFormat="1" ht="13.2" x14ac:dyDescent="0.3">
      <c r="B20" s="37">
        <v>36129</v>
      </c>
      <c r="C20" s="38"/>
      <c r="D20" s="39" t="s">
        <v>259</v>
      </c>
      <c r="E20" s="39"/>
      <c r="F20" s="39"/>
      <c r="G20" s="38"/>
      <c r="H20" s="87">
        <v>47087.56</v>
      </c>
      <c r="I20" s="109">
        <f>SUM(H14:H20)</f>
        <v>79165.850000000006</v>
      </c>
    </row>
    <row r="21" spans="2:9" s="7" customFormat="1" ht="13.2" x14ac:dyDescent="0.3">
      <c r="B21" s="37"/>
      <c r="C21" s="38"/>
      <c r="D21" s="39"/>
      <c r="E21" s="39"/>
      <c r="F21" s="39"/>
      <c r="G21" s="38"/>
      <c r="H21" s="87"/>
      <c r="I21" s="89"/>
    </row>
    <row r="22" spans="2:9" s="7" customFormat="1" x14ac:dyDescent="0.3">
      <c r="B22" s="111" t="s">
        <v>260</v>
      </c>
      <c r="C22" s="41"/>
      <c r="D22" s="42"/>
      <c r="E22" s="42"/>
      <c r="F22" s="42"/>
      <c r="G22" s="38"/>
      <c r="H22" s="88"/>
    </row>
    <row r="23" spans="2:9" s="7" customFormat="1" ht="13.2" x14ac:dyDescent="0.3">
      <c r="B23" s="37">
        <v>36220</v>
      </c>
      <c r="C23" s="38"/>
      <c r="D23" s="39" t="s">
        <v>261</v>
      </c>
      <c r="E23" s="39"/>
      <c r="F23" s="39"/>
      <c r="G23" s="38"/>
      <c r="H23" s="88">
        <v>7001.2</v>
      </c>
    </row>
    <row r="24" spans="2:9" s="7" customFormat="1" ht="13.2" x14ac:dyDescent="0.3">
      <c r="B24" s="37">
        <v>36306</v>
      </c>
      <c r="C24" s="38"/>
      <c r="D24" s="39" t="s">
        <v>262</v>
      </c>
      <c r="E24" s="39"/>
      <c r="F24" s="39"/>
      <c r="G24" s="38"/>
      <c r="H24" s="88">
        <f>5046.66+1933+4303.3+3110.5</f>
        <v>14393.46</v>
      </c>
    </row>
    <row r="25" spans="2:9" s="7" customFormat="1" ht="13.2" x14ac:dyDescent="0.3">
      <c r="B25" s="37">
        <v>36357</v>
      </c>
      <c r="C25" s="38"/>
      <c r="D25" s="39" t="s">
        <v>263</v>
      </c>
      <c r="E25" s="39"/>
      <c r="F25" s="39"/>
      <c r="G25" s="38"/>
      <c r="H25" s="88">
        <f>14807.4+4140.58</f>
        <v>18947.98</v>
      </c>
    </row>
    <row r="26" spans="2:9" s="7" customFormat="1" ht="13.2" x14ac:dyDescent="0.3">
      <c r="B26" s="37">
        <v>36381</v>
      </c>
      <c r="C26" s="38"/>
      <c r="D26" s="39" t="s">
        <v>264</v>
      </c>
      <c r="E26" s="39"/>
      <c r="F26" s="39"/>
      <c r="G26" s="38"/>
      <c r="H26" s="88">
        <v>49607.42</v>
      </c>
    </row>
    <row r="27" spans="2:9" s="7" customFormat="1" ht="13.2" x14ac:dyDescent="0.3">
      <c r="B27" s="37">
        <v>36416</v>
      </c>
      <c r="C27" s="38"/>
      <c r="D27" s="39" t="s">
        <v>265</v>
      </c>
      <c r="E27" s="39"/>
      <c r="F27" s="39"/>
      <c r="G27" s="38"/>
      <c r="H27" s="88">
        <v>13837.19</v>
      </c>
    </row>
    <row r="28" spans="2:9" s="7" customFormat="1" ht="13.2" x14ac:dyDescent="0.3">
      <c r="B28" s="37">
        <v>36446</v>
      </c>
      <c r="C28" s="38"/>
      <c r="D28" s="39" t="s">
        <v>266</v>
      </c>
      <c r="E28" s="39"/>
      <c r="F28" s="39"/>
      <c r="G28" s="38"/>
      <c r="H28" s="88">
        <v>3063.6</v>
      </c>
      <c r="I28" s="109">
        <f>SUM(H23:H28)</f>
        <v>106850.85</v>
      </c>
    </row>
    <row r="29" spans="2:9" s="7" customFormat="1" ht="13.2" x14ac:dyDescent="0.3">
      <c r="B29" s="37"/>
      <c r="C29" s="38"/>
      <c r="D29" s="39"/>
      <c r="E29" s="39"/>
      <c r="F29" s="39"/>
      <c r="G29" s="38"/>
      <c r="H29" s="88"/>
      <c r="I29" s="89"/>
    </row>
    <row r="30" spans="2:9" s="7" customFormat="1" x14ac:dyDescent="0.3">
      <c r="B30" s="111" t="s">
        <v>267</v>
      </c>
      <c r="C30" s="41"/>
      <c r="D30" s="42"/>
      <c r="E30" s="42"/>
      <c r="F30" s="42"/>
      <c r="G30" s="38"/>
      <c r="H30" s="88"/>
    </row>
    <row r="31" spans="2:9" s="7" customFormat="1" ht="13.2" x14ac:dyDescent="0.3">
      <c r="B31" s="37">
        <v>36585</v>
      </c>
      <c r="C31" s="38"/>
      <c r="D31" s="39" t="s">
        <v>268</v>
      </c>
      <c r="E31" s="39"/>
      <c r="F31" s="39"/>
      <c r="G31" s="38"/>
      <c r="H31" s="88">
        <v>157846.6</v>
      </c>
    </row>
    <row r="32" spans="2:9" s="7" customFormat="1" ht="13.2" x14ac:dyDescent="0.3">
      <c r="B32" s="37">
        <v>36616</v>
      </c>
      <c r="C32" s="38"/>
      <c r="D32" s="39" t="s">
        <v>269</v>
      </c>
      <c r="E32" s="39"/>
      <c r="F32" s="39"/>
      <c r="G32" s="38"/>
      <c r="H32" s="88">
        <f>49784.17+8049.68</f>
        <v>57833.85</v>
      </c>
    </row>
    <row r="33" spans="2:9" s="7" customFormat="1" ht="13.2" x14ac:dyDescent="0.3">
      <c r="B33" s="37">
        <v>36707</v>
      </c>
      <c r="C33" s="38"/>
      <c r="D33" s="39" t="s">
        <v>270</v>
      </c>
      <c r="E33" s="39"/>
      <c r="F33" s="39"/>
      <c r="G33" s="38"/>
      <c r="H33" s="88">
        <f>100944+2911.52+10609.23</f>
        <v>114464.75</v>
      </c>
    </row>
    <row r="34" spans="2:9" s="7" customFormat="1" ht="13.2" x14ac:dyDescent="0.3">
      <c r="B34" s="37">
        <v>36738</v>
      </c>
      <c r="C34" s="38"/>
      <c r="D34" s="39" t="s">
        <v>271</v>
      </c>
      <c r="E34" s="39"/>
      <c r="F34" s="39"/>
      <c r="G34" s="38"/>
      <c r="H34" s="88">
        <f>11406.91+6150.2</f>
        <v>17557.11</v>
      </c>
    </row>
    <row r="35" spans="2:9" s="7" customFormat="1" ht="13.2" x14ac:dyDescent="0.3">
      <c r="B35" s="37">
        <v>36769</v>
      </c>
      <c r="C35" s="38"/>
      <c r="D35" s="39" t="s">
        <v>272</v>
      </c>
      <c r="E35" s="39"/>
      <c r="F35" s="39"/>
      <c r="G35" s="38"/>
      <c r="H35" s="88">
        <f>71707.9+13494.56</f>
        <v>85202.459999999992</v>
      </c>
    </row>
    <row r="36" spans="2:9" s="7" customFormat="1" ht="13.2" x14ac:dyDescent="0.3">
      <c r="B36" s="37">
        <v>36830</v>
      </c>
      <c r="C36" s="38"/>
      <c r="D36" s="39" t="s">
        <v>273</v>
      </c>
      <c r="E36" s="39"/>
      <c r="F36" s="39"/>
      <c r="G36" s="38"/>
      <c r="H36" s="88">
        <f>2530+12762.88</f>
        <v>15292.88</v>
      </c>
      <c r="I36" s="109">
        <f>SUM(H31:H36)</f>
        <v>448197.65</v>
      </c>
    </row>
    <row r="37" spans="2:9" s="7" customFormat="1" ht="13.2" x14ac:dyDescent="0.3">
      <c r="B37" s="37"/>
      <c r="C37" s="38"/>
      <c r="D37" s="39"/>
      <c r="E37" s="39"/>
      <c r="F37" s="39"/>
      <c r="G37" s="38"/>
      <c r="H37" s="88"/>
      <c r="I37" s="89"/>
    </row>
    <row r="38" spans="2:9" s="7" customFormat="1" x14ac:dyDescent="0.3">
      <c r="B38" s="111" t="s">
        <v>274</v>
      </c>
      <c r="C38" s="41"/>
      <c r="D38" s="42"/>
      <c r="E38" s="42"/>
      <c r="F38" s="42"/>
      <c r="G38" s="38"/>
      <c r="H38" s="88"/>
    </row>
    <row r="39" spans="2:9" s="7" customFormat="1" ht="13.2" x14ac:dyDescent="0.3">
      <c r="B39" s="43">
        <v>37134</v>
      </c>
      <c r="C39" s="38"/>
      <c r="D39" s="44" t="s">
        <v>275</v>
      </c>
      <c r="E39" s="44"/>
      <c r="F39" s="44"/>
      <c r="G39" s="38"/>
      <c r="H39" s="88">
        <v>7636</v>
      </c>
    </row>
    <row r="40" spans="2:9" s="7" customFormat="1" ht="13.2" x14ac:dyDescent="0.3">
      <c r="B40" s="43">
        <v>37164</v>
      </c>
      <c r="C40" s="38"/>
      <c r="D40" s="44" t="s">
        <v>276</v>
      </c>
      <c r="E40" s="44"/>
      <c r="F40" s="44"/>
      <c r="G40" s="38"/>
      <c r="H40" s="88">
        <v>9735</v>
      </c>
    </row>
    <row r="41" spans="2:9" s="7" customFormat="1" ht="13.2" x14ac:dyDescent="0.3">
      <c r="B41" s="43">
        <v>37225</v>
      </c>
      <c r="C41" s="38"/>
      <c r="D41" s="44" t="s">
        <v>277</v>
      </c>
      <c r="E41" s="44"/>
      <c r="F41" s="44"/>
      <c r="G41" s="38"/>
      <c r="H41" s="88">
        <v>8695</v>
      </c>
    </row>
    <row r="42" spans="2:9" s="7" customFormat="1" ht="13.2" x14ac:dyDescent="0.3">
      <c r="B42" s="37">
        <v>37256</v>
      </c>
      <c r="C42" s="38"/>
      <c r="D42" s="39" t="s">
        <v>278</v>
      </c>
      <c r="E42" s="39"/>
      <c r="F42" s="39"/>
      <c r="G42" s="38"/>
      <c r="H42" s="88">
        <v>1689</v>
      </c>
      <c r="I42" s="109">
        <f>SUM(H39:H42)</f>
        <v>27755</v>
      </c>
    </row>
    <row r="43" spans="2:9" s="7" customFormat="1" ht="13.2" x14ac:dyDescent="0.3">
      <c r="B43" s="37"/>
      <c r="C43" s="38"/>
      <c r="D43" s="39"/>
      <c r="E43" s="39"/>
      <c r="F43" s="39"/>
      <c r="G43" s="38"/>
      <c r="H43" s="88"/>
      <c r="I43" s="89"/>
    </row>
    <row r="44" spans="2:9" s="7" customFormat="1" x14ac:dyDescent="0.3">
      <c r="B44" s="111" t="s">
        <v>279</v>
      </c>
      <c r="C44" s="41"/>
      <c r="D44" s="42"/>
      <c r="E44" s="42"/>
      <c r="F44" s="42"/>
      <c r="G44" s="38"/>
      <c r="H44" s="88"/>
    </row>
    <row r="45" spans="2:9" s="7" customFormat="1" ht="13.2" x14ac:dyDescent="0.3">
      <c r="B45" s="43">
        <v>37424</v>
      </c>
      <c r="C45" s="38"/>
      <c r="D45" s="44" t="s">
        <v>280</v>
      </c>
      <c r="E45" s="44"/>
      <c r="F45" s="44"/>
      <c r="G45" s="38"/>
      <c r="H45" s="88">
        <v>1322.5</v>
      </c>
    </row>
    <row r="46" spans="2:9" s="7" customFormat="1" ht="13.2" x14ac:dyDescent="0.3">
      <c r="B46" s="43">
        <v>37494</v>
      </c>
      <c r="C46" s="38"/>
      <c r="D46" s="44" t="s">
        <v>281</v>
      </c>
      <c r="E46" s="44"/>
      <c r="F46" s="44"/>
      <c r="G46" s="38"/>
      <c r="H46" s="88">
        <v>124513.61</v>
      </c>
    </row>
    <row r="47" spans="2:9" s="7" customFormat="1" ht="13.2" x14ac:dyDescent="0.3">
      <c r="B47" s="43">
        <v>37504</v>
      </c>
      <c r="C47" s="38"/>
      <c r="D47" s="44" t="s">
        <v>282</v>
      </c>
      <c r="E47" s="44"/>
      <c r="F47" s="44"/>
      <c r="G47" s="38"/>
      <c r="H47" s="88">
        <v>151043.07</v>
      </c>
    </row>
    <row r="48" spans="2:9" s="7" customFormat="1" ht="13.2" x14ac:dyDescent="0.3">
      <c r="B48" s="43">
        <v>37505</v>
      </c>
      <c r="C48" s="38"/>
      <c r="D48" s="44" t="s">
        <v>283</v>
      </c>
      <c r="E48" s="44"/>
      <c r="F48" s="44"/>
      <c r="G48" s="38"/>
      <c r="H48" s="88">
        <v>557394.07999999996</v>
      </c>
    </row>
    <row r="49" spans="2:9" s="7" customFormat="1" ht="13.2" x14ac:dyDescent="0.3">
      <c r="B49" s="43">
        <v>37509</v>
      </c>
      <c r="C49" s="38"/>
      <c r="D49" s="44" t="s">
        <v>284</v>
      </c>
      <c r="E49" s="44"/>
      <c r="F49" s="44"/>
      <c r="G49" s="38"/>
      <c r="H49" s="88">
        <v>19837.5</v>
      </c>
    </row>
    <row r="50" spans="2:9" s="7" customFormat="1" ht="13.2" x14ac:dyDescent="0.3">
      <c r="B50" s="43">
        <v>37510</v>
      </c>
      <c r="C50" s="38"/>
      <c r="D50" s="44" t="s">
        <v>285</v>
      </c>
      <c r="E50" s="44"/>
      <c r="F50" s="44"/>
      <c r="G50" s="38"/>
      <c r="H50" s="88">
        <v>31526.880000000001</v>
      </c>
    </row>
    <row r="51" spans="2:9" s="7" customFormat="1" ht="13.2" x14ac:dyDescent="0.3">
      <c r="B51" s="43">
        <v>37525</v>
      </c>
      <c r="C51" s="38"/>
      <c r="D51" s="44" t="s">
        <v>286</v>
      </c>
      <c r="E51" s="44"/>
      <c r="F51" s="44"/>
      <c r="G51" s="38"/>
      <c r="H51" s="88">
        <v>49458.9</v>
      </c>
    </row>
    <row r="52" spans="2:9" s="7" customFormat="1" ht="13.2" x14ac:dyDescent="0.3">
      <c r="B52" s="43">
        <v>37525</v>
      </c>
      <c r="C52" s="38"/>
      <c r="D52" s="44" t="s">
        <v>287</v>
      </c>
      <c r="E52" s="44"/>
      <c r="F52" s="44"/>
      <c r="G52" s="38"/>
      <c r="H52" s="88">
        <v>216372.5</v>
      </c>
    </row>
    <row r="53" spans="2:9" s="7" customFormat="1" ht="13.2" x14ac:dyDescent="0.3">
      <c r="B53" s="43">
        <v>37530</v>
      </c>
      <c r="C53" s="38"/>
      <c r="D53" s="44" t="s">
        <v>288</v>
      </c>
      <c r="E53" s="44"/>
      <c r="F53" s="44"/>
      <c r="G53" s="38"/>
      <c r="H53" s="88">
        <v>34966.25</v>
      </c>
    </row>
    <row r="54" spans="2:9" s="7" customFormat="1" ht="13.2" x14ac:dyDescent="0.3">
      <c r="B54" s="43">
        <v>37536</v>
      </c>
      <c r="C54" s="38"/>
      <c r="D54" s="44" t="s">
        <v>289</v>
      </c>
      <c r="E54" s="44"/>
      <c r="F54" s="44"/>
      <c r="G54" s="38"/>
      <c r="H54" s="88">
        <v>24575.96</v>
      </c>
    </row>
    <row r="55" spans="2:9" s="7" customFormat="1" ht="13.2" x14ac:dyDescent="0.3">
      <c r="B55" s="43">
        <v>37613</v>
      </c>
      <c r="C55" s="38"/>
      <c r="D55" s="44" t="s">
        <v>290</v>
      </c>
      <c r="E55" s="44"/>
      <c r="F55" s="44"/>
      <c r="G55" s="38"/>
      <c r="H55" s="88">
        <v>3737.5</v>
      </c>
      <c r="I55" s="109">
        <f>SUM(H45:H55)</f>
        <v>1214748.75</v>
      </c>
    </row>
    <row r="56" spans="2:9" s="7" customFormat="1" ht="13.2" x14ac:dyDescent="0.3">
      <c r="B56" s="43"/>
      <c r="C56" s="38"/>
      <c r="D56" s="44"/>
      <c r="E56" s="44"/>
      <c r="F56" s="44"/>
      <c r="G56" s="38"/>
      <c r="H56" s="88"/>
      <c r="I56" s="89"/>
    </row>
    <row r="57" spans="2:9" s="7" customFormat="1" x14ac:dyDescent="0.3">
      <c r="B57" s="111" t="s">
        <v>291</v>
      </c>
      <c r="C57" s="41"/>
      <c r="D57" s="42"/>
      <c r="E57" s="42"/>
      <c r="F57" s="42"/>
      <c r="G57" s="38"/>
      <c r="H57" s="88"/>
    </row>
    <row r="58" spans="2:9" s="7" customFormat="1" ht="13.2" x14ac:dyDescent="0.3">
      <c r="B58" s="43">
        <v>37705</v>
      </c>
      <c r="C58" s="38"/>
      <c r="D58" s="44" t="s">
        <v>292</v>
      </c>
      <c r="E58" s="44"/>
      <c r="F58" s="44"/>
      <c r="G58" s="38"/>
      <c r="H58" s="88">
        <v>37792.94</v>
      </c>
    </row>
    <row r="59" spans="2:9" s="7" customFormat="1" ht="13.2" x14ac:dyDescent="0.3">
      <c r="B59" s="43">
        <v>37705</v>
      </c>
      <c r="C59" s="38"/>
      <c r="D59" s="44" t="s">
        <v>293</v>
      </c>
      <c r="E59" s="44"/>
      <c r="F59" s="44"/>
      <c r="G59" s="38"/>
      <c r="H59" s="88">
        <v>216661.11</v>
      </c>
    </row>
    <row r="60" spans="2:9" s="7" customFormat="1" ht="13.2" x14ac:dyDescent="0.3">
      <c r="B60" s="43">
        <v>37706</v>
      </c>
      <c r="C60" s="38"/>
      <c r="D60" s="44" t="s">
        <v>294</v>
      </c>
      <c r="E60" s="44"/>
      <c r="F60" s="44"/>
      <c r="G60" s="38"/>
      <c r="H60" s="88">
        <v>44931.71</v>
      </c>
    </row>
    <row r="61" spans="2:9" s="7" customFormat="1" ht="13.2" x14ac:dyDescent="0.3">
      <c r="B61" s="43">
        <v>37711</v>
      </c>
      <c r="C61" s="38"/>
      <c r="D61" s="44" t="s">
        <v>295</v>
      </c>
      <c r="E61" s="44"/>
      <c r="F61" s="44"/>
      <c r="G61" s="38"/>
      <c r="H61" s="88">
        <v>29856.43</v>
      </c>
    </row>
    <row r="62" spans="2:9" s="7" customFormat="1" ht="13.2" x14ac:dyDescent="0.3">
      <c r="B62" s="43">
        <v>37711</v>
      </c>
      <c r="C62" s="38"/>
      <c r="D62" s="44" t="s">
        <v>296</v>
      </c>
      <c r="E62" s="44"/>
      <c r="F62" s="44"/>
      <c r="G62" s="38"/>
      <c r="H62" s="88">
        <v>3693.25</v>
      </c>
    </row>
    <row r="63" spans="2:9" s="7" customFormat="1" ht="13.2" x14ac:dyDescent="0.3">
      <c r="B63" s="43">
        <v>37719</v>
      </c>
      <c r="C63" s="38"/>
      <c r="D63" s="44" t="s">
        <v>297</v>
      </c>
      <c r="E63" s="44"/>
      <c r="F63" s="44"/>
      <c r="G63" s="38"/>
      <c r="H63" s="88">
        <v>38277.269999999997</v>
      </c>
    </row>
    <row r="64" spans="2:9" s="7" customFormat="1" ht="13.2" x14ac:dyDescent="0.3">
      <c r="B64" s="43">
        <v>37720</v>
      </c>
      <c r="C64" s="38"/>
      <c r="D64" s="44" t="s">
        <v>298</v>
      </c>
      <c r="E64" s="44"/>
      <c r="F64" s="44"/>
      <c r="G64" s="38"/>
      <c r="H64" s="88">
        <v>11959.32</v>
      </c>
    </row>
    <row r="65" spans="2:9" s="7" customFormat="1" ht="13.2" x14ac:dyDescent="0.3">
      <c r="B65" s="43">
        <v>37725</v>
      </c>
      <c r="C65" s="38"/>
      <c r="D65" s="44" t="s">
        <v>299</v>
      </c>
      <c r="E65" s="44"/>
      <c r="F65" s="44"/>
      <c r="G65" s="38"/>
      <c r="H65" s="88">
        <v>878230.78</v>
      </c>
    </row>
    <row r="66" spans="2:9" s="7" customFormat="1" ht="13.2" x14ac:dyDescent="0.3">
      <c r="B66" s="43">
        <v>37733</v>
      </c>
      <c r="C66" s="38"/>
      <c r="D66" s="44" t="s">
        <v>257</v>
      </c>
      <c r="E66" s="44"/>
      <c r="F66" s="44"/>
      <c r="G66" s="38"/>
      <c r="H66" s="88">
        <v>3389</v>
      </c>
    </row>
    <row r="67" spans="2:9" s="7" customFormat="1" ht="13.2" x14ac:dyDescent="0.3">
      <c r="B67" s="43">
        <v>37733</v>
      </c>
      <c r="C67" s="38"/>
      <c r="D67" s="44" t="s">
        <v>300</v>
      </c>
      <c r="E67" s="44"/>
      <c r="F67" s="44"/>
      <c r="G67" s="38"/>
      <c r="H67" s="88">
        <v>27999</v>
      </c>
    </row>
    <row r="68" spans="2:9" s="7" customFormat="1" ht="13.2" x14ac:dyDescent="0.3">
      <c r="B68" s="43">
        <v>37733</v>
      </c>
      <c r="C68" s="38"/>
      <c r="D68" s="44" t="s">
        <v>301</v>
      </c>
      <c r="E68" s="44"/>
      <c r="F68" s="44"/>
      <c r="G68" s="38"/>
      <c r="H68" s="88">
        <v>2843.01</v>
      </c>
    </row>
    <row r="69" spans="2:9" s="7" customFormat="1" ht="13.2" x14ac:dyDescent="0.3">
      <c r="B69" s="43">
        <v>37860</v>
      </c>
      <c r="C69" s="38"/>
      <c r="D69" s="44" t="s">
        <v>302</v>
      </c>
      <c r="E69" s="44"/>
      <c r="F69" s="44"/>
      <c r="G69" s="38"/>
      <c r="H69" s="88">
        <v>23412.85</v>
      </c>
    </row>
    <row r="70" spans="2:9" s="7" customFormat="1" ht="13.2" x14ac:dyDescent="0.3">
      <c r="B70" s="43">
        <v>37875</v>
      </c>
      <c r="C70" s="38" t="s">
        <v>303</v>
      </c>
      <c r="D70" s="44" t="s">
        <v>304</v>
      </c>
      <c r="E70" s="44"/>
      <c r="F70" s="44"/>
      <c r="G70" s="38"/>
      <c r="H70" s="88">
        <v>1140903.95</v>
      </c>
      <c r="I70" s="109">
        <f>SUM(H58:H70)</f>
        <v>2459950.62</v>
      </c>
    </row>
    <row r="71" spans="2:9" s="7" customFormat="1" ht="13.2" x14ac:dyDescent="0.3">
      <c r="B71" s="43"/>
      <c r="C71" s="38"/>
      <c r="D71" s="44"/>
      <c r="E71" s="44"/>
      <c r="F71" s="44"/>
      <c r="G71" s="38"/>
      <c r="H71" s="88"/>
    </row>
    <row r="72" spans="2:9" s="7" customFormat="1" x14ac:dyDescent="0.3">
      <c r="B72" s="111" t="s">
        <v>305</v>
      </c>
      <c r="C72" s="41"/>
      <c r="D72" s="42"/>
      <c r="E72" s="42"/>
      <c r="F72" s="42"/>
      <c r="G72" s="38"/>
      <c r="H72" s="88"/>
    </row>
    <row r="73" spans="2:9" s="7" customFormat="1" ht="13.2" x14ac:dyDescent="0.3">
      <c r="B73" s="37">
        <v>38139</v>
      </c>
      <c r="C73" s="38">
        <v>10238</v>
      </c>
      <c r="D73" s="39" t="s">
        <v>306</v>
      </c>
      <c r="E73" s="39"/>
      <c r="F73" s="39"/>
      <c r="G73" s="38"/>
      <c r="H73" s="88">
        <v>94300</v>
      </c>
    </row>
    <row r="74" spans="2:9" s="7" customFormat="1" ht="13.2" x14ac:dyDescent="0.3">
      <c r="B74" s="37">
        <v>38183</v>
      </c>
      <c r="C74" s="38">
        <v>10346</v>
      </c>
      <c r="D74" s="39" t="s">
        <v>249</v>
      </c>
      <c r="E74" s="39"/>
      <c r="F74" s="39"/>
      <c r="G74" s="38"/>
      <c r="H74" s="88">
        <v>36713.51</v>
      </c>
      <c r="I74" s="109">
        <f>SUM(H73:H74)</f>
        <v>131013.51000000001</v>
      </c>
    </row>
    <row r="75" spans="2:9" s="7" customFormat="1" ht="13.2" x14ac:dyDescent="0.3">
      <c r="B75" s="37"/>
      <c r="C75" s="38"/>
      <c r="D75" s="39"/>
      <c r="E75" s="39"/>
      <c r="F75" s="39"/>
      <c r="G75" s="38"/>
      <c r="H75" s="88"/>
    </row>
    <row r="76" spans="2:9" s="7" customFormat="1" x14ac:dyDescent="0.3">
      <c r="B76" s="111" t="s">
        <v>307</v>
      </c>
      <c r="C76" s="41"/>
      <c r="D76" s="42"/>
      <c r="E76" s="42"/>
      <c r="F76" s="42"/>
      <c r="G76" s="38"/>
      <c r="H76" s="89"/>
    </row>
    <row r="77" spans="2:9" s="7" customFormat="1" ht="13.2" x14ac:dyDescent="0.3">
      <c r="B77" s="45">
        <v>38425</v>
      </c>
      <c r="C77" s="38">
        <v>10907</v>
      </c>
      <c r="D77" s="46" t="s">
        <v>308</v>
      </c>
      <c r="E77" s="46"/>
      <c r="F77" s="46"/>
      <c r="G77" s="38"/>
      <c r="H77" s="88">
        <v>12535</v>
      </c>
    </row>
    <row r="78" spans="2:9" s="7" customFormat="1" ht="13.2" x14ac:dyDescent="0.3">
      <c r="B78" s="45">
        <v>38646</v>
      </c>
      <c r="C78" s="38" t="s">
        <v>309</v>
      </c>
      <c r="D78" s="46" t="s">
        <v>310</v>
      </c>
      <c r="E78" s="46"/>
      <c r="F78" s="46"/>
      <c r="G78" s="38"/>
      <c r="H78" s="88">
        <v>3544</v>
      </c>
    </row>
    <row r="79" spans="2:9" s="7" customFormat="1" ht="13.2" x14ac:dyDescent="0.3">
      <c r="B79" s="45">
        <v>38646</v>
      </c>
      <c r="C79" s="38" t="s">
        <v>311</v>
      </c>
      <c r="D79" s="46" t="s">
        <v>312</v>
      </c>
      <c r="E79" s="46"/>
      <c r="F79" s="46"/>
      <c r="G79" s="38"/>
      <c r="H79" s="88">
        <v>1395</v>
      </c>
    </row>
    <row r="80" spans="2:9" s="7" customFormat="1" ht="13.2" x14ac:dyDescent="0.3">
      <c r="B80" s="45">
        <v>38673</v>
      </c>
      <c r="C80" s="38" t="s">
        <v>313</v>
      </c>
      <c r="D80" s="46" t="s">
        <v>314</v>
      </c>
      <c r="E80" s="46"/>
      <c r="F80" s="46"/>
      <c r="G80" s="38"/>
      <c r="H80" s="88">
        <v>6165.35</v>
      </c>
    </row>
    <row r="81" spans="2:9" s="7" customFormat="1" ht="13.2" x14ac:dyDescent="0.3">
      <c r="B81" s="45">
        <v>38699</v>
      </c>
      <c r="C81" s="38">
        <v>12461</v>
      </c>
      <c r="D81" s="46" t="s">
        <v>314</v>
      </c>
      <c r="E81" s="46"/>
      <c r="F81" s="46"/>
      <c r="G81" s="38"/>
      <c r="H81" s="88">
        <v>1638.34</v>
      </c>
    </row>
    <row r="82" spans="2:9" s="7" customFormat="1" ht="13.2" x14ac:dyDescent="0.3">
      <c r="B82" s="45">
        <v>38699</v>
      </c>
      <c r="C82" s="38">
        <v>12464</v>
      </c>
      <c r="D82" s="46" t="s">
        <v>315</v>
      </c>
      <c r="E82" s="46"/>
      <c r="F82" s="46"/>
      <c r="G82" s="38"/>
      <c r="H82" s="88">
        <v>19251</v>
      </c>
    </row>
    <row r="83" spans="2:9" s="7" customFormat="1" ht="13.2" x14ac:dyDescent="0.3">
      <c r="B83" s="45">
        <v>38707</v>
      </c>
      <c r="C83" s="38">
        <v>12563</v>
      </c>
      <c r="D83" s="46" t="s">
        <v>316</v>
      </c>
      <c r="E83" s="46"/>
      <c r="F83" s="46"/>
      <c r="G83" s="38"/>
      <c r="H83" s="88">
        <v>193890</v>
      </c>
    </row>
    <row r="84" spans="2:9" s="7" customFormat="1" ht="13.2" x14ac:dyDescent="0.3">
      <c r="B84" s="45">
        <v>38707</v>
      </c>
      <c r="C84" s="38">
        <v>12568</v>
      </c>
      <c r="D84" s="46" t="s">
        <v>317</v>
      </c>
      <c r="E84" s="46"/>
      <c r="F84" s="46"/>
      <c r="G84" s="38"/>
      <c r="H84" s="88">
        <v>638043</v>
      </c>
    </row>
    <row r="85" spans="2:9" s="7" customFormat="1" ht="13.2" x14ac:dyDescent="0.3">
      <c r="B85" s="45">
        <v>38716</v>
      </c>
      <c r="C85" s="38"/>
      <c r="D85" s="46" t="s">
        <v>318</v>
      </c>
      <c r="E85" s="46"/>
      <c r="F85" s="46"/>
      <c r="G85" s="38"/>
      <c r="H85" s="88">
        <v>24843.24</v>
      </c>
      <c r="I85" s="109">
        <f>SUM(H77:H85)</f>
        <v>901304.92999999993</v>
      </c>
    </row>
    <row r="86" spans="2:9" s="7" customFormat="1" ht="13.2" x14ac:dyDescent="0.3">
      <c r="B86" s="43"/>
      <c r="C86" s="38"/>
      <c r="D86" s="44"/>
      <c r="E86" s="44"/>
      <c r="F86" s="44"/>
      <c r="G86" s="38"/>
      <c r="H86" s="88"/>
    </row>
    <row r="87" spans="2:9" s="7" customFormat="1" x14ac:dyDescent="0.3">
      <c r="B87" s="111" t="s">
        <v>319</v>
      </c>
      <c r="C87" s="41"/>
      <c r="D87" s="47"/>
      <c r="E87" s="47"/>
      <c r="F87" s="47"/>
      <c r="G87" s="38"/>
      <c r="H87" s="88"/>
    </row>
    <row r="88" spans="2:9" s="7" customFormat="1" ht="13.2" x14ac:dyDescent="0.3">
      <c r="B88" s="72">
        <v>38741</v>
      </c>
      <c r="C88" s="38">
        <v>12705</v>
      </c>
      <c r="D88" s="46" t="s">
        <v>320</v>
      </c>
      <c r="E88" s="46"/>
      <c r="F88" s="46" t="s">
        <v>321</v>
      </c>
      <c r="G88" s="38">
        <v>50906</v>
      </c>
      <c r="H88" s="88">
        <v>2005.72</v>
      </c>
    </row>
    <row r="89" spans="2:9" s="7" customFormat="1" ht="13.2" x14ac:dyDescent="0.3">
      <c r="B89" s="45">
        <v>38768</v>
      </c>
      <c r="C89" s="38">
        <v>13444</v>
      </c>
      <c r="D89" s="46" t="s">
        <v>322</v>
      </c>
      <c r="E89" s="46"/>
      <c r="F89" s="46" t="s">
        <v>323</v>
      </c>
      <c r="G89" s="38">
        <v>11672</v>
      </c>
      <c r="H89" s="88">
        <v>11666.75</v>
      </c>
    </row>
    <row r="90" spans="2:9" s="7" customFormat="1" ht="13.2" x14ac:dyDescent="0.3">
      <c r="B90" s="45">
        <v>38777</v>
      </c>
      <c r="C90" s="38">
        <v>13724</v>
      </c>
      <c r="D90" s="46" t="s">
        <v>324</v>
      </c>
      <c r="E90" s="46"/>
      <c r="F90" s="46" t="s">
        <v>325</v>
      </c>
      <c r="G90" s="38">
        <v>1069</v>
      </c>
      <c r="H90" s="88">
        <v>1049.99</v>
      </c>
    </row>
    <row r="91" spans="2:9" s="7" customFormat="1" ht="13.2" x14ac:dyDescent="0.3">
      <c r="B91" s="45">
        <v>38777</v>
      </c>
      <c r="C91" s="38">
        <v>13792</v>
      </c>
      <c r="D91" s="46" t="s">
        <v>326</v>
      </c>
      <c r="E91" s="46"/>
      <c r="F91" s="46" t="s">
        <v>327</v>
      </c>
      <c r="G91" s="38">
        <v>39786</v>
      </c>
      <c r="H91" s="88">
        <v>36800</v>
      </c>
    </row>
    <row r="92" spans="2:9" s="7" customFormat="1" ht="13.2" x14ac:dyDescent="0.3">
      <c r="B92" s="45">
        <v>38782</v>
      </c>
      <c r="C92" s="38">
        <v>14151</v>
      </c>
      <c r="D92" s="46" t="s">
        <v>328</v>
      </c>
      <c r="E92" s="46"/>
      <c r="F92" s="46" t="s">
        <v>329</v>
      </c>
      <c r="G92" s="38">
        <v>8539</v>
      </c>
      <c r="H92" s="88">
        <v>37030</v>
      </c>
    </row>
    <row r="93" spans="2:9" s="7" customFormat="1" ht="13.2" x14ac:dyDescent="0.3">
      <c r="B93" s="45">
        <v>38782</v>
      </c>
      <c r="C93" s="38">
        <v>14152</v>
      </c>
      <c r="D93" s="46" t="s">
        <v>330</v>
      </c>
      <c r="E93" s="46"/>
      <c r="F93" s="46" t="s">
        <v>329</v>
      </c>
      <c r="G93" s="38">
        <v>8458</v>
      </c>
      <c r="H93" s="88">
        <v>82782.75</v>
      </c>
    </row>
    <row r="94" spans="2:9" s="7" customFormat="1" ht="13.2" x14ac:dyDescent="0.3">
      <c r="B94" s="45">
        <v>38783</v>
      </c>
      <c r="C94" s="38">
        <v>13463</v>
      </c>
      <c r="D94" s="46" t="s">
        <v>331</v>
      </c>
      <c r="E94" s="46"/>
      <c r="F94" s="46" t="s">
        <v>332</v>
      </c>
      <c r="G94" s="38">
        <v>3389</v>
      </c>
      <c r="H94" s="88">
        <v>1400</v>
      </c>
    </row>
    <row r="95" spans="2:9" s="7" customFormat="1" ht="13.2" x14ac:dyDescent="0.3">
      <c r="B95" s="45">
        <v>38791</v>
      </c>
      <c r="C95" s="38">
        <v>14576</v>
      </c>
      <c r="D95" s="46" t="s">
        <v>333</v>
      </c>
      <c r="E95" s="46"/>
      <c r="F95" s="46" t="s">
        <v>329</v>
      </c>
      <c r="G95" s="38">
        <v>8565</v>
      </c>
      <c r="H95" s="88">
        <v>4657.5</v>
      </c>
    </row>
    <row r="96" spans="2:9" s="7" customFormat="1" ht="13.2" x14ac:dyDescent="0.3">
      <c r="B96" s="45">
        <v>38791</v>
      </c>
      <c r="C96" s="38">
        <v>14577</v>
      </c>
      <c r="D96" s="46" t="s">
        <v>334</v>
      </c>
      <c r="E96" s="46"/>
      <c r="F96" s="46" t="s">
        <v>329</v>
      </c>
      <c r="G96" s="38">
        <v>8562</v>
      </c>
      <c r="H96" s="88">
        <v>11385</v>
      </c>
    </row>
    <row r="97" spans="2:8" s="7" customFormat="1" ht="13.2" x14ac:dyDescent="0.3">
      <c r="B97" s="45">
        <v>38797</v>
      </c>
      <c r="C97" s="38">
        <v>14665</v>
      </c>
      <c r="D97" s="46" t="s">
        <v>335</v>
      </c>
      <c r="E97" s="46"/>
      <c r="F97" s="46" t="s">
        <v>336</v>
      </c>
      <c r="G97" s="38">
        <v>90920</v>
      </c>
      <c r="H97" s="88">
        <v>46206.2</v>
      </c>
    </row>
    <row r="98" spans="2:8" s="7" customFormat="1" ht="13.2" x14ac:dyDescent="0.3">
      <c r="B98" s="45">
        <v>38797</v>
      </c>
      <c r="C98" s="38">
        <v>14667</v>
      </c>
      <c r="D98" s="46" t="s">
        <v>337</v>
      </c>
      <c r="E98" s="46"/>
      <c r="F98" s="46" t="s">
        <v>338</v>
      </c>
      <c r="G98" s="38">
        <v>4567</v>
      </c>
      <c r="H98" s="88">
        <v>42124.5</v>
      </c>
    </row>
    <row r="99" spans="2:8" s="7" customFormat="1" ht="13.2" x14ac:dyDescent="0.3">
      <c r="B99" s="45">
        <v>38797</v>
      </c>
      <c r="C99" s="38">
        <v>14668</v>
      </c>
      <c r="D99" s="46" t="s">
        <v>339</v>
      </c>
      <c r="E99" s="46"/>
      <c r="F99" s="46" t="s">
        <v>329</v>
      </c>
      <c r="G99" s="38">
        <v>8691</v>
      </c>
      <c r="H99" s="88">
        <v>145998.25</v>
      </c>
    </row>
    <row r="100" spans="2:8" s="7" customFormat="1" ht="13.2" x14ac:dyDescent="0.3">
      <c r="B100" s="45">
        <v>38797</v>
      </c>
      <c r="C100" s="38">
        <v>14669</v>
      </c>
      <c r="D100" s="46" t="s">
        <v>340</v>
      </c>
      <c r="E100" s="46"/>
      <c r="F100" s="46" t="s">
        <v>341</v>
      </c>
      <c r="G100" s="38">
        <v>19745</v>
      </c>
      <c r="H100" s="88">
        <v>110398.85</v>
      </c>
    </row>
    <row r="101" spans="2:8" s="7" customFormat="1" ht="13.2" x14ac:dyDescent="0.3">
      <c r="B101" s="45">
        <v>38800</v>
      </c>
      <c r="C101" s="38">
        <v>14706</v>
      </c>
      <c r="D101" s="46" t="s">
        <v>342</v>
      </c>
      <c r="E101" s="46"/>
      <c r="F101" s="46" t="s">
        <v>343</v>
      </c>
      <c r="G101" s="38">
        <v>274</v>
      </c>
      <c r="H101" s="88">
        <v>4968</v>
      </c>
    </row>
    <row r="102" spans="2:8" s="7" customFormat="1" ht="13.2" x14ac:dyDescent="0.3">
      <c r="B102" s="45">
        <v>38779</v>
      </c>
      <c r="C102" s="38">
        <v>14838</v>
      </c>
      <c r="D102" s="46" t="s">
        <v>344</v>
      </c>
      <c r="E102" s="46"/>
      <c r="F102" s="46" t="s">
        <v>345</v>
      </c>
      <c r="G102" s="38">
        <v>49005</v>
      </c>
      <c r="H102" s="88">
        <v>113096.75</v>
      </c>
    </row>
    <row r="103" spans="2:8" s="7" customFormat="1" ht="13.2" x14ac:dyDescent="0.3">
      <c r="B103" s="45">
        <v>38810</v>
      </c>
      <c r="C103" s="38"/>
      <c r="D103" s="46" t="s">
        <v>346</v>
      </c>
      <c r="E103" s="46"/>
      <c r="F103" s="46"/>
      <c r="G103" s="38"/>
      <c r="H103" s="88">
        <v>732297</v>
      </c>
    </row>
    <row r="104" spans="2:8" s="7" customFormat="1" ht="13.2" x14ac:dyDescent="0.3">
      <c r="B104" s="45">
        <v>38813</v>
      </c>
      <c r="C104" s="38">
        <v>33</v>
      </c>
      <c r="D104" s="46" t="s">
        <v>347</v>
      </c>
      <c r="E104" s="46"/>
      <c r="F104" s="46" t="s">
        <v>348</v>
      </c>
      <c r="G104" s="38">
        <v>3216</v>
      </c>
      <c r="H104" s="88">
        <v>7015</v>
      </c>
    </row>
    <row r="105" spans="2:8" s="7" customFormat="1" ht="13.2" x14ac:dyDescent="0.3">
      <c r="B105" s="45">
        <v>38817</v>
      </c>
      <c r="C105" s="38">
        <v>64</v>
      </c>
      <c r="D105" s="46" t="s">
        <v>349</v>
      </c>
      <c r="E105" s="46"/>
      <c r="F105" s="46" t="s">
        <v>350</v>
      </c>
      <c r="G105" s="38">
        <v>78149</v>
      </c>
      <c r="H105" s="88">
        <v>2573.13</v>
      </c>
    </row>
    <row r="106" spans="2:8" s="7" customFormat="1" ht="13.2" x14ac:dyDescent="0.3">
      <c r="B106" s="45">
        <v>38827</v>
      </c>
      <c r="C106" s="38">
        <v>376</v>
      </c>
      <c r="D106" s="46" t="s">
        <v>351</v>
      </c>
      <c r="E106" s="46"/>
      <c r="F106" s="46" t="s">
        <v>352</v>
      </c>
      <c r="G106" s="38">
        <v>7872</v>
      </c>
      <c r="H106" s="88">
        <v>37005.85</v>
      </c>
    </row>
    <row r="107" spans="2:8" s="7" customFormat="1" ht="13.2" x14ac:dyDescent="0.3">
      <c r="B107" s="45">
        <v>38827</v>
      </c>
      <c r="C107" s="38">
        <v>395</v>
      </c>
      <c r="D107" s="46" t="s">
        <v>353</v>
      </c>
      <c r="E107" s="46"/>
      <c r="F107" s="46" t="s">
        <v>354</v>
      </c>
      <c r="G107" s="38">
        <v>7</v>
      </c>
      <c r="H107" s="88">
        <v>24598.5</v>
      </c>
    </row>
    <row r="108" spans="2:8" s="7" customFormat="1" ht="13.2" x14ac:dyDescent="0.3">
      <c r="B108" s="45">
        <v>38840</v>
      </c>
      <c r="C108" s="38">
        <v>711</v>
      </c>
      <c r="D108" s="46" t="s">
        <v>355</v>
      </c>
      <c r="E108" s="46"/>
      <c r="F108" s="46" t="s">
        <v>345</v>
      </c>
      <c r="G108" s="38">
        <v>49368</v>
      </c>
      <c r="H108" s="88">
        <v>157090</v>
      </c>
    </row>
    <row r="109" spans="2:8" s="7" customFormat="1" ht="13.2" x14ac:dyDescent="0.3">
      <c r="B109" s="45">
        <v>38840</v>
      </c>
      <c r="C109" s="38">
        <v>722</v>
      </c>
      <c r="D109" s="46" t="s">
        <v>356</v>
      </c>
      <c r="E109" s="46"/>
      <c r="F109" s="46" t="s">
        <v>345</v>
      </c>
      <c r="G109" s="38">
        <v>49382</v>
      </c>
      <c r="H109" s="88">
        <v>113096.75</v>
      </c>
    </row>
    <row r="110" spans="2:8" s="7" customFormat="1" ht="13.2" x14ac:dyDescent="0.3">
      <c r="B110" s="45">
        <v>38859</v>
      </c>
      <c r="C110" s="38">
        <v>2419</v>
      </c>
      <c r="D110" s="46" t="s">
        <v>357</v>
      </c>
      <c r="E110" s="46"/>
      <c r="F110" s="46" t="s">
        <v>358</v>
      </c>
      <c r="G110" s="38">
        <v>486</v>
      </c>
      <c r="H110" s="88">
        <v>18181.64</v>
      </c>
    </row>
    <row r="111" spans="2:8" s="48" customFormat="1" ht="13.2" x14ac:dyDescent="0.3">
      <c r="B111" s="69">
        <v>38862</v>
      </c>
      <c r="C111" s="38">
        <v>731</v>
      </c>
      <c r="D111" s="70" t="s">
        <v>359</v>
      </c>
      <c r="E111" s="70"/>
      <c r="F111" s="70" t="s">
        <v>360</v>
      </c>
      <c r="G111" s="38">
        <v>46712</v>
      </c>
      <c r="H111" s="87">
        <v>524139.88</v>
      </c>
    </row>
    <row r="112" spans="2:8" s="7" customFormat="1" ht="13.2" x14ac:dyDescent="0.3">
      <c r="B112" s="45">
        <v>38995</v>
      </c>
      <c r="C112" s="38">
        <v>11360</v>
      </c>
      <c r="D112" s="46" t="s">
        <v>361</v>
      </c>
      <c r="E112" s="46"/>
      <c r="F112" s="46" t="s">
        <v>362</v>
      </c>
      <c r="G112" s="38">
        <v>1200</v>
      </c>
      <c r="H112" s="88">
        <v>4482.8999999999996</v>
      </c>
    </row>
    <row r="113" spans="2:9" s="7" customFormat="1" ht="13.2" x14ac:dyDescent="0.3">
      <c r="B113" s="45">
        <v>39007</v>
      </c>
      <c r="C113" s="38">
        <v>11419</v>
      </c>
      <c r="D113" s="46" t="s">
        <v>363</v>
      </c>
      <c r="E113" s="46"/>
      <c r="F113" s="46" t="s">
        <v>362</v>
      </c>
      <c r="G113" s="38">
        <v>1210</v>
      </c>
      <c r="H113" s="88">
        <v>4275.76</v>
      </c>
    </row>
    <row r="114" spans="2:9" s="7" customFormat="1" ht="13.2" x14ac:dyDescent="0.3">
      <c r="B114" s="45">
        <v>39050</v>
      </c>
      <c r="C114" s="38">
        <v>11624</v>
      </c>
      <c r="D114" s="46" t="s">
        <v>364</v>
      </c>
      <c r="E114" s="46"/>
      <c r="F114" s="46" t="s">
        <v>321</v>
      </c>
      <c r="G114" s="38">
        <v>57137</v>
      </c>
      <c r="H114" s="88">
        <v>60725.58</v>
      </c>
    </row>
    <row r="115" spans="2:9" s="7" customFormat="1" ht="13.2" x14ac:dyDescent="0.3">
      <c r="B115" s="45">
        <v>39051</v>
      </c>
      <c r="C115" s="38">
        <v>11548</v>
      </c>
      <c r="D115" s="46" t="s">
        <v>365</v>
      </c>
      <c r="E115" s="46"/>
      <c r="F115" s="46" t="s">
        <v>336</v>
      </c>
      <c r="G115" s="38">
        <v>97801</v>
      </c>
      <c r="H115" s="88">
        <v>28284.77</v>
      </c>
    </row>
    <row r="116" spans="2:9" s="7" customFormat="1" ht="13.2" x14ac:dyDescent="0.3">
      <c r="B116" s="45">
        <v>39058</v>
      </c>
      <c r="C116" s="38">
        <v>11666</v>
      </c>
      <c r="D116" s="46" t="s">
        <v>366</v>
      </c>
      <c r="E116" s="46"/>
      <c r="F116" s="46" t="s">
        <v>321</v>
      </c>
      <c r="G116" s="38">
        <v>57372</v>
      </c>
      <c r="H116" s="88">
        <v>3714.68</v>
      </c>
    </row>
    <row r="117" spans="2:9" s="7" customFormat="1" ht="13.2" x14ac:dyDescent="0.3">
      <c r="B117" s="45">
        <v>39070</v>
      </c>
      <c r="C117" s="38">
        <v>11735</v>
      </c>
      <c r="D117" s="46" t="s">
        <v>367</v>
      </c>
      <c r="E117" s="46"/>
      <c r="F117" s="46" t="s">
        <v>327</v>
      </c>
      <c r="G117" s="38">
        <v>42799</v>
      </c>
      <c r="H117" s="88">
        <v>93104</v>
      </c>
    </row>
    <row r="118" spans="2:9" s="7" customFormat="1" ht="13.2" x14ac:dyDescent="0.3">
      <c r="B118" s="45">
        <v>39070</v>
      </c>
      <c r="C118" s="38">
        <v>11736</v>
      </c>
      <c r="D118" s="46" t="s">
        <v>368</v>
      </c>
      <c r="E118" s="46"/>
      <c r="F118" s="46" t="s">
        <v>360</v>
      </c>
      <c r="G118" s="38">
        <v>49559</v>
      </c>
      <c r="H118" s="88">
        <v>345486.28</v>
      </c>
    </row>
    <row r="119" spans="2:9" s="7" customFormat="1" ht="13.2" x14ac:dyDescent="0.3">
      <c r="B119" s="45">
        <v>39070</v>
      </c>
      <c r="C119" s="38">
        <v>11736</v>
      </c>
      <c r="D119" s="46" t="s">
        <v>369</v>
      </c>
      <c r="E119" s="46"/>
      <c r="F119" s="46" t="s">
        <v>360</v>
      </c>
      <c r="G119" s="38">
        <v>49559</v>
      </c>
      <c r="H119" s="88">
        <v>178641.92000000001</v>
      </c>
    </row>
    <row r="120" spans="2:9" s="7" customFormat="1" ht="13.2" x14ac:dyDescent="0.3">
      <c r="B120" s="45">
        <v>39070</v>
      </c>
      <c r="C120" s="38">
        <v>11736</v>
      </c>
      <c r="D120" s="46" t="s">
        <v>370</v>
      </c>
      <c r="E120" s="46"/>
      <c r="F120" s="46" t="s">
        <v>360</v>
      </c>
      <c r="G120" s="38">
        <v>49559</v>
      </c>
      <c r="H120" s="88">
        <v>24811.439999999999</v>
      </c>
      <c r="I120" s="109">
        <f>SUM(H88:H120)</f>
        <v>3011095.3399999994</v>
      </c>
    </row>
    <row r="121" spans="2:9" s="7" customFormat="1" ht="13.2" x14ac:dyDescent="0.3">
      <c r="B121" s="45"/>
      <c r="C121" s="38"/>
      <c r="D121" s="46"/>
      <c r="E121" s="46"/>
      <c r="F121" s="46"/>
      <c r="G121" s="38"/>
      <c r="H121" s="88"/>
      <c r="I121" s="89"/>
    </row>
    <row r="122" spans="2:9" s="7" customFormat="1" x14ac:dyDescent="0.3">
      <c r="B122" s="111" t="s">
        <v>371</v>
      </c>
      <c r="C122" s="41"/>
      <c r="D122" s="46"/>
      <c r="E122" s="46"/>
      <c r="F122" s="46"/>
      <c r="G122" s="46"/>
      <c r="H122" s="88"/>
    </row>
    <row r="123" spans="2:9" s="7" customFormat="1" ht="13.2" x14ac:dyDescent="0.3">
      <c r="B123" s="45">
        <v>39393</v>
      </c>
      <c r="C123" s="38">
        <v>13092</v>
      </c>
      <c r="D123" s="46" t="s">
        <v>372</v>
      </c>
      <c r="E123" s="46"/>
      <c r="F123" s="46" t="s">
        <v>373</v>
      </c>
      <c r="G123" s="45" t="s">
        <v>374</v>
      </c>
      <c r="H123" s="88">
        <v>7417.56</v>
      </c>
      <c r="I123" s="109">
        <f>SUM(H123)</f>
        <v>7417.56</v>
      </c>
    </row>
    <row r="124" spans="2:9" s="7" customFormat="1" ht="13.2" x14ac:dyDescent="0.3">
      <c r="B124" s="45"/>
      <c r="C124" s="38"/>
      <c r="D124" s="46"/>
      <c r="E124" s="46"/>
      <c r="F124" s="46"/>
      <c r="G124" s="45"/>
      <c r="H124" s="88"/>
      <c r="I124" s="89"/>
    </row>
    <row r="125" spans="2:9" s="7" customFormat="1" x14ac:dyDescent="0.3">
      <c r="B125" s="111" t="s">
        <v>375</v>
      </c>
      <c r="C125" s="38"/>
      <c r="D125" s="49"/>
      <c r="E125" s="49"/>
      <c r="F125" s="46"/>
      <c r="G125" s="38"/>
      <c r="H125" s="88"/>
    </row>
    <row r="126" spans="2:9" s="7" customFormat="1" ht="13.2" x14ac:dyDescent="0.3">
      <c r="B126" s="45">
        <v>39855</v>
      </c>
      <c r="C126" s="38">
        <v>15934</v>
      </c>
      <c r="D126" s="46" t="s">
        <v>376</v>
      </c>
      <c r="E126" s="46"/>
      <c r="F126" s="46" t="s">
        <v>336</v>
      </c>
      <c r="G126" s="38">
        <v>118070</v>
      </c>
      <c r="H126" s="88">
        <v>4575</v>
      </c>
    </row>
    <row r="127" spans="2:9" s="7" customFormat="1" ht="13.2" x14ac:dyDescent="0.3">
      <c r="B127" s="45">
        <v>39856</v>
      </c>
      <c r="C127" s="38">
        <v>15949</v>
      </c>
      <c r="D127" s="46" t="s">
        <v>377</v>
      </c>
      <c r="E127" s="46"/>
      <c r="F127" s="46" t="s">
        <v>378</v>
      </c>
      <c r="G127" s="38">
        <v>66184</v>
      </c>
      <c r="H127" s="88">
        <v>45604.4</v>
      </c>
    </row>
    <row r="128" spans="2:9" s="7" customFormat="1" ht="13.2" x14ac:dyDescent="0.3">
      <c r="B128" s="45">
        <v>39856</v>
      </c>
      <c r="C128" s="38">
        <v>15991</v>
      </c>
      <c r="D128" s="46" t="s">
        <v>379</v>
      </c>
      <c r="E128" s="46"/>
      <c r="F128" s="46" t="s">
        <v>380</v>
      </c>
      <c r="G128" s="38">
        <v>16727</v>
      </c>
      <c r="H128" s="88">
        <v>64025.01</v>
      </c>
    </row>
    <row r="129" spans="2:9" s="7" customFormat="1" ht="13.2" x14ac:dyDescent="0.3">
      <c r="B129" s="45">
        <v>39897</v>
      </c>
      <c r="C129" s="38">
        <v>16616</v>
      </c>
      <c r="D129" s="46" t="s">
        <v>381</v>
      </c>
      <c r="E129" s="46"/>
      <c r="F129" s="46" t="s">
        <v>382</v>
      </c>
      <c r="G129" s="38">
        <v>22543</v>
      </c>
      <c r="H129" s="88">
        <v>86709.77</v>
      </c>
    </row>
    <row r="130" spans="2:9" s="7" customFormat="1" ht="13.2" x14ac:dyDescent="0.3">
      <c r="B130" s="45">
        <v>39918</v>
      </c>
      <c r="C130" s="38">
        <v>17157</v>
      </c>
      <c r="D130" s="46" t="s">
        <v>383</v>
      </c>
      <c r="E130" s="46"/>
      <c r="F130" s="46" t="s">
        <v>360</v>
      </c>
      <c r="G130" s="38">
        <v>63179</v>
      </c>
      <c r="H130" s="88">
        <v>458505</v>
      </c>
    </row>
    <row r="131" spans="2:9" x14ac:dyDescent="0.35">
      <c r="B131" s="45">
        <v>39923</v>
      </c>
      <c r="C131" s="38">
        <v>17211</v>
      </c>
      <c r="D131" s="49" t="s">
        <v>384</v>
      </c>
      <c r="E131" s="49"/>
      <c r="F131" s="46" t="s">
        <v>373</v>
      </c>
      <c r="G131" s="38">
        <v>2793</v>
      </c>
      <c r="H131" s="17">
        <v>668932</v>
      </c>
    </row>
    <row r="132" spans="2:9" s="7" customFormat="1" ht="13.2" x14ac:dyDescent="0.3">
      <c r="B132" s="45">
        <v>39926</v>
      </c>
      <c r="C132" s="38">
        <v>17248</v>
      </c>
      <c r="D132" s="49" t="s">
        <v>385</v>
      </c>
      <c r="E132" s="49"/>
      <c r="F132" s="46" t="s">
        <v>360</v>
      </c>
      <c r="G132" s="38">
        <v>63245</v>
      </c>
      <c r="H132" s="88">
        <v>223074.7</v>
      </c>
    </row>
    <row r="133" spans="2:9" s="7" customFormat="1" ht="13.2" x14ac:dyDescent="0.3">
      <c r="B133" s="45">
        <v>39952</v>
      </c>
      <c r="C133" s="38">
        <v>17902</v>
      </c>
      <c r="D133" s="49" t="s">
        <v>386</v>
      </c>
      <c r="E133" s="49"/>
      <c r="F133" s="46" t="s">
        <v>387</v>
      </c>
      <c r="G133" s="38">
        <v>51761</v>
      </c>
      <c r="H133" s="88">
        <v>85558.85</v>
      </c>
    </row>
    <row r="134" spans="2:9" s="7" customFormat="1" ht="13.2" x14ac:dyDescent="0.3">
      <c r="B134" s="45">
        <v>39964</v>
      </c>
      <c r="C134" s="38">
        <v>17883</v>
      </c>
      <c r="D134" s="49" t="s">
        <v>388</v>
      </c>
      <c r="E134" s="49"/>
      <c r="F134" s="46" t="s">
        <v>389</v>
      </c>
      <c r="G134" s="38">
        <v>27640</v>
      </c>
      <c r="H134" s="88">
        <v>5083</v>
      </c>
    </row>
    <row r="135" spans="2:9" s="7" customFormat="1" ht="13.2" x14ac:dyDescent="0.3">
      <c r="B135" s="45">
        <v>39972</v>
      </c>
      <c r="C135" s="38" t="s">
        <v>499</v>
      </c>
      <c r="D135" s="49" t="s">
        <v>390</v>
      </c>
      <c r="E135" s="49"/>
      <c r="F135" s="46" t="s">
        <v>336</v>
      </c>
      <c r="G135" s="38">
        <v>120474</v>
      </c>
      <c r="H135" s="88">
        <v>11047.18</v>
      </c>
    </row>
    <row r="136" spans="2:9" s="7" customFormat="1" ht="13.2" x14ac:dyDescent="0.3">
      <c r="B136" s="45">
        <v>40008</v>
      </c>
      <c r="C136" s="38" t="s">
        <v>500</v>
      </c>
      <c r="D136" s="49" t="s">
        <v>257</v>
      </c>
      <c r="E136" s="49"/>
      <c r="F136" s="46" t="s">
        <v>373</v>
      </c>
      <c r="G136" s="38">
        <v>3176</v>
      </c>
      <c r="H136" s="88">
        <v>5697.1</v>
      </c>
    </row>
    <row r="137" spans="2:9" s="7" customFormat="1" ht="13.2" x14ac:dyDescent="0.3">
      <c r="B137" s="45">
        <v>40008</v>
      </c>
      <c r="C137" s="38" t="s">
        <v>501</v>
      </c>
      <c r="D137" s="49" t="s">
        <v>391</v>
      </c>
      <c r="E137" s="49"/>
      <c r="F137" s="46" t="s">
        <v>502</v>
      </c>
      <c r="G137" s="38">
        <v>46458</v>
      </c>
      <c r="H137" s="88">
        <v>3668.5</v>
      </c>
    </row>
    <row r="138" spans="2:9" s="7" customFormat="1" ht="13.2" x14ac:dyDescent="0.3">
      <c r="B138" s="45">
        <v>40115</v>
      </c>
      <c r="C138" s="38">
        <v>25808</v>
      </c>
      <c r="D138" s="49" t="s">
        <v>505</v>
      </c>
      <c r="E138" s="49"/>
      <c r="F138" s="46" t="s">
        <v>506</v>
      </c>
      <c r="G138" s="38">
        <v>24729</v>
      </c>
      <c r="H138" s="88">
        <v>85360.59</v>
      </c>
    </row>
    <row r="139" spans="2:9" s="7" customFormat="1" ht="13.2" x14ac:dyDescent="0.3">
      <c r="B139" s="45">
        <v>40144</v>
      </c>
      <c r="C139" s="38">
        <v>26033</v>
      </c>
      <c r="D139" s="49" t="s">
        <v>515</v>
      </c>
      <c r="E139" s="49"/>
      <c r="F139" s="46" t="s">
        <v>517</v>
      </c>
      <c r="G139" s="38" t="s">
        <v>516</v>
      </c>
      <c r="H139" s="88">
        <v>614714.1</v>
      </c>
      <c r="I139" s="109">
        <f>SUM(H126:H139)</f>
        <v>2362555.2000000002</v>
      </c>
    </row>
    <row r="140" spans="2:9" s="7" customFormat="1" ht="13.2" x14ac:dyDescent="0.3">
      <c r="B140" s="45"/>
      <c r="C140" s="38"/>
      <c r="D140" s="49"/>
      <c r="E140" s="49"/>
      <c r="F140" s="46"/>
      <c r="G140" s="38"/>
      <c r="H140" s="88"/>
      <c r="I140" s="89"/>
    </row>
    <row r="141" spans="2:9" s="7" customFormat="1" x14ac:dyDescent="0.3">
      <c r="B141" s="112" t="s">
        <v>822</v>
      </c>
      <c r="C141" s="38"/>
      <c r="D141" s="49"/>
      <c r="E141" s="49"/>
      <c r="F141" s="46"/>
      <c r="G141" s="38"/>
      <c r="H141" s="88"/>
    </row>
    <row r="142" spans="2:9" s="7" customFormat="1" ht="13.2" x14ac:dyDescent="0.3">
      <c r="B142" s="45">
        <v>40254</v>
      </c>
      <c r="C142" s="38">
        <v>27112</v>
      </c>
      <c r="D142" s="49" t="s">
        <v>521</v>
      </c>
      <c r="E142" s="49"/>
      <c r="F142" s="46" t="s">
        <v>387</v>
      </c>
      <c r="G142" s="38">
        <v>54838</v>
      </c>
      <c r="H142" s="88">
        <v>47560</v>
      </c>
    </row>
    <row r="143" spans="2:9" s="7" customFormat="1" ht="13.2" x14ac:dyDescent="0.3">
      <c r="B143" s="45">
        <v>40259</v>
      </c>
      <c r="C143" s="38">
        <v>27155</v>
      </c>
      <c r="D143" s="49" t="s">
        <v>525</v>
      </c>
      <c r="E143" s="49"/>
      <c r="F143" s="46" t="s">
        <v>360</v>
      </c>
      <c r="G143" s="38">
        <v>68462</v>
      </c>
      <c r="H143" s="88">
        <v>12100.26</v>
      </c>
    </row>
    <row r="144" spans="2:9" s="7" customFormat="1" ht="13.2" x14ac:dyDescent="0.3">
      <c r="B144" s="45">
        <v>40260</v>
      </c>
      <c r="C144" s="38">
        <v>27161</v>
      </c>
      <c r="D144" s="49" t="s">
        <v>522</v>
      </c>
      <c r="E144" s="49"/>
      <c r="F144" s="46" t="s">
        <v>345</v>
      </c>
      <c r="G144" s="38">
        <v>77955</v>
      </c>
      <c r="H144" s="88">
        <v>12842.36</v>
      </c>
    </row>
    <row r="145" spans="1:9" s="7" customFormat="1" ht="13.2" x14ac:dyDescent="0.3">
      <c r="B145" s="45">
        <v>40294</v>
      </c>
      <c r="C145" s="38">
        <v>27370</v>
      </c>
      <c r="D145" s="49" t="s">
        <v>531</v>
      </c>
      <c r="E145" s="49"/>
      <c r="F145" s="46" t="s">
        <v>532</v>
      </c>
      <c r="G145" s="38">
        <v>74</v>
      </c>
      <c r="H145" s="88">
        <v>20880</v>
      </c>
    </row>
    <row r="146" spans="1:9" s="7" customFormat="1" ht="13.2" x14ac:dyDescent="0.3">
      <c r="B146" s="45">
        <v>40395</v>
      </c>
      <c r="C146" s="38">
        <v>28014</v>
      </c>
      <c r="D146" s="49" t="s">
        <v>535</v>
      </c>
      <c r="E146" s="49"/>
      <c r="F146" s="46" t="s">
        <v>536</v>
      </c>
      <c r="G146" s="38">
        <v>514</v>
      </c>
      <c r="H146" s="88">
        <v>9525</v>
      </c>
    </row>
    <row r="147" spans="1:9" s="7" customFormat="1" ht="13.2" x14ac:dyDescent="0.3">
      <c r="B147" s="45">
        <v>40465</v>
      </c>
      <c r="C147" s="38">
        <v>28439</v>
      </c>
      <c r="D147" s="49" t="s">
        <v>563</v>
      </c>
      <c r="E147" s="49"/>
      <c r="F147" s="46" t="s">
        <v>562</v>
      </c>
      <c r="G147" s="38">
        <v>84214</v>
      </c>
      <c r="H147" s="88">
        <v>281961.8</v>
      </c>
    </row>
    <row r="148" spans="1:9" s="7" customFormat="1" ht="13.2" x14ac:dyDescent="0.3">
      <c r="B148" s="45">
        <v>40487</v>
      </c>
      <c r="C148" s="38" t="s">
        <v>572</v>
      </c>
      <c r="D148" s="49" t="s">
        <v>573</v>
      </c>
      <c r="E148" s="49"/>
      <c r="F148" s="46"/>
      <c r="G148" s="38">
        <v>132228</v>
      </c>
      <c r="H148" s="88">
        <v>13084</v>
      </c>
    </row>
    <row r="149" spans="1:9" s="7" customFormat="1" ht="13.2" x14ac:dyDescent="0.3">
      <c r="B149" s="45">
        <v>40508</v>
      </c>
      <c r="C149" s="38">
        <v>28717</v>
      </c>
      <c r="D149" s="103" t="s">
        <v>574</v>
      </c>
      <c r="F149" s="49" t="s">
        <v>517</v>
      </c>
      <c r="G149" s="38">
        <v>133522</v>
      </c>
      <c r="H149" s="88">
        <v>198349.56</v>
      </c>
    </row>
    <row r="150" spans="1:9" s="7" customFormat="1" ht="13.2" x14ac:dyDescent="0.3">
      <c r="B150" s="45">
        <v>40529</v>
      </c>
      <c r="C150" s="38" t="s">
        <v>586</v>
      </c>
      <c r="D150" s="103" t="s">
        <v>587</v>
      </c>
      <c r="F150" s="7" t="s">
        <v>517</v>
      </c>
      <c r="G150" s="38">
        <v>135485</v>
      </c>
      <c r="H150" s="88">
        <v>24358.84</v>
      </c>
      <c r="I150" s="109">
        <f>SUM(H142:H150)</f>
        <v>620661.81999999995</v>
      </c>
    </row>
    <row r="151" spans="1:9" s="7" customFormat="1" ht="13.2" x14ac:dyDescent="0.3">
      <c r="B151" s="45"/>
      <c r="C151" s="38"/>
      <c r="D151" s="103"/>
      <c r="G151" s="38"/>
      <c r="H151" s="88"/>
      <c r="I151" s="89"/>
    </row>
    <row r="152" spans="1:9" s="7" customFormat="1" x14ac:dyDescent="0.3">
      <c r="B152" s="112">
        <v>2011</v>
      </c>
      <c r="C152" s="38"/>
      <c r="D152" s="49"/>
      <c r="E152" s="49"/>
      <c r="F152" s="46"/>
      <c r="G152" s="38"/>
      <c r="H152" s="88"/>
    </row>
    <row r="153" spans="1:9" s="7" customFormat="1" ht="13.2" x14ac:dyDescent="0.3">
      <c r="B153" s="45">
        <v>40564</v>
      </c>
      <c r="C153" s="38">
        <v>29060</v>
      </c>
      <c r="D153" s="49" t="s">
        <v>591</v>
      </c>
      <c r="E153" s="49"/>
      <c r="F153" s="46" t="s">
        <v>506</v>
      </c>
      <c r="G153" s="38">
        <v>134</v>
      </c>
      <c r="H153" s="88">
        <v>13870.58</v>
      </c>
    </row>
    <row r="154" spans="1:9" s="7" customFormat="1" ht="13.2" x14ac:dyDescent="0.3">
      <c r="B154" s="45">
        <v>40568</v>
      </c>
      <c r="C154" s="38" t="s">
        <v>597</v>
      </c>
      <c r="D154" s="49" t="s">
        <v>592</v>
      </c>
      <c r="E154" s="49"/>
      <c r="F154" s="46" t="s">
        <v>593</v>
      </c>
      <c r="G154" s="38">
        <v>216</v>
      </c>
      <c r="H154" s="88">
        <v>4250.24</v>
      </c>
    </row>
    <row r="155" spans="1:9" s="7" customFormat="1" ht="13.2" x14ac:dyDescent="0.3">
      <c r="B155" s="45">
        <v>40633</v>
      </c>
      <c r="C155" s="38" t="s">
        <v>596</v>
      </c>
      <c r="D155" s="49" t="s">
        <v>598</v>
      </c>
      <c r="E155" s="49"/>
      <c r="F155" s="46" t="s">
        <v>599</v>
      </c>
      <c r="G155" s="38">
        <v>142</v>
      </c>
      <c r="H155" s="88">
        <v>12299</v>
      </c>
    </row>
    <row r="156" spans="1:9" s="7" customFormat="1" ht="13.2" x14ac:dyDescent="0.3">
      <c r="B156" s="45">
        <v>40743</v>
      </c>
      <c r="C156" s="38" t="s">
        <v>604</v>
      </c>
      <c r="D156" s="49" t="s">
        <v>605</v>
      </c>
      <c r="E156" s="49"/>
      <c r="F156" s="46" t="s">
        <v>606</v>
      </c>
      <c r="G156" s="38">
        <v>266</v>
      </c>
      <c r="H156" s="88">
        <v>11603.12</v>
      </c>
    </row>
    <row r="157" spans="1:9" s="7" customFormat="1" ht="13.2" x14ac:dyDescent="0.3">
      <c r="B157" s="45">
        <v>40780</v>
      </c>
      <c r="C157" s="38">
        <v>30316</v>
      </c>
      <c r="D157" s="49" t="s">
        <v>613</v>
      </c>
      <c r="E157" s="49"/>
      <c r="F157" s="46" t="s">
        <v>562</v>
      </c>
      <c r="G157" s="38">
        <v>3831</v>
      </c>
      <c r="H157" s="88">
        <v>12465.44</v>
      </c>
    </row>
    <row r="158" spans="1:9" s="7" customFormat="1" ht="13.2" x14ac:dyDescent="0.3">
      <c r="A158" s="7" t="s">
        <v>633</v>
      </c>
      <c r="B158" s="45">
        <v>40858</v>
      </c>
      <c r="C158" s="38">
        <v>30929</v>
      </c>
      <c r="D158" s="49" t="s">
        <v>613</v>
      </c>
      <c r="E158" s="49"/>
      <c r="F158" s="46" t="s">
        <v>634</v>
      </c>
      <c r="G158" s="38">
        <v>1913</v>
      </c>
      <c r="H158" s="88">
        <v>40789.67</v>
      </c>
    </row>
    <row r="159" spans="1:9" s="7" customFormat="1" ht="13.2" x14ac:dyDescent="0.3">
      <c r="A159" s="7" t="s">
        <v>633</v>
      </c>
      <c r="B159" s="45">
        <v>40863</v>
      </c>
      <c r="C159" s="38" t="s">
        <v>303</v>
      </c>
      <c r="D159" s="49" t="s">
        <v>635</v>
      </c>
      <c r="E159" s="49"/>
      <c r="F159" s="46" t="s">
        <v>636</v>
      </c>
      <c r="G159" s="38">
        <v>5182</v>
      </c>
      <c r="H159" s="88">
        <v>18705556.800000001</v>
      </c>
      <c r="I159" s="109">
        <f>SUM(H153:H159)</f>
        <v>18800834.850000001</v>
      </c>
    </row>
    <row r="160" spans="1:9" s="7" customFormat="1" ht="13.2" hidden="1" x14ac:dyDescent="0.3">
      <c r="B160" s="45"/>
      <c r="C160" s="38"/>
      <c r="D160" s="49"/>
      <c r="E160" s="49"/>
      <c r="F160" s="46"/>
      <c r="G160" s="38"/>
      <c r="H160" s="88"/>
    </row>
    <row r="161" spans="2:8" s="7" customFormat="1" ht="13.2" hidden="1" x14ac:dyDescent="0.3">
      <c r="B161" s="45"/>
      <c r="C161" s="38"/>
      <c r="D161" s="49"/>
      <c r="E161" s="49"/>
      <c r="F161" s="46"/>
      <c r="G161" s="38"/>
      <c r="H161" s="88"/>
    </row>
    <row r="162" spans="2:8" s="7" customFormat="1" ht="13.2" x14ac:dyDescent="0.3">
      <c r="B162" s="45"/>
      <c r="C162" s="38"/>
      <c r="D162" s="49"/>
      <c r="E162" s="49"/>
      <c r="F162" s="46"/>
      <c r="G162" s="38"/>
      <c r="H162" s="88"/>
    </row>
    <row r="163" spans="2:8" s="7" customFormat="1" x14ac:dyDescent="0.3">
      <c r="B163" s="112">
        <v>2012</v>
      </c>
      <c r="C163" s="38"/>
      <c r="D163" s="49"/>
      <c r="E163" s="49"/>
      <c r="F163" s="46"/>
      <c r="G163" s="38"/>
      <c r="H163" s="88"/>
    </row>
    <row r="164" spans="2:8" s="7" customFormat="1" ht="13.2" hidden="1" x14ac:dyDescent="0.3">
      <c r="B164" s="45"/>
      <c r="C164" s="38"/>
      <c r="D164" s="49"/>
      <c r="E164" s="49"/>
      <c r="F164" s="46"/>
      <c r="G164" s="38"/>
      <c r="H164" s="88"/>
    </row>
    <row r="165" spans="2:8" s="7" customFormat="1" ht="13.2" x14ac:dyDescent="0.3">
      <c r="B165" s="45">
        <v>40940</v>
      </c>
      <c r="C165" s="38">
        <v>32579</v>
      </c>
      <c r="D165" s="49" t="s">
        <v>650</v>
      </c>
      <c r="E165" s="49" t="s">
        <v>721</v>
      </c>
      <c r="F165" s="46" t="s">
        <v>651</v>
      </c>
      <c r="G165" s="38" t="s">
        <v>652</v>
      </c>
      <c r="H165" s="88">
        <v>238512</v>
      </c>
    </row>
    <row r="166" spans="2:8" s="7" customFormat="1" ht="13.2" x14ac:dyDescent="0.3">
      <c r="B166" s="45">
        <v>40963</v>
      </c>
      <c r="C166" s="38">
        <v>33273</v>
      </c>
      <c r="D166" s="49" t="s">
        <v>791</v>
      </c>
      <c r="E166" s="49" t="s">
        <v>722</v>
      </c>
      <c r="F166" s="46" t="s">
        <v>653</v>
      </c>
      <c r="G166" s="38" t="s">
        <v>654</v>
      </c>
      <c r="H166" s="88">
        <v>6999.58</v>
      </c>
    </row>
    <row r="167" spans="2:8" s="7" customFormat="1" ht="13.2" x14ac:dyDescent="0.3">
      <c r="B167" s="45">
        <v>40973</v>
      </c>
      <c r="C167" s="38">
        <v>33994</v>
      </c>
      <c r="D167" s="49" t="s">
        <v>655</v>
      </c>
      <c r="E167" s="49" t="s">
        <v>723</v>
      </c>
      <c r="F167" s="46" t="s">
        <v>653</v>
      </c>
      <c r="G167" s="38" t="s">
        <v>656</v>
      </c>
      <c r="H167" s="88">
        <v>13596.56</v>
      </c>
    </row>
    <row r="168" spans="2:8" s="7" customFormat="1" ht="13.2" x14ac:dyDescent="0.3">
      <c r="B168" s="45">
        <v>40993</v>
      </c>
      <c r="C168" s="38">
        <v>34356</v>
      </c>
      <c r="D168" s="49" t="s">
        <v>657</v>
      </c>
      <c r="E168" s="49" t="s">
        <v>724</v>
      </c>
      <c r="F168" s="46" t="s">
        <v>658</v>
      </c>
      <c r="G168" s="38">
        <v>88814</v>
      </c>
      <c r="H168" s="88">
        <v>925988.56</v>
      </c>
    </row>
    <row r="169" spans="2:8" s="7" customFormat="1" ht="13.2" x14ac:dyDescent="0.3">
      <c r="B169" s="45">
        <v>40994</v>
      </c>
      <c r="C169" s="38">
        <v>34411</v>
      </c>
      <c r="D169" s="49" t="s">
        <v>659</v>
      </c>
      <c r="E169" s="49" t="s">
        <v>723</v>
      </c>
      <c r="F169" s="46" t="s">
        <v>660</v>
      </c>
      <c r="G169" s="38">
        <v>388</v>
      </c>
      <c r="H169" s="88">
        <v>13773.49</v>
      </c>
    </row>
    <row r="170" spans="2:8" s="7" customFormat="1" ht="13.2" x14ac:dyDescent="0.3">
      <c r="B170" s="45">
        <v>41003</v>
      </c>
      <c r="C170" s="38">
        <v>34652</v>
      </c>
      <c r="D170" s="49" t="s">
        <v>664</v>
      </c>
      <c r="E170" s="49" t="s">
        <v>725</v>
      </c>
      <c r="F170" s="46" t="s">
        <v>662</v>
      </c>
      <c r="G170" s="38" t="s">
        <v>665</v>
      </c>
      <c r="H170" s="88">
        <v>972880.01</v>
      </c>
    </row>
    <row r="171" spans="2:8" s="7" customFormat="1" ht="13.2" x14ac:dyDescent="0.3">
      <c r="B171" s="45">
        <v>41003</v>
      </c>
      <c r="C171" s="38">
        <v>34653</v>
      </c>
      <c r="D171" s="49" t="s">
        <v>661</v>
      </c>
      <c r="E171" s="49" t="s">
        <v>726</v>
      </c>
      <c r="F171" s="46" t="s">
        <v>662</v>
      </c>
      <c r="G171" s="38" t="s">
        <v>663</v>
      </c>
      <c r="H171" s="88">
        <v>463202.79</v>
      </c>
    </row>
    <row r="172" spans="2:8" s="7" customFormat="1" ht="13.2" x14ac:dyDescent="0.3">
      <c r="B172" s="45">
        <v>41011</v>
      </c>
      <c r="C172" s="38">
        <v>34739</v>
      </c>
      <c r="D172" s="49" t="s">
        <v>727</v>
      </c>
      <c r="E172" s="49" t="s">
        <v>728</v>
      </c>
      <c r="F172" s="46" t="s">
        <v>667</v>
      </c>
      <c r="G172" s="38">
        <v>10351</v>
      </c>
      <c r="H172" s="88">
        <v>99660.24</v>
      </c>
    </row>
    <row r="173" spans="2:8" s="7" customFormat="1" ht="13.2" x14ac:dyDescent="0.3">
      <c r="B173" s="45">
        <v>41012</v>
      </c>
      <c r="C173" s="38" t="s">
        <v>669</v>
      </c>
      <c r="D173" s="49" t="s">
        <v>670</v>
      </c>
      <c r="E173" s="49" t="s">
        <v>730</v>
      </c>
      <c r="F173" s="46" t="s">
        <v>636</v>
      </c>
      <c r="G173" s="38">
        <v>5372</v>
      </c>
      <c r="H173" s="88">
        <v>14216223.17</v>
      </c>
    </row>
    <row r="174" spans="2:8" s="7" customFormat="1" ht="13.2" x14ac:dyDescent="0.3">
      <c r="B174" s="45">
        <v>41025</v>
      </c>
      <c r="C174" s="38" t="s">
        <v>671</v>
      </c>
      <c r="D174" s="49" t="s">
        <v>672</v>
      </c>
      <c r="E174" s="49" t="s">
        <v>729</v>
      </c>
      <c r="F174" s="46" t="s">
        <v>673</v>
      </c>
      <c r="G174" s="38" t="s">
        <v>674</v>
      </c>
      <c r="H174" s="88">
        <v>3649</v>
      </c>
    </row>
    <row r="175" spans="2:8" s="7" customFormat="1" ht="13.2" x14ac:dyDescent="0.3">
      <c r="B175" s="43">
        <v>41075</v>
      </c>
      <c r="C175" s="38">
        <v>37715</v>
      </c>
      <c r="D175" s="78" t="s">
        <v>750</v>
      </c>
      <c r="E175" s="77" t="s">
        <v>169</v>
      </c>
      <c r="F175" s="78" t="s">
        <v>751</v>
      </c>
      <c r="G175" s="38">
        <v>1665</v>
      </c>
      <c r="H175" s="88">
        <v>18315.55</v>
      </c>
    </row>
    <row r="176" spans="2:8" s="7" customFormat="1" ht="13.2" x14ac:dyDescent="0.3">
      <c r="B176" s="43">
        <v>41087</v>
      </c>
      <c r="C176" s="38">
        <v>38093</v>
      </c>
      <c r="D176" s="78" t="s">
        <v>762</v>
      </c>
      <c r="E176" s="77" t="s">
        <v>163</v>
      </c>
      <c r="F176" s="78" t="s">
        <v>562</v>
      </c>
      <c r="G176" s="38" t="s">
        <v>769</v>
      </c>
      <c r="H176" s="88">
        <v>13043.97</v>
      </c>
    </row>
    <row r="177" spans="2:11" s="7" customFormat="1" ht="13.2" x14ac:dyDescent="0.3">
      <c r="B177" s="43">
        <v>41101</v>
      </c>
      <c r="C177" s="38">
        <v>39713</v>
      </c>
      <c r="D177" s="78" t="s">
        <v>768</v>
      </c>
      <c r="E177" s="77" t="s">
        <v>163</v>
      </c>
      <c r="F177" s="78" t="s">
        <v>562</v>
      </c>
      <c r="G177" s="38" t="s">
        <v>770</v>
      </c>
      <c r="H177" s="88">
        <v>13043.97</v>
      </c>
    </row>
    <row r="178" spans="2:11" s="7" customFormat="1" ht="13.2" x14ac:dyDescent="0.3">
      <c r="B178" s="43">
        <v>41101</v>
      </c>
      <c r="C178" s="38">
        <v>39717</v>
      </c>
      <c r="D178" s="78" t="s">
        <v>772</v>
      </c>
      <c r="E178" s="77" t="s">
        <v>773</v>
      </c>
      <c r="F178" s="78" t="s">
        <v>651</v>
      </c>
      <c r="G178" s="38" t="s">
        <v>774</v>
      </c>
      <c r="H178" s="88">
        <v>26308.799999999999</v>
      </c>
    </row>
    <row r="179" spans="2:11" s="7" customFormat="1" ht="13.2" x14ac:dyDescent="0.3">
      <c r="B179" s="43">
        <v>41262</v>
      </c>
      <c r="C179" s="38" t="s">
        <v>794</v>
      </c>
      <c r="D179" s="78" t="s">
        <v>795</v>
      </c>
      <c r="E179" s="77" t="s">
        <v>796</v>
      </c>
      <c r="F179" s="46" t="s">
        <v>562</v>
      </c>
      <c r="G179" s="38">
        <v>84214</v>
      </c>
      <c r="H179" s="88">
        <v>-12817</v>
      </c>
    </row>
    <row r="180" spans="2:11" s="7" customFormat="1" ht="13.2" x14ac:dyDescent="0.3">
      <c r="B180" s="43"/>
      <c r="C180" s="38"/>
      <c r="D180" s="78" t="s">
        <v>797</v>
      </c>
      <c r="E180" s="77" t="s">
        <v>798</v>
      </c>
      <c r="F180" s="46" t="s">
        <v>562</v>
      </c>
      <c r="G180" s="38">
        <v>84214</v>
      </c>
      <c r="H180" s="88">
        <v>-12817</v>
      </c>
      <c r="I180" s="109">
        <f>SUM(H165:H180)</f>
        <v>16999563.689999998</v>
      </c>
    </row>
    <row r="181" spans="2:11" s="7" customFormat="1" ht="13.2" x14ac:dyDescent="0.3">
      <c r="B181" s="43"/>
      <c r="C181" s="38"/>
      <c r="D181" s="78"/>
      <c r="E181" s="77"/>
      <c r="F181" s="46"/>
      <c r="G181" s="38"/>
      <c r="H181" s="88"/>
    </row>
    <row r="182" spans="2:11" s="7" customFormat="1" x14ac:dyDescent="0.3">
      <c r="B182" s="112">
        <v>2013</v>
      </c>
      <c r="C182" s="38"/>
      <c r="D182" s="78"/>
      <c r="E182" s="77"/>
      <c r="F182" s="46"/>
      <c r="G182" s="38"/>
      <c r="H182" s="88"/>
    </row>
    <row r="183" spans="2:11" s="7" customFormat="1" ht="24" customHeight="1" x14ac:dyDescent="0.3">
      <c r="B183" s="43">
        <v>41394</v>
      </c>
      <c r="C183" s="38" t="s">
        <v>802</v>
      </c>
      <c r="D183" s="78" t="s">
        <v>806</v>
      </c>
      <c r="E183" s="80" t="s">
        <v>803</v>
      </c>
      <c r="F183" s="46" t="s">
        <v>804</v>
      </c>
      <c r="G183" s="38"/>
      <c r="H183" s="88">
        <v>13946.01</v>
      </c>
    </row>
    <row r="184" spans="2:11" s="7" customFormat="1" ht="24" customHeight="1" x14ac:dyDescent="0.3">
      <c r="B184" s="43">
        <v>41394</v>
      </c>
      <c r="C184" s="38" t="s">
        <v>802</v>
      </c>
      <c r="D184" s="78" t="s">
        <v>805</v>
      </c>
      <c r="E184" s="80" t="s">
        <v>803</v>
      </c>
      <c r="F184" s="46" t="s">
        <v>804</v>
      </c>
      <c r="G184" s="38"/>
      <c r="H184" s="88">
        <v>22793.02</v>
      </c>
    </row>
    <row r="185" spans="2:11" s="7" customFormat="1" ht="24" customHeight="1" x14ac:dyDescent="0.35">
      <c r="B185" s="43">
        <v>41459</v>
      </c>
      <c r="C185" s="38" t="s">
        <v>807</v>
      </c>
      <c r="D185" s="78" t="s">
        <v>914</v>
      </c>
      <c r="E185" s="29" t="s">
        <v>205</v>
      </c>
      <c r="F185" s="46" t="s">
        <v>562</v>
      </c>
      <c r="G185" s="38">
        <v>84214</v>
      </c>
      <c r="H185" s="88">
        <v>-12817</v>
      </c>
      <c r="J185" s="48"/>
      <c r="K185" s="48"/>
    </row>
    <row r="186" spans="2:11" s="7" customFormat="1" ht="24" customHeight="1" x14ac:dyDescent="0.35">
      <c r="B186" s="43">
        <v>41459</v>
      </c>
      <c r="C186" s="38" t="s">
        <v>808</v>
      </c>
      <c r="D186" s="78" t="s">
        <v>915</v>
      </c>
      <c r="E186" s="29" t="s">
        <v>163</v>
      </c>
      <c r="F186" s="46" t="s">
        <v>562</v>
      </c>
      <c r="G186" s="38">
        <v>84214</v>
      </c>
      <c r="H186" s="88">
        <v>-12817</v>
      </c>
      <c r="J186" s="48"/>
      <c r="K186" s="48"/>
    </row>
    <row r="187" spans="2:11" s="7" customFormat="1" ht="24" customHeight="1" x14ac:dyDescent="0.35">
      <c r="B187" s="43">
        <v>41477</v>
      </c>
      <c r="C187" s="38" t="s">
        <v>809</v>
      </c>
      <c r="D187" s="78" t="s">
        <v>916</v>
      </c>
      <c r="E187" s="29" t="s">
        <v>161</v>
      </c>
      <c r="F187" s="46" t="s">
        <v>562</v>
      </c>
      <c r="G187" s="38">
        <v>84214</v>
      </c>
      <c r="H187" s="88">
        <v>-12817</v>
      </c>
    </row>
    <row r="188" spans="2:11" s="7" customFormat="1" ht="24" customHeight="1" x14ac:dyDescent="0.35">
      <c r="B188" s="43">
        <v>41609</v>
      </c>
      <c r="C188" s="38"/>
      <c r="D188" s="78" t="s">
        <v>815</v>
      </c>
      <c r="E188" s="29"/>
      <c r="F188" s="46"/>
      <c r="G188" s="38"/>
      <c r="H188" s="88">
        <v>-12817</v>
      </c>
      <c r="I188" s="109">
        <f>SUM(H183:H188)</f>
        <v>-14528.970000000001</v>
      </c>
    </row>
    <row r="189" spans="2:11" s="7" customFormat="1" x14ac:dyDescent="0.35">
      <c r="B189" s="43"/>
      <c r="C189" s="38"/>
      <c r="D189" s="78"/>
      <c r="E189" s="29"/>
      <c r="F189" s="46"/>
      <c r="G189" s="38"/>
      <c r="H189" s="88"/>
      <c r="I189" s="89"/>
    </row>
    <row r="190" spans="2:11" s="7" customFormat="1" x14ac:dyDescent="0.3">
      <c r="B190" s="112">
        <v>2014</v>
      </c>
      <c r="C190" s="38"/>
      <c r="D190" s="78"/>
      <c r="E190" s="77"/>
      <c r="F190" s="46"/>
      <c r="G190" s="38"/>
      <c r="H190" s="88">
        <v>0</v>
      </c>
    </row>
    <row r="191" spans="2:11" s="7" customFormat="1" ht="13.2" x14ac:dyDescent="0.3">
      <c r="B191" s="43"/>
      <c r="C191" s="38"/>
      <c r="D191" s="78"/>
      <c r="E191" s="80" t="s">
        <v>803</v>
      </c>
      <c r="F191" s="46" t="s">
        <v>804</v>
      </c>
      <c r="G191" s="38"/>
      <c r="H191" s="88"/>
    </row>
    <row r="192" spans="2:11" s="7" customFormat="1" x14ac:dyDescent="0.3">
      <c r="B192" s="112">
        <v>2015</v>
      </c>
      <c r="C192" s="38"/>
      <c r="D192" s="78"/>
      <c r="E192" s="77"/>
      <c r="F192" s="46"/>
      <c r="G192" s="38"/>
      <c r="H192" s="88"/>
    </row>
    <row r="193" spans="1:9" s="7" customFormat="1" ht="13.2" x14ac:dyDescent="0.3">
      <c r="B193" s="43"/>
      <c r="C193" s="38"/>
      <c r="D193" s="78"/>
      <c r="E193" s="80" t="s">
        <v>803</v>
      </c>
      <c r="F193" s="46" t="s">
        <v>804</v>
      </c>
      <c r="G193" s="38"/>
      <c r="H193" s="88"/>
    </row>
    <row r="194" spans="1:9" s="7" customFormat="1" ht="21.6" customHeight="1" x14ac:dyDescent="0.3">
      <c r="B194" s="43">
        <v>42054</v>
      </c>
      <c r="C194" s="38">
        <v>49031</v>
      </c>
      <c r="D194" s="78" t="s">
        <v>931</v>
      </c>
      <c r="E194" s="80"/>
      <c r="F194" s="46"/>
      <c r="G194" s="38"/>
      <c r="H194" s="88">
        <v>851904</v>
      </c>
    </row>
    <row r="195" spans="1:9" s="217" customFormat="1" ht="66" x14ac:dyDescent="0.25">
      <c r="B195" s="163">
        <v>42118</v>
      </c>
      <c r="C195" s="213">
        <v>49746</v>
      </c>
      <c r="D195" s="167" t="s">
        <v>1745</v>
      </c>
      <c r="E195" s="214"/>
      <c r="F195" s="215"/>
      <c r="G195" s="218"/>
      <c r="H195" s="216">
        <v>278643.59999999998</v>
      </c>
      <c r="I195" s="219"/>
    </row>
    <row r="196" spans="1:9" s="217" customFormat="1" ht="20.399999999999999" customHeight="1" x14ac:dyDescent="0.25">
      <c r="B196" s="163">
        <v>42140</v>
      </c>
      <c r="C196" s="213">
        <v>51586</v>
      </c>
      <c r="D196" s="167" t="s">
        <v>1833</v>
      </c>
      <c r="E196" s="214"/>
      <c r="F196" s="215"/>
      <c r="G196" s="218"/>
      <c r="H196" s="216">
        <v>90539.17</v>
      </c>
      <c r="I196" s="219"/>
    </row>
    <row r="197" spans="1:9" s="217" customFormat="1" ht="20.399999999999999" customHeight="1" x14ac:dyDescent="0.25">
      <c r="B197" s="163">
        <v>42140</v>
      </c>
      <c r="C197" s="213">
        <v>51588</v>
      </c>
      <c r="D197" s="167" t="s">
        <v>1834</v>
      </c>
      <c r="E197" s="214"/>
      <c r="F197" s="215"/>
      <c r="G197" s="218"/>
      <c r="H197" s="216">
        <v>200472.8</v>
      </c>
      <c r="I197" s="219"/>
    </row>
    <row r="198" spans="1:9" s="217" customFormat="1" ht="20.399999999999999" customHeight="1" x14ac:dyDescent="0.3">
      <c r="B198" s="163">
        <v>42140</v>
      </c>
      <c r="C198" s="213">
        <v>51595</v>
      </c>
      <c r="D198" s="167" t="s">
        <v>1835</v>
      </c>
      <c r="E198" s="214"/>
      <c r="F198" s="215"/>
      <c r="G198" s="218"/>
      <c r="H198" s="216">
        <v>1202221.8999999999</v>
      </c>
      <c r="I198" s="109">
        <f>SUM(H193:H198)</f>
        <v>2623781.4699999997</v>
      </c>
    </row>
    <row r="199" spans="1:9" s="7" customFormat="1" ht="13.2" x14ac:dyDescent="0.3">
      <c r="B199" s="43"/>
      <c r="C199" s="38"/>
      <c r="D199" s="161"/>
      <c r="E199" s="80"/>
      <c r="F199" s="46"/>
      <c r="G199" s="38"/>
      <c r="H199" s="88"/>
    </row>
    <row r="200" spans="1:9" s="7" customFormat="1" x14ac:dyDescent="0.35">
      <c r="B200" s="43"/>
      <c r="C200" s="38"/>
      <c r="D200" s="78"/>
      <c r="E200" s="29"/>
      <c r="F200" s="46"/>
      <c r="G200" s="38"/>
      <c r="H200" s="88"/>
    </row>
    <row r="201" spans="1:9" s="48" customFormat="1" ht="15" thickBot="1" x14ac:dyDescent="0.4">
      <c r="A201" s="23"/>
      <c r="B201" s="57"/>
      <c r="C201" s="50"/>
      <c r="D201" s="100" t="s">
        <v>643</v>
      </c>
      <c r="E201" s="101"/>
      <c r="F201" s="101"/>
      <c r="G201" s="101"/>
      <c r="H201" s="102">
        <f>SUM(H8:H200)</f>
        <v>50274289.929999977</v>
      </c>
      <c r="I201" s="102">
        <f>SUM(I8:I200)</f>
        <v>50274289.93</v>
      </c>
    </row>
    <row r="202" spans="1:9" ht="15" thickTop="1" x14ac:dyDescent="0.35">
      <c r="B202" s="51"/>
      <c r="C202" s="50"/>
      <c r="D202" s="8"/>
      <c r="E202" s="2"/>
      <c r="F202" s="1"/>
      <c r="G202" s="2"/>
      <c r="I202" s="83"/>
    </row>
    <row r="203" spans="1:9" ht="15" hidden="1" thickBot="1" x14ac:dyDescent="0.4">
      <c r="B203" s="51"/>
      <c r="C203" s="50"/>
      <c r="D203" s="100" t="s">
        <v>643</v>
      </c>
      <c r="E203" s="101"/>
      <c r="F203" s="101"/>
      <c r="G203" s="101"/>
      <c r="H203" s="102">
        <f>SUM(H201:H202)</f>
        <v>50274289.929999977</v>
      </c>
      <c r="I203" s="102">
        <f>SUM(I201:I202)</f>
        <v>50274289.93</v>
      </c>
    </row>
    <row r="204" spans="1:9" hidden="1" x14ac:dyDescent="0.35">
      <c r="B204" s="51"/>
      <c r="C204" s="50"/>
      <c r="D204" s="51"/>
      <c r="E204" s="52"/>
      <c r="F204" s="52"/>
      <c r="G204" s="52"/>
      <c r="H204" s="90"/>
    </row>
    <row r="205" spans="1:9" x14ac:dyDescent="0.35">
      <c r="B205" s="51"/>
      <c r="C205" s="50"/>
      <c r="D205" s="51"/>
      <c r="E205" s="52"/>
      <c r="F205" s="52"/>
      <c r="G205" s="52"/>
      <c r="H205" s="90"/>
    </row>
  </sheetData>
  <mergeCells count="3">
    <mergeCell ref="B2:H2"/>
    <mergeCell ref="B3:H3"/>
    <mergeCell ref="B4:H4"/>
  </mergeCells>
  <phoneticPr fontId="31" type="noConversion"/>
  <pageMargins left="0.19685039370078741" right="0.19685039370078741" top="0.23622047244094491" bottom="0.15748031496062992" header="0.51181102362204722" footer="0.31496062992125984"/>
  <pageSetup scale="90" firstPageNumber="0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71"/>
  <sheetViews>
    <sheetView workbookViewId="0">
      <pane xSplit="1" ySplit="6" topLeftCell="B49" activePane="bottomRight" state="frozen"/>
      <selection pane="topRight" activeCell="B1" sqref="B1"/>
      <selection pane="bottomLeft" activeCell="A8" sqref="A8"/>
      <selection pane="bottomRight" activeCell="B67" sqref="B67"/>
    </sheetView>
  </sheetViews>
  <sheetFormatPr baseColWidth="10" defaultColWidth="11.5546875" defaultRowHeight="14.4" x14ac:dyDescent="0.35"/>
  <cols>
    <col min="1" max="1" width="11.5546875" style="1"/>
    <col min="2" max="2" width="15.77734375" style="1" customWidth="1"/>
    <col min="3" max="3" width="14.109375" style="1" hidden="1" customWidth="1"/>
    <col min="4" max="4" width="55.88671875" style="2" customWidth="1"/>
    <col min="5" max="5" width="12.33203125" style="1" hidden="1" customWidth="1"/>
    <col min="6" max="6" width="13.6640625" style="82" customWidth="1"/>
    <col min="7" max="16384" width="11.5546875" style="1"/>
  </cols>
  <sheetData>
    <row r="1" spans="2:8" ht="18.600000000000001" thickBot="1" x14ac:dyDescent="0.4">
      <c r="B1" s="14"/>
      <c r="C1" s="6"/>
      <c r="D1" s="15"/>
      <c r="E1" s="6"/>
      <c r="F1" s="17"/>
    </row>
    <row r="2" spans="2:8" ht="18" customHeight="1" x14ac:dyDescent="0.35">
      <c r="B2" s="285" t="s">
        <v>11</v>
      </c>
      <c r="C2" s="286"/>
      <c r="D2" s="286"/>
      <c r="E2" s="286"/>
      <c r="F2" s="287"/>
      <c r="G2" s="34"/>
      <c r="H2" s="83"/>
    </row>
    <row r="3" spans="2:8" ht="16.2" x14ac:dyDescent="0.35">
      <c r="B3" s="279" t="s">
        <v>818</v>
      </c>
      <c r="C3" s="280"/>
      <c r="D3" s="280"/>
      <c r="E3" s="280"/>
      <c r="F3" s="281"/>
      <c r="G3" s="34"/>
      <c r="H3" s="83"/>
    </row>
    <row r="4" spans="2:8" ht="16.8" thickBot="1" x14ac:dyDescent="0.4">
      <c r="B4" s="282" t="str">
        <f>'MOBILIARIO  Y EQ.'!B4:H4</f>
        <v>AL 31 DE JULIO DEL 2015</v>
      </c>
      <c r="C4" s="283"/>
      <c r="D4" s="283"/>
      <c r="E4" s="283"/>
      <c r="F4" s="284"/>
      <c r="G4" s="153"/>
      <c r="H4" s="83"/>
    </row>
    <row r="5" spans="2:8" x14ac:dyDescent="0.35">
      <c r="B5" s="4"/>
      <c r="C5" s="4"/>
      <c r="D5" s="5"/>
      <c r="E5" s="4"/>
      <c r="F5" s="17"/>
    </row>
    <row r="6" spans="2:8" s="92" customFormat="1" ht="36.6" customHeight="1" x14ac:dyDescent="0.25">
      <c r="B6" s="93" t="s">
        <v>821</v>
      </c>
      <c r="C6" s="95" t="s">
        <v>13</v>
      </c>
      <c r="D6" s="95" t="s">
        <v>14</v>
      </c>
      <c r="E6" s="95" t="s">
        <v>15</v>
      </c>
      <c r="F6" s="96" t="s">
        <v>811</v>
      </c>
      <c r="G6" s="97" t="s">
        <v>816</v>
      </c>
    </row>
    <row r="7" spans="2:8" x14ac:dyDescent="0.35">
      <c r="B7" s="4"/>
      <c r="C7" s="4"/>
      <c r="D7" s="5"/>
      <c r="E7" s="4"/>
      <c r="F7" s="17"/>
    </row>
    <row r="8" spans="2:8" ht="16.2" x14ac:dyDescent="0.35">
      <c r="B8" s="113">
        <v>1997</v>
      </c>
      <c r="C8" s="53"/>
      <c r="D8" s="47"/>
      <c r="E8" s="16"/>
      <c r="F8" s="88"/>
    </row>
    <row r="9" spans="2:8" x14ac:dyDescent="0.35">
      <c r="B9" s="43">
        <v>35431</v>
      </c>
      <c r="C9" s="54"/>
      <c r="D9" s="39"/>
      <c r="E9" s="11"/>
      <c r="F9" s="88">
        <v>1560</v>
      </c>
      <c r="G9" s="82">
        <f>F9</f>
        <v>1560</v>
      </c>
    </row>
    <row r="10" spans="2:8" x14ac:dyDescent="0.35">
      <c r="B10" s="11"/>
      <c r="C10" s="54"/>
      <c r="D10" s="39"/>
      <c r="E10" s="11"/>
      <c r="F10" s="88"/>
      <c r="G10" s="82"/>
    </row>
    <row r="11" spans="2:8" ht="16.2" x14ac:dyDescent="0.35">
      <c r="B11" s="113">
        <v>1999</v>
      </c>
      <c r="C11" s="53"/>
      <c r="D11" s="47"/>
      <c r="E11" s="11"/>
      <c r="F11" s="88"/>
    </row>
    <row r="12" spans="2:8" x14ac:dyDescent="0.35">
      <c r="B12" s="43">
        <v>36299</v>
      </c>
      <c r="C12" s="54">
        <v>196</v>
      </c>
      <c r="D12" s="39" t="s">
        <v>392</v>
      </c>
      <c r="E12" s="11"/>
      <c r="F12" s="88">
        <v>6787.46</v>
      </c>
      <c r="G12" s="82">
        <f>F12</f>
        <v>6787.46</v>
      </c>
    </row>
    <row r="13" spans="2:8" x14ac:dyDescent="0.35">
      <c r="B13" s="11"/>
      <c r="C13" s="54"/>
      <c r="D13" s="39"/>
      <c r="E13" s="11"/>
      <c r="F13" s="88"/>
      <c r="G13" s="82"/>
    </row>
    <row r="14" spans="2:8" ht="18" customHeight="1" x14ac:dyDescent="0.35">
      <c r="B14" s="113">
        <v>2000</v>
      </c>
      <c r="C14" s="53"/>
      <c r="D14" s="47"/>
      <c r="E14" s="11"/>
      <c r="F14" s="88"/>
    </row>
    <row r="15" spans="2:8" ht="15" customHeight="1" x14ac:dyDescent="0.35">
      <c r="B15" s="43">
        <v>36585</v>
      </c>
      <c r="C15" s="54">
        <v>1491</v>
      </c>
      <c r="D15" s="39" t="s">
        <v>393</v>
      </c>
      <c r="E15" s="11"/>
      <c r="F15" s="88">
        <v>4700</v>
      </c>
      <c r="G15" s="82">
        <f t="shared" ref="G15:G16" si="0">F15</f>
        <v>4700</v>
      </c>
    </row>
    <row r="16" spans="2:8" ht="15" customHeight="1" x14ac:dyDescent="0.35">
      <c r="B16" s="43">
        <v>36838</v>
      </c>
      <c r="C16" s="54">
        <v>5188</v>
      </c>
      <c r="D16" s="39" t="s">
        <v>394</v>
      </c>
      <c r="E16" s="11"/>
      <c r="F16" s="88">
        <v>7176</v>
      </c>
      <c r="G16" s="82">
        <f t="shared" si="0"/>
        <v>7176</v>
      </c>
    </row>
    <row r="17" spans="2:7" ht="15" customHeight="1" x14ac:dyDescent="0.35">
      <c r="B17" s="11"/>
      <c r="C17" s="54"/>
      <c r="D17" s="39"/>
      <c r="E17" s="11"/>
      <c r="F17" s="88"/>
      <c r="G17" s="82"/>
    </row>
    <row r="18" spans="2:7" ht="18" customHeight="1" x14ac:dyDescent="0.35">
      <c r="B18" s="113">
        <v>2002</v>
      </c>
      <c r="C18" s="53"/>
      <c r="D18" s="47"/>
      <c r="E18" s="11"/>
      <c r="F18" s="88"/>
    </row>
    <row r="19" spans="2:7" ht="15" customHeight="1" x14ac:dyDescent="0.35">
      <c r="B19" s="43">
        <v>37333</v>
      </c>
      <c r="C19" s="56">
        <v>2262</v>
      </c>
      <c r="D19" s="44" t="s">
        <v>395</v>
      </c>
      <c r="E19" s="11"/>
      <c r="F19" s="88">
        <v>16970.84</v>
      </c>
      <c r="G19" s="82">
        <f>F19</f>
        <v>16970.84</v>
      </c>
    </row>
    <row r="20" spans="2:7" ht="15" customHeight="1" x14ac:dyDescent="0.35">
      <c r="B20" s="21"/>
      <c r="C20" s="56"/>
      <c r="D20" s="44"/>
      <c r="E20" s="11"/>
      <c r="F20" s="88"/>
      <c r="G20" s="82"/>
    </row>
    <row r="21" spans="2:7" ht="18" customHeight="1" x14ac:dyDescent="0.35">
      <c r="B21" s="113">
        <v>2003</v>
      </c>
      <c r="C21" s="53"/>
      <c r="D21" s="47"/>
      <c r="E21" s="11"/>
      <c r="F21" s="88"/>
    </row>
    <row r="22" spans="2:7" ht="15" customHeight="1" x14ac:dyDescent="0.35">
      <c r="B22" s="43">
        <v>37659</v>
      </c>
      <c r="C22" s="54">
        <v>3487</v>
      </c>
      <c r="D22" s="39" t="s">
        <v>396</v>
      </c>
      <c r="E22" s="11"/>
      <c r="F22" s="88">
        <v>1610</v>
      </c>
    </row>
    <row r="23" spans="2:7" ht="15" customHeight="1" x14ac:dyDescent="0.35">
      <c r="B23" s="43">
        <v>37664</v>
      </c>
      <c r="C23" s="54">
        <v>3513</v>
      </c>
      <c r="D23" s="39" t="s">
        <v>396</v>
      </c>
      <c r="E23" s="11"/>
      <c r="F23" s="88">
        <v>287.5</v>
      </c>
    </row>
    <row r="24" spans="2:7" ht="15" customHeight="1" x14ac:dyDescent="0.35">
      <c r="B24" s="43">
        <v>37732</v>
      </c>
      <c r="C24" s="54">
        <v>3548</v>
      </c>
      <c r="D24" s="39" t="s">
        <v>397</v>
      </c>
      <c r="E24" s="11"/>
      <c r="F24" s="88">
        <v>600</v>
      </c>
    </row>
    <row r="25" spans="2:7" ht="15" customHeight="1" x14ac:dyDescent="0.35">
      <c r="B25" s="43">
        <v>37733</v>
      </c>
      <c r="C25" s="56" t="s">
        <v>398</v>
      </c>
      <c r="D25" s="39" t="s">
        <v>399</v>
      </c>
      <c r="E25" s="11"/>
      <c r="F25" s="88">
        <v>4581.95</v>
      </c>
    </row>
    <row r="26" spans="2:7" ht="15" customHeight="1" x14ac:dyDescent="0.35">
      <c r="B26" s="43">
        <v>37733</v>
      </c>
      <c r="C26" s="56" t="s">
        <v>398</v>
      </c>
      <c r="D26" s="39" t="s">
        <v>400</v>
      </c>
      <c r="E26" s="11"/>
      <c r="F26" s="88">
        <v>3201.77</v>
      </c>
    </row>
    <row r="27" spans="2:7" ht="15" customHeight="1" x14ac:dyDescent="0.35">
      <c r="B27" s="43">
        <v>37741</v>
      </c>
      <c r="C27" s="54">
        <v>1689</v>
      </c>
      <c r="D27" s="44" t="s">
        <v>401</v>
      </c>
      <c r="E27" s="11"/>
      <c r="F27" s="88">
        <v>3220</v>
      </c>
    </row>
    <row r="28" spans="2:7" ht="15" customHeight="1" x14ac:dyDescent="0.35">
      <c r="B28" s="43">
        <v>37769</v>
      </c>
      <c r="C28" s="54">
        <v>2129</v>
      </c>
      <c r="D28" s="44" t="s">
        <v>402</v>
      </c>
      <c r="E28" s="11"/>
      <c r="F28" s="88">
        <v>1725</v>
      </c>
    </row>
    <row r="29" spans="2:7" ht="15" customHeight="1" x14ac:dyDescent="0.35">
      <c r="B29" s="43">
        <v>37769</v>
      </c>
      <c r="C29" s="54">
        <v>2129</v>
      </c>
      <c r="D29" s="44" t="s">
        <v>403</v>
      </c>
      <c r="E29" s="11"/>
      <c r="F29" s="88">
        <v>4830</v>
      </c>
    </row>
    <row r="30" spans="2:7" ht="15" customHeight="1" x14ac:dyDescent="0.35">
      <c r="B30" s="43">
        <v>37784</v>
      </c>
      <c r="C30" s="54">
        <v>2574</v>
      </c>
      <c r="D30" s="44" t="s">
        <v>401</v>
      </c>
      <c r="E30" s="11"/>
      <c r="F30" s="88">
        <v>3220</v>
      </c>
    </row>
    <row r="31" spans="2:7" ht="15" customHeight="1" x14ac:dyDescent="0.35">
      <c r="B31" s="43">
        <v>37788</v>
      </c>
      <c r="C31" s="54"/>
      <c r="D31" s="44" t="s">
        <v>404</v>
      </c>
      <c r="E31" s="11"/>
      <c r="F31" s="88">
        <v>13795.4</v>
      </c>
    </row>
    <row r="32" spans="2:7" ht="15" customHeight="1" x14ac:dyDescent="0.35">
      <c r="B32" s="43">
        <v>37791</v>
      </c>
      <c r="C32" s="54"/>
      <c r="D32" s="44" t="s">
        <v>405</v>
      </c>
      <c r="E32" s="11"/>
      <c r="F32" s="88">
        <v>2997</v>
      </c>
    </row>
    <row r="33" spans="2:7" ht="15" customHeight="1" x14ac:dyDescent="0.35">
      <c r="B33" s="43">
        <v>37817</v>
      </c>
      <c r="C33" s="54">
        <v>6210</v>
      </c>
      <c r="D33" s="39" t="s">
        <v>406</v>
      </c>
      <c r="E33" s="11"/>
      <c r="F33" s="88">
        <v>3910</v>
      </c>
    </row>
    <row r="34" spans="2:7" ht="15" customHeight="1" x14ac:dyDescent="0.35">
      <c r="B34" s="43">
        <v>37831</v>
      </c>
      <c r="C34" s="54"/>
      <c r="D34" s="39" t="s">
        <v>407</v>
      </c>
      <c r="E34" s="11"/>
      <c r="F34" s="88">
        <v>499</v>
      </c>
      <c r="G34" s="82">
        <f>SUM(F22:F34)</f>
        <v>44477.62</v>
      </c>
    </row>
    <row r="35" spans="2:7" ht="15" customHeight="1" x14ac:dyDescent="0.35">
      <c r="B35" s="11"/>
      <c r="C35" s="54"/>
      <c r="D35" s="39"/>
      <c r="E35" s="11"/>
      <c r="F35" s="88"/>
      <c r="G35" s="82"/>
    </row>
    <row r="36" spans="2:7" ht="18" customHeight="1" x14ac:dyDescent="0.35">
      <c r="B36" s="113">
        <v>2004</v>
      </c>
      <c r="C36" s="53"/>
      <c r="D36" s="47"/>
      <c r="E36" s="11"/>
      <c r="F36" s="88"/>
    </row>
    <row r="37" spans="2:7" ht="15" customHeight="1" x14ac:dyDescent="0.35">
      <c r="B37" s="43">
        <v>38198</v>
      </c>
      <c r="C37" s="54"/>
      <c r="D37" s="44" t="s">
        <v>408</v>
      </c>
      <c r="E37" s="11"/>
      <c r="F37" s="88">
        <v>2865</v>
      </c>
      <c r="G37" s="82">
        <f>F37</f>
        <v>2865</v>
      </c>
    </row>
    <row r="38" spans="2:7" ht="15" customHeight="1" x14ac:dyDescent="0.35">
      <c r="B38" s="11"/>
      <c r="C38" s="54"/>
      <c r="D38" s="44"/>
      <c r="E38" s="11"/>
      <c r="F38" s="88"/>
      <c r="G38" s="82"/>
    </row>
    <row r="39" spans="2:7" ht="18" customHeight="1" x14ac:dyDescent="0.35">
      <c r="B39" s="113">
        <v>2006</v>
      </c>
      <c r="C39" s="53"/>
      <c r="D39" s="47"/>
      <c r="E39" s="54"/>
      <c r="F39" s="88"/>
    </row>
    <row r="40" spans="2:7" ht="15" customHeight="1" x14ac:dyDescent="0.35">
      <c r="B40" s="43">
        <v>38733</v>
      </c>
      <c r="C40" s="54">
        <v>12663</v>
      </c>
      <c r="D40" s="39" t="s">
        <v>409</v>
      </c>
      <c r="E40" s="54">
        <v>1267</v>
      </c>
      <c r="F40" s="88">
        <v>82773.55</v>
      </c>
    </row>
    <row r="41" spans="2:7" ht="15" customHeight="1" x14ac:dyDescent="0.35">
      <c r="B41" s="43">
        <v>38804</v>
      </c>
      <c r="C41" s="54"/>
      <c r="D41" s="39" t="s">
        <v>410</v>
      </c>
      <c r="E41" s="54">
        <v>12410446</v>
      </c>
      <c r="F41" s="88">
        <v>1798</v>
      </c>
    </row>
    <row r="42" spans="2:7" ht="15" customHeight="1" x14ac:dyDescent="0.35">
      <c r="B42" s="43">
        <v>38806</v>
      </c>
      <c r="C42" s="54">
        <v>14792</v>
      </c>
      <c r="D42" s="39" t="s">
        <v>402</v>
      </c>
      <c r="E42" s="54">
        <v>508</v>
      </c>
      <c r="F42" s="88">
        <v>1650.25</v>
      </c>
    </row>
    <row r="43" spans="2:7" ht="15" customHeight="1" x14ac:dyDescent="0.35">
      <c r="B43" s="43">
        <v>38912</v>
      </c>
      <c r="C43" s="54">
        <v>8732</v>
      </c>
      <c r="D43" s="39" t="s">
        <v>10</v>
      </c>
      <c r="E43" s="54" t="s">
        <v>10</v>
      </c>
      <c r="F43" s="88">
        <v>796</v>
      </c>
      <c r="G43" s="82">
        <f>SUM(F40:F43)</f>
        <v>87017.8</v>
      </c>
    </row>
    <row r="44" spans="2:7" ht="15" customHeight="1" x14ac:dyDescent="0.35">
      <c r="B44" s="11"/>
      <c r="C44" s="54"/>
      <c r="D44" s="39"/>
      <c r="E44" s="54"/>
      <c r="F44" s="88"/>
      <c r="G44" s="82"/>
    </row>
    <row r="45" spans="2:7" ht="16.2" x14ac:dyDescent="0.35">
      <c r="B45" s="113">
        <v>2007</v>
      </c>
      <c r="C45" s="53"/>
      <c r="D45" s="39"/>
      <c r="E45" s="54"/>
      <c r="F45" s="88"/>
    </row>
    <row r="46" spans="2:7" x14ac:dyDescent="0.35">
      <c r="B46" s="43">
        <v>39373</v>
      </c>
      <c r="C46" s="54">
        <v>12991</v>
      </c>
      <c r="D46" s="39" t="s">
        <v>411</v>
      </c>
      <c r="E46" s="11" t="s">
        <v>412</v>
      </c>
      <c r="F46" s="88">
        <v>1650.25</v>
      </c>
      <c r="G46" s="82">
        <f>F46</f>
        <v>1650.25</v>
      </c>
    </row>
    <row r="47" spans="2:7" x14ac:dyDescent="0.35">
      <c r="B47" s="21"/>
      <c r="C47" s="54"/>
      <c r="D47" s="39"/>
      <c r="E47" s="11"/>
      <c r="F47" s="88"/>
      <c r="G47" s="82"/>
    </row>
    <row r="48" spans="2:7" ht="15" x14ac:dyDescent="0.35">
      <c r="B48" s="113">
        <v>2008</v>
      </c>
      <c r="C48" s="11"/>
      <c r="D48" s="39"/>
      <c r="E48" s="11"/>
      <c r="F48" s="88"/>
    </row>
    <row r="49" spans="2:7" x14ac:dyDescent="0.35">
      <c r="B49" s="43">
        <v>39783</v>
      </c>
      <c r="C49" s="54">
        <v>14872</v>
      </c>
      <c r="D49" s="39" t="s">
        <v>411</v>
      </c>
      <c r="E49" s="54">
        <v>822</v>
      </c>
      <c r="F49" s="87">
        <v>1380</v>
      </c>
    </row>
    <row r="50" spans="2:7" x14ac:dyDescent="0.35">
      <c r="B50" s="43">
        <v>39785</v>
      </c>
      <c r="C50" s="54">
        <v>14886</v>
      </c>
      <c r="D50" s="39" t="s">
        <v>413</v>
      </c>
      <c r="E50" s="54">
        <v>50486</v>
      </c>
      <c r="F50" s="87">
        <v>10189</v>
      </c>
    </row>
    <row r="51" spans="2:7" x14ac:dyDescent="0.35">
      <c r="B51" s="43">
        <v>39800</v>
      </c>
      <c r="C51" s="54">
        <v>14967</v>
      </c>
      <c r="D51" s="39" t="s">
        <v>414</v>
      </c>
      <c r="E51" s="54">
        <v>108474</v>
      </c>
      <c r="F51" s="87">
        <v>2697</v>
      </c>
      <c r="G51" s="82">
        <f>SUM(F49:F51)</f>
        <v>14266</v>
      </c>
    </row>
    <row r="52" spans="2:7" x14ac:dyDescent="0.35">
      <c r="B52" s="11"/>
      <c r="C52" s="54"/>
      <c r="D52" s="39"/>
      <c r="E52" s="54"/>
      <c r="F52" s="87"/>
      <c r="G52" s="82"/>
    </row>
    <row r="53" spans="2:7" ht="15" x14ac:dyDescent="0.35">
      <c r="B53" s="113">
        <v>2009</v>
      </c>
      <c r="C53" s="54"/>
      <c r="D53" s="39"/>
      <c r="E53" s="54"/>
      <c r="F53" s="87"/>
    </row>
    <row r="54" spans="2:7" x14ac:dyDescent="0.35">
      <c r="B54" s="43">
        <v>39841</v>
      </c>
      <c r="C54" s="54">
        <v>15718</v>
      </c>
      <c r="D54" s="39"/>
      <c r="E54" s="54">
        <v>837</v>
      </c>
      <c r="F54" s="87">
        <v>3812.25</v>
      </c>
    </row>
    <row r="55" spans="2:7" x14ac:dyDescent="0.35">
      <c r="B55" s="43">
        <v>39860</v>
      </c>
      <c r="C55" s="54">
        <v>16030</v>
      </c>
      <c r="D55" s="39" t="s">
        <v>415</v>
      </c>
      <c r="E55" s="54">
        <v>843</v>
      </c>
      <c r="F55" s="87">
        <v>1941.2</v>
      </c>
      <c r="G55" s="82">
        <f>SUM(F54:F55)</f>
        <v>5753.45</v>
      </c>
    </row>
    <row r="56" spans="2:7" x14ac:dyDescent="0.35">
      <c r="B56" s="11"/>
      <c r="C56" s="54"/>
      <c r="D56" s="39"/>
      <c r="E56" s="54"/>
      <c r="F56" s="87"/>
      <c r="G56" s="82"/>
    </row>
    <row r="57" spans="2:7" ht="15" x14ac:dyDescent="0.35">
      <c r="B57" s="113">
        <v>2011</v>
      </c>
      <c r="C57" s="54"/>
      <c r="D57" s="39"/>
      <c r="E57" s="54"/>
      <c r="F57" s="87"/>
    </row>
    <row r="58" spans="2:7" x14ac:dyDescent="0.35">
      <c r="B58" s="43">
        <v>40808</v>
      </c>
      <c r="C58" s="54" t="s">
        <v>625</v>
      </c>
      <c r="D58" s="39" t="s">
        <v>626</v>
      </c>
      <c r="E58" s="54">
        <v>184</v>
      </c>
      <c r="F58" s="87">
        <v>3364</v>
      </c>
    </row>
    <row r="59" spans="2:7" x14ac:dyDescent="0.35">
      <c r="B59" s="43">
        <v>40834</v>
      </c>
      <c r="C59" s="54">
        <v>30738</v>
      </c>
      <c r="D59" s="39" t="s">
        <v>629</v>
      </c>
      <c r="E59" s="54" t="s">
        <v>10</v>
      </c>
      <c r="F59" s="87">
        <v>6728</v>
      </c>
      <c r="G59" s="82">
        <f>SUM(F58:F59)</f>
        <v>10092</v>
      </c>
    </row>
    <row r="60" spans="2:7" x14ac:dyDescent="0.35">
      <c r="D60" s="1"/>
      <c r="F60" s="1"/>
    </row>
    <row r="61" spans="2:7" ht="15" customHeight="1" x14ac:dyDescent="0.35">
      <c r="B61" s="113">
        <v>2013</v>
      </c>
      <c r="C61" s="54"/>
      <c r="D61" s="39"/>
      <c r="E61" s="54"/>
      <c r="F61" s="87"/>
    </row>
    <row r="62" spans="2:7" x14ac:dyDescent="0.35">
      <c r="B62" s="43">
        <v>41624</v>
      </c>
      <c r="C62" s="54"/>
      <c r="D62" s="39" t="s">
        <v>823</v>
      </c>
      <c r="E62" s="54"/>
      <c r="F62" s="87">
        <v>7399</v>
      </c>
      <c r="G62" s="82">
        <f>F62</f>
        <v>7399</v>
      </c>
    </row>
    <row r="63" spans="2:7" x14ac:dyDescent="0.35">
      <c r="B63" s="43"/>
      <c r="C63" s="54"/>
      <c r="D63" s="39"/>
      <c r="E63" s="54"/>
      <c r="F63" s="87"/>
      <c r="G63" s="82"/>
    </row>
    <row r="64" spans="2:7" ht="15" customHeight="1" x14ac:dyDescent="0.35">
      <c r="B64" s="113">
        <v>2014</v>
      </c>
      <c r="C64" s="54"/>
      <c r="D64" s="39"/>
      <c r="E64" s="54"/>
      <c r="F64" s="87">
        <v>0</v>
      </c>
    </row>
    <row r="65" spans="2:7" x14ac:dyDescent="0.35">
      <c r="B65" s="43"/>
      <c r="C65" s="54"/>
      <c r="D65" s="39"/>
      <c r="E65" s="54"/>
      <c r="F65" s="87"/>
      <c r="G65" s="82"/>
    </row>
    <row r="66" spans="2:7" ht="15" customHeight="1" x14ac:dyDescent="0.35">
      <c r="B66" s="113">
        <v>2015</v>
      </c>
      <c r="C66" s="54"/>
      <c r="D66" s="39"/>
      <c r="E66" s="54"/>
      <c r="F66" s="87">
        <v>0</v>
      </c>
    </row>
    <row r="67" spans="2:7" x14ac:dyDescent="0.35">
      <c r="B67" s="43"/>
      <c r="C67" s="54"/>
      <c r="D67" s="39"/>
      <c r="E67" s="54"/>
      <c r="F67" s="87"/>
      <c r="G67" s="82"/>
    </row>
    <row r="68" spans="2:7" x14ac:dyDescent="0.35">
      <c r="B68" s="21"/>
      <c r="C68" s="21"/>
      <c r="D68" s="21"/>
      <c r="E68" s="21"/>
      <c r="F68" s="17"/>
    </row>
    <row r="69" spans="2:7" ht="15" thickBot="1" x14ac:dyDescent="0.4">
      <c r="B69" s="57"/>
      <c r="C69" s="57"/>
      <c r="D69" s="100" t="s">
        <v>643</v>
      </c>
      <c r="E69" s="101"/>
      <c r="F69" s="102">
        <f>SUM(F9:F62)</f>
        <v>210715.42</v>
      </c>
      <c r="G69" s="102">
        <f>SUM(G9:G62)</f>
        <v>210715.42000000004</v>
      </c>
    </row>
    <row r="70" spans="2:7" ht="15" thickTop="1" x14ac:dyDescent="0.35">
      <c r="B70" s="57"/>
      <c r="C70" s="57"/>
      <c r="D70" s="57"/>
      <c r="E70" s="57"/>
      <c r="F70" s="90"/>
    </row>
    <row r="71" spans="2:7" x14ac:dyDescent="0.35">
      <c r="B71" s="4"/>
      <c r="C71" s="4"/>
      <c r="D71" s="5"/>
      <c r="E71" s="4"/>
      <c r="F71" s="17"/>
    </row>
  </sheetData>
  <mergeCells count="3">
    <mergeCell ref="B2:F2"/>
    <mergeCell ref="B3:F3"/>
    <mergeCell ref="B4:F4"/>
  </mergeCells>
  <phoneticPr fontId="31" type="noConversion"/>
  <pageMargins left="0.59055118110236227" right="0.15748031496062992" top="0.19685039370078741" bottom="0.19685039370078741" header="0.59055118110236227" footer="0.35433070866141736"/>
  <pageSetup scale="9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K45"/>
  <sheetViews>
    <sheetView zoomScaleNormal="9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D45" sqref="D45"/>
    </sheetView>
  </sheetViews>
  <sheetFormatPr baseColWidth="10" defaultColWidth="11.5546875" defaultRowHeight="14.4" x14ac:dyDescent="0.35"/>
  <cols>
    <col min="1" max="1" width="10.6640625" style="2" customWidth="1"/>
    <col min="2" max="2" width="21.6640625" style="1" customWidth="1"/>
    <col min="3" max="3" width="26" style="1" hidden="1" customWidth="1"/>
    <col min="4" max="4" width="41" style="2" customWidth="1"/>
    <col min="5" max="5" width="20.5546875" style="1" hidden="1" customWidth="1"/>
    <col min="6" max="6" width="9.88671875" style="1" hidden="1" customWidth="1"/>
    <col min="7" max="7" width="15.109375" style="9" customWidth="1"/>
    <col min="8" max="8" width="12" style="1" bestFit="1" customWidth="1"/>
    <col min="9" max="16384" width="11.5546875" style="1"/>
  </cols>
  <sheetData>
    <row r="1" spans="1:11" ht="18.600000000000001" thickBot="1" x14ac:dyDescent="0.4">
      <c r="B1" s="14"/>
      <c r="C1" s="6"/>
      <c r="D1" s="15"/>
      <c r="E1" s="6"/>
      <c r="F1" s="6"/>
      <c r="G1" s="10"/>
    </row>
    <row r="2" spans="1:11" ht="18" customHeight="1" x14ac:dyDescent="0.35">
      <c r="A2" s="1"/>
      <c r="B2" s="115" t="s">
        <v>11</v>
      </c>
      <c r="C2" s="116"/>
      <c r="D2" s="116"/>
      <c r="E2" s="116"/>
      <c r="F2" s="117"/>
      <c r="G2" s="118"/>
      <c r="H2" s="83"/>
    </row>
    <row r="3" spans="1:11" ht="16.2" x14ac:dyDescent="0.35">
      <c r="A3" s="1"/>
      <c r="B3" s="279" t="s">
        <v>818</v>
      </c>
      <c r="C3" s="280"/>
      <c r="D3" s="280"/>
      <c r="E3" s="280"/>
      <c r="F3" s="280"/>
      <c r="G3" s="281"/>
      <c r="H3" s="83"/>
    </row>
    <row r="4" spans="1:11" ht="16.8" thickBot="1" x14ac:dyDescent="0.4">
      <c r="A4" s="1"/>
      <c r="B4" s="282" t="str">
        <f>'MOBILIARIO  Y EQ.'!B4:H4</f>
        <v>AL 31 DE JULIO DEL 2015</v>
      </c>
      <c r="C4" s="283"/>
      <c r="D4" s="283"/>
      <c r="E4" s="283"/>
      <c r="F4" s="283"/>
      <c r="G4" s="284"/>
      <c r="H4" s="34"/>
    </row>
    <row r="5" spans="1:11" x14ac:dyDescent="0.35">
      <c r="B5" s="4"/>
      <c r="C5" s="4"/>
      <c r="D5" s="5"/>
      <c r="E5" s="4"/>
      <c r="F5" s="4"/>
      <c r="G5" s="10"/>
    </row>
    <row r="6" spans="1:11" s="92" customFormat="1" ht="36.6" customHeight="1" x14ac:dyDescent="0.25">
      <c r="B6" s="93" t="s">
        <v>821</v>
      </c>
      <c r="C6" s="95" t="s">
        <v>13</v>
      </c>
      <c r="D6" s="95" t="s">
        <v>14</v>
      </c>
      <c r="E6" s="95" t="s">
        <v>15</v>
      </c>
      <c r="F6" s="96" t="s">
        <v>811</v>
      </c>
      <c r="G6" s="97" t="s">
        <v>816</v>
      </c>
      <c r="H6" s="97" t="s">
        <v>816</v>
      </c>
    </row>
    <row r="7" spans="1:11" x14ac:dyDescent="0.35">
      <c r="B7" s="4"/>
      <c r="C7" s="4"/>
      <c r="D7" s="5"/>
      <c r="E7" s="4"/>
      <c r="F7" s="4"/>
      <c r="G7" s="10"/>
    </row>
    <row r="8" spans="1:11" ht="16.2" x14ac:dyDescent="0.35">
      <c r="B8" s="113">
        <v>2003</v>
      </c>
      <c r="C8" s="53"/>
      <c r="D8" s="47"/>
      <c r="E8" s="53"/>
      <c r="F8" s="53"/>
      <c r="G8" s="10"/>
    </row>
    <row r="9" spans="1:11" x14ac:dyDescent="0.35">
      <c r="B9" s="43">
        <v>37985</v>
      </c>
      <c r="C9" s="56">
        <v>9695</v>
      </c>
      <c r="D9" s="44" t="s">
        <v>417</v>
      </c>
      <c r="E9" s="59" t="s">
        <v>418</v>
      </c>
      <c r="F9" s="56">
        <v>3265</v>
      </c>
      <c r="G9" s="106">
        <v>231600</v>
      </c>
    </row>
    <row r="10" spans="1:11" x14ac:dyDescent="0.35">
      <c r="B10" s="43">
        <v>37772</v>
      </c>
      <c r="C10" s="56">
        <v>2163</v>
      </c>
      <c r="D10" s="44" t="s">
        <v>416</v>
      </c>
      <c r="F10" s="56">
        <v>6687</v>
      </c>
      <c r="G10" s="107">
        <v>8050</v>
      </c>
      <c r="H10" s="9">
        <f>SUM(G9:G10)</f>
        <v>239650</v>
      </c>
    </row>
    <row r="11" spans="1:11" x14ac:dyDescent="0.35">
      <c r="B11" s="21"/>
      <c r="C11" s="56"/>
      <c r="D11" s="44"/>
      <c r="F11" s="56"/>
      <c r="G11" s="107"/>
    </row>
    <row r="12" spans="1:11" ht="16.2" x14ac:dyDescent="0.35">
      <c r="B12" s="113">
        <v>2004</v>
      </c>
      <c r="C12" s="53"/>
      <c r="D12" s="47"/>
      <c r="E12" s="53"/>
      <c r="F12" s="53"/>
      <c r="G12" s="107"/>
      <c r="H12" s="23"/>
      <c r="I12" s="23"/>
      <c r="J12" s="23"/>
      <c r="K12" s="23"/>
    </row>
    <row r="13" spans="1:11" x14ac:dyDescent="0.35">
      <c r="B13" s="43">
        <v>38216</v>
      </c>
      <c r="C13" s="60" t="s">
        <v>419</v>
      </c>
      <c r="D13" s="44" t="s">
        <v>420</v>
      </c>
      <c r="E13" s="61" t="s">
        <v>421</v>
      </c>
      <c r="F13" s="56" t="s">
        <v>422</v>
      </c>
      <c r="G13" s="107">
        <v>89500</v>
      </c>
      <c r="H13" s="23"/>
      <c r="I13" s="23"/>
      <c r="J13" s="23"/>
      <c r="K13" s="23"/>
    </row>
    <row r="14" spans="1:11" x14ac:dyDescent="0.35">
      <c r="A14" s="62"/>
      <c r="B14" s="43">
        <v>38285</v>
      </c>
      <c r="C14" s="56">
        <v>10566</v>
      </c>
      <c r="D14" s="44" t="s">
        <v>113</v>
      </c>
      <c r="E14" s="63"/>
      <c r="F14" s="56"/>
      <c r="G14" s="107">
        <v>7500</v>
      </c>
      <c r="H14" s="9">
        <f>SUM(G13:G14)</f>
        <v>97000</v>
      </c>
    </row>
    <row r="15" spans="1:11" x14ac:dyDescent="0.35">
      <c r="A15" s="62"/>
      <c r="B15" s="21"/>
      <c r="C15" s="56"/>
      <c r="D15" s="44"/>
      <c r="E15" s="63"/>
      <c r="F15" s="56"/>
      <c r="G15" s="107"/>
    </row>
    <row r="16" spans="1:11" ht="16.2" x14ac:dyDescent="0.35">
      <c r="B16" s="113">
        <v>2005</v>
      </c>
      <c r="C16" s="53"/>
      <c r="D16" s="47"/>
      <c r="E16" s="64"/>
      <c r="F16" s="53"/>
      <c r="G16" s="106"/>
    </row>
    <row r="17" spans="1:8" x14ac:dyDescent="0.35">
      <c r="B17" s="43">
        <v>38716</v>
      </c>
      <c r="C17" s="56">
        <v>12565</v>
      </c>
      <c r="D17" s="44" t="s">
        <v>423</v>
      </c>
      <c r="E17" s="61" t="s">
        <v>424</v>
      </c>
      <c r="F17" s="65">
        <v>22135</v>
      </c>
      <c r="G17" s="106">
        <v>82712</v>
      </c>
    </row>
    <row r="18" spans="1:8" s="23" customFormat="1" x14ac:dyDescent="0.35">
      <c r="A18" s="58"/>
      <c r="B18" s="43">
        <v>38716</v>
      </c>
      <c r="C18" s="56">
        <v>12565</v>
      </c>
      <c r="D18" s="44" t="s">
        <v>423</v>
      </c>
      <c r="E18" s="61" t="s">
        <v>799</v>
      </c>
      <c r="F18" s="99">
        <v>22138</v>
      </c>
      <c r="G18" s="107">
        <v>82712</v>
      </c>
    </row>
    <row r="19" spans="1:8" x14ac:dyDescent="0.35">
      <c r="B19" s="43">
        <v>38716</v>
      </c>
      <c r="C19" s="56">
        <v>12565</v>
      </c>
      <c r="D19" s="44" t="s">
        <v>423</v>
      </c>
      <c r="E19" s="61" t="s">
        <v>425</v>
      </c>
      <c r="F19" s="65">
        <v>22136</v>
      </c>
      <c r="G19" s="106">
        <v>82712</v>
      </c>
      <c r="H19" s="9">
        <f>SUM(G17:G19)</f>
        <v>248136</v>
      </c>
    </row>
    <row r="20" spans="1:8" x14ac:dyDescent="0.35">
      <c r="B20" s="21"/>
      <c r="C20" s="56"/>
      <c r="D20" s="44"/>
      <c r="E20" s="61"/>
      <c r="F20" s="65"/>
      <c r="G20" s="106"/>
    </row>
    <row r="21" spans="1:8" ht="16.2" x14ac:dyDescent="0.35">
      <c r="B21" s="113">
        <v>2007</v>
      </c>
      <c r="C21" s="53"/>
      <c r="D21" s="44"/>
      <c r="E21" s="63"/>
      <c r="F21" s="56"/>
      <c r="G21" s="106"/>
    </row>
    <row r="22" spans="1:8" x14ac:dyDescent="0.35">
      <c r="B22" s="43" t="s">
        <v>426</v>
      </c>
      <c r="C22" s="54">
        <v>13460</v>
      </c>
      <c r="D22" s="44" t="s">
        <v>427</v>
      </c>
      <c r="E22" s="61" t="s">
        <v>428</v>
      </c>
      <c r="F22" s="65">
        <v>7210</v>
      </c>
      <c r="G22" s="106">
        <v>264000</v>
      </c>
      <c r="H22" s="9">
        <f>G22</f>
        <v>264000</v>
      </c>
    </row>
    <row r="23" spans="1:8" x14ac:dyDescent="0.35">
      <c r="B23" s="5"/>
      <c r="C23" s="54"/>
      <c r="D23" s="44"/>
      <c r="E23" s="61"/>
      <c r="F23" s="65"/>
      <c r="G23" s="106"/>
    </row>
    <row r="24" spans="1:8" ht="15" x14ac:dyDescent="0.35">
      <c r="B24" s="113">
        <v>2009</v>
      </c>
      <c r="C24" s="56"/>
      <c r="D24" s="44"/>
      <c r="E24" s="63"/>
      <c r="F24" s="56"/>
      <c r="G24" s="106"/>
    </row>
    <row r="25" spans="1:8" x14ac:dyDescent="0.35">
      <c r="B25" s="43">
        <v>39827</v>
      </c>
      <c r="C25" s="54">
        <v>16031</v>
      </c>
      <c r="D25" s="44" t="s">
        <v>427</v>
      </c>
      <c r="E25" s="61" t="s">
        <v>429</v>
      </c>
      <c r="F25" s="65">
        <v>12300</v>
      </c>
      <c r="G25" s="106">
        <v>259863</v>
      </c>
    </row>
    <row r="26" spans="1:8" x14ac:dyDescent="0.35">
      <c r="B26" s="43">
        <v>39827</v>
      </c>
      <c r="C26" s="54">
        <v>16031</v>
      </c>
      <c r="D26" s="44" t="s">
        <v>427</v>
      </c>
      <c r="E26" s="61" t="s">
        <v>430</v>
      </c>
      <c r="F26" s="65">
        <v>12299</v>
      </c>
      <c r="G26" s="106">
        <v>259863</v>
      </c>
    </row>
    <row r="27" spans="1:8" x14ac:dyDescent="0.35">
      <c r="B27" s="43">
        <v>39827</v>
      </c>
      <c r="C27" s="54">
        <v>16031</v>
      </c>
      <c r="D27" s="44" t="s">
        <v>427</v>
      </c>
      <c r="E27" s="61" t="s">
        <v>431</v>
      </c>
      <c r="F27" s="65">
        <v>12293</v>
      </c>
      <c r="G27" s="106">
        <v>259863</v>
      </c>
    </row>
    <row r="28" spans="1:8" x14ac:dyDescent="0.35">
      <c r="B28" s="43">
        <v>39827</v>
      </c>
      <c r="C28" s="54">
        <v>16031</v>
      </c>
      <c r="D28" s="44" t="s">
        <v>427</v>
      </c>
      <c r="E28" s="61" t="s">
        <v>432</v>
      </c>
      <c r="F28" s="65">
        <v>12292</v>
      </c>
      <c r="G28" s="106">
        <v>259863</v>
      </c>
    </row>
    <row r="29" spans="1:8" x14ac:dyDescent="0.35">
      <c r="B29" s="43">
        <v>39827</v>
      </c>
      <c r="C29" s="54">
        <v>16031</v>
      </c>
      <c r="D29" s="44" t="s">
        <v>427</v>
      </c>
      <c r="E29" s="61" t="s">
        <v>433</v>
      </c>
      <c r="F29" s="65">
        <v>12346</v>
      </c>
      <c r="G29" s="106">
        <v>259863</v>
      </c>
      <c r="H29" s="9">
        <f>SUM(G25:G29)</f>
        <v>1299315</v>
      </c>
    </row>
    <row r="30" spans="1:8" x14ac:dyDescent="0.35">
      <c r="B30" s="11"/>
      <c r="C30" s="54"/>
      <c r="D30" s="44"/>
      <c r="E30" s="61"/>
      <c r="F30" s="65"/>
      <c r="G30" s="106"/>
    </row>
    <row r="31" spans="1:8" ht="15" x14ac:dyDescent="0.35">
      <c r="B31" s="113">
        <v>2010</v>
      </c>
      <c r="C31" s="56"/>
      <c r="D31" s="44"/>
      <c r="E31" s="63"/>
      <c r="F31" s="56"/>
      <c r="G31" s="106"/>
    </row>
    <row r="32" spans="1:8" x14ac:dyDescent="0.35">
      <c r="B32" s="43">
        <v>40471</v>
      </c>
      <c r="C32" s="54">
        <v>28455</v>
      </c>
      <c r="D32" s="44" t="s">
        <v>564</v>
      </c>
      <c r="E32" s="61" t="s">
        <v>565</v>
      </c>
      <c r="F32" s="65">
        <v>41191</v>
      </c>
      <c r="G32" s="106">
        <v>177650.33</v>
      </c>
      <c r="H32" s="9">
        <f>G32</f>
        <v>177650.33</v>
      </c>
    </row>
    <row r="33" spans="1:8" x14ac:dyDescent="0.35">
      <c r="B33" s="11"/>
      <c r="C33" s="54"/>
      <c r="D33" s="44"/>
      <c r="E33" s="61"/>
      <c r="F33" s="65"/>
      <c r="G33" s="106"/>
    </row>
    <row r="34" spans="1:8" ht="15" x14ac:dyDescent="0.35">
      <c r="B34" s="113">
        <v>2013</v>
      </c>
      <c r="C34" s="56"/>
      <c r="D34" s="44"/>
      <c r="E34" s="63"/>
      <c r="F34" s="56"/>
      <c r="G34" s="106" t="s">
        <v>10</v>
      </c>
    </row>
    <row r="35" spans="1:8" x14ac:dyDescent="0.35">
      <c r="B35" s="43">
        <v>40332</v>
      </c>
      <c r="C35" s="54" t="s">
        <v>801</v>
      </c>
      <c r="D35" s="44" t="s">
        <v>903</v>
      </c>
      <c r="E35" s="61" t="s">
        <v>424</v>
      </c>
      <c r="F35" s="65">
        <v>22135</v>
      </c>
      <c r="G35" s="106">
        <v>-82712</v>
      </c>
    </row>
    <row r="36" spans="1:8" s="23" customFormat="1" x14ac:dyDescent="0.35">
      <c r="A36" s="58"/>
      <c r="B36" s="43">
        <v>41492</v>
      </c>
      <c r="C36" s="56" t="s">
        <v>810</v>
      </c>
      <c r="D36" s="44" t="s">
        <v>903</v>
      </c>
      <c r="E36" s="61" t="s">
        <v>799</v>
      </c>
      <c r="F36" s="99">
        <v>22138</v>
      </c>
      <c r="G36" s="107">
        <v>-82712</v>
      </c>
      <c r="H36" s="9">
        <f>SUM(G35:G36)</f>
        <v>-165424</v>
      </c>
    </row>
    <row r="37" spans="1:8" x14ac:dyDescent="0.35">
      <c r="B37" s="52"/>
      <c r="C37" s="54"/>
      <c r="D37" s="98"/>
      <c r="E37" s="61"/>
      <c r="F37" s="65"/>
      <c r="G37" s="10" t="s">
        <v>10</v>
      </c>
    </row>
    <row r="38" spans="1:8" ht="15" x14ac:dyDescent="0.35">
      <c r="B38" s="113">
        <v>2014</v>
      </c>
      <c r="C38" s="56"/>
      <c r="D38" s="44"/>
      <c r="E38" s="63"/>
      <c r="F38" s="56"/>
      <c r="G38" s="106" t="s">
        <v>10</v>
      </c>
    </row>
    <row r="39" spans="1:8" x14ac:dyDescent="0.35">
      <c r="B39" s="43">
        <v>41668</v>
      </c>
      <c r="C39" s="54" t="s">
        <v>801</v>
      </c>
      <c r="D39" s="44" t="s">
        <v>903</v>
      </c>
      <c r="E39" s="61" t="s">
        <v>424</v>
      </c>
      <c r="F39" s="65">
        <v>22135</v>
      </c>
      <c r="G39" s="106">
        <v>-82712</v>
      </c>
      <c r="H39" s="9">
        <f>G39</f>
        <v>-82712</v>
      </c>
    </row>
    <row r="40" spans="1:8" x14ac:dyDescent="0.35">
      <c r="B40" s="43"/>
      <c r="C40" s="54"/>
      <c r="D40" s="44"/>
      <c r="E40" s="61"/>
      <c r="F40" s="65"/>
      <c r="G40" s="106"/>
      <c r="H40" s="9"/>
    </row>
    <row r="41" spans="1:8" ht="15" x14ac:dyDescent="0.35">
      <c r="B41" s="113">
        <v>2015</v>
      </c>
      <c r="C41" s="54"/>
      <c r="D41" s="44"/>
      <c r="E41" s="61"/>
      <c r="F41" s="65"/>
      <c r="G41" s="106"/>
      <c r="H41" s="9"/>
    </row>
    <row r="42" spans="1:8" x14ac:dyDescent="0.35">
      <c r="B42" s="52"/>
      <c r="C42" s="56"/>
      <c r="D42" s="21"/>
      <c r="E42" s="63"/>
      <c r="F42" s="56"/>
      <c r="G42" s="10"/>
    </row>
    <row r="43" spans="1:8" ht="15" thickBot="1" x14ac:dyDescent="0.4">
      <c r="B43" s="52"/>
      <c r="C43" s="66"/>
      <c r="D43" s="100" t="s">
        <v>643</v>
      </c>
      <c r="E43" s="101"/>
      <c r="F43" s="101"/>
      <c r="G43" s="102">
        <f>SUM(G9:G39)</f>
        <v>2077615.33</v>
      </c>
      <c r="H43" s="102">
        <f>SUM(H9:H39)</f>
        <v>2077615.33</v>
      </c>
    </row>
    <row r="44" spans="1:8" ht="15" thickTop="1" x14ac:dyDescent="0.35">
      <c r="B44" s="21"/>
      <c r="C44" s="4"/>
      <c r="D44" s="5"/>
      <c r="E44" s="4"/>
      <c r="F44" s="4"/>
      <c r="G44" s="12" t="s">
        <v>10</v>
      </c>
    </row>
    <row r="45" spans="1:8" x14ac:dyDescent="0.35">
      <c r="B45" s="21"/>
      <c r="C45" s="4"/>
      <c r="D45" s="5"/>
      <c r="E45" s="4"/>
      <c r="F45" s="4"/>
      <c r="G45" s="12" t="s">
        <v>10</v>
      </c>
    </row>
  </sheetData>
  <mergeCells count="2">
    <mergeCell ref="B3:G3"/>
    <mergeCell ref="B4:G4"/>
  </mergeCells>
  <phoneticPr fontId="31" type="noConversion"/>
  <pageMargins left="0.62992125984251968" right="0.15748031496062992" top="0.39370078740157483" bottom="0.15748031496062992" header="0.51181102362204722" footer="0.23622047244094491"/>
  <pageSetup scale="9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I97"/>
  <sheetViews>
    <sheetView zoomScale="97" zoomScaleNormal="97" workbookViewId="0">
      <pane xSplit="1" ySplit="7" topLeftCell="B73" activePane="bottomRight" state="frozen"/>
      <selection pane="topRight" activeCell="B1" sqref="B1"/>
      <selection pane="bottomLeft" activeCell="A8" sqref="A8"/>
      <selection pane="bottomRight" activeCell="G91" sqref="G91"/>
    </sheetView>
  </sheetViews>
  <sheetFormatPr baseColWidth="10" defaultColWidth="11.5546875" defaultRowHeight="14.4" x14ac:dyDescent="0.25"/>
  <cols>
    <col min="1" max="1" width="7" style="235" customWidth="1"/>
    <col min="2" max="2" width="19.88671875" style="235" customWidth="1"/>
    <col min="3" max="3" width="10.88671875" style="235" customWidth="1"/>
    <col min="4" max="4" width="49.88671875" style="275" customWidth="1"/>
    <col min="5" max="5" width="23.33203125" style="235" hidden="1" customWidth="1"/>
    <col min="6" max="6" width="13.33203125" style="234" customWidth="1"/>
    <col min="7" max="7" width="11.5546875" style="234"/>
    <col min="8" max="16384" width="11.5546875" style="235"/>
  </cols>
  <sheetData>
    <row r="1" spans="2:8" ht="18.600000000000001" thickBot="1" x14ac:dyDescent="0.3">
      <c r="B1" s="230"/>
      <c r="C1" s="230"/>
      <c r="D1" s="231"/>
      <c r="E1" s="232"/>
      <c r="F1" s="233"/>
    </row>
    <row r="2" spans="2:8" s="164" customFormat="1" ht="18" customHeight="1" x14ac:dyDescent="0.25">
      <c r="B2" s="288" t="s">
        <v>11</v>
      </c>
      <c r="C2" s="289"/>
      <c r="D2" s="289"/>
      <c r="E2" s="289"/>
      <c r="F2" s="289"/>
      <c r="G2" s="290"/>
      <c r="H2" s="166"/>
    </row>
    <row r="3" spans="2:8" s="164" customFormat="1" ht="16.2" x14ac:dyDescent="0.25">
      <c r="B3" s="291" t="s">
        <v>819</v>
      </c>
      <c r="C3" s="292"/>
      <c r="D3" s="292"/>
      <c r="E3" s="292"/>
      <c r="F3" s="292"/>
      <c r="G3" s="293"/>
      <c r="H3" s="166"/>
    </row>
    <row r="4" spans="2:8" s="164" customFormat="1" ht="16.8" thickBot="1" x14ac:dyDescent="0.3">
      <c r="B4" s="294" t="str">
        <f>'MOBILIARIO  Y EQ.'!B4:H4</f>
        <v>AL 31 DE JULIO DEL 2015</v>
      </c>
      <c r="C4" s="295"/>
      <c r="D4" s="295"/>
      <c r="E4" s="295"/>
      <c r="F4" s="295"/>
      <c r="G4" s="296"/>
      <c r="H4" s="236"/>
    </row>
    <row r="5" spans="2:8" x14ac:dyDescent="0.25">
      <c r="B5" s="237"/>
      <c r="C5" s="237"/>
      <c r="D5" s="238"/>
      <c r="E5" s="237"/>
      <c r="F5" s="233"/>
    </row>
    <row r="6" spans="2:8" x14ac:dyDescent="0.25">
      <c r="B6" s="237"/>
      <c r="C6" s="237"/>
      <c r="D6" s="238"/>
      <c r="E6" s="237"/>
      <c r="F6" s="233"/>
    </row>
    <row r="7" spans="2:8" s="92" customFormat="1" ht="36.6" customHeight="1" x14ac:dyDescent="0.25">
      <c r="B7" s="93" t="s">
        <v>821</v>
      </c>
      <c r="C7" s="95" t="s">
        <v>13</v>
      </c>
      <c r="D7" s="95" t="s">
        <v>14</v>
      </c>
      <c r="E7" s="95" t="s">
        <v>15</v>
      </c>
      <c r="F7" s="96" t="s">
        <v>811</v>
      </c>
      <c r="G7" s="97" t="s">
        <v>816</v>
      </c>
    </row>
    <row r="8" spans="2:8" s="241" customFormat="1" ht="22.5" customHeight="1" x14ac:dyDescent="0.25">
      <c r="B8" s="75"/>
      <c r="C8" s="75"/>
      <c r="D8" s="239"/>
      <c r="E8" s="75"/>
      <c r="F8" s="94"/>
      <c r="G8" s="240"/>
    </row>
    <row r="9" spans="2:8" ht="18" customHeight="1" x14ac:dyDescent="0.25">
      <c r="B9" s="242">
        <v>1996</v>
      </c>
      <c r="C9" s="243"/>
      <c r="D9" s="244"/>
      <c r="E9" s="245"/>
      <c r="F9" s="233"/>
    </row>
    <row r="10" spans="2:8" ht="15" customHeight="1" x14ac:dyDescent="0.25">
      <c r="B10" s="163">
        <v>35065</v>
      </c>
      <c r="C10" s="246"/>
      <c r="D10" s="247"/>
      <c r="E10" s="238"/>
      <c r="F10" s="233">
        <v>13796.34</v>
      </c>
      <c r="G10" s="234">
        <f>F10</f>
        <v>13796.34</v>
      </c>
    </row>
    <row r="11" spans="2:8" ht="15" customHeight="1" x14ac:dyDescent="0.25">
      <c r="B11" s="248"/>
      <c r="C11" s="246"/>
      <c r="D11" s="247"/>
      <c r="E11" s="238"/>
      <c r="F11" s="233"/>
    </row>
    <row r="12" spans="2:8" ht="18" customHeight="1" x14ac:dyDescent="0.25">
      <c r="B12" s="242">
        <v>1997</v>
      </c>
      <c r="C12" s="243"/>
      <c r="D12" s="249"/>
      <c r="E12" s="245"/>
      <c r="F12" s="233"/>
    </row>
    <row r="13" spans="2:8" ht="15" customHeight="1" x14ac:dyDescent="0.25">
      <c r="B13" s="163">
        <v>35544</v>
      </c>
      <c r="C13" s="246"/>
      <c r="D13" s="247"/>
      <c r="E13" s="238"/>
      <c r="F13" s="233">
        <v>1565.22</v>
      </c>
      <c r="G13" s="234">
        <f>F13</f>
        <v>1565.22</v>
      </c>
    </row>
    <row r="14" spans="2:8" ht="15" customHeight="1" x14ac:dyDescent="0.25">
      <c r="B14" s="248"/>
      <c r="C14" s="246"/>
      <c r="D14" s="247"/>
      <c r="E14" s="238"/>
      <c r="F14" s="233"/>
    </row>
    <row r="15" spans="2:8" ht="18" customHeight="1" x14ac:dyDescent="0.25">
      <c r="B15" s="242">
        <v>1998</v>
      </c>
      <c r="C15" s="243"/>
      <c r="D15" s="249"/>
      <c r="E15" s="245"/>
      <c r="F15" s="233"/>
    </row>
    <row r="16" spans="2:8" ht="15" customHeight="1" x14ac:dyDescent="0.25">
      <c r="B16" s="163">
        <v>36160</v>
      </c>
      <c r="C16" s="246"/>
      <c r="D16" s="247"/>
      <c r="E16" s="238"/>
      <c r="F16" s="233">
        <v>6579.27</v>
      </c>
      <c r="G16" s="234">
        <f>F16</f>
        <v>6579.27</v>
      </c>
    </row>
    <row r="17" spans="2:7" ht="15" customHeight="1" x14ac:dyDescent="0.25">
      <c r="B17" s="248"/>
      <c r="C17" s="246"/>
      <c r="D17" s="247"/>
      <c r="E17" s="238"/>
      <c r="F17" s="233"/>
    </row>
    <row r="18" spans="2:7" ht="18" customHeight="1" x14ac:dyDescent="0.25">
      <c r="B18" s="242">
        <v>2000</v>
      </c>
      <c r="C18" s="243"/>
      <c r="D18" s="249"/>
      <c r="E18" s="245"/>
      <c r="F18" s="233"/>
    </row>
    <row r="19" spans="2:7" ht="15" customHeight="1" x14ac:dyDescent="0.25">
      <c r="B19" s="163">
        <v>36585</v>
      </c>
      <c r="C19" s="246"/>
      <c r="D19" s="247"/>
      <c r="E19" s="238"/>
      <c r="F19" s="233">
        <f>4406.8+4019.25+8324.99+6950</f>
        <v>23701.040000000001</v>
      </c>
    </row>
    <row r="20" spans="2:7" ht="15" customHeight="1" x14ac:dyDescent="0.25">
      <c r="B20" s="163">
        <v>36707</v>
      </c>
      <c r="C20" s="246"/>
      <c r="D20" s="247" t="s">
        <v>434</v>
      </c>
      <c r="E20" s="250"/>
      <c r="F20" s="233">
        <v>10685.8</v>
      </c>
    </row>
    <row r="21" spans="2:7" ht="15" customHeight="1" x14ac:dyDescent="0.25">
      <c r="B21" s="163">
        <v>36769</v>
      </c>
      <c r="C21" s="246"/>
      <c r="D21" s="247" t="s">
        <v>435</v>
      </c>
      <c r="E21" s="250"/>
      <c r="F21" s="233">
        <f>1537.55+4427.5</f>
        <v>5965.05</v>
      </c>
      <c r="G21" s="234">
        <f>SUM(F19:F21)</f>
        <v>40351.89</v>
      </c>
    </row>
    <row r="22" spans="2:7" ht="15" customHeight="1" x14ac:dyDescent="0.25">
      <c r="B22" s="248"/>
      <c r="C22" s="246"/>
      <c r="D22" s="247"/>
      <c r="E22" s="250"/>
      <c r="F22" s="233"/>
    </row>
    <row r="23" spans="2:7" ht="18" customHeight="1" x14ac:dyDescent="0.25">
      <c r="B23" s="242">
        <v>2003</v>
      </c>
      <c r="C23" s="243"/>
      <c r="D23" s="249"/>
      <c r="E23" s="245"/>
      <c r="F23" s="233"/>
    </row>
    <row r="24" spans="2:7" ht="15" customHeight="1" x14ac:dyDescent="0.25">
      <c r="B24" s="163">
        <v>37733</v>
      </c>
      <c r="C24" s="246"/>
      <c r="D24" s="247" t="s">
        <v>436</v>
      </c>
      <c r="E24" s="250"/>
      <c r="F24" s="233">
        <v>9629</v>
      </c>
      <c r="G24" s="234">
        <f>F24</f>
        <v>9629</v>
      </c>
    </row>
    <row r="25" spans="2:7" ht="15" customHeight="1" x14ac:dyDescent="0.25">
      <c r="B25" s="248"/>
      <c r="C25" s="246"/>
      <c r="D25" s="247"/>
      <c r="E25" s="250"/>
      <c r="F25" s="233"/>
    </row>
    <row r="26" spans="2:7" ht="18" customHeight="1" x14ac:dyDescent="0.25">
      <c r="B26" s="242">
        <v>2005</v>
      </c>
      <c r="C26" s="243"/>
      <c r="D26" s="247"/>
      <c r="E26" s="238"/>
      <c r="F26" s="233"/>
    </row>
    <row r="27" spans="2:7" ht="15" customHeight="1" x14ac:dyDescent="0.25">
      <c r="B27" s="163">
        <v>38684</v>
      </c>
      <c r="C27" s="246"/>
      <c r="D27" s="247" t="s">
        <v>437</v>
      </c>
      <c r="E27" s="250"/>
      <c r="F27" s="233">
        <v>5773</v>
      </c>
    </row>
    <row r="28" spans="2:7" ht="15" customHeight="1" x14ac:dyDescent="0.25">
      <c r="B28" s="163">
        <v>38699</v>
      </c>
      <c r="C28" s="246"/>
      <c r="D28" s="247" t="s">
        <v>438</v>
      </c>
      <c r="E28" s="250"/>
      <c r="F28" s="233">
        <v>20242.009999999998</v>
      </c>
    </row>
    <row r="29" spans="2:7" ht="15" customHeight="1" x14ac:dyDescent="0.25">
      <c r="B29" s="163">
        <v>38705</v>
      </c>
      <c r="C29" s="246"/>
      <c r="D29" s="247" t="s">
        <v>439</v>
      </c>
      <c r="E29" s="250"/>
      <c r="F29" s="233">
        <v>13773.55</v>
      </c>
      <c r="G29" s="234">
        <f>SUM(F27:F29)</f>
        <v>39788.559999999998</v>
      </c>
    </row>
    <row r="30" spans="2:7" ht="15" customHeight="1" x14ac:dyDescent="0.25">
      <c r="B30" s="248"/>
      <c r="C30" s="246"/>
      <c r="D30" s="247"/>
      <c r="E30" s="250"/>
      <c r="F30" s="233"/>
    </row>
    <row r="31" spans="2:7" ht="18" customHeight="1" x14ac:dyDescent="0.25">
      <c r="B31" s="242">
        <v>2006</v>
      </c>
      <c r="C31" s="243"/>
      <c r="D31" s="249"/>
      <c r="E31" s="251"/>
    </row>
    <row r="32" spans="2:7" ht="15" customHeight="1" x14ac:dyDescent="0.25">
      <c r="B32" s="163">
        <v>38782</v>
      </c>
      <c r="C32" s="246"/>
      <c r="D32" s="247" t="s">
        <v>440</v>
      </c>
      <c r="E32" s="250"/>
      <c r="F32" s="233">
        <v>50738</v>
      </c>
    </row>
    <row r="33" spans="2:7" ht="15" customHeight="1" x14ac:dyDescent="0.25">
      <c r="B33" s="163">
        <v>38782</v>
      </c>
      <c r="C33" s="246"/>
      <c r="D33" s="247" t="s">
        <v>441</v>
      </c>
      <c r="E33" s="250"/>
      <c r="F33" s="233">
        <v>137070.34</v>
      </c>
    </row>
    <row r="34" spans="2:7" ht="15" customHeight="1" x14ac:dyDescent="0.25">
      <c r="B34" s="163">
        <v>38796</v>
      </c>
      <c r="C34" s="246"/>
      <c r="D34" s="247" t="s">
        <v>442</v>
      </c>
      <c r="E34" s="250"/>
      <c r="F34" s="233">
        <v>47950.34</v>
      </c>
    </row>
    <row r="35" spans="2:7" ht="15" customHeight="1" x14ac:dyDescent="0.25">
      <c r="B35" s="163">
        <v>38796</v>
      </c>
      <c r="C35" s="246"/>
      <c r="D35" s="247" t="s">
        <v>442</v>
      </c>
      <c r="E35" s="250"/>
      <c r="F35" s="233">
        <v>9625.25</v>
      </c>
    </row>
    <row r="36" spans="2:7" ht="15" customHeight="1" x14ac:dyDescent="0.25">
      <c r="B36" s="163">
        <v>38904</v>
      </c>
      <c r="C36" s="246"/>
      <c r="D36" s="247" t="s">
        <v>443</v>
      </c>
      <c r="E36" s="250"/>
      <c r="F36" s="233">
        <v>4377</v>
      </c>
      <c r="G36" s="234">
        <f>SUM(F32:F36)</f>
        <v>249760.93</v>
      </c>
    </row>
    <row r="37" spans="2:7" ht="15" customHeight="1" x14ac:dyDescent="0.25">
      <c r="B37" s="248"/>
      <c r="C37" s="246"/>
      <c r="D37" s="247"/>
      <c r="E37" s="250"/>
      <c r="F37" s="233"/>
    </row>
    <row r="38" spans="2:7" ht="16.2" x14ac:dyDescent="0.25">
      <c r="B38" s="242">
        <v>2008</v>
      </c>
      <c r="C38" s="243"/>
      <c r="D38" s="247"/>
      <c r="E38" s="238"/>
      <c r="F38" s="233"/>
    </row>
    <row r="39" spans="2:7" x14ac:dyDescent="0.25">
      <c r="B39" s="163">
        <v>39729</v>
      </c>
      <c r="C39" s="246"/>
      <c r="D39" s="247" t="s">
        <v>444</v>
      </c>
      <c r="E39" s="250"/>
      <c r="F39" s="233">
        <v>24476.38</v>
      </c>
    </row>
    <row r="40" spans="2:7" x14ac:dyDescent="0.25">
      <c r="B40" s="163">
        <v>39729</v>
      </c>
      <c r="C40" s="246"/>
      <c r="D40" s="247" t="s">
        <v>445</v>
      </c>
      <c r="E40" s="250"/>
      <c r="F40" s="233">
        <v>21492.35</v>
      </c>
    </row>
    <row r="41" spans="2:7" x14ac:dyDescent="0.25">
      <c r="B41" s="163">
        <v>39736</v>
      </c>
      <c r="C41" s="246"/>
      <c r="D41" s="247" t="s">
        <v>446</v>
      </c>
      <c r="E41" s="250"/>
      <c r="F41" s="233">
        <v>26606.05</v>
      </c>
      <c r="G41" s="234">
        <f>SUM(F39:F41)</f>
        <v>72574.78</v>
      </c>
    </row>
    <row r="42" spans="2:7" x14ac:dyDescent="0.25">
      <c r="B42" s="248"/>
      <c r="C42" s="246"/>
      <c r="D42" s="247"/>
      <c r="E42" s="250"/>
      <c r="F42" s="233"/>
    </row>
    <row r="43" spans="2:7" ht="16.2" x14ac:dyDescent="0.25">
      <c r="B43" s="242">
        <v>2009</v>
      </c>
      <c r="C43" s="243"/>
      <c r="D43" s="247"/>
      <c r="E43" s="250"/>
      <c r="F43" s="233"/>
    </row>
    <row r="44" spans="2:7" x14ac:dyDescent="0.25">
      <c r="B44" s="163">
        <v>39849</v>
      </c>
      <c r="C44" s="252">
        <v>15901</v>
      </c>
      <c r="D44" s="247" t="s">
        <v>447</v>
      </c>
      <c r="E44" s="252">
        <v>50954</v>
      </c>
      <c r="F44" s="233">
        <v>255489.75</v>
      </c>
    </row>
    <row r="45" spans="2:7" x14ac:dyDescent="0.25">
      <c r="B45" s="163">
        <v>39856</v>
      </c>
      <c r="C45" s="252">
        <v>15991</v>
      </c>
      <c r="D45" s="247" t="s">
        <v>448</v>
      </c>
      <c r="E45" s="252">
        <v>16727</v>
      </c>
      <c r="F45" s="233">
        <v>66091.92</v>
      </c>
    </row>
    <row r="46" spans="2:7" x14ac:dyDescent="0.25">
      <c r="B46" s="163">
        <v>39875</v>
      </c>
      <c r="C46" s="252">
        <v>16220</v>
      </c>
      <c r="D46" s="247" t="s">
        <v>449</v>
      </c>
      <c r="E46" s="252">
        <v>70345</v>
      </c>
      <c r="F46" s="233">
        <v>21735</v>
      </c>
    </row>
    <row r="47" spans="2:7" x14ac:dyDescent="0.25">
      <c r="B47" s="163">
        <v>39897</v>
      </c>
      <c r="C47" s="252">
        <v>16594</v>
      </c>
      <c r="D47" s="247" t="s">
        <v>450</v>
      </c>
      <c r="E47" s="252">
        <v>51319</v>
      </c>
      <c r="F47" s="233">
        <v>610148.74</v>
      </c>
    </row>
    <row r="48" spans="2:7" x14ac:dyDescent="0.25">
      <c r="B48" s="163">
        <v>39897</v>
      </c>
      <c r="C48" s="252">
        <v>16606</v>
      </c>
      <c r="D48" s="247" t="s">
        <v>451</v>
      </c>
      <c r="E48" s="252">
        <v>51320</v>
      </c>
      <c r="F48" s="233">
        <v>33786.43</v>
      </c>
    </row>
    <row r="49" spans="2:7" x14ac:dyDescent="0.25">
      <c r="B49" s="163">
        <v>39945</v>
      </c>
      <c r="C49" s="252">
        <v>17676</v>
      </c>
      <c r="D49" s="253" t="s">
        <v>452</v>
      </c>
      <c r="E49" s="254">
        <v>63432</v>
      </c>
      <c r="F49" s="234">
        <v>162698.54999999999</v>
      </c>
    </row>
    <row r="50" spans="2:7" x14ac:dyDescent="0.25">
      <c r="B50" s="163">
        <v>39963</v>
      </c>
      <c r="C50" s="252">
        <v>18282</v>
      </c>
      <c r="D50" s="253" t="s">
        <v>453</v>
      </c>
      <c r="E50" s="254">
        <v>120618</v>
      </c>
      <c r="F50" s="234">
        <v>34408</v>
      </c>
    </row>
    <row r="51" spans="2:7" x14ac:dyDescent="0.25">
      <c r="B51" s="163">
        <v>40144</v>
      </c>
      <c r="C51" s="252">
        <v>26034</v>
      </c>
      <c r="D51" s="253" t="s">
        <v>518</v>
      </c>
      <c r="E51" s="254" t="s">
        <v>519</v>
      </c>
      <c r="F51" s="234">
        <v>36128.400000000001</v>
      </c>
      <c r="G51" s="234">
        <f>SUM(F44:F51)</f>
        <v>1220486.7899999998</v>
      </c>
    </row>
    <row r="52" spans="2:7" x14ac:dyDescent="0.25">
      <c r="B52" s="248"/>
      <c r="C52" s="252"/>
      <c r="D52" s="253"/>
      <c r="E52" s="254"/>
    </row>
    <row r="53" spans="2:7" x14ac:dyDescent="0.25">
      <c r="B53" s="242">
        <v>2010</v>
      </c>
      <c r="C53" s="252"/>
      <c r="D53" s="253"/>
      <c r="E53" s="254"/>
    </row>
    <row r="54" spans="2:7" x14ac:dyDescent="0.25">
      <c r="B54" s="163">
        <v>40253</v>
      </c>
      <c r="C54" s="252">
        <v>27110</v>
      </c>
      <c r="D54" s="253" t="s">
        <v>523</v>
      </c>
      <c r="E54" s="254">
        <v>26392</v>
      </c>
      <c r="F54" s="234">
        <v>40078</v>
      </c>
    </row>
    <row r="55" spans="2:7" x14ac:dyDescent="0.25">
      <c r="B55" s="163">
        <v>40287</v>
      </c>
      <c r="C55" s="252">
        <v>27335</v>
      </c>
      <c r="D55" s="253" t="s">
        <v>524</v>
      </c>
      <c r="E55" s="254">
        <v>68735</v>
      </c>
      <c r="F55" s="234">
        <v>755624</v>
      </c>
    </row>
    <row r="56" spans="2:7" x14ac:dyDescent="0.25">
      <c r="B56" s="163">
        <v>40324</v>
      </c>
      <c r="C56" s="252">
        <v>27536</v>
      </c>
      <c r="D56" s="253" t="s">
        <v>529</v>
      </c>
      <c r="E56" s="254" t="s">
        <v>530</v>
      </c>
      <c r="F56" s="234">
        <v>15000</v>
      </c>
    </row>
    <row r="57" spans="2:7" x14ac:dyDescent="0.25">
      <c r="B57" s="163">
        <v>40504</v>
      </c>
      <c r="C57" s="252">
        <v>28659</v>
      </c>
      <c r="D57" s="253" t="s">
        <v>562</v>
      </c>
      <c r="E57" s="254">
        <v>85289</v>
      </c>
      <c r="F57" s="234">
        <v>26720.14</v>
      </c>
    </row>
    <row r="58" spans="2:7" x14ac:dyDescent="0.25">
      <c r="B58" s="163">
        <v>40529</v>
      </c>
      <c r="C58" s="252">
        <v>28977</v>
      </c>
      <c r="D58" s="253" t="s">
        <v>581</v>
      </c>
      <c r="E58" s="254">
        <v>72653</v>
      </c>
      <c r="F58" s="234">
        <v>127467.44</v>
      </c>
      <c r="G58" s="234">
        <f>SUM(F54:F58)</f>
        <v>964889.58000000007</v>
      </c>
    </row>
    <row r="59" spans="2:7" x14ac:dyDescent="0.25">
      <c r="B59" s="248"/>
      <c r="C59" s="252"/>
      <c r="D59" s="253"/>
      <c r="E59" s="254"/>
    </row>
    <row r="60" spans="2:7" x14ac:dyDescent="0.25">
      <c r="B60" s="242">
        <v>2011</v>
      </c>
      <c r="C60" s="252"/>
      <c r="D60" s="253"/>
      <c r="E60" s="254"/>
    </row>
    <row r="61" spans="2:7" x14ac:dyDescent="0.25">
      <c r="B61" s="163">
        <v>40751</v>
      </c>
      <c r="C61" s="252">
        <v>30123</v>
      </c>
      <c r="D61" s="253" t="s">
        <v>603</v>
      </c>
      <c r="E61" s="254">
        <v>179</v>
      </c>
      <c r="F61" s="234">
        <v>36898.44</v>
      </c>
    </row>
    <row r="62" spans="2:7" x14ac:dyDescent="0.25">
      <c r="B62" s="163">
        <v>40857</v>
      </c>
      <c r="C62" s="252">
        <v>30922</v>
      </c>
      <c r="D62" s="253" t="s">
        <v>632</v>
      </c>
      <c r="E62" s="254">
        <v>11</v>
      </c>
      <c r="F62" s="234">
        <v>190441.78</v>
      </c>
      <c r="G62" s="234">
        <f>SUM(F61:F62)</f>
        <v>227340.22</v>
      </c>
    </row>
    <row r="63" spans="2:7" x14ac:dyDescent="0.25">
      <c r="B63" s="248"/>
      <c r="C63" s="252"/>
      <c r="D63" s="253"/>
      <c r="E63" s="254"/>
    </row>
    <row r="64" spans="2:7" x14ac:dyDescent="0.25">
      <c r="B64" s="242">
        <v>2012</v>
      </c>
      <c r="C64" s="255"/>
      <c r="D64" s="249"/>
      <c r="E64" s="256"/>
      <c r="F64" s="233"/>
    </row>
    <row r="65" spans="2:6" ht="15.75" customHeight="1" x14ac:dyDescent="0.25">
      <c r="B65" s="163">
        <v>40927</v>
      </c>
      <c r="C65" s="257">
        <v>32300</v>
      </c>
      <c r="D65" s="247" t="s">
        <v>710</v>
      </c>
      <c r="E65" s="258" t="s">
        <v>711</v>
      </c>
      <c r="F65" s="259">
        <v>74692.399999999994</v>
      </c>
    </row>
    <row r="66" spans="2:6" x14ac:dyDescent="0.25">
      <c r="B66" s="163">
        <v>40932</v>
      </c>
      <c r="C66" s="257">
        <v>32348</v>
      </c>
      <c r="D66" s="247" t="s">
        <v>731</v>
      </c>
      <c r="E66" s="258">
        <v>5288</v>
      </c>
      <c r="F66" s="259">
        <v>722343.6</v>
      </c>
    </row>
    <row r="67" spans="2:6" x14ac:dyDescent="0.25">
      <c r="B67" s="163">
        <v>40933</v>
      </c>
      <c r="C67" s="257">
        <v>32357</v>
      </c>
      <c r="D67" s="247" t="s">
        <v>709</v>
      </c>
      <c r="E67" s="238" t="s">
        <v>708</v>
      </c>
      <c r="F67" s="259">
        <v>41771.599999999999</v>
      </c>
    </row>
    <row r="68" spans="2:6" x14ac:dyDescent="0.25">
      <c r="B68" s="163">
        <v>40934</v>
      </c>
      <c r="C68" s="257" t="s">
        <v>700</v>
      </c>
      <c r="D68" s="247" t="s">
        <v>701</v>
      </c>
      <c r="E68" s="238" t="s">
        <v>702</v>
      </c>
      <c r="F68" s="259">
        <f>10293.84+10293.84</f>
        <v>20587.68</v>
      </c>
    </row>
    <row r="69" spans="2:6" x14ac:dyDescent="0.25">
      <c r="B69" s="163">
        <v>40953</v>
      </c>
      <c r="C69" s="257">
        <v>32745</v>
      </c>
      <c r="D69" s="247" t="s">
        <v>706</v>
      </c>
      <c r="E69" s="238" t="s">
        <v>707</v>
      </c>
      <c r="F69" s="233">
        <v>750810</v>
      </c>
    </row>
    <row r="70" spans="2:6" x14ac:dyDescent="0.25">
      <c r="B70" s="163">
        <v>40960</v>
      </c>
      <c r="C70" s="257">
        <v>33223</v>
      </c>
      <c r="D70" s="247" t="s">
        <v>705</v>
      </c>
      <c r="E70" s="260">
        <v>1875</v>
      </c>
      <c r="F70" s="233">
        <v>146805.88</v>
      </c>
    </row>
    <row r="71" spans="2:6" x14ac:dyDescent="0.25">
      <c r="B71" s="163">
        <v>40994</v>
      </c>
      <c r="C71" s="257">
        <v>34402</v>
      </c>
      <c r="D71" s="247" t="s">
        <v>703</v>
      </c>
      <c r="E71" s="238" t="s">
        <v>704</v>
      </c>
      <c r="F71" s="233">
        <v>279212</v>
      </c>
    </row>
    <row r="72" spans="2:6" x14ac:dyDescent="0.25">
      <c r="B72" s="163">
        <v>41011</v>
      </c>
      <c r="C72" s="261">
        <v>34739</v>
      </c>
      <c r="D72" s="262" t="s">
        <v>666</v>
      </c>
      <c r="E72" s="261" t="s">
        <v>668</v>
      </c>
      <c r="F72" s="233">
        <v>229871.4</v>
      </c>
    </row>
    <row r="73" spans="2:6" x14ac:dyDescent="0.25">
      <c r="B73" s="163">
        <v>41019</v>
      </c>
      <c r="C73" s="257">
        <v>35069</v>
      </c>
      <c r="D73" s="262" t="s">
        <v>732</v>
      </c>
      <c r="E73" s="258" t="s">
        <v>712</v>
      </c>
      <c r="F73" s="233">
        <v>149640</v>
      </c>
    </row>
    <row r="74" spans="2:6" x14ac:dyDescent="0.25">
      <c r="B74" s="163">
        <v>41082</v>
      </c>
      <c r="C74" s="257">
        <v>37894</v>
      </c>
      <c r="D74" s="262" t="s">
        <v>763</v>
      </c>
      <c r="E74" s="258">
        <v>88934</v>
      </c>
      <c r="F74" s="233">
        <v>14338.66</v>
      </c>
    </row>
    <row r="75" spans="2:6" x14ac:dyDescent="0.25">
      <c r="B75" s="163">
        <v>41087</v>
      </c>
      <c r="C75" s="257">
        <v>38098</v>
      </c>
      <c r="D75" s="262" t="s">
        <v>764</v>
      </c>
      <c r="E75" s="258">
        <v>7146</v>
      </c>
      <c r="F75" s="233">
        <v>22741.38</v>
      </c>
    </row>
    <row r="76" spans="2:6" x14ac:dyDescent="0.25">
      <c r="B76" s="163">
        <v>41088</v>
      </c>
      <c r="C76" s="257">
        <v>38138</v>
      </c>
      <c r="D76" s="262" t="s">
        <v>765</v>
      </c>
      <c r="E76" s="258" t="s">
        <v>776</v>
      </c>
      <c r="F76" s="233">
        <v>149640</v>
      </c>
    </row>
    <row r="77" spans="2:6" x14ac:dyDescent="0.25">
      <c r="B77" s="163">
        <v>41093</v>
      </c>
      <c r="C77" s="257">
        <v>38897</v>
      </c>
      <c r="D77" s="262" t="s">
        <v>775</v>
      </c>
      <c r="E77" s="258" t="s">
        <v>777</v>
      </c>
      <c r="F77" s="233">
        <v>12833.5</v>
      </c>
    </row>
    <row r="78" spans="2:6" x14ac:dyDescent="0.25">
      <c r="B78" s="163">
        <v>41101</v>
      </c>
      <c r="C78" s="257">
        <v>39717</v>
      </c>
      <c r="D78" s="262" t="s">
        <v>778</v>
      </c>
      <c r="E78" s="258" t="s">
        <v>771</v>
      </c>
      <c r="F78" s="233">
        <v>13641.6</v>
      </c>
    </row>
    <row r="79" spans="2:6" x14ac:dyDescent="0.25">
      <c r="B79" s="163">
        <v>41104</v>
      </c>
      <c r="C79" s="257">
        <v>41729</v>
      </c>
      <c r="D79" s="263" t="s">
        <v>779</v>
      </c>
      <c r="E79" s="246" t="s">
        <v>780</v>
      </c>
      <c r="F79" s="233">
        <v>19488</v>
      </c>
    </row>
    <row r="80" spans="2:6" x14ac:dyDescent="0.25">
      <c r="B80" s="163">
        <v>41185</v>
      </c>
      <c r="C80" s="257">
        <v>44228</v>
      </c>
      <c r="D80" s="263" t="s">
        <v>787</v>
      </c>
      <c r="E80" s="258">
        <v>1813</v>
      </c>
      <c r="F80" s="233">
        <v>18263.560000000001</v>
      </c>
    </row>
    <row r="81" spans="2:9" x14ac:dyDescent="0.25">
      <c r="B81" s="163">
        <v>41262</v>
      </c>
      <c r="C81" s="257" t="s">
        <v>792</v>
      </c>
      <c r="D81" s="263" t="s">
        <v>793</v>
      </c>
      <c r="E81" s="258">
        <v>1813</v>
      </c>
      <c r="F81" s="233">
        <v>18263.560000000001</v>
      </c>
      <c r="G81" s="234">
        <f>SUM(F65:F81)</f>
        <v>2684944.8200000003</v>
      </c>
    </row>
    <row r="82" spans="2:9" x14ac:dyDescent="0.25">
      <c r="B82" s="248"/>
      <c r="C82" s="257"/>
      <c r="D82" s="263"/>
      <c r="E82" s="258"/>
      <c r="F82" s="233"/>
    </row>
    <row r="83" spans="2:9" s="164" customFormat="1" x14ac:dyDescent="0.25">
      <c r="B83" s="242">
        <v>2013</v>
      </c>
      <c r="C83" s="264"/>
      <c r="D83" s="265"/>
      <c r="E83" s="266"/>
      <c r="F83" s="234">
        <v>0</v>
      </c>
      <c r="G83" s="234"/>
    </row>
    <row r="84" spans="2:9" s="164" customFormat="1" x14ac:dyDescent="0.25">
      <c r="B84" s="267"/>
      <c r="C84" s="264"/>
      <c r="D84" s="268"/>
      <c r="E84" s="266"/>
      <c r="F84" s="234"/>
      <c r="G84" s="234"/>
    </row>
    <row r="85" spans="2:9" s="164" customFormat="1" x14ac:dyDescent="0.25">
      <c r="B85" s="242">
        <v>2014</v>
      </c>
      <c r="C85" s="264"/>
      <c r="D85" s="265"/>
      <c r="E85" s="266"/>
      <c r="F85" s="234">
        <v>0</v>
      </c>
      <c r="G85" s="234"/>
    </row>
    <row r="86" spans="2:9" s="164" customFormat="1" x14ac:dyDescent="0.25">
      <c r="B86" s="267"/>
      <c r="C86" s="264"/>
      <c r="D86" s="268"/>
      <c r="E86" s="266"/>
      <c r="F86" s="234"/>
      <c r="G86" s="234"/>
    </row>
    <row r="87" spans="2:9" s="164" customFormat="1" x14ac:dyDescent="0.25">
      <c r="B87" s="242">
        <v>2015</v>
      </c>
      <c r="C87" s="264"/>
      <c r="D87" s="265"/>
      <c r="E87" s="266"/>
      <c r="F87" s="234"/>
      <c r="G87" s="234"/>
    </row>
    <row r="88" spans="2:9" s="164" customFormat="1" x14ac:dyDescent="0.25">
      <c r="B88" s="269">
        <v>42111</v>
      </c>
      <c r="C88" s="257">
        <v>49696</v>
      </c>
      <c r="D88" s="263" t="s">
        <v>1746</v>
      </c>
      <c r="E88" s="266"/>
      <c r="F88" s="234">
        <v>27942.73</v>
      </c>
      <c r="G88" s="234"/>
    </row>
    <row r="89" spans="2:9" s="217" customFormat="1" ht="17.399999999999999" customHeight="1" x14ac:dyDescent="0.25">
      <c r="B89" s="163">
        <v>42140</v>
      </c>
      <c r="C89" s="257">
        <v>51588</v>
      </c>
      <c r="D89" s="263" t="s">
        <v>1834</v>
      </c>
      <c r="E89" s="214"/>
      <c r="F89" s="216">
        <v>203464</v>
      </c>
      <c r="G89" s="218"/>
      <c r="I89" s="219"/>
    </row>
    <row r="90" spans="2:9" s="217" customFormat="1" ht="17.399999999999999" customHeight="1" x14ac:dyDescent="0.25">
      <c r="B90" s="163">
        <v>42140</v>
      </c>
      <c r="C90" s="257">
        <v>51590</v>
      </c>
      <c r="D90" s="263" t="s">
        <v>1836</v>
      </c>
      <c r="E90" s="214"/>
      <c r="F90" s="216">
        <v>180477</v>
      </c>
      <c r="G90" s="234">
        <f>SUM(F88:F90)</f>
        <v>411883.73</v>
      </c>
      <c r="I90" s="219"/>
    </row>
    <row r="91" spans="2:9" s="217" customFormat="1" ht="20.399999999999999" customHeight="1" x14ac:dyDescent="0.25">
      <c r="B91" s="163"/>
      <c r="C91" s="213"/>
      <c r="D91" s="263"/>
      <c r="E91" s="214"/>
      <c r="F91" s="216"/>
      <c r="G91" s="218"/>
      <c r="I91" s="219"/>
    </row>
    <row r="92" spans="2:9" s="164" customFormat="1" x14ac:dyDescent="0.25">
      <c r="B92" s="267"/>
      <c r="C92" s="264"/>
      <c r="D92" s="268"/>
      <c r="E92" s="266"/>
      <c r="F92" s="234"/>
      <c r="G92" s="234"/>
    </row>
    <row r="93" spans="2:9" ht="15" thickBot="1" x14ac:dyDescent="0.3">
      <c r="B93" s="270"/>
      <c r="C93" s="271"/>
      <c r="D93" s="272" t="s">
        <v>643</v>
      </c>
      <c r="E93" s="101"/>
      <c r="F93" s="273">
        <f>SUM(F10:F92)</f>
        <v>5943591.129999999</v>
      </c>
      <c r="G93" s="273">
        <f>SUM(G10:G92)</f>
        <v>5943591.1300000008</v>
      </c>
    </row>
    <row r="94" spans="2:9" ht="15" thickTop="1" x14ac:dyDescent="0.25">
      <c r="B94" s="256"/>
      <c r="C94" s="256" t="s">
        <v>10</v>
      </c>
      <c r="D94" s="256" t="s">
        <v>10</v>
      </c>
      <c r="E94" s="256"/>
      <c r="F94" s="274"/>
    </row>
    <row r="95" spans="2:9" x14ac:dyDescent="0.25">
      <c r="B95" s="256"/>
      <c r="C95" s="256"/>
      <c r="D95" s="256"/>
      <c r="E95" s="256" t="s">
        <v>10</v>
      </c>
      <c r="F95" s="274" t="s">
        <v>10</v>
      </c>
    </row>
    <row r="96" spans="2:9" x14ac:dyDescent="0.25">
      <c r="B96" s="256"/>
      <c r="C96" s="256"/>
      <c r="D96" s="256"/>
      <c r="E96" s="256"/>
      <c r="F96" s="274"/>
    </row>
    <row r="97" spans="2:6" x14ac:dyDescent="0.25">
      <c r="B97" s="237"/>
      <c r="C97" s="237"/>
      <c r="D97" s="238"/>
      <c r="E97" s="237"/>
      <c r="F97" s="233"/>
    </row>
  </sheetData>
  <mergeCells count="3">
    <mergeCell ref="B2:G2"/>
    <mergeCell ref="B3:G3"/>
    <mergeCell ref="B4:G4"/>
  </mergeCells>
  <phoneticPr fontId="31" type="noConversion"/>
  <pageMargins left="0.39370078740157483" right="0" top="0.31496062992125984" bottom="0.39370078740157483" header="0.51181102362204722" footer="0.51181102362204722"/>
  <pageSetup scale="9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4"/>
  </sheetPr>
  <dimension ref="B1:H54"/>
  <sheetViews>
    <sheetView workbookViewId="0">
      <pane xSplit="3" ySplit="7" topLeftCell="D38" activePane="bottomRight" state="frozen"/>
      <selection pane="topRight" activeCell="D1" sqref="D1"/>
      <selection pane="bottomLeft" activeCell="A8" sqref="A8"/>
      <selection pane="bottomRight" activeCell="D45" sqref="D45"/>
    </sheetView>
  </sheetViews>
  <sheetFormatPr baseColWidth="10" defaultColWidth="11.5546875" defaultRowHeight="14.4" x14ac:dyDescent="0.35"/>
  <cols>
    <col min="1" max="1" width="7.77734375" style="1" customWidth="1"/>
    <col min="2" max="2" width="18.77734375" style="1" customWidth="1"/>
    <col min="3" max="3" width="17.6640625" style="1" hidden="1" customWidth="1"/>
    <col min="4" max="4" width="54.44140625" style="2" customWidth="1"/>
    <col min="5" max="5" width="12.21875" style="1" hidden="1" customWidth="1"/>
    <col min="6" max="6" width="17.44140625" style="82" customWidth="1"/>
    <col min="7" max="7" width="12.44140625" style="82" customWidth="1"/>
    <col min="8" max="16384" width="11.5546875" style="1"/>
  </cols>
  <sheetData>
    <row r="1" spans="2:8" ht="18.600000000000001" thickBot="1" x14ac:dyDescent="0.4">
      <c r="B1" s="14"/>
      <c r="C1" s="14"/>
      <c r="D1" s="15"/>
      <c r="E1" s="6"/>
      <c r="F1" s="17"/>
    </row>
    <row r="2" spans="2:8" ht="18" customHeight="1" x14ac:dyDescent="0.35">
      <c r="B2" s="285" t="s">
        <v>11</v>
      </c>
      <c r="C2" s="286"/>
      <c r="D2" s="286"/>
      <c r="E2" s="286"/>
      <c r="F2" s="286"/>
      <c r="G2" s="287"/>
      <c r="H2" s="83"/>
    </row>
    <row r="3" spans="2:8" ht="16.2" x14ac:dyDescent="0.35">
      <c r="B3" s="279" t="s">
        <v>820</v>
      </c>
      <c r="C3" s="280"/>
      <c r="D3" s="280"/>
      <c r="E3" s="280"/>
      <c r="F3" s="280"/>
      <c r="G3" s="281"/>
      <c r="H3" s="83"/>
    </row>
    <row r="4" spans="2:8" ht="16.8" thickBot="1" x14ac:dyDescent="0.4">
      <c r="B4" s="282" t="str">
        <f>'MOBILIARIO  Y EQ.'!B4:H4</f>
        <v>AL 31 DE JULIO DEL 2015</v>
      </c>
      <c r="C4" s="283"/>
      <c r="D4" s="283"/>
      <c r="E4" s="283"/>
      <c r="F4" s="283"/>
      <c r="G4" s="284"/>
      <c r="H4" s="34"/>
    </row>
    <row r="5" spans="2:8" x14ac:dyDescent="0.35">
      <c r="B5" s="4"/>
      <c r="C5" s="4"/>
      <c r="D5" s="5"/>
      <c r="E5" s="4"/>
      <c r="F5" s="17"/>
    </row>
    <row r="6" spans="2:8" x14ac:dyDescent="0.35">
      <c r="B6" s="4"/>
      <c r="C6" s="4"/>
      <c r="D6" s="5"/>
      <c r="E6" s="4"/>
      <c r="F6" s="17"/>
    </row>
    <row r="7" spans="2:8" s="92" customFormat="1" ht="36.6" customHeight="1" x14ac:dyDescent="0.25">
      <c r="B7" s="93" t="s">
        <v>821</v>
      </c>
      <c r="C7" s="95" t="s">
        <v>13</v>
      </c>
      <c r="D7" s="95" t="s">
        <v>14</v>
      </c>
      <c r="E7" s="95"/>
      <c r="F7" s="96" t="s">
        <v>811</v>
      </c>
      <c r="G7" s="97" t="s">
        <v>816</v>
      </c>
    </row>
    <row r="8" spans="2:8" x14ac:dyDescent="0.35">
      <c r="B8" s="4"/>
      <c r="C8" s="4"/>
      <c r="D8" s="5"/>
      <c r="E8" s="4"/>
      <c r="F8" s="17"/>
    </row>
    <row r="9" spans="2:8" ht="16.2" x14ac:dyDescent="0.35">
      <c r="B9" s="113">
        <v>1999</v>
      </c>
      <c r="C9" s="23"/>
      <c r="D9" s="47"/>
      <c r="E9" s="81"/>
      <c r="F9" s="17"/>
    </row>
    <row r="10" spans="2:8" x14ac:dyDescent="0.35">
      <c r="B10" s="43">
        <v>36201</v>
      </c>
      <c r="C10" s="11"/>
      <c r="D10" s="39" t="s">
        <v>454</v>
      </c>
      <c r="E10" s="55"/>
      <c r="F10" s="17">
        <f>40934.81+23350.75</f>
        <v>64285.56</v>
      </c>
    </row>
    <row r="11" spans="2:8" x14ac:dyDescent="0.35">
      <c r="B11" s="43">
        <v>36357</v>
      </c>
      <c r="C11" s="11"/>
      <c r="D11" s="39" t="s">
        <v>455</v>
      </c>
      <c r="E11" s="55"/>
      <c r="F11" s="17">
        <v>4440</v>
      </c>
    </row>
    <row r="12" spans="2:8" x14ac:dyDescent="0.35">
      <c r="B12" s="43">
        <v>36473</v>
      </c>
      <c r="C12" s="11"/>
      <c r="D12" s="39" t="s">
        <v>456</v>
      </c>
      <c r="E12" s="55"/>
      <c r="F12" s="17">
        <v>6396.4</v>
      </c>
      <c r="G12" s="82">
        <f>SUM(F10:F12)</f>
        <v>75121.959999999992</v>
      </c>
    </row>
    <row r="13" spans="2:8" x14ac:dyDescent="0.35">
      <c r="B13" s="11"/>
      <c r="C13" s="11"/>
      <c r="D13" s="39"/>
      <c r="E13" s="55"/>
      <c r="F13" s="17"/>
    </row>
    <row r="14" spans="2:8" ht="16.2" x14ac:dyDescent="0.35">
      <c r="B14" s="113">
        <v>2000</v>
      </c>
      <c r="C14" s="23"/>
      <c r="D14" s="47"/>
      <c r="E14" s="81"/>
      <c r="F14" s="17"/>
    </row>
    <row r="15" spans="2:8" x14ac:dyDescent="0.35">
      <c r="B15" s="43">
        <v>36585</v>
      </c>
      <c r="C15" s="11"/>
      <c r="D15" s="39" t="s">
        <v>457</v>
      </c>
      <c r="E15" s="55"/>
      <c r="F15" s="17">
        <v>6741</v>
      </c>
    </row>
    <row r="16" spans="2:8" x14ac:dyDescent="0.35">
      <c r="B16" s="43">
        <v>36769</v>
      </c>
      <c r="C16" s="11"/>
      <c r="D16" s="39" t="s">
        <v>458</v>
      </c>
      <c r="E16" s="55"/>
      <c r="F16" s="17">
        <f>1580+8094.03</f>
        <v>9674.0299999999988</v>
      </c>
      <c r="G16" s="82">
        <f>SUM(F15:F16)</f>
        <v>16415.03</v>
      </c>
    </row>
    <row r="17" spans="2:7" x14ac:dyDescent="0.35">
      <c r="B17" s="11"/>
      <c r="C17" s="11"/>
      <c r="D17" s="39"/>
      <c r="E17" s="55"/>
      <c r="F17" s="17"/>
    </row>
    <row r="18" spans="2:7" ht="16.2" x14ac:dyDescent="0.35">
      <c r="B18" s="113">
        <v>2003</v>
      </c>
      <c r="C18" s="23"/>
      <c r="D18" s="47"/>
      <c r="E18" s="81"/>
      <c r="F18" s="17"/>
    </row>
    <row r="19" spans="2:7" x14ac:dyDescent="0.35">
      <c r="B19" s="43">
        <v>37733</v>
      </c>
      <c r="C19" s="11"/>
      <c r="D19" s="39" t="s">
        <v>459</v>
      </c>
      <c r="E19" s="55"/>
      <c r="F19" s="17">
        <v>47174.7</v>
      </c>
    </row>
    <row r="20" spans="2:7" x14ac:dyDescent="0.35">
      <c r="B20" s="43">
        <v>37733</v>
      </c>
      <c r="C20" s="11"/>
      <c r="D20" s="39" t="s">
        <v>520</v>
      </c>
      <c r="E20" s="55"/>
      <c r="F20" s="17">
        <v>4414.3599999999997</v>
      </c>
      <c r="G20" s="82">
        <f>SUM(F19:F20)</f>
        <v>51589.06</v>
      </c>
    </row>
    <row r="21" spans="2:7" x14ac:dyDescent="0.35">
      <c r="B21" s="11"/>
      <c r="C21" s="11"/>
      <c r="D21" s="39"/>
      <c r="E21" s="55"/>
      <c r="F21" s="17"/>
    </row>
    <row r="22" spans="2:7" ht="16.2" x14ac:dyDescent="0.35">
      <c r="B22" s="113">
        <v>2006</v>
      </c>
      <c r="C22" s="23"/>
      <c r="D22" s="47"/>
      <c r="E22" s="81"/>
      <c r="F22" s="90"/>
    </row>
    <row r="23" spans="2:7" x14ac:dyDescent="0.35">
      <c r="B23" s="43">
        <v>38777</v>
      </c>
      <c r="C23" s="22"/>
      <c r="D23" s="114" t="s">
        <v>460</v>
      </c>
      <c r="E23" s="23"/>
      <c r="F23" s="82">
        <v>11825.45</v>
      </c>
      <c r="G23" s="82">
        <f>F23</f>
        <v>11825.45</v>
      </c>
    </row>
    <row r="24" spans="2:7" x14ac:dyDescent="0.35">
      <c r="B24" s="22"/>
      <c r="C24" s="22"/>
      <c r="D24" s="114"/>
      <c r="E24" s="23"/>
    </row>
    <row r="25" spans="2:7" ht="15" x14ac:dyDescent="0.35">
      <c r="B25" s="113">
        <v>2009</v>
      </c>
      <c r="C25" s="23"/>
      <c r="D25" s="114"/>
      <c r="E25" s="23"/>
    </row>
    <row r="26" spans="2:7" x14ac:dyDescent="0.35">
      <c r="B26" s="43">
        <v>39826</v>
      </c>
      <c r="C26" s="67">
        <v>15478</v>
      </c>
      <c r="D26" s="114" t="s">
        <v>461</v>
      </c>
      <c r="E26" s="68">
        <v>165475</v>
      </c>
      <c r="F26" s="82">
        <v>8996.9500000000007</v>
      </c>
    </row>
    <row r="27" spans="2:7" x14ac:dyDescent="0.35">
      <c r="B27" s="43">
        <v>39906</v>
      </c>
      <c r="C27" s="67">
        <v>16861</v>
      </c>
      <c r="D27" s="114" t="s">
        <v>462</v>
      </c>
      <c r="E27" s="68">
        <v>8251</v>
      </c>
      <c r="F27" s="82">
        <v>24840</v>
      </c>
    </row>
    <row r="28" spans="2:7" x14ac:dyDescent="0.35">
      <c r="B28" s="43">
        <v>39911</v>
      </c>
      <c r="C28" s="67">
        <v>16932</v>
      </c>
      <c r="D28" s="114" t="s">
        <v>462</v>
      </c>
      <c r="E28" s="68">
        <v>6794</v>
      </c>
      <c r="F28" s="82">
        <v>20745.439999999999</v>
      </c>
    </row>
    <row r="29" spans="2:7" x14ac:dyDescent="0.35">
      <c r="B29" s="43">
        <v>39923</v>
      </c>
      <c r="C29" s="67">
        <v>17208</v>
      </c>
      <c r="D29" s="114" t="s">
        <v>463</v>
      </c>
      <c r="E29" s="68">
        <v>51525</v>
      </c>
      <c r="F29" s="82">
        <v>22278.26</v>
      </c>
    </row>
    <row r="30" spans="2:7" x14ac:dyDescent="0.35">
      <c r="B30" s="43">
        <v>39932</v>
      </c>
      <c r="C30" s="67">
        <v>17363</v>
      </c>
      <c r="D30" s="114" t="s">
        <v>464</v>
      </c>
      <c r="E30" s="68">
        <v>6293</v>
      </c>
      <c r="F30" s="82">
        <v>131100</v>
      </c>
    </row>
    <row r="31" spans="2:7" x14ac:dyDescent="0.35">
      <c r="B31" s="43">
        <v>39934</v>
      </c>
      <c r="C31" s="67">
        <v>17437</v>
      </c>
      <c r="D31" s="114" t="s">
        <v>906</v>
      </c>
      <c r="E31" s="68">
        <v>8604</v>
      </c>
      <c r="F31" s="82">
        <v>9098.99</v>
      </c>
    </row>
    <row r="32" spans="2:7" x14ac:dyDescent="0.35">
      <c r="B32" s="43">
        <v>39960</v>
      </c>
      <c r="C32" s="67">
        <v>17976</v>
      </c>
      <c r="D32" s="114" t="s">
        <v>465</v>
      </c>
      <c r="E32" s="68">
        <v>6192</v>
      </c>
      <c r="F32" s="82">
        <v>37150.75</v>
      </c>
    </row>
    <row r="33" spans="2:7" x14ac:dyDescent="0.35">
      <c r="B33" s="43">
        <v>39960</v>
      </c>
      <c r="C33" s="67">
        <v>17978</v>
      </c>
      <c r="D33" s="103" t="s">
        <v>907</v>
      </c>
      <c r="E33" s="68">
        <v>6433</v>
      </c>
      <c r="F33" s="82">
        <v>18474.75</v>
      </c>
    </row>
    <row r="34" spans="2:7" x14ac:dyDescent="0.35">
      <c r="B34" s="43">
        <v>40023</v>
      </c>
      <c r="C34" s="67">
        <v>24316</v>
      </c>
      <c r="D34" s="114" t="s">
        <v>10</v>
      </c>
      <c r="E34" s="68"/>
      <c r="F34" s="82">
        <v>666.31</v>
      </c>
    </row>
    <row r="35" spans="2:7" x14ac:dyDescent="0.35">
      <c r="B35" s="43">
        <v>40025</v>
      </c>
      <c r="C35" s="73" t="s">
        <v>800</v>
      </c>
      <c r="D35" s="114" t="s">
        <v>10</v>
      </c>
      <c r="E35" s="68"/>
      <c r="F35" s="82">
        <v>3399.15</v>
      </c>
    </row>
    <row r="36" spans="2:7" x14ac:dyDescent="0.35">
      <c r="B36" s="43">
        <v>40049</v>
      </c>
      <c r="C36" s="67">
        <v>24904</v>
      </c>
      <c r="D36" s="103" t="s">
        <v>503</v>
      </c>
      <c r="E36" s="68"/>
      <c r="F36" s="82">
        <v>3392.5</v>
      </c>
    </row>
    <row r="37" spans="2:7" x14ac:dyDescent="0.35">
      <c r="B37" s="43">
        <v>40053</v>
      </c>
      <c r="C37" s="74" t="s">
        <v>504</v>
      </c>
      <c r="D37" s="103" t="s">
        <v>905</v>
      </c>
      <c r="E37" s="68"/>
      <c r="F37" s="82">
        <v>11381.21</v>
      </c>
      <c r="G37" s="82">
        <f>SUM(F26:F37)</f>
        <v>291524.31000000006</v>
      </c>
    </row>
    <row r="38" spans="2:7" x14ac:dyDescent="0.35">
      <c r="B38" s="22"/>
      <c r="C38" s="74"/>
      <c r="D38" s="103"/>
      <c r="E38" s="68"/>
    </row>
    <row r="39" spans="2:7" ht="15" x14ac:dyDescent="0.35">
      <c r="B39" s="113">
        <v>2011</v>
      </c>
      <c r="C39" s="23"/>
      <c r="D39" s="114"/>
      <c r="E39" s="23"/>
    </row>
    <row r="40" spans="2:7" x14ac:dyDescent="0.35">
      <c r="B40" s="43">
        <v>40800</v>
      </c>
      <c r="C40" s="67">
        <v>30472</v>
      </c>
      <c r="D40" s="103" t="s">
        <v>621</v>
      </c>
      <c r="E40" s="68">
        <v>1663</v>
      </c>
      <c r="F40" s="82">
        <v>19320.96</v>
      </c>
      <c r="G40" s="82">
        <f>F40</f>
        <v>19320.96</v>
      </c>
    </row>
    <row r="41" spans="2:7" x14ac:dyDescent="0.35">
      <c r="B41" s="22"/>
      <c r="C41" s="67"/>
      <c r="D41" s="103"/>
      <c r="E41" s="68"/>
    </row>
    <row r="42" spans="2:7" ht="15" x14ac:dyDescent="0.35">
      <c r="B42" s="113">
        <v>2012</v>
      </c>
      <c r="C42" s="67"/>
      <c r="D42" s="114"/>
      <c r="E42" s="23"/>
    </row>
    <row r="43" spans="2:7" x14ac:dyDescent="0.35">
      <c r="B43" s="43">
        <v>41019</v>
      </c>
      <c r="C43" s="67">
        <v>35068</v>
      </c>
      <c r="D43" s="114" t="s">
        <v>904</v>
      </c>
      <c r="E43" s="58" t="s">
        <v>699</v>
      </c>
      <c r="F43" s="82">
        <v>94134</v>
      </c>
      <c r="G43" s="82">
        <f>F43</f>
        <v>94134</v>
      </c>
    </row>
    <row r="44" spans="2:7" x14ac:dyDescent="0.35">
      <c r="B44" s="22"/>
      <c r="C44" s="67"/>
      <c r="D44" s="114"/>
      <c r="E44" s="58"/>
    </row>
    <row r="45" spans="2:7" ht="15" x14ac:dyDescent="0.35">
      <c r="B45" s="113">
        <v>2013</v>
      </c>
      <c r="C45" s="67"/>
      <c r="D45" s="114"/>
      <c r="E45" s="23"/>
      <c r="F45" s="82">
        <v>0</v>
      </c>
      <c r="G45" s="82">
        <v>0</v>
      </c>
    </row>
    <row r="46" spans="2:7" ht="15" customHeight="1" x14ac:dyDescent="0.35">
      <c r="B46" s="43"/>
      <c r="C46" s="54"/>
      <c r="D46" s="39"/>
      <c r="E46" s="1">
        <v>11238</v>
      </c>
      <c r="F46" s="84"/>
    </row>
    <row r="47" spans="2:7" ht="15" x14ac:dyDescent="0.35">
      <c r="B47" s="113">
        <v>2014</v>
      </c>
      <c r="C47" s="67"/>
      <c r="D47" s="114"/>
      <c r="E47" s="23"/>
      <c r="F47" s="82">
        <v>0</v>
      </c>
      <c r="G47" s="82">
        <v>0</v>
      </c>
    </row>
    <row r="48" spans="2:7" ht="15" customHeight="1" x14ac:dyDescent="0.35">
      <c r="B48" s="43"/>
      <c r="C48" s="54"/>
      <c r="D48" s="39"/>
      <c r="E48" s="1">
        <v>11238</v>
      </c>
      <c r="F48" s="84"/>
    </row>
    <row r="49" spans="2:7" ht="15" x14ac:dyDescent="0.35">
      <c r="B49" s="113">
        <v>2015</v>
      </c>
      <c r="C49" s="67"/>
      <c r="D49" s="114"/>
      <c r="E49" s="23"/>
      <c r="F49" s="82">
        <v>0</v>
      </c>
      <c r="G49" s="82">
        <v>0</v>
      </c>
    </row>
    <row r="50" spans="2:7" ht="15" customHeight="1" x14ac:dyDescent="0.35">
      <c r="B50" s="43"/>
      <c r="C50" s="54"/>
      <c r="D50" s="39"/>
      <c r="E50" s="1">
        <v>11238</v>
      </c>
      <c r="F50" s="84"/>
    </row>
    <row r="51" spans="2:7" x14ac:dyDescent="0.35">
      <c r="B51" s="21"/>
      <c r="C51" s="21"/>
      <c r="D51" s="21"/>
      <c r="E51" s="21"/>
      <c r="F51" s="17"/>
    </row>
    <row r="52" spans="2:7" ht="15" thickBot="1" x14ac:dyDescent="0.4">
      <c r="B52" s="57"/>
      <c r="C52" s="57"/>
      <c r="D52" s="100" t="s">
        <v>643</v>
      </c>
      <c r="E52" s="101"/>
      <c r="F52" s="102">
        <f>SUM(F10:F46)</f>
        <v>559930.77</v>
      </c>
      <c r="G52" s="102">
        <f>SUM(G10:G46)</f>
        <v>559930.77</v>
      </c>
    </row>
    <row r="53" spans="2:7" ht="15" thickTop="1" x14ac:dyDescent="0.35">
      <c r="B53" s="57"/>
      <c r="C53" s="57"/>
      <c r="D53" s="57"/>
      <c r="E53" s="57"/>
      <c r="F53" s="90"/>
    </row>
    <row r="54" spans="2:7" x14ac:dyDescent="0.35">
      <c r="B54" s="57"/>
      <c r="C54" s="57"/>
      <c r="D54" s="57"/>
      <c r="E54" s="57"/>
      <c r="F54" s="90"/>
    </row>
  </sheetData>
  <mergeCells count="3">
    <mergeCell ref="B2:G2"/>
    <mergeCell ref="B3:G3"/>
    <mergeCell ref="B4:G4"/>
  </mergeCells>
  <phoneticPr fontId="31" type="noConversion"/>
  <pageMargins left="0.39370078740157483" right="0.15748031496062992" top="0.51181102362204722" bottom="0.43307086614173229" header="0.51181102362204722" footer="0.51181102362204722"/>
  <pageSetup scale="8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50"/>
  <sheetViews>
    <sheetView topLeftCell="B4" zoomScale="74" zoomScaleNormal="74" workbookViewId="0">
      <pane xSplit="2" ySplit="12" topLeftCell="D16" activePane="bottomRight" state="frozen"/>
      <selection activeCell="B4" sqref="B4"/>
      <selection pane="topRight" activeCell="D4" sqref="D4"/>
      <selection pane="bottomLeft" activeCell="B16" sqref="B16"/>
      <selection pane="bottomRight" activeCell="G23" sqref="G23"/>
    </sheetView>
  </sheetViews>
  <sheetFormatPr baseColWidth="10" defaultColWidth="11.44140625" defaultRowHeight="14.4" x14ac:dyDescent="0.35"/>
  <cols>
    <col min="1" max="1" width="4.109375" style="121" customWidth="1"/>
    <col min="2" max="2" width="6.6640625" style="119" customWidth="1"/>
    <col min="3" max="3" width="45" style="120" customWidth="1"/>
    <col min="4" max="4" width="29.21875" style="120" customWidth="1"/>
    <col min="5" max="5" width="17.88671875" style="121" customWidth="1"/>
    <col min="6" max="6" width="22.44140625" style="121" customWidth="1"/>
    <col min="7" max="7" width="20.33203125" style="121" customWidth="1"/>
    <col min="8" max="8" width="11.88671875" style="121" customWidth="1"/>
    <col min="9" max="9" width="15.109375" style="121" customWidth="1"/>
    <col min="10" max="10" width="31.33203125" style="121" customWidth="1"/>
    <col min="11" max="11" width="11.44140625" style="158"/>
    <col min="12" max="16384" width="11.44140625" style="121"/>
  </cols>
  <sheetData>
    <row r="5" spans="2:11" ht="15" thickBot="1" x14ac:dyDescent="0.4">
      <c r="H5" s="152"/>
    </row>
    <row r="6" spans="2:11" ht="15" customHeight="1" x14ac:dyDescent="0.35">
      <c r="B6" s="119" t="s">
        <v>10</v>
      </c>
      <c r="C6" s="300" t="s">
        <v>11</v>
      </c>
      <c r="D6" s="301"/>
      <c r="E6" s="301"/>
      <c r="F6" s="301"/>
      <c r="G6" s="301"/>
      <c r="H6" s="301"/>
      <c r="I6" s="302"/>
      <c r="J6" s="122"/>
    </row>
    <row r="7" spans="2:11" ht="16.2" x14ac:dyDescent="0.35">
      <c r="C7" s="303" t="s">
        <v>856</v>
      </c>
      <c r="D7" s="304"/>
      <c r="E7" s="304"/>
      <c r="F7" s="304"/>
      <c r="G7" s="304"/>
      <c r="H7" s="304"/>
      <c r="I7" s="305"/>
      <c r="J7" s="122"/>
    </row>
    <row r="8" spans="2:11" s="125" customFormat="1" ht="21" customHeight="1" thickBot="1" x14ac:dyDescent="0.3">
      <c r="B8" s="123"/>
      <c r="C8" s="306" t="s">
        <v>924</v>
      </c>
      <c r="D8" s="307"/>
      <c r="E8" s="307"/>
      <c r="F8" s="307"/>
      <c r="G8" s="307"/>
      <c r="H8" s="307"/>
      <c r="I8" s="308"/>
      <c r="J8" s="124"/>
      <c r="K8" s="139"/>
    </row>
    <row r="9" spans="2:11" ht="15" hidden="1" thickBot="1" x14ac:dyDescent="0.4"/>
    <row r="10" spans="2:11" ht="15" hidden="1" thickBot="1" x14ac:dyDescent="0.4">
      <c r="E10" s="309" t="s">
        <v>825</v>
      </c>
      <c r="F10" s="310"/>
      <c r="J10" s="126"/>
    </row>
    <row r="11" spans="2:11" ht="15" hidden="1" thickBot="1" x14ac:dyDescent="0.4"/>
    <row r="12" spans="2:11" s="142" customFormat="1" ht="28.2" customHeight="1" thickBot="1" x14ac:dyDescent="0.3">
      <c r="B12" s="141"/>
      <c r="C12" s="297" t="s">
        <v>857</v>
      </c>
      <c r="D12" s="298"/>
      <c r="E12" s="299"/>
      <c r="G12" s="147" t="s">
        <v>1838</v>
      </c>
      <c r="K12" s="159"/>
    </row>
    <row r="13" spans="2:11" x14ac:dyDescent="0.35">
      <c r="B13" s="127"/>
      <c r="C13" s="151"/>
      <c r="D13" s="151"/>
      <c r="E13" s="140"/>
      <c r="F13" s="128"/>
      <c r="G13" s="128"/>
      <c r="H13" s="128"/>
      <c r="I13" s="128"/>
      <c r="J13" s="128"/>
      <c r="K13" s="160"/>
    </row>
    <row r="14" spans="2:11" x14ac:dyDescent="0.35">
      <c r="B14" s="129" t="s">
        <v>13</v>
      </c>
      <c r="C14" s="129" t="s">
        <v>826</v>
      </c>
      <c r="D14" s="129" t="s">
        <v>827</v>
      </c>
      <c r="E14" s="129" t="s">
        <v>828</v>
      </c>
      <c r="F14" s="129" t="s">
        <v>829</v>
      </c>
      <c r="G14" s="129" t="s">
        <v>830</v>
      </c>
      <c r="H14" s="129" t="s">
        <v>831</v>
      </c>
      <c r="I14" s="129" t="s">
        <v>832</v>
      </c>
      <c r="J14" s="129" t="s">
        <v>833</v>
      </c>
      <c r="K14" s="160"/>
    </row>
    <row r="15" spans="2:11" ht="15" thickBot="1" x14ac:dyDescent="0.4">
      <c r="B15" s="130" t="s">
        <v>834</v>
      </c>
      <c r="C15" s="131"/>
      <c r="D15" s="131"/>
      <c r="E15" s="132"/>
      <c r="F15" s="132"/>
      <c r="G15" s="132"/>
      <c r="H15" s="133"/>
      <c r="I15" s="133"/>
      <c r="J15" s="132"/>
      <c r="K15" s="160"/>
    </row>
    <row r="16" spans="2:11" s="125" customFormat="1" ht="30.75" customHeight="1" x14ac:dyDescent="0.25">
      <c r="B16" s="134">
        <v>1</v>
      </c>
      <c r="C16" s="156" t="s">
        <v>1839</v>
      </c>
      <c r="D16" s="157" t="s">
        <v>858</v>
      </c>
      <c r="E16" s="136" t="s">
        <v>835</v>
      </c>
      <c r="F16" s="136" t="s">
        <v>836</v>
      </c>
      <c r="G16" s="136" t="s">
        <v>837</v>
      </c>
      <c r="H16" s="136">
        <v>2003</v>
      </c>
      <c r="I16" s="136" t="s">
        <v>838</v>
      </c>
      <c r="J16" s="137" t="s">
        <v>421</v>
      </c>
      <c r="K16" s="138"/>
    </row>
    <row r="17" spans="2:11" s="125" customFormat="1" ht="30.75" customHeight="1" x14ac:dyDescent="0.25">
      <c r="B17" s="134">
        <v>2</v>
      </c>
      <c r="C17" s="135" t="s">
        <v>859</v>
      </c>
      <c r="D17" s="135" t="s">
        <v>860</v>
      </c>
      <c r="E17" s="136" t="s">
        <v>417</v>
      </c>
      <c r="F17" s="136" t="s">
        <v>839</v>
      </c>
      <c r="G17" s="136" t="s">
        <v>840</v>
      </c>
      <c r="H17" s="136">
        <v>2004</v>
      </c>
      <c r="I17" s="136" t="s">
        <v>841</v>
      </c>
      <c r="J17" s="136" t="s">
        <v>418</v>
      </c>
      <c r="K17" s="139"/>
    </row>
    <row r="18" spans="2:11" s="125" customFormat="1" ht="30.75" customHeight="1" x14ac:dyDescent="0.25">
      <c r="B18" s="134">
        <v>3</v>
      </c>
      <c r="C18" s="135" t="s">
        <v>917</v>
      </c>
      <c r="D18" s="135" t="s">
        <v>843</v>
      </c>
      <c r="E18" s="136" t="s">
        <v>417</v>
      </c>
      <c r="F18" s="136" t="s">
        <v>839</v>
      </c>
      <c r="G18" s="136" t="s">
        <v>844</v>
      </c>
      <c r="H18" s="136">
        <v>2008</v>
      </c>
      <c r="I18" s="136" t="s">
        <v>845</v>
      </c>
      <c r="J18" s="136" t="s">
        <v>428</v>
      </c>
      <c r="K18" s="139"/>
    </row>
    <row r="19" spans="2:11" s="139" customFormat="1" ht="30.75" customHeight="1" x14ac:dyDescent="0.25">
      <c r="B19" s="134">
        <v>4</v>
      </c>
      <c r="C19" s="135" t="s">
        <v>861</v>
      </c>
      <c r="D19" s="135" t="s">
        <v>843</v>
      </c>
      <c r="E19" s="136" t="s">
        <v>417</v>
      </c>
      <c r="F19" s="136" t="s">
        <v>846</v>
      </c>
      <c r="G19" s="136" t="s">
        <v>847</v>
      </c>
      <c r="H19" s="136">
        <v>2009</v>
      </c>
      <c r="I19" s="136" t="s">
        <v>848</v>
      </c>
      <c r="J19" s="136" t="s">
        <v>429</v>
      </c>
    </row>
    <row r="20" spans="2:11" s="139" customFormat="1" ht="30.75" customHeight="1" x14ac:dyDescent="0.25">
      <c r="B20" s="134">
        <v>5</v>
      </c>
      <c r="C20" s="135" t="s">
        <v>918</v>
      </c>
      <c r="D20" s="135" t="s">
        <v>843</v>
      </c>
      <c r="E20" s="136" t="s">
        <v>417</v>
      </c>
      <c r="F20" s="136" t="s">
        <v>846</v>
      </c>
      <c r="G20" s="136" t="s">
        <v>849</v>
      </c>
      <c r="H20" s="136">
        <v>2009</v>
      </c>
      <c r="I20" s="136" t="s">
        <v>850</v>
      </c>
      <c r="J20" s="136" t="s">
        <v>430</v>
      </c>
    </row>
    <row r="21" spans="2:11" s="139" customFormat="1" ht="30.75" customHeight="1" x14ac:dyDescent="0.25">
      <c r="B21" s="134">
        <v>6</v>
      </c>
      <c r="C21" s="135" t="s">
        <v>919</v>
      </c>
      <c r="D21" s="135" t="s">
        <v>843</v>
      </c>
      <c r="E21" s="136" t="s">
        <v>417</v>
      </c>
      <c r="F21" s="136" t="s">
        <v>846</v>
      </c>
      <c r="G21" s="136" t="s">
        <v>851</v>
      </c>
      <c r="H21" s="136">
        <v>2009</v>
      </c>
      <c r="I21" s="136" t="s">
        <v>852</v>
      </c>
      <c r="J21" s="136" t="s">
        <v>431</v>
      </c>
    </row>
    <row r="22" spans="2:11" s="139" customFormat="1" ht="30.75" customHeight="1" x14ac:dyDescent="0.25">
      <c r="B22" s="134">
        <v>7</v>
      </c>
      <c r="C22" s="135" t="s">
        <v>920</v>
      </c>
      <c r="D22" s="135" t="s">
        <v>843</v>
      </c>
      <c r="E22" s="136" t="s">
        <v>417</v>
      </c>
      <c r="F22" s="136" t="s">
        <v>846</v>
      </c>
      <c r="G22" s="136" t="s">
        <v>844</v>
      </c>
      <c r="H22" s="136">
        <v>2009</v>
      </c>
      <c r="I22" s="136" t="s">
        <v>853</v>
      </c>
      <c r="J22" s="136" t="s">
        <v>432</v>
      </c>
    </row>
    <row r="23" spans="2:11" s="139" customFormat="1" ht="30.75" customHeight="1" x14ac:dyDescent="0.25">
      <c r="B23" s="134">
        <v>8</v>
      </c>
      <c r="C23" s="135" t="s">
        <v>921</v>
      </c>
      <c r="D23" s="135" t="s">
        <v>843</v>
      </c>
      <c r="E23" s="136" t="s">
        <v>417</v>
      </c>
      <c r="F23" s="136" t="s">
        <v>846</v>
      </c>
      <c r="G23" s="136" t="s">
        <v>844</v>
      </c>
      <c r="H23" s="136">
        <v>2009</v>
      </c>
      <c r="I23" s="136" t="s">
        <v>854</v>
      </c>
      <c r="J23" s="136" t="s">
        <v>433</v>
      </c>
    </row>
    <row r="24" spans="2:11" s="139" customFormat="1" ht="30.75" customHeight="1" x14ac:dyDescent="0.25">
      <c r="B24" s="134">
        <v>9</v>
      </c>
      <c r="C24" s="135" t="s">
        <v>922</v>
      </c>
      <c r="D24" s="135" t="s">
        <v>862</v>
      </c>
      <c r="E24" s="136" t="s">
        <v>842</v>
      </c>
      <c r="F24" s="136" t="s">
        <v>855</v>
      </c>
      <c r="G24" s="136" t="s">
        <v>863</v>
      </c>
      <c r="H24" s="136">
        <v>2011</v>
      </c>
      <c r="I24" s="136" t="s">
        <v>912</v>
      </c>
      <c r="J24" s="136" t="s">
        <v>565</v>
      </c>
    </row>
    <row r="25" spans="2:11" s="139" customFormat="1" ht="30.75" customHeight="1" x14ac:dyDescent="0.25">
      <c r="B25" s="138"/>
      <c r="C25" s="143"/>
      <c r="D25" s="144"/>
      <c r="E25" s="145"/>
      <c r="F25" s="145"/>
      <c r="G25" s="145"/>
      <c r="H25" s="145"/>
      <c r="I25" s="145"/>
      <c r="J25" s="145"/>
    </row>
    <row r="26" spans="2:11" s="139" customFormat="1" ht="30.75" customHeight="1" thickBot="1" x14ac:dyDescent="0.3">
      <c r="B26" s="138"/>
      <c r="C26" s="143"/>
      <c r="D26" s="144"/>
      <c r="E26" s="145"/>
      <c r="F26" s="145"/>
      <c r="G26" s="145"/>
      <c r="H26" s="145"/>
      <c r="I26" s="145"/>
      <c r="J26" s="145"/>
    </row>
    <row r="27" spans="2:11" s="125" customFormat="1" ht="28.2" customHeight="1" thickBot="1" x14ac:dyDescent="0.3">
      <c r="B27" s="123"/>
      <c r="C27" s="148" t="s">
        <v>864</v>
      </c>
      <c r="D27" s="149"/>
      <c r="E27" s="150"/>
      <c r="G27" s="147" t="s">
        <v>1838</v>
      </c>
      <c r="K27" s="139"/>
    </row>
    <row r="28" spans="2:11" x14ac:dyDescent="0.35">
      <c r="B28" s="127"/>
      <c r="C28" s="127"/>
      <c r="D28" s="127"/>
      <c r="E28" s="140"/>
      <c r="F28" s="128"/>
      <c r="G28" s="128"/>
      <c r="H28" s="128"/>
      <c r="I28" s="128"/>
      <c r="J28" s="128"/>
      <c r="K28" s="160"/>
    </row>
    <row r="29" spans="2:11" x14ac:dyDescent="0.35">
      <c r="B29" s="129" t="s">
        <v>13</v>
      </c>
      <c r="C29" s="129" t="s">
        <v>826</v>
      </c>
      <c r="D29" s="129" t="s">
        <v>827</v>
      </c>
      <c r="E29" s="129" t="s">
        <v>828</v>
      </c>
      <c r="F29" s="129" t="s">
        <v>829</v>
      </c>
      <c r="G29" s="129" t="s">
        <v>830</v>
      </c>
      <c r="H29" s="129" t="s">
        <v>831</v>
      </c>
      <c r="I29" s="129" t="s">
        <v>832</v>
      </c>
      <c r="J29" s="129" t="s">
        <v>833</v>
      </c>
      <c r="K29" s="160"/>
    </row>
    <row r="30" spans="2:11" ht="15" thickBot="1" x14ac:dyDescent="0.4">
      <c r="B30" s="130" t="s">
        <v>834</v>
      </c>
      <c r="C30" s="131"/>
      <c r="D30" s="131"/>
      <c r="E30" s="132"/>
      <c r="F30" s="132"/>
      <c r="G30" s="132"/>
      <c r="H30" s="133"/>
      <c r="I30" s="133"/>
      <c r="J30" s="132"/>
      <c r="K30" s="160"/>
    </row>
    <row r="32" spans="2:11" s="139" customFormat="1" ht="30.75" customHeight="1" x14ac:dyDescent="0.25">
      <c r="B32" s="134">
        <v>1</v>
      </c>
      <c r="C32" s="135" t="s">
        <v>1747</v>
      </c>
      <c r="D32" s="146" t="s">
        <v>5</v>
      </c>
      <c r="E32" s="136" t="s">
        <v>865</v>
      </c>
      <c r="F32" s="136" t="s">
        <v>866</v>
      </c>
      <c r="G32" s="136" t="s">
        <v>867</v>
      </c>
      <c r="H32" s="136">
        <v>2012</v>
      </c>
      <c r="I32" s="136" t="s">
        <v>869</v>
      </c>
      <c r="J32" s="136">
        <v>25930</v>
      </c>
    </row>
    <row r="33" spans="2:10" s="139" customFormat="1" ht="30.75" customHeight="1" x14ac:dyDescent="0.25">
      <c r="B33" s="134">
        <v>2</v>
      </c>
      <c r="C33" s="162" t="s">
        <v>928</v>
      </c>
      <c r="D33" s="146" t="s">
        <v>692</v>
      </c>
      <c r="E33" s="136" t="s">
        <v>865</v>
      </c>
      <c r="F33" s="136" t="s">
        <v>866</v>
      </c>
      <c r="G33" s="136" t="s">
        <v>867</v>
      </c>
      <c r="H33" s="136">
        <v>2012</v>
      </c>
      <c r="I33" s="136" t="s">
        <v>870</v>
      </c>
      <c r="J33" s="136">
        <v>31497</v>
      </c>
    </row>
    <row r="34" spans="2:10" s="139" customFormat="1" ht="30.75" customHeight="1" x14ac:dyDescent="0.25">
      <c r="B34" s="134">
        <v>3</v>
      </c>
      <c r="C34" s="135" t="s">
        <v>871</v>
      </c>
      <c r="D34" s="146" t="s">
        <v>472</v>
      </c>
      <c r="E34" s="136" t="s">
        <v>865</v>
      </c>
      <c r="F34" s="136" t="s">
        <v>866</v>
      </c>
      <c r="G34" s="136" t="s">
        <v>867</v>
      </c>
      <c r="H34" s="136">
        <v>2012</v>
      </c>
      <c r="I34" s="136" t="s">
        <v>872</v>
      </c>
      <c r="J34" s="136">
        <v>20842</v>
      </c>
    </row>
    <row r="35" spans="2:10" s="139" customFormat="1" ht="30.75" customHeight="1" x14ac:dyDescent="0.25">
      <c r="B35" s="134">
        <v>4</v>
      </c>
      <c r="C35" s="135" t="s">
        <v>1748</v>
      </c>
      <c r="D35" s="146" t="s">
        <v>624</v>
      </c>
      <c r="E35" s="136" t="s">
        <v>873</v>
      </c>
      <c r="F35" s="136" t="s">
        <v>874</v>
      </c>
      <c r="G35" s="136" t="s">
        <v>867</v>
      </c>
      <c r="H35" s="136">
        <v>2012</v>
      </c>
      <c r="I35" s="136" t="s">
        <v>875</v>
      </c>
      <c r="J35" s="136">
        <v>30872</v>
      </c>
    </row>
    <row r="36" spans="2:10" s="139" customFormat="1" ht="30.75" customHeight="1" x14ac:dyDescent="0.25">
      <c r="B36" s="134">
        <v>5</v>
      </c>
      <c r="C36" s="156" t="s">
        <v>1749</v>
      </c>
      <c r="D36" s="154" t="s">
        <v>908</v>
      </c>
      <c r="E36" s="136" t="s">
        <v>873</v>
      </c>
      <c r="F36" s="136" t="s">
        <v>874</v>
      </c>
      <c r="G36" s="136" t="s">
        <v>867</v>
      </c>
      <c r="H36" s="136">
        <v>2012</v>
      </c>
      <c r="I36" s="136" t="s">
        <v>876</v>
      </c>
      <c r="J36" s="136">
        <v>19968</v>
      </c>
    </row>
    <row r="37" spans="2:10" s="139" customFormat="1" ht="30.75" customHeight="1" x14ac:dyDescent="0.25">
      <c r="B37" s="134">
        <v>6</v>
      </c>
      <c r="C37" s="139" t="s">
        <v>1815</v>
      </c>
      <c r="D37" s="146" t="s">
        <v>909</v>
      </c>
      <c r="E37" s="136" t="s">
        <v>873</v>
      </c>
      <c r="F37" s="136" t="s">
        <v>874</v>
      </c>
      <c r="G37" s="136" t="s">
        <v>867</v>
      </c>
      <c r="H37" s="136">
        <v>2012</v>
      </c>
      <c r="I37" s="136" t="s">
        <v>877</v>
      </c>
      <c r="J37" s="136">
        <v>19986</v>
      </c>
    </row>
    <row r="38" spans="2:10" s="139" customFormat="1" ht="30.75" customHeight="1" x14ac:dyDescent="0.25">
      <c r="B38" s="134">
        <v>7</v>
      </c>
      <c r="C38" s="155" t="s">
        <v>910</v>
      </c>
      <c r="D38" s="146" t="s">
        <v>911</v>
      </c>
      <c r="E38" s="136" t="s">
        <v>873</v>
      </c>
      <c r="F38" s="136" t="s">
        <v>874</v>
      </c>
      <c r="G38" s="136" t="s">
        <v>867</v>
      </c>
      <c r="H38" s="136">
        <v>2012</v>
      </c>
      <c r="I38" s="136" t="s">
        <v>878</v>
      </c>
      <c r="J38" s="136">
        <v>10747</v>
      </c>
    </row>
    <row r="39" spans="2:10" s="139" customFormat="1" ht="30.75" customHeight="1" x14ac:dyDescent="0.25">
      <c r="B39" s="134">
        <v>8</v>
      </c>
      <c r="C39" s="155" t="s">
        <v>913</v>
      </c>
      <c r="D39" s="146" t="s">
        <v>567</v>
      </c>
      <c r="E39" s="136" t="s">
        <v>879</v>
      </c>
      <c r="F39" s="136" t="s">
        <v>880</v>
      </c>
      <c r="G39" s="136" t="s">
        <v>867</v>
      </c>
      <c r="H39" s="136">
        <v>2011</v>
      </c>
      <c r="I39" s="136" t="s">
        <v>881</v>
      </c>
      <c r="J39" s="136">
        <v>26628</v>
      </c>
    </row>
    <row r="40" spans="2:10" s="139" customFormat="1" ht="30.75" customHeight="1" x14ac:dyDescent="0.25">
      <c r="B40" s="134">
        <v>9</v>
      </c>
      <c r="C40" s="135" t="s">
        <v>929</v>
      </c>
      <c r="D40" s="146" t="s">
        <v>205</v>
      </c>
      <c r="E40" s="136" t="s">
        <v>879</v>
      </c>
      <c r="F40" s="136" t="s">
        <v>880</v>
      </c>
      <c r="G40" s="136" t="s">
        <v>867</v>
      </c>
      <c r="H40" s="136">
        <v>2012</v>
      </c>
      <c r="I40" s="136" t="s">
        <v>882</v>
      </c>
      <c r="J40" s="136">
        <v>13837</v>
      </c>
    </row>
    <row r="41" spans="2:10" s="139" customFormat="1" ht="30.75" customHeight="1" x14ac:dyDescent="0.25">
      <c r="B41" s="134">
        <v>10</v>
      </c>
      <c r="C41" s="135" t="s">
        <v>1750</v>
      </c>
      <c r="D41" s="146" t="s">
        <v>205</v>
      </c>
      <c r="E41" s="136" t="s">
        <v>879</v>
      </c>
      <c r="F41" s="136" t="s">
        <v>880</v>
      </c>
      <c r="G41" s="136" t="s">
        <v>867</v>
      </c>
      <c r="H41" s="136">
        <v>2012</v>
      </c>
      <c r="I41" s="136" t="s">
        <v>883</v>
      </c>
      <c r="J41" s="136">
        <v>30000</v>
      </c>
    </row>
    <row r="42" spans="2:10" s="139" customFormat="1" ht="30.75" customHeight="1" x14ac:dyDescent="0.25">
      <c r="B42" s="134">
        <v>11</v>
      </c>
      <c r="C42" s="135" t="s">
        <v>884</v>
      </c>
      <c r="D42" s="146" t="s">
        <v>885</v>
      </c>
      <c r="E42" s="136" t="s">
        <v>879</v>
      </c>
      <c r="F42" s="136" t="s">
        <v>880</v>
      </c>
      <c r="G42" s="136" t="s">
        <v>867</v>
      </c>
      <c r="H42" s="136">
        <v>2012</v>
      </c>
      <c r="I42" s="136" t="s">
        <v>886</v>
      </c>
      <c r="J42" s="136">
        <v>20230</v>
      </c>
    </row>
    <row r="43" spans="2:10" s="139" customFormat="1" ht="30.75" customHeight="1" x14ac:dyDescent="0.25">
      <c r="B43" s="134">
        <v>12</v>
      </c>
      <c r="C43" s="135" t="s">
        <v>884</v>
      </c>
      <c r="D43" s="146" t="s">
        <v>567</v>
      </c>
      <c r="E43" s="136" t="s">
        <v>879</v>
      </c>
      <c r="F43" s="136" t="s">
        <v>887</v>
      </c>
      <c r="G43" s="136" t="s">
        <v>867</v>
      </c>
      <c r="H43" s="136">
        <v>2012</v>
      </c>
      <c r="I43" s="136" t="s">
        <v>888</v>
      </c>
      <c r="J43" s="136">
        <v>25403</v>
      </c>
    </row>
    <row r="44" spans="2:10" s="139" customFormat="1" ht="30.75" customHeight="1" x14ac:dyDescent="0.25">
      <c r="B44" s="134">
        <v>13</v>
      </c>
      <c r="C44" s="135" t="s">
        <v>884</v>
      </c>
      <c r="D44" s="146" t="s">
        <v>567</v>
      </c>
      <c r="E44" s="136" t="s">
        <v>879</v>
      </c>
      <c r="F44" s="136" t="s">
        <v>887</v>
      </c>
      <c r="G44" s="136" t="s">
        <v>867</v>
      </c>
      <c r="H44" s="136">
        <v>2012</v>
      </c>
      <c r="I44" s="136" t="s">
        <v>889</v>
      </c>
      <c r="J44" s="136">
        <v>7575</v>
      </c>
    </row>
    <row r="45" spans="2:10" s="139" customFormat="1" ht="30.75" customHeight="1" x14ac:dyDescent="0.25">
      <c r="B45" s="134">
        <v>14</v>
      </c>
      <c r="C45" s="135" t="s">
        <v>926</v>
      </c>
      <c r="D45" s="146" t="s">
        <v>567</v>
      </c>
      <c r="E45" s="136" t="s">
        <v>417</v>
      </c>
      <c r="F45" s="136" t="s">
        <v>890</v>
      </c>
      <c r="G45" s="136" t="s">
        <v>867</v>
      </c>
      <c r="H45" s="136">
        <v>2006</v>
      </c>
      <c r="I45" s="136" t="s">
        <v>891</v>
      </c>
      <c r="J45" s="136">
        <v>84852</v>
      </c>
    </row>
    <row r="46" spans="2:10" s="139" customFormat="1" ht="30.75" customHeight="1" x14ac:dyDescent="0.25">
      <c r="B46" s="134">
        <v>15</v>
      </c>
      <c r="C46" s="135" t="s">
        <v>930</v>
      </c>
      <c r="D46" s="146" t="s">
        <v>169</v>
      </c>
      <c r="E46" s="136" t="s">
        <v>892</v>
      </c>
      <c r="F46" s="136" t="s">
        <v>893</v>
      </c>
      <c r="G46" s="136" t="s">
        <v>867</v>
      </c>
      <c r="H46" s="136">
        <v>2006</v>
      </c>
      <c r="I46" s="136" t="s">
        <v>894</v>
      </c>
      <c r="J46" s="136">
        <v>63797</v>
      </c>
    </row>
    <row r="47" spans="2:10" s="139" customFormat="1" ht="30.75" customHeight="1" x14ac:dyDescent="0.25">
      <c r="B47" s="134">
        <v>16</v>
      </c>
      <c r="C47" s="135" t="s">
        <v>895</v>
      </c>
      <c r="D47" s="146" t="s">
        <v>169</v>
      </c>
      <c r="E47" s="136" t="s">
        <v>892</v>
      </c>
      <c r="F47" s="136" t="s">
        <v>893</v>
      </c>
      <c r="G47" s="136" t="s">
        <v>867</v>
      </c>
      <c r="H47" s="136">
        <v>2006</v>
      </c>
      <c r="I47" s="136" t="s">
        <v>896</v>
      </c>
      <c r="J47" s="136">
        <v>100120</v>
      </c>
    </row>
    <row r="48" spans="2:10" s="139" customFormat="1" ht="30.75" customHeight="1" x14ac:dyDescent="0.25">
      <c r="B48" s="134">
        <v>17</v>
      </c>
      <c r="C48" s="135" t="s">
        <v>897</v>
      </c>
      <c r="D48" s="146" t="s">
        <v>169</v>
      </c>
      <c r="E48" s="136" t="s">
        <v>898</v>
      </c>
      <c r="F48" s="136" t="s">
        <v>899</v>
      </c>
      <c r="G48" s="136" t="s">
        <v>867</v>
      </c>
      <c r="H48" s="136">
        <v>2006</v>
      </c>
      <c r="I48" s="136" t="s">
        <v>900</v>
      </c>
      <c r="J48" s="136">
        <v>58866</v>
      </c>
    </row>
    <row r="49" spans="2:10" s="139" customFormat="1" ht="30.75" customHeight="1" x14ac:dyDescent="0.25">
      <c r="B49" s="134">
        <v>18</v>
      </c>
      <c r="C49" s="135" t="s">
        <v>902</v>
      </c>
      <c r="D49" s="146" t="s">
        <v>177</v>
      </c>
      <c r="E49" s="136" t="s">
        <v>898</v>
      </c>
      <c r="F49" s="136" t="s">
        <v>899</v>
      </c>
      <c r="G49" s="136" t="s">
        <v>867</v>
      </c>
      <c r="H49" s="136">
        <v>2006</v>
      </c>
      <c r="I49" s="136" t="s">
        <v>901</v>
      </c>
      <c r="J49" s="136">
        <v>60656</v>
      </c>
    </row>
    <row r="50" spans="2:10" s="139" customFormat="1" ht="30.75" customHeight="1" x14ac:dyDescent="0.25">
      <c r="B50" s="134"/>
      <c r="C50" s="135" t="s">
        <v>1181</v>
      </c>
      <c r="D50" s="135"/>
      <c r="E50" s="136"/>
      <c r="F50" s="136" t="s">
        <v>1841</v>
      </c>
      <c r="G50" s="136" t="s">
        <v>1842</v>
      </c>
      <c r="H50" s="136">
        <v>2009</v>
      </c>
      <c r="I50" s="136" t="s">
        <v>1840</v>
      </c>
      <c r="J50" s="136"/>
    </row>
  </sheetData>
  <mergeCells count="5">
    <mergeCell ref="C12:E12"/>
    <mergeCell ref="C6:I6"/>
    <mergeCell ref="C7:I7"/>
    <mergeCell ref="C8:I8"/>
    <mergeCell ref="E10:F10"/>
  </mergeCells>
  <pageMargins left="0.9055118110236221" right="0.15748031496062992" top="0.15748031496062992" bottom="0.15748031496062992" header="0.15748031496062992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="90" zoomScaleNormal="90" workbookViewId="0">
      <pane xSplit="5" ySplit="12" topLeftCell="F49" activePane="bottomRight" state="frozen"/>
      <selection pane="topRight" activeCell="F1" sqref="F1"/>
      <selection pane="bottomLeft" activeCell="A5" sqref="A5"/>
      <selection pane="bottomRight" activeCell="E49" sqref="E49"/>
    </sheetView>
  </sheetViews>
  <sheetFormatPr baseColWidth="10" defaultRowHeight="14.4" x14ac:dyDescent="0.3"/>
  <cols>
    <col min="1" max="2" width="11.5546875" style="169"/>
    <col min="3" max="3" width="11.5546875" style="169" hidden="1" customWidth="1"/>
    <col min="4" max="8" width="11.5546875" style="169"/>
    <col min="9" max="9" width="35.33203125" style="169" customWidth="1"/>
    <col min="10" max="10" width="17.44140625" style="169" customWidth="1"/>
    <col min="11" max="11" width="22.88671875" style="169" customWidth="1"/>
    <col min="12" max="12" width="11.5546875" style="169" hidden="1" customWidth="1"/>
    <col min="13" max="13" width="22" style="169" hidden="1" customWidth="1"/>
    <col min="14" max="14" width="25.88671875" style="169" hidden="1" customWidth="1"/>
    <col min="15" max="16384" width="11.5546875" style="169"/>
  </cols>
  <sheetData>
    <row r="1" spans="1:14" ht="15" thickBot="1" x14ac:dyDescent="0.35"/>
    <row r="2" spans="1:14" s="121" customFormat="1" ht="15" customHeight="1" x14ac:dyDescent="0.35">
      <c r="B2" s="119" t="s">
        <v>10</v>
      </c>
      <c r="C2" s="300" t="s">
        <v>11</v>
      </c>
      <c r="D2" s="301"/>
      <c r="E2" s="301"/>
      <c r="F2" s="301"/>
      <c r="G2" s="301"/>
      <c r="H2" s="301"/>
      <c r="I2" s="302"/>
      <c r="J2" s="122"/>
      <c r="K2" s="158"/>
    </row>
    <row r="3" spans="1:14" s="121" customFormat="1" ht="16.2" x14ac:dyDescent="0.35">
      <c r="B3" s="119"/>
      <c r="C3" s="303" t="s">
        <v>856</v>
      </c>
      <c r="D3" s="304"/>
      <c r="E3" s="304"/>
      <c r="F3" s="304"/>
      <c r="G3" s="304"/>
      <c r="H3" s="304"/>
      <c r="I3" s="305"/>
      <c r="J3" s="122"/>
      <c r="K3" s="158"/>
    </row>
    <row r="4" spans="1:14" s="125" customFormat="1" ht="21" customHeight="1" thickBot="1" x14ac:dyDescent="0.3">
      <c r="B4" s="123"/>
      <c r="C4" s="306" t="s">
        <v>924</v>
      </c>
      <c r="D4" s="307"/>
      <c r="E4" s="307"/>
      <c r="F4" s="307"/>
      <c r="G4" s="307"/>
      <c r="H4" s="307"/>
      <c r="I4" s="308"/>
      <c r="J4" s="124"/>
      <c r="K4" s="139"/>
    </row>
    <row r="6" spans="1:14" s="125" customFormat="1" ht="28.2" customHeight="1" x14ac:dyDescent="0.25">
      <c r="B6" s="123"/>
      <c r="C6" s="203" t="s">
        <v>864</v>
      </c>
      <c r="D6" s="204"/>
      <c r="E6" s="205"/>
      <c r="F6" s="206"/>
      <c r="G6" s="207"/>
      <c r="H6" s="206"/>
      <c r="I6" s="208" t="str">
        <f>'VEHIC. UTILITARIOS'!G12</f>
        <v>A JULIO 2015</v>
      </c>
      <c r="K6" s="139"/>
    </row>
    <row r="8" spans="1:14" ht="15" thickBot="1" x14ac:dyDescent="0.35"/>
    <row r="9" spans="1:14" ht="14.4" customHeight="1" x14ac:dyDescent="0.3">
      <c r="A9" s="168"/>
      <c r="B9" s="311" t="s">
        <v>933</v>
      </c>
      <c r="C9" s="319" t="s">
        <v>934</v>
      </c>
      <c r="D9" s="311" t="s">
        <v>935</v>
      </c>
      <c r="E9" s="311" t="s">
        <v>832</v>
      </c>
      <c r="F9" s="316" t="s">
        <v>936</v>
      </c>
      <c r="G9" s="311" t="s">
        <v>937</v>
      </c>
      <c r="H9" s="316" t="s">
        <v>830</v>
      </c>
      <c r="I9" s="311" t="s">
        <v>938</v>
      </c>
      <c r="J9" s="316" t="s">
        <v>939</v>
      </c>
      <c r="K9" s="311" t="s">
        <v>940</v>
      </c>
      <c r="L9" s="311" t="s">
        <v>941</v>
      </c>
      <c r="M9" s="311" t="s">
        <v>942</v>
      </c>
      <c r="N9" s="311" t="s">
        <v>943</v>
      </c>
    </row>
    <row r="10" spans="1:14" x14ac:dyDescent="0.3">
      <c r="A10" s="170" t="s">
        <v>933</v>
      </c>
      <c r="B10" s="312"/>
      <c r="C10" s="320"/>
      <c r="D10" s="312"/>
      <c r="E10" s="312"/>
      <c r="F10" s="317"/>
      <c r="G10" s="312"/>
      <c r="H10" s="317"/>
      <c r="I10" s="312"/>
      <c r="J10" s="317"/>
      <c r="K10" s="312"/>
      <c r="L10" s="312"/>
      <c r="M10" s="312"/>
      <c r="N10" s="312"/>
    </row>
    <row r="11" spans="1:14" ht="15" thickBot="1" x14ac:dyDescent="0.35">
      <c r="A11" s="171" t="s">
        <v>944</v>
      </c>
      <c r="B11" s="313"/>
      <c r="C11" s="321"/>
      <c r="D11" s="313"/>
      <c r="E11" s="313"/>
      <c r="F11" s="318"/>
      <c r="G11" s="313"/>
      <c r="H11" s="318"/>
      <c r="I11" s="313"/>
      <c r="J11" s="318"/>
      <c r="K11" s="313"/>
      <c r="L11" s="313"/>
      <c r="M11" s="313"/>
      <c r="N11" s="313"/>
    </row>
    <row r="12" spans="1:14" ht="15" thickBot="1" x14ac:dyDescent="0.35">
      <c r="A12" s="172"/>
      <c r="B12" s="314" t="s">
        <v>945</v>
      </c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  <row r="13" spans="1:14" customFormat="1" ht="13.2" hidden="1" x14ac:dyDescent="0.25">
      <c r="A13" s="325">
        <v>14</v>
      </c>
      <c r="B13" s="325">
        <v>14</v>
      </c>
      <c r="C13" s="326">
        <v>42028</v>
      </c>
      <c r="D13" s="322" t="s">
        <v>946</v>
      </c>
      <c r="E13" s="322" t="s">
        <v>1016</v>
      </c>
      <c r="F13" s="322" t="s">
        <v>948</v>
      </c>
      <c r="G13" s="322">
        <v>2015</v>
      </c>
      <c r="H13" s="322" t="s">
        <v>949</v>
      </c>
      <c r="I13" s="322" t="s">
        <v>1017</v>
      </c>
      <c r="J13" s="322" t="s">
        <v>977</v>
      </c>
      <c r="K13" s="322" t="s">
        <v>1018</v>
      </c>
      <c r="L13" s="322" t="s">
        <v>1019</v>
      </c>
      <c r="M13" s="322" t="s">
        <v>1020</v>
      </c>
      <c r="N13" s="322">
        <v>1390028952</v>
      </c>
    </row>
    <row r="14" spans="1:14" customFormat="1" ht="13.2" hidden="1" x14ac:dyDescent="0.25">
      <c r="A14" s="325">
        <v>30</v>
      </c>
      <c r="B14" s="325">
        <v>30</v>
      </c>
      <c r="C14" s="326">
        <v>42026</v>
      </c>
      <c r="D14" s="322" t="s">
        <v>946</v>
      </c>
      <c r="E14" s="322" t="s">
        <v>1092</v>
      </c>
      <c r="F14" s="322" t="s">
        <v>948</v>
      </c>
      <c r="G14" s="322">
        <v>2015</v>
      </c>
      <c r="H14" s="322" t="s">
        <v>949</v>
      </c>
      <c r="I14" s="322" t="s">
        <v>1093</v>
      </c>
      <c r="J14" s="322" t="s">
        <v>977</v>
      </c>
      <c r="K14" s="322" t="s">
        <v>1094</v>
      </c>
      <c r="L14" s="322" t="s">
        <v>1095</v>
      </c>
      <c r="M14" s="322" t="s">
        <v>1096</v>
      </c>
      <c r="N14" s="322">
        <v>1390028951</v>
      </c>
    </row>
    <row r="15" spans="1:14" customFormat="1" ht="13.2" x14ac:dyDescent="0.25">
      <c r="A15" s="178">
        <v>26</v>
      </c>
      <c r="B15" s="179">
        <v>26</v>
      </c>
      <c r="C15" s="186">
        <v>42033</v>
      </c>
      <c r="D15" s="187" t="s">
        <v>959</v>
      </c>
      <c r="E15" s="187" t="s">
        <v>1073</v>
      </c>
      <c r="F15" s="187" t="s">
        <v>948</v>
      </c>
      <c r="G15" s="187">
        <v>2015</v>
      </c>
      <c r="H15" s="187" t="s">
        <v>949</v>
      </c>
      <c r="I15" s="187" t="s">
        <v>1074</v>
      </c>
      <c r="J15" s="187" t="s">
        <v>624</v>
      </c>
      <c r="K15" s="187" t="s">
        <v>1075</v>
      </c>
      <c r="L15" s="187" t="s">
        <v>1076</v>
      </c>
      <c r="M15" s="187" t="s">
        <v>1077</v>
      </c>
      <c r="N15" s="187">
        <v>1390028950</v>
      </c>
    </row>
    <row r="16" spans="1:14" customFormat="1" ht="13.2" hidden="1" x14ac:dyDescent="0.25">
      <c r="A16" s="325">
        <v>7</v>
      </c>
      <c r="B16" s="325">
        <v>7</v>
      </c>
      <c r="C16" s="186">
        <v>42026</v>
      </c>
      <c r="D16" s="187" t="s">
        <v>946</v>
      </c>
      <c r="E16" s="187" t="s">
        <v>981</v>
      </c>
      <c r="F16" s="187" t="s">
        <v>948</v>
      </c>
      <c r="G16" s="187">
        <v>2015</v>
      </c>
      <c r="H16" s="187" t="s">
        <v>949</v>
      </c>
      <c r="I16" s="187" t="s">
        <v>982</v>
      </c>
      <c r="J16" s="187" t="s">
        <v>977</v>
      </c>
      <c r="K16" s="187" t="s">
        <v>983</v>
      </c>
      <c r="L16" s="187" t="s">
        <v>984</v>
      </c>
      <c r="M16" s="187" t="s">
        <v>985</v>
      </c>
      <c r="N16" s="187">
        <v>1390028949</v>
      </c>
    </row>
    <row r="17" spans="1:14" customFormat="1" ht="13.2" hidden="1" x14ac:dyDescent="0.25">
      <c r="A17" s="325">
        <v>25</v>
      </c>
      <c r="B17" s="325">
        <v>25</v>
      </c>
      <c r="C17" s="186">
        <v>42060</v>
      </c>
      <c r="D17" s="187" t="s">
        <v>946</v>
      </c>
      <c r="E17" s="187" t="s">
        <v>1069</v>
      </c>
      <c r="F17" s="187" t="s">
        <v>948</v>
      </c>
      <c r="G17" s="187">
        <v>2015</v>
      </c>
      <c r="H17" s="187" t="s">
        <v>949</v>
      </c>
      <c r="I17" s="187" t="s">
        <v>1070</v>
      </c>
      <c r="J17" s="187" t="s">
        <v>1042</v>
      </c>
      <c r="K17" s="187" t="s">
        <v>1056</v>
      </c>
      <c r="L17" s="187" t="s">
        <v>1071</v>
      </c>
      <c r="M17" s="187" t="s">
        <v>1072</v>
      </c>
      <c r="N17" s="187">
        <v>1390028948</v>
      </c>
    </row>
    <row r="18" spans="1:14" customFormat="1" ht="13.2" x14ac:dyDescent="0.25">
      <c r="A18" s="178">
        <v>2</v>
      </c>
      <c r="B18" s="179">
        <v>2</v>
      </c>
      <c r="C18" s="186">
        <v>42051</v>
      </c>
      <c r="D18" s="187" t="s">
        <v>946</v>
      </c>
      <c r="E18" s="187" t="s">
        <v>954</v>
      </c>
      <c r="F18" s="187" t="s">
        <v>948</v>
      </c>
      <c r="G18" s="187">
        <v>2015</v>
      </c>
      <c r="H18" s="187" t="s">
        <v>949</v>
      </c>
      <c r="I18" s="187" t="s">
        <v>955</v>
      </c>
      <c r="J18" s="187" t="s">
        <v>5</v>
      </c>
      <c r="K18" s="187" t="s">
        <v>956</v>
      </c>
      <c r="L18" s="187" t="s">
        <v>957</v>
      </c>
      <c r="M18" s="187" t="s">
        <v>958</v>
      </c>
      <c r="N18" s="187">
        <v>1390028947</v>
      </c>
    </row>
    <row r="19" spans="1:14" customFormat="1" ht="13.2" x14ac:dyDescent="0.25">
      <c r="A19" s="178">
        <v>29</v>
      </c>
      <c r="B19" s="179">
        <v>29</v>
      </c>
      <c r="C19" s="186">
        <v>42033</v>
      </c>
      <c r="D19" s="187" t="s">
        <v>946</v>
      </c>
      <c r="E19" s="187" t="s">
        <v>1087</v>
      </c>
      <c r="F19" s="187" t="s">
        <v>948</v>
      </c>
      <c r="G19" s="187">
        <v>2015</v>
      </c>
      <c r="H19" s="187" t="s">
        <v>949</v>
      </c>
      <c r="I19" s="187" t="s">
        <v>1088</v>
      </c>
      <c r="J19" s="187" t="s">
        <v>977</v>
      </c>
      <c r="K19" s="187" t="s">
        <v>972</v>
      </c>
      <c r="L19" s="187" t="s">
        <v>1090</v>
      </c>
      <c r="M19" s="187" t="s">
        <v>1091</v>
      </c>
      <c r="N19" s="187">
        <v>1390028946</v>
      </c>
    </row>
    <row r="20" spans="1:14" customFormat="1" ht="13.2" hidden="1" x14ac:dyDescent="0.25">
      <c r="A20" s="325">
        <v>40</v>
      </c>
      <c r="B20" s="325">
        <v>41</v>
      </c>
      <c r="C20" s="186">
        <v>42026</v>
      </c>
      <c r="D20" s="187" t="s">
        <v>946</v>
      </c>
      <c r="E20" s="187" t="s">
        <v>1142</v>
      </c>
      <c r="F20" s="187" t="s">
        <v>948</v>
      </c>
      <c r="G20" s="187">
        <v>2015</v>
      </c>
      <c r="H20" s="187" t="s">
        <v>949</v>
      </c>
      <c r="I20" s="187" t="s">
        <v>1143</v>
      </c>
      <c r="J20" s="187" t="s">
        <v>977</v>
      </c>
      <c r="K20" s="187" t="s">
        <v>1144</v>
      </c>
      <c r="L20" s="187" t="s">
        <v>1145</v>
      </c>
      <c r="M20" s="187" t="s">
        <v>1146</v>
      </c>
      <c r="N20" s="187">
        <v>1390028945</v>
      </c>
    </row>
    <row r="21" spans="1:14" customFormat="1" ht="13.2" x14ac:dyDescent="0.25">
      <c r="A21" s="178">
        <v>20</v>
      </c>
      <c r="B21" s="182">
        <v>20</v>
      </c>
      <c r="C21" s="186">
        <v>42020</v>
      </c>
      <c r="D21" s="187" t="s">
        <v>946</v>
      </c>
      <c r="E21" s="187" t="s">
        <v>1045</v>
      </c>
      <c r="F21" s="187" t="s">
        <v>948</v>
      </c>
      <c r="G21" s="187">
        <v>2015</v>
      </c>
      <c r="H21" s="187" t="s">
        <v>949</v>
      </c>
      <c r="I21" s="187" t="s">
        <v>1046</v>
      </c>
      <c r="J21" s="187" t="s">
        <v>624</v>
      </c>
      <c r="K21" s="187" t="s">
        <v>972</v>
      </c>
      <c r="L21" s="187" t="s">
        <v>1047</v>
      </c>
      <c r="M21" s="187" t="s">
        <v>1048</v>
      </c>
      <c r="N21" s="187">
        <v>1390028944</v>
      </c>
    </row>
    <row r="22" spans="1:14" customFormat="1" ht="13.2" x14ac:dyDescent="0.25">
      <c r="A22" s="327">
        <v>10</v>
      </c>
      <c r="B22" s="327">
        <v>10</v>
      </c>
      <c r="C22" s="186">
        <v>42026</v>
      </c>
      <c r="D22" s="187" t="s">
        <v>946</v>
      </c>
      <c r="E22" s="187" t="s">
        <v>996</v>
      </c>
      <c r="F22" s="187" t="s">
        <v>948</v>
      </c>
      <c r="G22" s="187">
        <v>2015</v>
      </c>
      <c r="H22" s="187" t="s">
        <v>949</v>
      </c>
      <c r="I22" s="187" t="s">
        <v>997</v>
      </c>
      <c r="J22" s="187" t="s">
        <v>977</v>
      </c>
      <c r="K22" s="187" t="s">
        <v>998</v>
      </c>
      <c r="L22" s="187" t="s">
        <v>999</v>
      </c>
      <c r="M22" s="187" t="s">
        <v>1000</v>
      </c>
      <c r="N22" s="187">
        <v>1390028943</v>
      </c>
    </row>
    <row r="23" spans="1:14" customFormat="1" ht="13.2" hidden="1" x14ac:dyDescent="0.25">
      <c r="A23" s="325">
        <v>18</v>
      </c>
      <c r="B23" s="325">
        <v>18</v>
      </c>
      <c r="C23" s="186">
        <v>42026</v>
      </c>
      <c r="D23" s="187" t="s">
        <v>946</v>
      </c>
      <c r="E23" s="187" t="s">
        <v>1035</v>
      </c>
      <c r="F23" s="187" t="s">
        <v>948</v>
      </c>
      <c r="G23" s="341">
        <v>2015</v>
      </c>
      <c r="H23" s="187" t="s">
        <v>949</v>
      </c>
      <c r="I23" s="187" t="s">
        <v>1036</v>
      </c>
      <c r="J23" s="187" t="s">
        <v>1042</v>
      </c>
      <c r="K23" s="187" t="s">
        <v>1037</v>
      </c>
      <c r="L23" s="187" t="s">
        <v>1038</v>
      </c>
      <c r="M23" s="187" t="s">
        <v>1039</v>
      </c>
      <c r="N23" s="187">
        <v>1390028942</v>
      </c>
    </row>
    <row r="24" spans="1:14" customFormat="1" ht="13.2" x14ac:dyDescent="0.25">
      <c r="A24" s="178">
        <v>33</v>
      </c>
      <c r="B24" s="179">
        <v>33</v>
      </c>
      <c r="C24" s="186">
        <v>42052</v>
      </c>
      <c r="D24" s="187" t="s">
        <v>946</v>
      </c>
      <c r="E24" s="187" t="s">
        <v>1107</v>
      </c>
      <c r="F24" s="187" t="s">
        <v>948</v>
      </c>
      <c r="G24" s="187">
        <v>2015</v>
      </c>
      <c r="H24" s="187" t="s">
        <v>949</v>
      </c>
      <c r="I24" s="187" t="s">
        <v>1108</v>
      </c>
      <c r="J24" s="187" t="s">
        <v>5</v>
      </c>
      <c r="K24" s="187" t="s">
        <v>1109</v>
      </c>
      <c r="L24" s="187" t="s">
        <v>1110</v>
      </c>
      <c r="M24" s="187" t="s">
        <v>1111</v>
      </c>
      <c r="N24" s="187">
        <v>1390028941</v>
      </c>
    </row>
    <row r="25" spans="1:14" customFormat="1" ht="13.2" x14ac:dyDescent="0.25">
      <c r="A25" s="178">
        <v>15</v>
      </c>
      <c r="B25" s="179">
        <v>15</v>
      </c>
      <c r="C25" s="186">
        <v>42026</v>
      </c>
      <c r="D25" s="187" t="s">
        <v>946</v>
      </c>
      <c r="E25" s="187" t="s">
        <v>1021</v>
      </c>
      <c r="F25" s="187" t="s">
        <v>948</v>
      </c>
      <c r="G25" s="187">
        <v>2015</v>
      </c>
      <c r="H25" s="187" t="s">
        <v>949</v>
      </c>
      <c r="I25" s="187" t="s">
        <v>1022</v>
      </c>
      <c r="J25" s="187" t="s">
        <v>1089</v>
      </c>
      <c r="K25" s="187" t="s">
        <v>956</v>
      </c>
      <c r="L25" s="187" t="s">
        <v>1023</v>
      </c>
      <c r="M25" s="187" t="s">
        <v>1024</v>
      </c>
      <c r="N25" s="187">
        <v>1390028971</v>
      </c>
    </row>
    <row r="26" spans="1:14" customFormat="1" ht="13.2" x14ac:dyDescent="0.25">
      <c r="A26" s="178">
        <v>23</v>
      </c>
      <c r="B26" s="182">
        <v>23</v>
      </c>
      <c r="C26" s="186">
        <v>42020</v>
      </c>
      <c r="D26" s="187" t="s">
        <v>959</v>
      </c>
      <c r="E26" s="187" t="s">
        <v>1059</v>
      </c>
      <c r="F26" s="187" t="s">
        <v>948</v>
      </c>
      <c r="G26" s="187">
        <v>2015</v>
      </c>
      <c r="H26" s="187" t="s">
        <v>949</v>
      </c>
      <c r="I26" s="187" t="s">
        <v>1060</v>
      </c>
      <c r="J26" s="187" t="s">
        <v>977</v>
      </c>
      <c r="K26" s="187" t="s">
        <v>1061</v>
      </c>
      <c r="L26" s="187" t="s">
        <v>1062</v>
      </c>
      <c r="M26" s="187" t="s">
        <v>1063</v>
      </c>
      <c r="N26" s="187">
        <v>1390028972</v>
      </c>
    </row>
    <row r="27" spans="1:14" customFormat="1" ht="13.2" hidden="1" x14ac:dyDescent="0.25">
      <c r="A27" s="325">
        <v>17</v>
      </c>
      <c r="B27" s="325">
        <v>17</v>
      </c>
      <c r="C27" s="186">
        <v>42026</v>
      </c>
      <c r="D27" s="187" t="s">
        <v>946</v>
      </c>
      <c r="E27" s="187" t="s">
        <v>1030</v>
      </c>
      <c r="F27" s="187" t="s">
        <v>948</v>
      </c>
      <c r="G27" s="187">
        <v>2015</v>
      </c>
      <c r="H27" s="187" t="s">
        <v>949</v>
      </c>
      <c r="I27" s="187" t="s">
        <v>1031</v>
      </c>
      <c r="J27" s="187" t="s">
        <v>885</v>
      </c>
      <c r="K27" s="187" t="s">
        <v>1032</v>
      </c>
      <c r="L27" s="187" t="s">
        <v>1033</v>
      </c>
      <c r="M27" s="187" t="s">
        <v>1034</v>
      </c>
      <c r="N27" s="187">
        <v>1390028973</v>
      </c>
    </row>
    <row r="28" spans="1:14" customFormat="1" ht="13.2" x14ac:dyDescent="0.25">
      <c r="A28" s="178">
        <v>27</v>
      </c>
      <c r="B28" s="179">
        <v>27</v>
      </c>
      <c r="C28" s="186">
        <v>42040</v>
      </c>
      <c r="D28" s="187" t="s">
        <v>959</v>
      </c>
      <c r="E28" s="187" t="s">
        <v>1078</v>
      </c>
      <c r="F28" s="187" t="s">
        <v>948</v>
      </c>
      <c r="G28" s="187">
        <v>2015</v>
      </c>
      <c r="H28" s="187" t="s">
        <v>949</v>
      </c>
      <c r="I28" s="187" t="s">
        <v>1079</v>
      </c>
      <c r="J28" s="187" t="s">
        <v>977</v>
      </c>
      <c r="K28" s="187" t="s">
        <v>1080</v>
      </c>
      <c r="L28" s="187" t="s">
        <v>1081</v>
      </c>
      <c r="M28" s="187" t="s">
        <v>1082</v>
      </c>
      <c r="N28" s="187">
        <v>1390028974</v>
      </c>
    </row>
    <row r="29" spans="1:14" customFormat="1" ht="13.2" x14ac:dyDescent="0.25">
      <c r="A29" s="178">
        <v>9</v>
      </c>
      <c r="B29" s="179">
        <v>9</v>
      </c>
      <c r="C29" s="186">
        <v>42030</v>
      </c>
      <c r="D29" s="187" t="s">
        <v>946</v>
      </c>
      <c r="E29" s="187" t="s">
        <v>991</v>
      </c>
      <c r="F29" s="187" t="s">
        <v>948</v>
      </c>
      <c r="G29" s="187">
        <v>2015</v>
      </c>
      <c r="H29" s="187" t="s">
        <v>949</v>
      </c>
      <c r="I29" s="187" t="s">
        <v>992</v>
      </c>
      <c r="J29" s="187" t="s">
        <v>977</v>
      </c>
      <c r="K29" s="187" t="s">
        <v>993</v>
      </c>
      <c r="L29" s="187" t="s">
        <v>994</v>
      </c>
      <c r="M29" s="187" t="s">
        <v>995</v>
      </c>
      <c r="N29" s="187">
        <v>1390028980</v>
      </c>
    </row>
    <row r="30" spans="1:14" customFormat="1" ht="13.2" x14ac:dyDescent="0.25">
      <c r="A30" s="178">
        <v>36</v>
      </c>
      <c r="B30" s="179">
        <v>36</v>
      </c>
      <c r="C30" s="186">
        <v>42033</v>
      </c>
      <c r="D30" s="187" t="s">
        <v>946</v>
      </c>
      <c r="E30" s="187" t="s">
        <v>1121</v>
      </c>
      <c r="F30" s="187" t="s">
        <v>948</v>
      </c>
      <c r="G30" s="187">
        <v>2015</v>
      </c>
      <c r="H30" s="187" t="s">
        <v>949</v>
      </c>
      <c r="I30" s="187" t="s">
        <v>1122</v>
      </c>
      <c r="J30" s="187" t="s">
        <v>205</v>
      </c>
      <c r="K30" s="187" t="s">
        <v>1123</v>
      </c>
      <c r="L30" s="187" t="s">
        <v>1124</v>
      </c>
      <c r="M30" s="187" t="s">
        <v>1125</v>
      </c>
      <c r="N30" s="187">
        <v>1390028975</v>
      </c>
    </row>
    <row r="31" spans="1:14" customFormat="1" ht="13.2" x14ac:dyDescent="0.25">
      <c r="A31" s="178">
        <v>12</v>
      </c>
      <c r="B31" s="179">
        <v>12</v>
      </c>
      <c r="C31" s="186">
        <v>42020</v>
      </c>
      <c r="D31" s="187" t="s">
        <v>946</v>
      </c>
      <c r="E31" s="187" t="s">
        <v>1006</v>
      </c>
      <c r="F31" s="187" t="s">
        <v>948</v>
      </c>
      <c r="G31" s="187">
        <v>2015</v>
      </c>
      <c r="H31" s="187" t="s">
        <v>949</v>
      </c>
      <c r="I31" s="187" t="s">
        <v>871</v>
      </c>
      <c r="J31" s="187" t="s">
        <v>5</v>
      </c>
      <c r="K31" s="187" t="s">
        <v>1008</v>
      </c>
      <c r="L31" s="187" t="s">
        <v>1009</v>
      </c>
      <c r="M31" s="187" t="s">
        <v>1010</v>
      </c>
      <c r="N31" s="187">
        <v>1390028976</v>
      </c>
    </row>
    <row r="32" spans="1:14" customFormat="1" ht="13.2" x14ac:dyDescent="0.25">
      <c r="A32" s="178">
        <v>22</v>
      </c>
      <c r="B32" s="179">
        <v>22</v>
      </c>
      <c r="C32" s="186">
        <v>42028</v>
      </c>
      <c r="D32" s="187" t="s">
        <v>946</v>
      </c>
      <c r="E32" s="187" t="s">
        <v>1054</v>
      </c>
      <c r="F32" s="187" t="s">
        <v>948</v>
      </c>
      <c r="G32" s="187">
        <v>2015</v>
      </c>
      <c r="H32" s="187" t="s">
        <v>949</v>
      </c>
      <c r="I32" s="187" t="s">
        <v>1055</v>
      </c>
      <c r="J32" s="187" t="s">
        <v>885</v>
      </c>
      <c r="K32" s="187" t="s">
        <v>1056</v>
      </c>
      <c r="L32" s="187" t="s">
        <v>1057</v>
      </c>
      <c r="M32" s="187" t="s">
        <v>1058</v>
      </c>
      <c r="N32" s="187">
        <v>1390028977</v>
      </c>
    </row>
    <row r="33" spans="1:14" customFormat="1" ht="13.2" x14ac:dyDescent="0.25">
      <c r="A33" s="189">
        <v>11</v>
      </c>
      <c r="B33" s="189">
        <v>11</v>
      </c>
      <c r="C33" s="186">
        <v>42026</v>
      </c>
      <c r="D33" s="187" t="s">
        <v>946</v>
      </c>
      <c r="E33" s="187" t="s">
        <v>1001</v>
      </c>
      <c r="F33" s="187" t="s">
        <v>948</v>
      </c>
      <c r="G33" s="187">
        <v>2015</v>
      </c>
      <c r="H33" s="187" t="s">
        <v>949</v>
      </c>
      <c r="I33" s="187" t="s">
        <v>1002</v>
      </c>
      <c r="J33" s="187" t="s">
        <v>977</v>
      </c>
      <c r="K33" s="187" t="s">
        <v>1003</v>
      </c>
      <c r="L33" s="187" t="s">
        <v>1004</v>
      </c>
      <c r="M33" s="187" t="s">
        <v>1005</v>
      </c>
      <c r="N33" s="187">
        <v>1390028978</v>
      </c>
    </row>
    <row r="34" spans="1:14" customFormat="1" ht="13.2" x14ac:dyDescent="0.25">
      <c r="A34" s="178">
        <v>8</v>
      </c>
      <c r="B34" s="179">
        <v>8</v>
      </c>
      <c r="C34" s="186">
        <v>42030</v>
      </c>
      <c r="D34" s="187" t="s">
        <v>946</v>
      </c>
      <c r="E34" s="187" t="s">
        <v>986</v>
      </c>
      <c r="F34" s="187" t="s">
        <v>948</v>
      </c>
      <c r="G34" s="187">
        <v>2015</v>
      </c>
      <c r="H34" s="187" t="s">
        <v>949</v>
      </c>
      <c r="I34" s="187" t="s">
        <v>987</v>
      </c>
      <c r="J34" s="187" t="s">
        <v>163</v>
      </c>
      <c r="K34" s="187" t="s">
        <v>988</v>
      </c>
      <c r="L34" s="187" t="s">
        <v>989</v>
      </c>
      <c r="M34" s="187" t="s">
        <v>990</v>
      </c>
      <c r="N34" s="187">
        <v>1390028979</v>
      </c>
    </row>
    <row r="35" spans="1:14" customFormat="1" ht="13.2" x14ac:dyDescent="0.25">
      <c r="A35" s="178">
        <v>24</v>
      </c>
      <c r="B35" s="179">
        <v>24</v>
      </c>
      <c r="C35" s="186">
        <v>42044</v>
      </c>
      <c r="D35" s="187" t="s">
        <v>946</v>
      </c>
      <c r="E35" s="187" t="s">
        <v>1064</v>
      </c>
      <c r="F35" s="187" t="s">
        <v>948</v>
      </c>
      <c r="G35" s="187">
        <v>2015</v>
      </c>
      <c r="H35" s="187" t="s">
        <v>949</v>
      </c>
      <c r="I35" s="187" t="s">
        <v>1065</v>
      </c>
      <c r="J35" s="187" t="s">
        <v>885</v>
      </c>
      <c r="K35" s="187" t="s">
        <v>1066</v>
      </c>
      <c r="L35" s="187" t="s">
        <v>1067</v>
      </c>
      <c r="M35" s="187" t="s">
        <v>1068</v>
      </c>
      <c r="N35" s="187">
        <v>1390028927</v>
      </c>
    </row>
    <row r="36" spans="1:14" customFormat="1" ht="13.2" x14ac:dyDescent="0.25">
      <c r="A36" s="178">
        <v>32</v>
      </c>
      <c r="B36" s="179">
        <v>32</v>
      </c>
      <c r="C36" s="186">
        <v>42033</v>
      </c>
      <c r="D36" s="187" t="s">
        <v>946</v>
      </c>
      <c r="E36" s="187" t="s">
        <v>1102</v>
      </c>
      <c r="F36" s="187" t="s">
        <v>948</v>
      </c>
      <c r="G36" s="187">
        <v>2015</v>
      </c>
      <c r="H36" s="187" t="s">
        <v>949</v>
      </c>
      <c r="I36" s="187" t="s">
        <v>1103</v>
      </c>
      <c r="J36" s="187" t="s">
        <v>230</v>
      </c>
      <c r="K36" s="187" t="s">
        <v>1075</v>
      </c>
      <c r="L36" s="187" t="s">
        <v>1105</v>
      </c>
      <c r="M36" s="187" t="s">
        <v>1106</v>
      </c>
      <c r="N36" s="187">
        <v>1390028926</v>
      </c>
    </row>
    <row r="37" spans="1:14" customFormat="1" ht="13.2" x14ac:dyDescent="0.25">
      <c r="A37" s="178">
        <v>34</v>
      </c>
      <c r="B37" s="179">
        <v>34</v>
      </c>
      <c r="C37" s="186">
        <v>42040</v>
      </c>
      <c r="D37" s="187" t="s">
        <v>946</v>
      </c>
      <c r="E37" s="187" t="s">
        <v>1112</v>
      </c>
      <c r="F37" s="187" t="s">
        <v>948</v>
      </c>
      <c r="G37" s="187">
        <v>2015</v>
      </c>
      <c r="H37" s="187" t="s">
        <v>949</v>
      </c>
      <c r="I37" s="187" t="s">
        <v>1113</v>
      </c>
      <c r="J37" s="187" t="s">
        <v>1007</v>
      </c>
      <c r="K37" s="187" t="s">
        <v>951</v>
      </c>
      <c r="L37" s="187" t="s">
        <v>1114</v>
      </c>
      <c r="M37" s="187" t="s">
        <v>1115</v>
      </c>
      <c r="N37" s="187"/>
    </row>
    <row r="38" spans="1:14" customFormat="1" ht="13.2" hidden="1" x14ac:dyDescent="0.25">
      <c r="A38" s="325">
        <v>31</v>
      </c>
      <c r="B38" s="325">
        <v>31</v>
      </c>
      <c r="C38" s="186">
        <v>42027</v>
      </c>
      <c r="D38" s="187" t="s">
        <v>946</v>
      </c>
      <c r="E38" s="187" t="s">
        <v>1097</v>
      </c>
      <c r="F38" s="187" t="s">
        <v>948</v>
      </c>
      <c r="G38" s="187">
        <v>2015</v>
      </c>
      <c r="H38" s="187" t="s">
        <v>949</v>
      </c>
      <c r="I38" s="187" t="s">
        <v>1098</v>
      </c>
      <c r="J38" s="187" t="s">
        <v>885</v>
      </c>
      <c r="K38" s="187" t="s">
        <v>1099</v>
      </c>
      <c r="L38" s="187" t="s">
        <v>1100</v>
      </c>
      <c r="M38" s="187" t="s">
        <v>1101</v>
      </c>
      <c r="N38" s="187">
        <v>1390028969</v>
      </c>
    </row>
    <row r="39" spans="1:14" customFormat="1" ht="13.2" hidden="1" x14ac:dyDescent="0.25">
      <c r="A39" s="325">
        <v>6</v>
      </c>
      <c r="B39" s="325">
        <v>6</v>
      </c>
      <c r="C39" s="186">
        <v>42026</v>
      </c>
      <c r="D39" s="187" t="s">
        <v>946</v>
      </c>
      <c r="E39" s="187" t="s">
        <v>975</v>
      </c>
      <c r="F39" s="187" t="s">
        <v>948</v>
      </c>
      <c r="G39" s="187">
        <v>2015</v>
      </c>
      <c r="H39" s="187" t="s">
        <v>949</v>
      </c>
      <c r="I39" s="187" t="s">
        <v>976</v>
      </c>
      <c r="J39" s="187" t="s">
        <v>977</v>
      </c>
      <c r="K39" s="187" t="s">
        <v>978</v>
      </c>
      <c r="L39" s="187" t="s">
        <v>979</v>
      </c>
      <c r="M39" s="187" t="s">
        <v>980</v>
      </c>
      <c r="N39" s="187">
        <v>1390028968</v>
      </c>
    </row>
    <row r="40" spans="1:14" customFormat="1" ht="13.2" x14ac:dyDescent="0.25">
      <c r="A40" s="178">
        <v>39</v>
      </c>
      <c r="B40" s="179">
        <v>40</v>
      </c>
      <c r="C40" s="186">
        <v>42031</v>
      </c>
      <c r="D40" s="187" t="s">
        <v>946</v>
      </c>
      <c r="E40" s="187" t="s">
        <v>1139</v>
      </c>
      <c r="F40" s="187" t="s">
        <v>948</v>
      </c>
      <c r="G40" s="187">
        <v>2015</v>
      </c>
      <c r="H40" s="187" t="s">
        <v>949</v>
      </c>
      <c r="I40" s="187" t="s">
        <v>1816</v>
      </c>
      <c r="J40" s="187" t="s">
        <v>624</v>
      </c>
      <c r="K40" s="187" t="s">
        <v>1844</v>
      </c>
      <c r="L40" s="187" t="s">
        <v>1140</v>
      </c>
      <c r="M40" s="187" t="s">
        <v>1141</v>
      </c>
      <c r="N40" s="187">
        <v>1390028967</v>
      </c>
    </row>
    <row r="41" spans="1:14" customFormat="1" ht="13.2" hidden="1" x14ac:dyDescent="0.25">
      <c r="A41" s="325">
        <v>16</v>
      </c>
      <c r="B41" s="325">
        <v>16</v>
      </c>
      <c r="C41" s="186">
        <v>42026</v>
      </c>
      <c r="D41" s="187" t="s">
        <v>946</v>
      </c>
      <c r="E41" s="187" t="s">
        <v>1025</v>
      </c>
      <c r="F41" s="187" t="s">
        <v>948</v>
      </c>
      <c r="G41" s="187">
        <v>2015</v>
      </c>
      <c r="H41" s="187" t="s">
        <v>949</v>
      </c>
      <c r="I41" s="187" t="s">
        <v>1026</v>
      </c>
      <c r="J41" s="187" t="s">
        <v>692</v>
      </c>
      <c r="K41" s="187" t="s">
        <v>1027</v>
      </c>
      <c r="L41" s="187" t="s">
        <v>1028</v>
      </c>
      <c r="M41" s="187" t="s">
        <v>1029</v>
      </c>
      <c r="N41" s="187">
        <v>1390028966</v>
      </c>
    </row>
    <row r="42" spans="1:14" customFormat="1" ht="13.2" x14ac:dyDescent="0.25">
      <c r="A42" s="178">
        <v>19</v>
      </c>
      <c r="B42" s="179">
        <v>19</v>
      </c>
      <c r="C42" s="186">
        <v>42041</v>
      </c>
      <c r="D42" s="187" t="s">
        <v>946</v>
      </c>
      <c r="E42" s="187" t="s">
        <v>1040</v>
      </c>
      <c r="F42" s="187" t="s">
        <v>948</v>
      </c>
      <c r="G42" s="187">
        <v>2015</v>
      </c>
      <c r="H42" s="187" t="s">
        <v>949</v>
      </c>
      <c r="I42" s="187" t="s">
        <v>1041</v>
      </c>
      <c r="J42" s="187" t="s">
        <v>1104</v>
      </c>
      <c r="K42" s="187" t="s">
        <v>972</v>
      </c>
      <c r="L42" s="187" t="s">
        <v>1043</v>
      </c>
      <c r="M42" s="187" t="s">
        <v>1044</v>
      </c>
      <c r="N42" s="187">
        <v>1390028965</v>
      </c>
    </row>
    <row r="43" spans="1:14" customFormat="1" ht="13.2" x14ac:dyDescent="0.25">
      <c r="A43" s="178">
        <v>4</v>
      </c>
      <c r="B43" s="185">
        <v>4</v>
      </c>
      <c r="C43" s="186">
        <v>42021</v>
      </c>
      <c r="D43" s="187" t="s">
        <v>959</v>
      </c>
      <c r="E43" s="187" t="s">
        <v>965</v>
      </c>
      <c r="F43" s="187" t="s">
        <v>948</v>
      </c>
      <c r="G43" s="187">
        <v>2015</v>
      </c>
      <c r="H43" s="187" t="s">
        <v>949</v>
      </c>
      <c r="I43" s="187" t="s">
        <v>966</v>
      </c>
      <c r="J43" s="187" t="s">
        <v>163</v>
      </c>
      <c r="K43" s="187" t="s">
        <v>967</v>
      </c>
      <c r="L43" s="187" t="s">
        <v>968</v>
      </c>
      <c r="M43" s="187" t="s">
        <v>969</v>
      </c>
      <c r="N43" s="187">
        <v>1390028964</v>
      </c>
    </row>
    <row r="44" spans="1:14" customFormat="1" ht="13.2" x14ac:dyDescent="0.25">
      <c r="A44" s="173">
        <v>1</v>
      </c>
      <c r="B44" s="174">
        <v>1</v>
      </c>
      <c r="C44" s="342">
        <v>42021</v>
      </c>
      <c r="D44" s="227" t="s">
        <v>946</v>
      </c>
      <c r="E44" s="228" t="s">
        <v>947</v>
      </c>
      <c r="F44" s="227" t="s">
        <v>948</v>
      </c>
      <c r="G44" s="343">
        <v>2015</v>
      </c>
      <c r="H44" s="343" t="s">
        <v>949</v>
      </c>
      <c r="I44" s="227" t="s">
        <v>950</v>
      </c>
      <c r="J44" s="227" t="s">
        <v>977</v>
      </c>
      <c r="K44" s="227" t="s">
        <v>951</v>
      </c>
      <c r="L44" s="227" t="s">
        <v>952</v>
      </c>
      <c r="M44" s="227" t="s">
        <v>953</v>
      </c>
      <c r="N44" s="227">
        <v>1390028970</v>
      </c>
    </row>
    <row r="45" spans="1:14" customFormat="1" ht="13.2" x14ac:dyDescent="0.25">
      <c r="A45" s="178">
        <v>28</v>
      </c>
      <c r="B45" s="179">
        <v>28</v>
      </c>
      <c r="C45" s="186">
        <v>42033</v>
      </c>
      <c r="D45" s="187" t="s">
        <v>959</v>
      </c>
      <c r="E45" s="187" t="s">
        <v>1083</v>
      </c>
      <c r="F45" s="187" t="s">
        <v>948</v>
      </c>
      <c r="G45" s="187">
        <v>2015</v>
      </c>
      <c r="H45" s="187" t="s">
        <v>949</v>
      </c>
      <c r="I45" s="187" t="s">
        <v>1300</v>
      </c>
      <c r="J45" s="187" t="s">
        <v>977</v>
      </c>
      <c r="K45" s="187" t="s">
        <v>1109</v>
      </c>
      <c r="L45" s="187" t="s">
        <v>1085</v>
      </c>
      <c r="M45" s="187" t="s">
        <v>1086</v>
      </c>
      <c r="N45" s="187">
        <v>1390028991</v>
      </c>
    </row>
    <row r="46" spans="1:14" customFormat="1" ht="13.2" x14ac:dyDescent="0.25">
      <c r="A46" s="178">
        <v>38</v>
      </c>
      <c r="B46" s="179">
        <v>39</v>
      </c>
      <c r="C46" s="186">
        <v>42020</v>
      </c>
      <c r="D46" s="187" t="s">
        <v>959</v>
      </c>
      <c r="E46" s="187" t="s">
        <v>1135</v>
      </c>
      <c r="F46" s="187" t="s">
        <v>948</v>
      </c>
      <c r="G46" s="187">
        <v>2015</v>
      </c>
      <c r="H46" s="187" t="s">
        <v>949</v>
      </c>
      <c r="I46" s="187" t="s">
        <v>1136</v>
      </c>
      <c r="J46" s="187" t="s">
        <v>472</v>
      </c>
      <c r="K46" s="187" t="s">
        <v>1013</v>
      </c>
      <c r="L46" s="187" t="s">
        <v>1137</v>
      </c>
      <c r="M46" s="187" t="s">
        <v>1138</v>
      </c>
      <c r="N46" s="187">
        <v>1390028983</v>
      </c>
    </row>
    <row r="47" spans="1:14" customFormat="1" ht="13.2" x14ac:dyDescent="0.25">
      <c r="A47" s="178">
        <v>3</v>
      </c>
      <c r="B47" s="182">
        <v>3</v>
      </c>
      <c r="C47" s="186">
        <v>42020</v>
      </c>
      <c r="D47" s="187" t="s">
        <v>959</v>
      </c>
      <c r="E47" s="187" t="s">
        <v>960</v>
      </c>
      <c r="F47" s="187" t="s">
        <v>948</v>
      </c>
      <c r="G47" s="187">
        <v>2015</v>
      </c>
      <c r="H47" s="187" t="s">
        <v>949</v>
      </c>
      <c r="I47" s="187" t="s">
        <v>961</v>
      </c>
      <c r="J47" s="187" t="s">
        <v>977</v>
      </c>
      <c r="K47" s="187" t="s">
        <v>962</v>
      </c>
      <c r="L47" s="187" t="s">
        <v>963</v>
      </c>
      <c r="M47" s="187" t="s">
        <v>964</v>
      </c>
      <c r="N47" s="187">
        <v>1390028990</v>
      </c>
    </row>
    <row r="48" spans="1:14" customFormat="1" ht="13.8" thickBot="1" x14ac:dyDescent="0.3">
      <c r="A48" s="328"/>
      <c r="B48" s="191">
        <v>38</v>
      </c>
      <c r="C48" s="344">
        <v>42026</v>
      </c>
      <c r="D48" s="323" t="s">
        <v>959</v>
      </c>
      <c r="E48" s="323" t="s">
        <v>1130</v>
      </c>
      <c r="F48" s="323" t="s">
        <v>948</v>
      </c>
      <c r="G48" s="323">
        <v>2015</v>
      </c>
      <c r="H48" s="323" t="s">
        <v>949</v>
      </c>
      <c r="I48" s="323" t="s">
        <v>1131</v>
      </c>
      <c r="J48" s="323" t="s">
        <v>1042</v>
      </c>
      <c r="K48" s="323" t="s">
        <v>1132</v>
      </c>
      <c r="L48" s="323" t="s">
        <v>1133</v>
      </c>
      <c r="M48" s="187" t="s">
        <v>1134</v>
      </c>
      <c r="N48" s="187">
        <v>1390028989</v>
      </c>
    </row>
    <row r="49" spans="1:14" customFormat="1" ht="13.8" thickBot="1" x14ac:dyDescent="0.3">
      <c r="A49" s="178">
        <v>5</v>
      </c>
      <c r="B49" s="190">
        <v>5</v>
      </c>
      <c r="C49" s="344">
        <v>42058</v>
      </c>
      <c r="D49" s="323" t="s">
        <v>959</v>
      </c>
      <c r="E49" s="323" t="s">
        <v>970</v>
      </c>
      <c r="F49" s="323" t="s">
        <v>948</v>
      </c>
      <c r="G49" s="323">
        <v>2015</v>
      </c>
      <c r="H49" s="323" t="s">
        <v>949</v>
      </c>
      <c r="I49" s="323" t="s">
        <v>971</v>
      </c>
      <c r="J49" s="323" t="s">
        <v>169</v>
      </c>
      <c r="K49" s="323" t="s">
        <v>972</v>
      </c>
      <c r="L49" s="323" t="s">
        <v>973</v>
      </c>
      <c r="M49" s="187" t="s">
        <v>974</v>
      </c>
      <c r="N49" s="187">
        <v>1390028988</v>
      </c>
    </row>
    <row r="50" spans="1:14" customFormat="1" ht="13.8" thickBot="1" x14ac:dyDescent="0.3">
      <c r="A50" s="178">
        <v>13</v>
      </c>
      <c r="B50" s="190">
        <v>13</v>
      </c>
      <c r="C50" s="344">
        <v>42020</v>
      </c>
      <c r="D50" s="323" t="s">
        <v>946</v>
      </c>
      <c r="E50" s="323" t="s">
        <v>1011</v>
      </c>
      <c r="F50" s="323" t="s">
        <v>948</v>
      </c>
      <c r="G50" s="323">
        <v>2015</v>
      </c>
      <c r="H50" s="323" t="s">
        <v>949</v>
      </c>
      <c r="I50" s="323" t="s">
        <v>1012</v>
      </c>
      <c r="J50" s="323" t="s">
        <v>163</v>
      </c>
      <c r="K50" s="323" t="s">
        <v>1013</v>
      </c>
      <c r="L50" s="323" t="s">
        <v>1014</v>
      </c>
      <c r="M50" s="187" t="s">
        <v>1015</v>
      </c>
      <c r="N50" s="187">
        <v>1390028987</v>
      </c>
    </row>
    <row r="51" spans="1:14" customFormat="1" ht="13.8" thickBot="1" x14ac:dyDescent="0.3">
      <c r="A51" s="178">
        <v>35</v>
      </c>
      <c r="B51" s="190">
        <v>35</v>
      </c>
      <c r="C51" s="344">
        <v>42033</v>
      </c>
      <c r="D51" s="323" t="s">
        <v>946</v>
      </c>
      <c r="E51" s="323" t="s">
        <v>1116</v>
      </c>
      <c r="F51" s="323" t="s">
        <v>948</v>
      </c>
      <c r="G51" s="323">
        <v>2015</v>
      </c>
      <c r="H51" s="323" t="s">
        <v>949</v>
      </c>
      <c r="I51" s="323" t="s">
        <v>1117</v>
      </c>
      <c r="J51" s="323" t="s">
        <v>1843</v>
      </c>
      <c r="K51" s="323" t="s">
        <v>1118</v>
      </c>
      <c r="L51" s="323" t="s">
        <v>1119</v>
      </c>
      <c r="M51" s="187" t="s">
        <v>1120</v>
      </c>
      <c r="N51" s="187">
        <v>1390028986</v>
      </c>
    </row>
    <row r="52" spans="1:14" customFormat="1" ht="13.8" thickBot="1" x14ac:dyDescent="0.3">
      <c r="A52" s="178">
        <v>37</v>
      </c>
      <c r="B52" s="190">
        <v>37</v>
      </c>
      <c r="C52" s="344">
        <v>42033</v>
      </c>
      <c r="D52" s="323" t="s">
        <v>946</v>
      </c>
      <c r="E52" s="323" t="s">
        <v>1126</v>
      </c>
      <c r="F52" s="353" t="s">
        <v>948</v>
      </c>
      <c r="G52" s="323">
        <v>2015</v>
      </c>
      <c r="H52" s="323" t="s">
        <v>949</v>
      </c>
      <c r="I52" s="323" t="s">
        <v>1127</v>
      </c>
      <c r="J52" s="323" t="s">
        <v>472</v>
      </c>
      <c r="K52" s="323" t="s">
        <v>956</v>
      </c>
      <c r="L52" s="323" t="s">
        <v>1128</v>
      </c>
      <c r="M52" s="187" t="s">
        <v>1129</v>
      </c>
      <c r="N52" s="187">
        <v>1390028985</v>
      </c>
    </row>
    <row r="53" spans="1:14" customFormat="1" ht="13.8" thickBot="1" x14ac:dyDescent="0.3">
      <c r="A53" s="178">
        <v>21</v>
      </c>
      <c r="B53" s="190">
        <v>21</v>
      </c>
      <c r="C53" s="344">
        <v>42026</v>
      </c>
      <c r="D53" s="323" t="s">
        <v>946</v>
      </c>
      <c r="E53" s="323" t="s">
        <v>1049</v>
      </c>
      <c r="F53" s="323" t="s">
        <v>948</v>
      </c>
      <c r="G53" s="323">
        <v>2015</v>
      </c>
      <c r="H53" s="323" t="s">
        <v>949</v>
      </c>
      <c r="I53" s="323" t="s">
        <v>1050</v>
      </c>
      <c r="J53" s="323" t="s">
        <v>692</v>
      </c>
      <c r="K53" s="323" t="s">
        <v>1051</v>
      </c>
      <c r="L53" s="323" t="s">
        <v>1052</v>
      </c>
      <c r="M53" s="187" t="s">
        <v>1053</v>
      </c>
      <c r="N53" s="187">
        <v>1390028984</v>
      </c>
    </row>
    <row r="54" spans="1:14" customFormat="1" ht="13.2" x14ac:dyDescent="0.25"/>
    <row r="55" spans="1:14" customFormat="1" ht="13.2" x14ac:dyDescent="0.25"/>
    <row r="56" spans="1:14" customFormat="1" ht="13.2" x14ac:dyDescent="0.25"/>
    <row r="57" spans="1:14" customFormat="1" ht="13.2" x14ac:dyDescent="0.25">
      <c r="B57" s="329"/>
      <c r="C57" s="329"/>
      <c r="D57" t="s">
        <v>1147</v>
      </c>
    </row>
    <row r="58" spans="1:14" customFormat="1" ht="13.2" x14ac:dyDescent="0.25">
      <c r="B58" s="330"/>
      <c r="C58" s="330"/>
      <c r="D58" t="s">
        <v>1845</v>
      </c>
    </row>
    <row r="59" spans="1:14" customFormat="1" ht="13.2" x14ac:dyDescent="0.25">
      <c r="B59" s="331"/>
      <c r="C59" s="331"/>
      <c r="D59" t="s">
        <v>1149</v>
      </c>
    </row>
    <row r="60" spans="1:14" customFormat="1" ht="13.2" x14ac:dyDescent="0.25">
      <c r="B60" s="332"/>
      <c r="C60" s="332"/>
      <c r="D60" t="s">
        <v>1150</v>
      </c>
      <c r="F60" s="333"/>
      <c r="I60" t="s">
        <v>1150</v>
      </c>
    </row>
    <row r="61" spans="1:14" customFormat="1" ht="13.2" x14ac:dyDescent="0.25">
      <c r="B61" s="334"/>
      <c r="C61" s="334"/>
      <c r="D61" t="s">
        <v>1846</v>
      </c>
    </row>
  </sheetData>
  <sortState ref="A14:XFD53">
    <sortCondition ref="E14:E53"/>
  </sortState>
  <mergeCells count="17">
    <mergeCell ref="C2:I2"/>
    <mergeCell ref="C3:I3"/>
    <mergeCell ref="C4:I4"/>
    <mergeCell ref="H9:H11"/>
    <mergeCell ref="I9:I11"/>
    <mergeCell ref="C9:C11"/>
    <mergeCell ref="D9:D11"/>
    <mergeCell ref="E9:E11"/>
    <mergeCell ref="F9:F11"/>
    <mergeCell ref="G9:G11"/>
    <mergeCell ref="N9:N11"/>
    <mergeCell ref="B12:N12"/>
    <mergeCell ref="J9:J11"/>
    <mergeCell ref="K9:K11"/>
    <mergeCell ref="L9:L11"/>
    <mergeCell ref="M9:M11"/>
    <mergeCell ref="B9:B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zoomScale="90" zoomScaleNormal="90" workbookViewId="0">
      <selection activeCell="D1" sqref="D1:D1048576"/>
    </sheetView>
  </sheetViews>
  <sheetFormatPr baseColWidth="10" defaultRowHeight="14.4" x14ac:dyDescent="0.3"/>
  <cols>
    <col min="1" max="2" width="11.5546875" style="169"/>
    <col min="3" max="3" width="0" style="169" hidden="1" customWidth="1"/>
    <col min="4" max="4" width="11.5546875" style="169"/>
    <col min="5" max="5" width="0" style="169" hidden="1" customWidth="1"/>
    <col min="6" max="8" width="11.5546875" style="169"/>
    <col min="9" max="9" width="45.44140625" style="169" customWidth="1"/>
    <col min="10" max="10" width="18.44140625" style="169" customWidth="1"/>
    <col min="11" max="11" width="22.88671875" style="169" customWidth="1"/>
    <col min="12" max="12" width="13.109375" style="169" hidden="1" customWidth="1"/>
    <col min="13" max="13" width="23.5546875" style="169" hidden="1" customWidth="1"/>
    <col min="14" max="15" width="18.6640625" style="169" hidden="1" customWidth="1"/>
    <col min="16" max="16384" width="11.5546875" style="169"/>
  </cols>
  <sheetData>
    <row r="1" spans="1:15" ht="15" thickBot="1" x14ac:dyDescent="0.35"/>
    <row r="2" spans="1:15" s="121" customFormat="1" ht="15" customHeight="1" x14ac:dyDescent="0.35">
      <c r="B2" s="119" t="s">
        <v>10</v>
      </c>
      <c r="C2" s="300" t="s">
        <v>11</v>
      </c>
      <c r="D2" s="301"/>
      <c r="E2" s="301"/>
      <c r="F2" s="301"/>
      <c r="G2" s="301"/>
      <c r="H2" s="301"/>
      <c r="I2" s="302"/>
      <c r="J2" s="122"/>
      <c r="K2" s="158"/>
    </row>
    <row r="3" spans="1:15" s="121" customFormat="1" ht="16.2" x14ac:dyDescent="0.35">
      <c r="B3" s="119"/>
      <c r="C3" s="303" t="s">
        <v>856</v>
      </c>
      <c r="D3" s="304"/>
      <c r="E3" s="304"/>
      <c r="F3" s="304"/>
      <c r="G3" s="304"/>
      <c r="H3" s="304"/>
      <c r="I3" s="305"/>
      <c r="J3" s="122"/>
      <c r="K3" s="158"/>
    </row>
    <row r="4" spans="1:15" s="125" customFormat="1" ht="21" customHeight="1" thickBot="1" x14ac:dyDescent="0.3">
      <c r="B4" s="123"/>
      <c r="C4" s="306" t="s">
        <v>924</v>
      </c>
      <c r="D4" s="307"/>
      <c r="E4" s="307"/>
      <c r="F4" s="307"/>
      <c r="G4" s="307"/>
      <c r="H4" s="307"/>
      <c r="I4" s="308"/>
      <c r="J4" s="124"/>
      <c r="K4" s="139"/>
    </row>
    <row r="6" spans="1:15" s="125" customFormat="1" ht="28.2" customHeight="1" x14ac:dyDescent="0.25">
      <c r="B6" s="123"/>
      <c r="C6" s="203" t="s">
        <v>864</v>
      </c>
      <c r="D6" s="204"/>
      <c r="E6" s="205"/>
      <c r="F6" s="206"/>
      <c r="G6" s="207"/>
      <c r="H6" s="206"/>
      <c r="I6" s="208" t="str">
        <f>'VEHIC. UTILITARIOS'!G12</f>
        <v>A JULIO 2015</v>
      </c>
      <c r="K6" s="139"/>
    </row>
    <row r="8" spans="1:15" ht="15" thickBot="1" x14ac:dyDescent="0.35"/>
    <row r="9" spans="1:15" ht="14.4" customHeight="1" x14ac:dyDescent="0.3">
      <c r="A9" s="168"/>
      <c r="B9" s="311" t="s">
        <v>933</v>
      </c>
      <c r="C9" s="319" t="s">
        <v>934</v>
      </c>
      <c r="D9" s="311" t="s">
        <v>935</v>
      </c>
      <c r="E9" s="316" t="s">
        <v>936</v>
      </c>
      <c r="F9" s="311" t="s">
        <v>937</v>
      </c>
      <c r="G9" s="316" t="s">
        <v>830</v>
      </c>
      <c r="H9" s="311" t="s">
        <v>832</v>
      </c>
      <c r="I9" s="311" t="s">
        <v>938</v>
      </c>
      <c r="J9" s="316" t="s">
        <v>939</v>
      </c>
      <c r="K9" s="311" t="s">
        <v>940</v>
      </c>
      <c r="L9" s="311" t="s">
        <v>941</v>
      </c>
      <c r="M9" s="311" t="s">
        <v>942</v>
      </c>
      <c r="N9" s="311" t="s">
        <v>943</v>
      </c>
      <c r="O9" s="311"/>
    </row>
    <row r="10" spans="1:15" x14ac:dyDescent="0.3">
      <c r="A10" s="170" t="s">
        <v>933</v>
      </c>
      <c r="B10" s="312"/>
      <c r="C10" s="320"/>
      <c r="D10" s="312"/>
      <c r="E10" s="317"/>
      <c r="F10" s="312"/>
      <c r="G10" s="317"/>
      <c r="H10" s="312"/>
      <c r="I10" s="312"/>
      <c r="J10" s="317"/>
      <c r="K10" s="312"/>
      <c r="L10" s="312"/>
      <c r="M10" s="312"/>
      <c r="N10" s="312"/>
      <c r="O10" s="312"/>
    </row>
    <row r="11" spans="1:15" ht="15" thickBot="1" x14ac:dyDescent="0.35">
      <c r="A11" s="171" t="s">
        <v>944</v>
      </c>
      <c r="B11" s="313"/>
      <c r="C11" s="321"/>
      <c r="D11" s="313"/>
      <c r="E11" s="318"/>
      <c r="F11" s="313"/>
      <c r="G11" s="318"/>
      <c r="H11" s="313"/>
      <c r="I11" s="313"/>
      <c r="J11" s="318"/>
      <c r="K11" s="313"/>
      <c r="L11" s="313"/>
      <c r="M11" s="313"/>
      <c r="N11" s="313"/>
      <c r="O11" s="313"/>
    </row>
    <row r="12" spans="1:15" ht="15" thickBot="1" x14ac:dyDescent="0.35">
      <c r="A12" s="172"/>
      <c r="B12" s="314" t="s">
        <v>1151</v>
      </c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</row>
    <row r="13" spans="1:15" customFormat="1" ht="13.2" x14ac:dyDescent="0.25">
      <c r="A13" s="178">
        <v>110</v>
      </c>
      <c r="B13" s="179">
        <v>71</v>
      </c>
      <c r="C13" s="180">
        <v>42040</v>
      </c>
      <c r="D13" s="187" t="s">
        <v>1152</v>
      </c>
      <c r="E13" s="187" t="s">
        <v>1276</v>
      </c>
      <c r="F13" s="187">
        <v>2015</v>
      </c>
      <c r="G13" s="187" t="s">
        <v>949</v>
      </c>
      <c r="H13" s="187" t="s">
        <v>1476</v>
      </c>
      <c r="I13" s="227" t="s">
        <v>1477</v>
      </c>
      <c r="J13" s="187" t="s">
        <v>1435</v>
      </c>
      <c r="K13" s="187" t="s">
        <v>1066</v>
      </c>
      <c r="L13" s="181" t="s">
        <v>1478</v>
      </c>
      <c r="M13" s="181" t="s">
        <v>1479</v>
      </c>
      <c r="N13" s="181"/>
      <c r="O13" s="181"/>
    </row>
    <row r="14" spans="1:15" customFormat="1" ht="13.2" x14ac:dyDescent="0.25">
      <c r="A14" s="178">
        <v>126</v>
      </c>
      <c r="B14" s="182">
        <v>87</v>
      </c>
      <c r="C14" s="197">
        <v>42040</v>
      </c>
      <c r="D14" s="187" t="s">
        <v>1152</v>
      </c>
      <c r="E14" s="187" t="s">
        <v>1276</v>
      </c>
      <c r="F14" s="187">
        <v>2015</v>
      </c>
      <c r="G14" s="187" t="s">
        <v>949</v>
      </c>
      <c r="H14" s="187" t="s">
        <v>1549</v>
      </c>
      <c r="I14" s="227" t="s">
        <v>1550</v>
      </c>
      <c r="J14" s="187" t="s">
        <v>163</v>
      </c>
      <c r="K14" s="187"/>
      <c r="L14" s="184" t="s">
        <v>1551</v>
      </c>
      <c r="M14" s="184" t="s">
        <v>1552</v>
      </c>
      <c r="N14" s="184"/>
      <c r="O14" s="184"/>
    </row>
    <row r="15" spans="1:15" customFormat="1" ht="13.2" hidden="1" x14ac:dyDescent="0.25">
      <c r="A15" s="325">
        <v>62</v>
      </c>
      <c r="B15" s="325">
        <v>22</v>
      </c>
      <c r="C15" s="326">
        <v>42027</v>
      </c>
      <c r="D15" s="187" t="s">
        <v>1152</v>
      </c>
      <c r="E15" s="187" t="s">
        <v>1153</v>
      </c>
      <c r="F15" s="187">
        <v>2015</v>
      </c>
      <c r="G15" s="187" t="s">
        <v>949</v>
      </c>
      <c r="H15" s="187" t="s">
        <v>1252</v>
      </c>
      <c r="I15" s="227" t="s">
        <v>1253</v>
      </c>
      <c r="J15" s="187" t="s">
        <v>978</v>
      </c>
      <c r="K15" s="187" t="s">
        <v>1241</v>
      </c>
      <c r="L15" s="322" t="s">
        <v>1254</v>
      </c>
      <c r="M15" s="322" t="s">
        <v>1255</v>
      </c>
      <c r="N15" s="322"/>
      <c r="O15" s="322"/>
    </row>
    <row r="16" spans="1:15" customFormat="1" ht="13.2" hidden="1" x14ac:dyDescent="0.25">
      <c r="A16" s="325">
        <v>103</v>
      </c>
      <c r="B16" s="325">
        <v>64</v>
      </c>
      <c r="C16" s="337">
        <v>42031</v>
      </c>
      <c r="D16" s="187" t="s">
        <v>1152</v>
      </c>
      <c r="E16" s="187" t="s">
        <v>1276</v>
      </c>
      <c r="F16" s="187">
        <v>2015</v>
      </c>
      <c r="G16" s="187" t="s">
        <v>949</v>
      </c>
      <c r="H16" s="187" t="s">
        <v>1443</v>
      </c>
      <c r="I16" s="227" t="s">
        <v>1444</v>
      </c>
      <c r="J16" s="187" t="s">
        <v>885</v>
      </c>
      <c r="K16" s="187" t="s">
        <v>1445</v>
      </c>
      <c r="L16" s="322" t="s">
        <v>1446</v>
      </c>
      <c r="M16" s="322" t="s">
        <v>1447</v>
      </c>
      <c r="N16" s="322"/>
      <c r="O16" s="322"/>
    </row>
    <row r="17" spans="1:15" customFormat="1" ht="13.2" x14ac:dyDescent="0.25">
      <c r="A17" s="178">
        <v>124</v>
      </c>
      <c r="B17" s="179">
        <v>85</v>
      </c>
      <c r="C17" s="180">
        <v>42053</v>
      </c>
      <c r="D17" s="187" t="s">
        <v>1152</v>
      </c>
      <c r="E17" s="187" t="s">
        <v>1276</v>
      </c>
      <c r="F17" s="187">
        <v>2015</v>
      </c>
      <c r="G17" s="187" t="s">
        <v>949</v>
      </c>
      <c r="H17" s="187" t="s">
        <v>1541</v>
      </c>
      <c r="I17" s="227" t="s">
        <v>925</v>
      </c>
      <c r="J17" s="187" t="s">
        <v>205</v>
      </c>
      <c r="K17" s="187" t="s">
        <v>1165</v>
      </c>
      <c r="L17" s="181" t="s">
        <v>1542</v>
      </c>
      <c r="M17" s="181" t="s">
        <v>1543</v>
      </c>
      <c r="N17" s="181"/>
      <c r="O17" s="181"/>
    </row>
    <row r="18" spans="1:15" customFormat="1" ht="13.2" x14ac:dyDescent="0.25">
      <c r="A18" s="178">
        <v>101</v>
      </c>
      <c r="B18" s="179">
        <v>62</v>
      </c>
      <c r="C18" s="175">
        <v>42040</v>
      </c>
      <c r="D18" s="187" t="s">
        <v>1152</v>
      </c>
      <c r="E18" s="187" t="s">
        <v>1153</v>
      </c>
      <c r="F18" s="187">
        <v>2015</v>
      </c>
      <c r="G18" s="187" t="s">
        <v>949</v>
      </c>
      <c r="H18" s="187" t="s">
        <v>1433</v>
      </c>
      <c r="I18" s="227" t="s">
        <v>1434</v>
      </c>
      <c r="J18" s="187" t="s">
        <v>1435</v>
      </c>
      <c r="K18" s="187" t="s">
        <v>1430</v>
      </c>
      <c r="L18" s="181" t="s">
        <v>1436</v>
      </c>
      <c r="M18" s="181" t="s">
        <v>1437</v>
      </c>
      <c r="N18" s="181"/>
      <c r="O18" s="181"/>
    </row>
    <row r="19" spans="1:15" customFormat="1" ht="13.2" x14ac:dyDescent="0.25">
      <c r="A19" s="178">
        <v>95</v>
      </c>
      <c r="B19" s="179">
        <v>56</v>
      </c>
      <c r="C19" s="180">
        <v>42040</v>
      </c>
      <c r="D19" s="187" t="s">
        <v>1152</v>
      </c>
      <c r="E19" s="187" t="s">
        <v>1153</v>
      </c>
      <c r="F19" s="187">
        <v>2015</v>
      </c>
      <c r="G19" s="187" t="s">
        <v>949</v>
      </c>
      <c r="H19" s="187" t="s">
        <v>1407</v>
      </c>
      <c r="I19" s="227" t="s">
        <v>1408</v>
      </c>
      <c r="J19" s="187" t="s">
        <v>567</v>
      </c>
      <c r="K19" s="187" t="s">
        <v>1409</v>
      </c>
      <c r="L19" s="181" t="s">
        <v>1410</v>
      </c>
      <c r="M19" s="181" t="s">
        <v>1411</v>
      </c>
      <c r="N19" s="181"/>
      <c r="O19" s="181"/>
    </row>
    <row r="20" spans="1:15" customFormat="1" ht="13.2" x14ac:dyDescent="0.25">
      <c r="A20" s="178">
        <v>107</v>
      </c>
      <c r="B20" s="179">
        <v>68</v>
      </c>
      <c r="C20" s="175">
        <v>42040</v>
      </c>
      <c r="D20" s="187" t="s">
        <v>1152</v>
      </c>
      <c r="E20" s="187" t="s">
        <v>1276</v>
      </c>
      <c r="F20" s="187">
        <v>2015</v>
      </c>
      <c r="G20" s="187" t="s">
        <v>949</v>
      </c>
      <c r="H20" s="187" t="s">
        <v>1462</v>
      </c>
      <c r="I20" s="227" t="s">
        <v>1463</v>
      </c>
      <c r="J20" s="187" t="s">
        <v>163</v>
      </c>
      <c r="K20" s="187" t="s">
        <v>1165</v>
      </c>
      <c r="L20" s="181" t="s">
        <v>1464</v>
      </c>
      <c r="M20" s="181" t="s">
        <v>1465</v>
      </c>
      <c r="N20" s="181"/>
      <c r="O20" s="181"/>
    </row>
    <row r="21" spans="1:15" customFormat="1" ht="13.2" hidden="1" x14ac:dyDescent="0.25">
      <c r="A21" s="325">
        <v>77</v>
      </c>
      <c r="B21" s="325">
        <v>37</v>
      </c>
      <c r="C21" s="326">
        <v>42027</v>
      </c>
      <c r="D21" s="187" t="s">
        <v>1152</v>
      </c>
      <c r="E21" s="187" t="s">
        <v>1276</v>
      </c>
      <c r="F21" s="187">
        <v>2015</v>
      </c>
      <c r="G21" s="187" t="s">
        <v>949</v>
      </c>
      <c r="H21" s="187" t="s">
        <v>1320</v>
      </c>
      <c r="I21" s="227" t="s">
        <v>1321</v>
      </c>
      <c r="J21" s="187" t="s">
        <v>1042</v>
      </c>
      <c r="K21" s="187" t="s">
        <v>1322</v>
      </c>
      <c r="L21" s="322" t="s">
        <v>1323</v>
      </c>
      <c r="M21" s="322" t="s">
        <v>1324</v>
      </c>
      <c r="N21" s="322"/>
      <c r="O21" s="322"/>
    </row>
    <row r="22" spans="1:15" customFormat="1" ht="13.2" x14ac:dyDescent="0.25">
      <c r="A22" s="338">
        <v>108</v>
      </c>
      <c r="B22" s="338">
        <v>69</v>
      </c>
      <c r="C22" s="339">
        <v>42040</v>
      </c>
      <c r="D22" s="187" t="s">
        <v>1152</v>
      </c>
      <c r="E22" s="187" t="s">
        <v>1276</v>
      </c>
      <c r="F22" s="187">
        <v>2015</v>
      </c>
      <c r="G22" s="187" t="s">
        <v>949</v>
      </c>
      <c r="H22" s="187" t="s">
        <v>1466</v>
      </c>
      <c r="I22" s="227" t="s">
        <v>1467</v>
      </c>
      <c r="J22" s="187" t="s">
        <v>1468</v>
      </c>
      <c r="K22" s="187" t="s">
        <v>1469</v>
      </c>
      <c r="L22" s="335" t="s">
        <v>1470</v>
      </c>
      <c r="M22" s="335" t="s">
        <v>1471</v>
      </c>
      <c r="N22" s="335"/>
      <c r="O22" s="335"/>
    </row>
    <row r="23" spans="1:15" customFormat="1" ht="13.2" hidden="1" x14ac:dyDescent="0.25">
      <c r="A23" s="325">
        <v>55</v>
      </c>
      <c r="B23" s="325">
        <v>15</v>
      </c>
      <c r="C23" s="326">
        <v>42027</v>
      </c>
      <c r="D23" s="187" t="s">
        <v>1152</v>
      </c>
      <c r="E23" s="187" t="s">
        <v>1153</v>
      </c>
      <c r="F23" s="187">
        <v>2015</v>
      </c>
      <c r="G23" s="341" t="s">
        <v>949</v>
      </c>
      <c r="H23" s="187" t="s">
        <v>1218</v>
      </c>
      <c r="I23" s="227" t="s">
        <v>1219</v>
      </c>
      <c r="J23" s="187" t="s">
        <v>1042</v>
      </c>
      <c r="K23" s="187" t="s">
        <v>1847</v>
      </c>
      <c r="L23" s="322" t="s">
        <v>1220</v>
      </c>
      <c r="M23" s="322" t="s">
        <v>1221</v>
      </c>
      <c r="N23" s="322"/>
      <c r="O23" s="322"/>
    </row>
    <row r="24" spans="1:15" customFormat="1" ht="13.2" x14ac:dyDescent="0.25">
      <c r="A24" s="178">
        <v>74</v>
      </c>
      <c r="B24" s="185">
        <v>34</v>
      </c>
      <c r="C24" s="224">
        <v>42027</v>
      </c>
      <c r="D24" s="187" t="s">
        <v>1152</v>
      </c>
      <c r="E24" s="187" t="s">
        <v>1276</v>
      </c>
      <c r="F24" s="187">
        <v>2015</v>
      </c>
      <c r="G24" s="187" t="s">
        <v>949</v>
      </c>
      <c r="H24" s="187" t="s">
        <v>1308</v>
      </c>
      <c r="I24" s="227" t="s">
        <v>1309</v>
      </c>
      <c r="J24" s="187" t="s">
        <v>1042</v>
      </c>
      <c r="K24" s="187" t="s">
        <v>1310</v>
      </c>
      <c r="L24" s="187" t="s">
        <v>1311</v>
      </c>
      <c r="M24" s="187" t="s">
        <v>1312</v>
      </c>
      <c r="N24" s="187"/>
      <c r="O24" s="187"/>
    </row>
    <row r="25" spans="1:15" customFormat="1" ht="13.2" x14ac:dyDescent="0.25">
      <c r="A25" s="178">
        <v>85</v>
      </c>
      <c r="B25" s="182">
        <v>45</v>
      </c>
      <c r="C25" s="183">
        <v>42027</v>
      </c>
      <c r="D25" s="187" t="s">
        <v>1152</v>
      </c>
      <c r="E25" s="187" t="s">
        <v>1276</v>
      </c>
      <c r="F25" s="187">
        <v>2015</v>
      </c>
      <c r="G25" s="187" t="s">
        <v>949</v>
      </c>
      <c r="H25" s="187" t="s">
        <v>1361</v>
      </c>
      <c r="I25" s="227" t="s">
        <v>1752</v>
      </c>
      <c r="J25" s="187" t="s">
        <v>1848</v>
      </c>
      <c r="K25" s="187" t="s">
        <v>1586</v>
      </c>
      <c r="L25" s="184" t="s">
        <v>1363</v>
      </c>
      <c r="M25" s="184" t="s">
        <v>1364</v>
      </c>
      <c r="N25" s="184"/>
      <c r="O25" s="184"/>
    </row>
    <row r="26" spans="1:15" customFormat="1" ht="13.2" x14ac:dyDescent="0.25">
      <c r="A26" s="178">
        <v>114</v>
      </c>
      <c r="B26" s="179">
        <v>75</v>
      </c>
      <c r="C26" s="175">
        <v>42042</v>
      </c>
      <c r="D26" s="187" t="s">
        <v>1152</v>
      </c>
      <c r="E26" s="187" t="s">
        <v>1276</v>
      </c>
      <c r="F26" s="187">
        <v>2015</v>
      </c>
      <c r="G26" s="187" t="s">
        <v>949</v>
      </c>
      <c r="H26" s="187" t="s">
        <v>1494</v>
      </c>
      <c r="I26" s="227" t="s">
        <v>1495</v>
      </c>
      <c r="J26" s="187" t="s">
        <v>159</v>
      </c>
      <c r="K26" s="187" t="s">
        <v>1211</v>
      </c>
      <c r="L26" s="181" t="s">
        <v>1496</v>
      </c>
      <c r="M26" s="181" t="s">
        <v>1497</v>
      </c>
      <c r="N26" s="181"/>
      <c r="O26" s="181"/>
    </row>
    <row r="27" spans="1:15" customFormat="1" ht="13.2" x14ac:dyDescent="0.25">
      <c r="A27" s="178">
        <v>78</v>
      </c>
      <c r="B27" s="182">
        <v>38</v>
      </c>
      <c r="C27" s="183">
        <v>42027</v>
      </c>
      <c r="D27" s="187" t="s">
        <v>1152</v>
      </c>
      <c r="E27" s="187" t="s">
        <v>1276</v>
      </c>
      <c r="F27" s="187">
        <v>2015</v>
      </c>
      <c r="G27" s="187" t="s">
        <v>949</v>
      </c>
      <c r="H27" s="187" t="s">
        <v>1325</v>
      </c>
      <c r="I27" s="227" t="s">
        <v>1326</v>
      </c>
      <c r="J27" s="187" t="s">
        <v>1042</v>
      </c>
      <c r="K27" s="187" t="s">
        <v>993</v>
      </c>
      <c r="L27" s="184" t="s">
        <v>1327</v>
      </c>
      <c r="M27" s="184" t="s">
        <v>1328</v>
      </c>
      <c r="N27" s="184"/>
      <c r="O27" s="184"/>
    </row>
    <row r="28" spans="1:15" customFormat="1" ht="13.2" hidden="1" x14ac:dyDescent="0.25">
      <c r="A28" s="325">
        <v>122</v>
      </c>
      <c r="B28" s="325">
        <v>83</v>
      </c>
      <c r="C28" s="337">
        <v>42032</v>
      </c>
      <c r="D28" s="187" t="s">
        <v>1152</v>
      </c>
      <c r="E28" s="187" t="s">
        <v>1276</v>
      </c>
      <c r="F28" s="187">
        <v>2015</v>
      </c>
      <c r="G28" s="187" t="s">
        <v>949</v>
      </c>
      <c r="H28" s="187" t="s">
        <v>1531</v>
      </c>
      <c r="I28" s="227" t="s">
        <v>1532</v>
      </c>
      <c r="J28" s="187" t="s">
        <v>1042</v>
      </c>
      <c r="K28" s="187" t="s">
        <v>1533</v>
      </c>
      <c r="L28" s="322" t="s">
        <v>1534</v>
      </c>
      <c r="M28" s="322" t="s">
        <v>1535</v>
      </c>
      <c r="N28" s="322">
        <v>1390029105</v>
      </c>
      <c r="O28" s="322"/>
    </row>
    <row r="29" spans="1:15" customFormat="1" ht="13.2" hidden="1" x14ac:dyDescent="0.25">
      <c r="A29" s="325">
        <v>76</v>
      </c>
      <c r="B29" s="325">
        <v>36</v>
      </c>
      <c r="C29" s="326">
        <v>42027</v>
      </c>
      <c r="D29" s="187" t="s">
        <v>1152</v>
      </c>
      <c r="E29" s="187" t="s">
        <v>1276</v>
      </c>
      <c r="F29" s="187">
        <v>2015</v>
      </c>
      <c r="G29" s="187" t="s">
        <v>949</v>
      </c>
      <c r="H29" s="187" t="s">
        <v>1316</v>
      </c>
      <c r="I29" s="227" t="s">
        <v>1317</v>
      </c>
      <c r="J29" s="187" t="s">
        <v>1042</v>
      </c>
      <c r="K29" s="187" t="s">
        <v>1284</v>
      </c>
      <c r="L29" s="322" t="s">
        <v>1318</v>
      </c>
      <c r="M29" s="322" t="s">
        <v>1319</v>
      </c>
      <c r="N29" s="322">
        <v>1390029106</v>
      </c>
      <c r="O29" s="322"/>
    </row>
    <row r="30" spans="1:15" customFormat="1" ht="13.2" x14ac:dyDescent="0.25">
      <c r="A30" s="178">
        <v>91</v>
      </c>
      <c r="B30" s="179">
        <v>52</v>
      </c>
      <c r="C30" s="175">
        <v>42039</v>
      </c>
      <c r="D30" s="187" t="s">
        <v>1152</v>
      </c>
      <c r="E30" s="187" t="s">
        <v>1153</v>
      </c>
      <c r="F30" s="187">
        <v>2015</v>
      </c>
      <c r="G30" s="187" t="s">
        <v>949</v>
      </c>
      <c r="H30" s="187" t="s">
        <v>1390</v>
      </c>
      <c r="I30" s="227" t="s">
        <v>1391</v>
      </c>
      <c r="J30" s="187" t="s">
        <v>230</v>
      </c>
      <c r="K30" s="187" t="s">
        <v>1392</v>
      </c>
      <c r="L30" s="181" t="s">
        <v>1393</v>
      </c>
      <c r="M30" s="181" t="s">
        <v>1394</v>
      </c>
      <c r="N30" s="181">
        <v>1390029107</v>
      </c>
      <c r="O30" s="181"/>
    </row>
    <row r="31" spans="1:15" customFormat="1" ht="13.2" hidden="1" x14ac:dyDescent="0.25">
      <c r="A31" s="325">
        <v>97</v>
      </c>
      <c r="B31" s="325">
        <v>58</v>
      </c>
      <c r="C31" s="326">
        <v>42039</v>
      </c>
      <c r="D31" s="187" t="s">
        <v>1152</v>
      </c>
      <c r="E31" s="187" t="s">
        <v>1153</v>
      </c>
      <c r="F31" s="187">
        <v>2015</v>
      </c>
      <c r="G31" s="187" t="s">
        <v>949</v>
      </c>
      <c r="H31" s="187" t="s">
        <v>1417</v>
      </c>
      <c r="I31" s="227" t="s">
        <v>1418</v>
      </c>
      <c r="J31" s="187" t="s">
        <v>1419</v>
      </c>
      <c r="K31" s="187" t="s">
        <v>977</v>
      </c>
      <c r="L31" s="322" t="s">
        <v>1420</v>
      </c>
      <c r="M31" s="322" t="s">
        <v>1421</v>
      </c>
      <c r="N31" s="322">
        <v>1390029103</v>
      </c>
      <c r="O31" s="322"/>
    </row>
    <row r="32" spans="1:15" customFormat="1" ht="13.2" x14ac:dyDescent="0.25">
      <c r="A32" s="173">
        <v>41</v>
      </c>
      <c r="B32" s="196">
        <v>1</v>
      </c>
      <c r="C32" s="197">
        <v>42027</v>
      </c>
      <c r="D32" s="227" t="s">
        <v>1152</v>
      </c>
      <c r="E32" s="228" t="s">
        <v>1153</v>
      </c>
      <c r="F32" s="227">
        <v>2015</v>
      </c>
      <c r="G32" s="343" t="s">
        <v>949</v>
      </c>
      <c r="H32" s="343" t="s">
        <v>1154</v>
      </c>
      <c r="I32" s="227" t="s">
        <v>1155</v>
      </c>
      <c r="J32" s="227" t="s">
        <v>885</v>
      </c>
      <c r="K32" s="227" t="s">
        <v>1056</v>
      </c>
      <c r="L32" s="199" t="s">
        <v>1156</v>
      </c>
      <c r="M32" s="199" t="s">
        <v>1157</v>
      </c>
      <c r="N32" s="199">
        <v>1390029109</v>
      </c>
      <c r="O32" s="200"/>
    </row>
    <row r="33" spans="1:15" customFormat="1" ht="13.2" x14ac:dyDescent="0.25">
      <c r="A33" s="178">
        <v>79</v>
      </c>
      <c r="B33" s="182">
        <v>39</v>
      </c>
      <c r="C33" s="197">
        <v>42027</v>
      </c>
      <c r="D33" s="187" t="s">
        <v>1152</v>
      </c>
      <c r="E33" s="187" t="s">
        <v>1276</v>
      </c>
      <c r="F33" s="187">
        <v>2015</v>
      </c>
      <c r="G33" s="187" t="s">
        <v>949</v>
      </c>
      <c r="H33" s="187" t="s">
        <v>1329</v>
      </c>
      <c r="I33" s="227" t="s">
        <v>1330</v>
      </c>
      <c r="J33" s="187" t="s">
        <v>1331</v>
      </c>
      <c r="K33" s="187" t="s">
        <v>1332</v>
      </c>
      <c r="L33" s="184" t="s">
        <v>1333</v>
      </c>
      <c r="M33" s="184" t="s">
        <v>1334</v>
      </c>
      <c r="N33" s="184">
        <v>1390029110</v>
      </c>
      <c r="O33" s="184"/>
    </row>
    <row r="34" spans="1:15" customFormat="1" ht="13.2" x14ac:dyDescent="0.25">
      <c r="A34" s="178">
        <v>44</v>
      </c>
      <c r="B34" s="185">
        <v>4</v>
      </c>
      <c r="C34" s="183">
        <v>42027</v>
      </c>
      <c r="D34" s="187" t="s">
        <v>1152</v>
      </c>
      <c r="E34" s="187" t="s">
        <v>1153</v>
      </c>
      <c r="F34" s="187">
        <v>2015</v>
      </c>
      <c r="G34" s="187" t="s">
        <v>949</v>
      </c>
      <c r="H34" s="187" t="s">
        <v>1168</v>
      </c>
      <c r="I34" s="227" t="s">
        <v>1169</v>
      </c>
      <c r="J34" s="187" t="s">
        <v>885</v>
      </c>
      <c r="K34" s="187" t="s">
        <v>1056</v>
      </c>
      <c r="L34" s="187" t="s">
        <v>1170</v>
      </c>
      <c r="M34" s="187" t="s">
        <v>1171</v>
      </c>
      <c r="N34" s="187">
        <v>1390029111</v>
      </c>
      <c r="O34" s="187"/>
    </row>
    <row r="35" spans="1:15" customFormat="1" ht="13.2" x14ac:dyDescent="0.25">
      <c r="A35" s="338">
        <v>102</v>
      </c>
      <c r="B35" s="338">
        <v>63</v>
      </c>
      <c r="C35" s="339">
        <v>42031</v>
      </c>
      <c r="D35" s="187" t="s">
        <v>1152</v>
      </c>
      <c r="E35" s="187" t="s">
        <v>1276</v>
      </c>
      <c r="F35" s="187">
        <v>2015</v>
      </c>
      <c r="G35" s="187" t="s">
        <v>949</v>
      </c>
      <c r="H35" s="187" t="s">
        <v>1438</v>
      </c>
      <c r="I35" s="187" t="s">
        <v>1439</v>
      </c>
      <c r="J35" s="187" t="s">
        <v>885</v>
      </c>
      <c r="K35" s="187" t="s">
        <v>1440</v>
      </c>
      <c r="L35" s="335" t="s">
        <v>1441</v>
      </c>
      <c r="M35" s="335" t="s">
        <v>1442</v>
      </c>
      <c r="N35" s="335">
        <v>1390029112</v>
      </c>
      <c r="O35" s="335"/>
    </row>
    <row r="36" spans="1:15" customFormat="1" ht="13.2" hidden="1" x14ac:dyDescent="0.25">
      <c r="A36" s="325">
        <v>49</v>
      </c>
      <c r="B36" s="325">
        <v>9</v>
      </c>
      <c r="C36" s="326">
        <v>42030</v>
      </c>
      <c r="D36" s="187" t="s">
        <v>1152</v>
      </c>
      <c r="E36" s="187" t="s">
        <v>1153</v>
      </c>
      <c r="F36" s="187">
        <v>2015</v>
      </c>
      <c r="G36" s="187" t="s">
        <v>949</v>
      </c>
      <c r="H36" s="187" t="s">
        <v>1188</v>
      </c>
      <c r="I36" s="187" t="s">
        <v>1189</v>
      </c>
      <c r="J36" s="187" t="s">
        <v>885</v>
      </c>
      <c r="K36" s="187" t="s">
        <v>1190</v>
      </c>
      <c r="L36" s="322" t="s">
        <v>1191</v>
      </c>
      <c r="M36" s="322" t="s">
        <v>1192</v>
      </c>
      <c r="N36" s="322">
        <v>1390029113</v>
      </c>
      <c r="O36" s="322"/>
    </row>
    <row r="37" spans="1:15" customFormat="1" ht="13.2" x14ac:dyDescent="0.25">
      <c r="A37" s="178">
        <v>100</v>
      </c>
      <c r="B37" s="179">
        <v>61</v>
      </c>
      <c r="C37" s="175">
        <v>42042</v>
      </c>
      <c r="D37" s="187" t="s">
        <v>1152</v>
      </c>
      <c r="E37" s="187" t="s">
        <v>1153</v>
      </c>
      <c r="F37" s="187">
        <v>2015</v>
      </c>
      <c r="G37" s="187" t="s">
        <v>949</v>
      </c>
      <c r="H37" s="187" t="s">
        <v>1428</v>
      </c>
      <c r="I37" s="187" t="s">
        <v>1429</v>
      </c>
      <c r="J37" s="187" t="s">
        <v>472</v>
      </c>
      <c r="K37" s="187" t="s">
        <v>1430</v>
      </c>
      <c r="L37" s="181" t="s">
        <v>1431</v>
      </c>
      <c r="M37" s="181" t="s">
        <v>1432</v>
      </c>
      <c r="N37" s="181">
        <v>1390029114</v>
      </c>
      <c r="O37" s="181"/>
    </row>
    <row r="38" spans="1:15" customFormat="1" ht="13.2" hidden="1" x14ac:dyDescent="0.25">
      <c r="A38" s="325">
        <v>111</v>
      </c>
      <c r="B38" s="325">
        <v>72</v>
      </c>
      <c r="C38" s="326">
        <v>42031</v>
      </c>
      <c r="D38" s="187" t="s">
        <v>1152</v>
      </c>
      <c r="E38" s="187" t="s">
        <v>1276</v>
      </c>
      <c r="F38" s="187">
        <v>2015</v>
      </c>
      <c r="G38" s="187" t="s">
        <v>949</v>
      </c>
      <c r="H38" s="187" t="s">
        <v>1480</v>
      </c>
      <c r="I38" s="187" t="s">
        <v>1481</v>
      </c>
      <c r="J38" s="187" t="s">
        <v>1042</v>
      </c>
      <c r="K38" s="187" t="s">
        <v>1445</v>
      </c>
      <c r="L38" s="322" t="s">
        <v>1482</v>
      </c>
      <c r="M38" s="322" t="s">
        <v>1483</v>
      </c>
      <c r="N38" s="322">
        <v>1390029115</v>
      </c>
      <c r="O38" s="322"/>
    </row>
    <row r="39" spans="1:15" customFormat="1" ht="13.2" x14ac:dyDescent="0.25">
      <c r="A39" s="178">
        <v>98</v>
      </c>
      <c r="B39" s="179">
        <v>59</v>
      </c>
      <c r="C39" s="180">
        <v>42058</v>
      </c>
      <c r="D39" s="187" t="s">
        <v>1152</v>
      </c>
      <c r="E39" s="187" t="s">
        <v>1153</v>
      </c>
      <c r="F39" s="187">
        <v>2015</v>
      </c>
      <c r="G39" s="187" t="s">
        <v>949</v>
      </c>
      <c r="H39" s="187" t="s">
        <v>1422</v>
      </c>
      <c r="I39" s="187" t="s">
        <v>868</v>
      </c>
      <c r="J39" s="187" t="s">
        <v>5</v>
      </c>
      <c r="K39" s="187" t="s">
        <v>1211</v>
      </c>
      <c r="L39" s="181"/>
      <c r="M39" s="181" t="s">
        <v>1423</v>
      </c>
      <c r="N39" s="181">
        <v>5139029122</v>
      </c>
      <c r="O39" s="177"/>
    </row>
    <row r="40" spans="1:15" customFormat="1" ht="13.2" hidden="1" x14ac:dyDescent="0.25">
      <c r="A40" s="325">
        <v>106</v>
      </c>
      <c r="B40" s="325">
        <v>67</v>
      </c>
      <c r="C40" s="326">
        <v>42031</v>
      </c>
      <c r="D40" s="187" t="s">
        <v>1152</v>
      </c>
      <c r="E40" s="187" t="s">
        <v>1276</v>
      </c>
      <c r="F40" s="187">
        <v>2015</v>
      </c>
      <c r="G40" s="187" t="s">
        <v>949</v>
      </c>
      <c r="H40" s="187" t="s">
        <v>1458</v>
      </c>
      <c r="I40" s="187" t="s">
        <v>1459</v>
      </c>
      <c r="J40" s="187" t="s">
        <v>1042</v>
      </c>
      <c r="K40" s="187" t="s">
        <v>1455</v>
      </c>
      <c r="L40" s="322" t="s">
        <v>1460</v>
      </c>
      <c r="M40" s="322" t="s">
        <v>1461</v>
      </c>
      <c r="N40" s="322">
        <v>1390029121</v>
      </c>
      <c r="O40" s="322"/>
    </row>
    <row r="41" spans="1:15" customFormat="1" ht="13.2" hidden="1" x14ac:dyDescent="0.25">
      <c r="A41" s="325">
        <v>105</v>
      </c>
      <c r="B41" s="325">
        <v>66</v>
      </c>
      <c r="C41" s="326">
        <v>42031</v>
      </c>
      <c r="D41" s="187" t="s">
        <v>1152</v>
      </c>
      <c r="E41" s="187" t="s">
        <v>1276</v>
      </c>
      <c r="F41" s="187">
        <v>2015</v>
      </c>
      <c r="G41" s="187" t="s">
        <v>949</v>
      </c>
      <c r="H41" s="187" t="s">
        <v>1453</v>
      </c>
      <c r="I41" s="187" t="s">
        <v>1454</v>
      </c>
      <c r="J41" s="187" t="s">
        <v>885</v>
      </c>
      <c r="K41" s="187" t="s">
        <v>1455</v>
      </c>
      <c r="L41" s="322" t="s">
        <v>1456</v>
      </c>
      <c r="M41" s="322" t="s">
        <v>1457</v>
      </c>
      <c r="N41" s="322">
        <v>1390029089</v>
      </c>
      <c r="O41" s="322"/>
    </row>
    <row r="42" spans="1:15" customFormat="1" ht="13.2" x14ac:dyDescent="0.25">
      <c r="A42" s="178">
        <v>54</v>
      </c>
      <c r="B42" s="201">
        <v>14</v>
      </c>
      <c r="C42" s="183">
        <v>42027</v>
      </c>
      <c r="D42" s="187" t="s">
        <v>1152</v>
      </c>
      <c r="E42" s="187" t="s">
        <v>1153</v>
      </c>
      <c r="F42" s="187">
        <v>2015</v>
      </c>
      <c r="G42" s="187" t="s">
        <v>949</v>
      </c>
      <c r="H42" s="187" t="s">
        <v>1214</v>
      </c>
      <c r="I42" s="187" t="s">
        <v>1215</v>
      </c>
      <c r="J42" s="187" t="s">
        <v>1042</v>
      </c>
      <c r="K42" s="187" t="s">
        <v>1056</v>
      </c>
      <c r="L42" s="187" t="s">
        <v>1216</v>
      </c>
      <c r="M42" s="187" t="s">
        <v>1217</v>
      </c>
      <c r="N42" s="187">
        <v>1390029043</v>
      </c>
      <c r="O42" s="187"/>
    </row>
    <row r="43" spans="1:15" customFormat="1" ht="13.2" hidden="1" x14ac:dyDescent="0.25">
      <c r="A43" s="325">
        <v>46</v>
      </c>
      <c r="B43" s="325">
        <v>6</v>
      </c>
      <c r="C43" s="326">
        <v>42027</v>
      </c>
      <c r="D43" s="187" t="s">
        <v>1152</v>
      </c>
      <c r="E43" s="187" t="s">
        <v>1153</v>
      </c>
      <c r="F43" s="187">
        <v>2015</v>
      </c>
      <c r="G43" s="187" t="s">
        <v>949</v>
      </c>
      <c r="H43" s="187" t="s">
        <v>1176</v>
      </c>
      <c r="I43" s="187" t="s">
        <v>1177</v>
      </c>
      <c r="J43" s="187" t="s">
        <v>885</v>
      </c>
      <c r="K43" s="187" t="s">
        <v>1056</v>
      </c>
      <c r="L43" s="322" t="s">
        <v>1178</v>
      </c>
      <c r="M43" s="322" t="s">
        <v>1179</v>
      </c>
      <c r="N43" s="322">
        <v>1390029044</v>
      </c>
      <c r="O43" s="322"/>
    </row>
    <row r="44" spans="1:15" customFormat="1" ht="13.2" hidden="1" x14ac:dyDescent="0.25">
      <c r="A44" s="178"/>
      <c r="B44" s="182">
        <v>50</v>
      </c>
      <c r="C44" s="183">
        <v>42027</v>
      </c>
      <c r="D44" s="187" t="s">
        <v>1152</v>
      </c>
      <c r="E44" s="187" t="s">
        <v>1276</v>
      </c>
      <c r="F44" s="187">
        <v>2015</v>
      </c>
      <c r="G44" s="187" t="s">
        <v>949</v>
      </c>
      <c r="H44" s="187" t="s">
        <v>1382</v>
      </c>
      <c r="I44" s="187" t="s">
        <v>1300</v>
      </c>
      <c r="J44" s="187" t="s">
        <v>1849</v>
      </c>
      <c r="K44" s="187" t="s">
        <v>1586</v>
      </c>
      <c r="L44" s="184" t="s">
        <v>1383</v>
      </c>
      <c r="M44" s="184" t="s">
        <v>1384</v>
      </c>
      <c r="N44" s="184">
        <v>1390029045</v>
      </c>
      <c r="O44" s="184"/>
    </row>
    <row r="45" spans="1:15" customFormat="1" ht="13.2" hidden="1" x14ac:dyDescent="0.25">
      <c r="A45" s="325">
        <v>64</v>
      </c>
      <c r="B45" s="325">
        <v>24</v>
      </c>
      <c r="C45" s="326">
        <v>42049</v>
      </c>
      <c r="D45" s="187" t="s">
        <v>1152</v>
      </c>
      <c r="E45" s="187" t="s">
        <v>1153</v>
      </c>
      <c r="F45" s="187">
        <v>2015</v>
      </c>
      <c r="G45" s="187" t="s">
        <v>949</v>
      </c>
      <c r="H45" s="187" t="s">
        <v>1261</v>
      </c>
      <c r="I45" s="187" t="s">
        <v>1262</v>
      </c>
      <c r="J45" s="187" t="s">
        <v>1263</v>
      </c>
      <c r="K45" s="187" t="s">
        <v>977</v>
      </c>
      <c r="L45" s="322" t="s">
        <v>1264</v>
      </c>
      <c r="M45" s="322" t="s">
        <v>1265</v>
      </c>
      <c r="N45" s="322">
        <v>1390029046</v>
      </c>
      <c r="O45" s="322"/>
    </row>
    <row r="46" spans="1:15" customFormat="1" ht="13.2" hidden="1" x14ac:dyDescent="0.25">
      <c r="A46" s="325">
        <v>75</v>
      </c>
      <c r="B46" s="325">
        <v>35</v>
      </c>
      <c r="C46" s="326">
        <v>42027</v>
      </c>
      <c r="D46" s="187" t="s">
        <v>1152</v>
      </c>
      <c r="E46" s="187" t="s">
        <v>1276</v>
      </c>
      <c r="F46" s="187">
        <v>2015</v>
      </c>
      <c r="G46" s="187" t="s">
        <v>949</v>
      </c>
      <c r="H46" s="187" t="s">
        <v>1313</v>
      </c>
      <c r="I46" s="187" t="s">
        <v>1751</v>
      </c>
      <c r="J46" s="187" t="s">
        <v>885</v>
      </c>
      <c r="K46" s="187" t="s">
        <v>1850</v>
      </c>
      <c r="L46" s="322" t="s">
        <v>1314</v>
      </c>
      <c r="M46" s="322" t="s">
        <v>1315</v>
      </c>
      <c r="N46" s="322">
        <v>1390029047</v>
      </c>
      <c r="O46" s="322"/>
    </row>
    <row r="47" spans="1:15" customFormat="1" ht="13.2" x14ac:dyDescent="0.25">
      <c r="A47" s="178">
        <v>84</v>
      </c>
      <c r="B47" s="179">
        <v>44</v>
      </c>
      <c r="C47" s="180">
        <v>42049</v>
      </c>
      <c r="D47" s="187" t="s">
        <v>1152</v>
      </c>
      <c r="E47" s="187" t="s">
        <v>1276</v>
      </c>
      <c r="F47" s="187">
        <v>2015</v>
      </c>
      <c r="G47" s="187" t="s">
        <v>949</v>
      </c>
      <c r="H47" s="187" t="s">
        <v>1357</v>
      </c>
      <c r="I47" s="187" t="s">
        <v>1358</v>
      </c>
      <c r="J47" s="187" t="s">
        <v>5</v>
      </c>
      <c r="K47" s="187" t="s">
        <v>1211</v>
      </c>
      <c r="L47" s="181" t="s">
        <v>1359</v>
      </c>
      <c r="M47" s="181" t="s">
        <v>1360</v>
      </c>
      <c r="N47" s="181">
        <v>1390029048</v>
      </c>
      <c r="O47" s="181"/>
    </row>
    <row r="48" spans="1:15" customFormat="1" ht="13.2" x14ac:dyDescent="0.25">
      <c r="A48" s="178">
        <v>94</v>
      </c>
      <c r="B48" s="179">
        <v>55</v>
      </c>
      <c r="C48" s="180">
        <v>42052</v>
      </c>
      <c r="D48" s="187" t="s">
        <v>1152</v>
      </c>
      <c r="E48" s="187" t="s">
        <v>1153</v>
      </c>
      <c r="F48" s="187">
        <v>2015</v>
      </c>
      <c r="G48" s="187" t="s">
        <v>949</v>
      </c>
      <c r="H48" s="187" t="s">
        <v>1403</v>
      </c>
      <c r="I48" s="187" t="s">
        <v>1404</v>
      </c>
      <c r="J48" s="187" t="s">
        <v>205</v>
      </c>
      <c r="K48" s="187" t="s">
        <v>1165</v>
      </c>
      <c r="L48" s="181" t="s">
        <v>1405</v>
      </c>
      <c r="M48" s="181" t="s">
        <v>1406</v>
      </c>
      <c r="N48" s="181">
        <v>139002949</v>
      </c>
      <c r="O48" s="181"/>
    </row>
    <row r="49" spans="1:15" customFormat="1" ht="13.2" x14ac:dyDescent="0.25">
      <c r="A49" s="178">
        <v>63</v>
      </c>
      <c r="B49" s="179">
        <v>23</v>
      </c>
      <c r="C49" s="180">
        <v>42041</v>
      </c>
      <c r="D49" s="187" t="s">
        <v>1152</v>
      </c>
      <c r="E49" s="187" t="s">
        <v>1153</v>
      </c>
      <c r="F49" s="187">
        <v>2015</v>
      </c>
      <c r="G49" s="187" t="s">
        <v>949</v>
      </c>
      <c r="H49" s="187" t="s">
        <v>1256</v>
      </c>
      <c r="I49" s="187" t="s">
        <v>1257</v>
      </c>
      <c r="J49" s="187" t="s">
        <v>1258</v>
      </c>
      <c r="K49" s="187" t="s">
        <v>1066</v>
      </c>
      <c r="L49" s="181" t="s">
        <v>1259</v>
      </c>
      <c r="M49" s="181" t="s">
        <v>1260</v>
      </c>
      <c r="N49" s="181">
        <v>1390029050</v>
      </c>
      <c r="O49" s="181"/>
    </row>
    <row r="50" spans="1:15" customFormat="1" ht="13.2" hidden="1" x14ac:dyDescent="0.25">
      <c r="A50" s="325">
        <v>58</v>
      </c>
      <c r="B50" s="325">
        <v>18</v>
      </c>
      <c r="C50" s="326">
        <v>42027</v>
      </c>
      <c r="D50" s="187" t="s">
        <v>1152</v>
      </c>
      <c r="E50" s="187" t="s">
        <v>1153</v>
      </c>
      <c r="F50" s="187">
        <v>2015</v>
      </c>
      <c r="G50" s="187" t="s">
        <v>949</v>
      </c>
      <c r="H50" s="187" t="s">
        <v>1232</v>
      </c>
      <c r="I50" s="187" t="s">
        <v>1233</v>
      </c>
      <c r="J50" s="187" t="s">
        <v>1234</v>
      </c>
      <c r="K50" s="187" t="s">
        <v>1235</v>
      </c>
      <c r="L50" s="322" t="s">
        <v>1236</v>
      </c>
      <c r="M50" s="322" t="s">
        <v>1237</v>
      </c>
      <c r="N50" s="322">
        <v>1390029051</v>
      </c>
      <c r="O50" s="322"/>
    </row>
    <row r="51" spans="1:15" customFormat="1" ht="13.2" x14ac:dyDescent="0.25">
      <c r="A51" s="178">
        <v>61</v>
      </c>
      <c r="B51" s="201">
        <v>21</v>
      </c>
      <c r="C51" s="183">
        <v>42027</v>
      </c>
      <c r="D51" s="187" t="s">
        <v>1152</v>
      </c>
      <c r="E51" s="187" t="s">
        <v>1153</v>
      </c>
      <c r="F51" s="187">
        <v>2015</v>
      </c>
      <c r="G51" s="187" t="s">
        <v>949</v>
      </c>
      <c r="H51" s="187" t="s">
        <v>1247</v>
      </c>
      <c r="I51" s="187" t="s">
        <v>1248</v>
      </c>
      <c r="J51" s="187" t="s">
        <v>1042</v>
      </c>
      <c r="K51" s="187" t="s">
        <v>1249</v>
      </c>
      <c r="L51" s="187" t="s">
        <v>1250</v>
      </c>
      <c r="M51" s="187" t="s">
        <v>1251</v>
      </c>
      <c r="N51" s="187">
        <v>1390029053</v>
      </c>
      <c r="O51" s="187"/>
    </row>
    <row r="52" spans="1:15" customFormat="1" ht="13.2" hidden="1" x14ac:dyDescent="0.25">
      <c r="A52" s="325">
        <v>88</v>
      </c>
      <c r="B52" s="325">
        <v>48</v>
      </c>
      <c r="C52" s="326">
        <v>42027</v>
      </c>
      <c r="D52" s="187" t="s">
        <v>1152</v>
      </c>
      <c r="E52" s="187" t="s">
        <v>1276</v>
      </c>
      <c r="F52" s="187">
        <v>2015</v>
      </c>
      <c r="G52" s="187" t="s">
        <v>949</v>
      </c>
      <c r="H52" s="187" t="s">
        <v>1374</v>
      </c>
      <c r="I52" s="187" t="s">
        <v>1375</v>
      </c>
      <c r="J52" s="187" t="s">
        <v>885</v>
      </c>
      <c r="K52" s="187" t="s">
        <v>1075</v>
      </c>
      <c r="L52" s="322" t="s">
        <v>1376</v>
      </c>
      <c r="M52" s="322" t="s">
        <v>1377</v>
      </c>
      <c r="N52" s="322">
        <v>1390029054</v>
      </c>
      <c r="O52" s="322"/>
    </row>
    <row r="53" spans="1:15" customFormat="1" ht="13.2" x14ac:dyDescent="0.25">
      <c r="A53" s="178">
        <v>96</v>
      </c>
      <c r="B53" s="179">
        <v>57</v>
      </c>
      <c r="C53" s="180">
        <v>42042</v>
      </c>
      <c r="D53" s="187" t="s">
        <v>1152</v>
      </c>
      <c r="E53" s="187" t="s">
        <v>1153</v>
      </c>
      <c r="F53" s="187">
        <v>2015</v>
      </c>
      <c r="G53" s="187" t="s">
        <v>949</v>
      </c>
      <c r="H53" s="187" t="s">
        <v>1412</v>
      </c>
      <c r="I53" s="187" t="s">
        <v>1413</v>
      </c>
      <c r="J53" s="187" t="s">
        <v>1195</v>
      </c>
      <c r="K53" s="187" t="s">
        <v>1414</v>
      </c>
      <c r="L53" s="181" t="s">
        <v>1415</v>
      </c>
      <c r="M53" s="181" t="s">
        <v>1416</v>
      </c>
      <c r="N53" s="181">
        <v>1390029055</v>
      </c>
      <c r="O53" s="181"/>
    </row>
    <row r="54" spans="1:15" customFormat="1" ht="13.2" hidden="1" x14ac:dyDescent="0.25">
      <c r="A54" s="325">
        <v>104</v>
      </c>
      <c r="B54" s="325">
        <v>65</v>
      </c>
      <c r="C54" s="326">
        <v>42031</v>
      </c>
      <c r="D54" s="187" t="s">
        <v>1152</v>
      </c>
      <c r="E54" s="187" t="s">
        <v>1276</v>
      </c>
      <c r="F54" s="187">
        <v>2015</v>
      </c>
      <c r="G54" s="187" t="s">
        <v>949</v>
      </c>
      <c r="H54" s="187" t="s">
        <v>1448</v>
      </c>
      <c r="I54" s="187" t="s">
        <v>1449</v>
      </c>
      <c r="J54" s="187" t="s">
        <v>977</v>
      </c>
      <c r="K54" s="187" t="s">
        <v>1450</v>
      </c>
      <c r="L54" s="322" t="s">
        <v>1451</v>
      </c>
      <c r="M54" s="322" t="s">
        <v>1452</v>
      </c>
      <c r="N54" s="322">
        <v>1390029056</v>
      </c>
      <c r="O54" s="322"/>
    </row>
    <row r="55" spans="1:15" customFormat="1" ht="13.2" hidden="1" x14ac:dyDescent="0.25">
      <c r="A55" s="325">
        <v>81</v>
      </c>
      <c r="B55" s="325">
        <v>41</v>
      </c>
      <c r="C55" s="326">
        <v>42027</v>
      </c>
      <c r="D55" s="187" t="s">
        <v>1152</v>
      </c>
      <c r="E55" s="187" t="s">
        <v>1276</v>
      </c>
      <c r="F55" s="187">
        <v>2015</v>
      </c>
      <c r="G55" s="187" t="s">
        <v>949</v>
      </c>
      <c r="H55" s="187" t="s">
        <v>1341</v>
      </c>
      <c r="I55" s="187" t="s">
        <v>1342</v>
      </c>
      <c r="J55" s="187" t="s">
        <v>885</v>
      </c>
      <c r="K55" s="187" t="s">
        <v>1343</v>
      </c>
      <c r="L55" s="322" t="s">
        <v>1344</v>
      </c>
      <c r="M55" s="322" t="s">
        <v>1345</v>
      </c>
      <c r="N55" s="322" t="s">
        <v>1346</v>
      </c>
      <c r="O55" s="322"/>
    </row>
    <row r="56" spans="1:15" customFormat="1" ht="13.2" hidden="1" x14ac:dyDescent="0.25">
      <c r="A56" s="325">
        <v>125</v>
      </c>
      <c r="B56" s="325">
        <v>86</v>
      </c>
      <c r="C56" s="326">
        <v>42040</v>
      </c>
      <c r="D56" s="187" t="s">
        <v>1152</v>
      </c>
      <c r="E56" s="187" t="s">
        <v>1276</v>
      </c>
      <c r="F56" s="187">
        <v>2015</v>
      </c>
      <c r="G56" s="187" t="s">
        <v>949</v>
      </c>
      <c r="H56" s="187" t="s">
        <v>1544</v>
      </c>
      <c r="I56" s="187" t="s">
        <v>1545</v>
      </c>
      <c r="J56" s="187" t="s">
        <v>1468</v>
      </c>
      <c r="K56" s="187" t="s">
        <v>1546</v>
      </c>
      <c r="L56" s="322" t="s">
        <v>1547</v>
      </c>
      <c r="M56" s="322" t="s">
        <v>1548</v>
      </c>
      <c r="N56" s="322">
        <v>1390029058</v>
      </c>
      <c r="O56" s="322"/>
    </row>
    <row r="57" spans="1:15" customFormat="1" ht="13.2" x14ac:dyDescent="0.25">
      <c r="A57" s="178">
        <v>65</v>
      </c>
      <c r="B57" s="179">
        <v>25</v>
      </c>
      <c r="C57" s="180">
        <v>42049</v>
      </c>
      <c r="D57" s="187" t="s">
        <v>1152</v>
      </c>
      <c r="E57" s="187" t="s">
        <v>1153</v>
      </c>
      <c r="F57" s="187">
        <v>2015</v>
      </c>
      <c r="G57" s="187" t="s">
        <v>949</v>
      </c>
      <c r="H57" s="187" t="s">
        <v>1266</v>
      </c>
      <c r="I57" s="187" t="s">
        <v>1267</v>
      </c>
      <c r="J57" s="187" t="s">
        <v>1</v>
      </c>
      <c r="K57" s="187" t="s">
        <v>1268</v>
      </c>
      <c r="L57" s="181" t="s">
        <v>1269</v>
      </c>
      <c r="M57" s="181" t="s">
        <v>1270</v>
      </c>
      <c r="N57" s="181">
        <v>1390029059</v>
      </c>
      <c r="O57" s="181"/>
    </row>
    <row r="58" spans="1:15" customFormat="1" ht="13.2" hidden="1" x14ac:dyDescent="0.25">
      <c r="A58" s="325">
        <v>68</v>
      </c>
      <c r="B58" s="325">
        <v>28</v>
      </c>
      <c r="C58" s="326">
        <v>42058</v>
      </c>
      <c r="D58" s="187" t="s">
        <v>1152</v>
      </c>
      <c r="E58" s="187" t="s">
        <v>1276</v>
      </c>
      <c r="F58" s="187">
        <v>2015</v>
      </c>
      <c r="G58" s="187" t="s">
        <v>949</v>
      </c>
      <c r="H58" s="187" t="s">
        <v>1282</v>
      </c>
      <c r="I58" s="187" t="s">
        <v>1283</v>
      </c>
      <c r="J58" s="187" t="s">
        <v>1042</v>
      </c>
      <c r="K58" s="187" t="s">
        <v>1284</v>
      </c>
      <c r="L58" s="322" t="s">
        <v>1285</v>
      </c>
      <c r="M58" s="322" t="s">
        <v>1286</v>
      </c>
      <c r="N58" s="322">
        <v>1390029060</v>
      </c>
      <c r="O58" s="322"/>
    </row>
    <row r="59" spans="1:15" customFormat="1" ht="13.2" hidden="1" x14ac:dyDescent="0.25">
      <c r="A59" s="325">
        <v>66</v>
      </c>
      <c r="B59" s="325">
        <v>26</v>
      </c>
      <c r="C59" s="326">
        <v>42027</v>
      </c>
      <c r="D59" s="187" t="s">
        <v>1152</v>
      </c>
      <c r="E59" s="187" t="s">
        <v>1153</v>
      </c>
      <c r="F59" s="187">
        <v>2015</v>
      </c>
      <c r="G59" s="187" t="s">
        <v>949</v>
      </c>
      <c r="H59" s="187" t="s">
        <v>1271</v>
      </c>
      <c r="I59" s="187" t="s">
        <v>1272</v>
      </c>
      <c r="J59" s="187" t="s">
        <v>1273</v>
      </c>
      <c r="K59" s="187" t="s">
        <v>1241</v>
      </c>
      <c r="L59" s="322" t="s">
        <v>1274</v>
      </c>
      <c r="M59" s="322" t="s">
        <v>1275</v>
      </c>
      <c r="N59" s="322">
        <v>1390029061</v>
      </c>
      <c r="O59" s="322"/>
    </row>
    <row r="60" spans="1:15" customFormat="1" ht="13.2" hidden="1" x14ac:dyDescent="0.25">
      <c r="A60" s="325">
        <v>92</v>
      </c>
      <c r="B60" s="325">
        <v>53</v>
      </c>
      <c r="C60" s="326">
        <v>42040</v>
      </c>
      <c r="D60" s="187" t="s">
        <v>1152</v>
      </c>
      <c r="E60" s="187" t="s">
        <v>1153</v>
      </c>
      <c r="F60" s="187">
        <v>2015</v>
      </c>
      <c r="G60" s="187" t="s">
        <v>949</v>
      </c>
      <c r="H60" s="187" t="s">
        <v>1395</v>
      </c>
      <c r="I60" s="187" t="s">
        <v>1396</v>
      </c>
      <c r="J60" s="187" t="s">
        <v>1234</v>
      </c>
      <c r="K60" s="187" t="s">
        <v>1201</v>
      </c>
      <c r="L60" s="322" t="s">
        <v>1397</v>
      </c>
      <c r="M60" s="322" t="s">
        <v>1398</v>
      </c>
      <c r="N60" s="322">
        <v>1390029062</v>
      </c>
      <c r="O60" s="322"/>
    </row>
    <row r="61" spans="1:15" customFormat="1" ht="13.2" hidden="1" x14ac:dyDescent="0.25">
      <c r="A61" s="325">
        <v>67</v>
      </c>
      <c r="B61" s="325">
        <v>27</v>
      </c>
      <c r="C61" s="326">
        <v>42027</v>
      </c>
      <c r="D61" s="187" t="s">
        <v>1152</v>
      </c>
      <c r="E61" s="187" t="s">
        <v>1276</v>
      </c>
      <c r="F61" s="187">
        <v>2015</v>
      </c>
      <c r="G61" s="187" t="s">
        <v>949</v>
      </c>
      <c r="H61" s="187" t="s">
        <v>1277</v>
      </c>
      <c r="I61" s="187" t="s">
        <v>1278</v>
      </c>
      <c r="J61" s="187" t="s">
        <v>1042</v>
      </c>
      <c r="K61" s="187" t="s">
        <v>1279</v>
      </c>
      <c r="L61" s="322" t="s">
        <v>1280</v>
      </c>
      <c r="M61" s="322" t="s">
        <v>1281</v>
      </c>
      <c r="N61" s="322">
        <v>1390029063</v>
      </c>
      <c r="O61" s="322"/>
    </row>
    <row r="62" spans="1:15" customFormat="1" ht="13.2" x14ac:dyDescent="0.25">
      <c r="A62" s="178">
        <v>89</v>
      </c>
      <c r="B62" s="182">
        <v>49</v>
      </c>
      <c r="C62" s="183">
        <v>42027</v>
      </c>
      <c r="D62" s="187" t="s">
        <v>1152</v>
      </c>
      <c r="E62" s="187" t="s">
        <v>1276</v>
      </c>
      <c r="F62" s="187">
        <v>2015</v>
      </c>
      <c r="G62" s="187" t="s">
        <v>949</v>
      </c>
      <c r="H62" s="187" t="s">
        <v>1378</v>
      </c>
      <c r="I62" s="187" t="s">
        <v>1379</v>
      </c>
      <c r="J62" s="187" t="s">
        <v>885</v>
      </c>
      <c r="K62" s="187" t="s">
        <v>1332</v>
      </c>
      <c r="L62" s="184" t="s">
        <v>1380</v>
      </c>
      <c r="M62" s="184" t="s">
        <v>1381</v>
      </c>
      <c r="N62" s="184">
        <v>1390029064</v>
      </c>
      <c r="O62" s="184"/>
    </row>
    <row r="63" spans="1:15" customFormat="1" ht="13.2" hidden="1" x14ac:dyDescent="0.25">
      <c r="A63" s="325">
        <v>69</v>
      </c>
      <c r="B63" s="325">
        <v>29</v>
      </c>
      <c r="C63" s="326">
        <v>42027</v>
      </c>
      <c r="D63" s="187" t="s">
        <v>1152</v>
      </c>
      <c r="E63" s="187" t="s">
        <v>1276</v>
      </c>
      <c r="F63" s="187">
        <v>2015</v>
      </c>
      <c r="G63" s="187" t="s">
        <v>949</v>
      </c>
      <c r="H63" s="187" t="s">
        <v>1287</v>
      </c>
      <c r="I63" s="187" t="s">
        <v>1288</v>
      </c>
      <c r="J63" s="187" t="s">
        <v>885</v>
      </c>
      <c r="K63" s="187" t="s">
        <v>1289</v>
      </c>
      <c r="L63" s="322" t="s">
        <v>1290</v>
      </c>
      <c r="M63" s="322" t="s">
        <v>1291</v>
      </c>
      <c r="N63" s="322">
        <v>1390029065</v>
      </c>
      <c r="O63" s="322"/>
    </row>
    <row r="64" spans="1:15" customFormat="1" ht="13.2" x14ac:dyDescent="0.25">
      <c r="A64" s="178">
        <v>48</v>
      </c>
      <c r="B64" s="182">
        <v>8</v>
      </c>
      <c r="C64" s="183">
        <v>42027</v>
      </c>
      <c r="D64" s="187" t="s">
        <v>1152</v>
      </c>
      <c r="E64" s="187" t="s">
        <v>1153</v>
      </c>
      <c r="F64" s="187">
        <v>2015</v>
      </c>
      <c r="G64" s="187" t="s">
        <v>949</v>
      </c>
      <c r="H64" s="187" t="s">
        <v>1184</v>
      </c>
      <c r="I64" s="187" t="s">
        <v>1185</v>
      </c>
      <c r="J64" s="187" t="s">
        <v>885</v>
      </c>
      <c r="K64" s="187" t="s">
        <v>988</v>
      </c>
      <c r="L64" s="184" t="s">
        <v>1186</v>
      </c>
      <c r="M64" s="184" t="s">
        <v>1187</v>
      </c>
      <c r="N64" s="184">
        <v>1390029066</v>
      </c>
      <c r="O64" s="184"/>
    </row>
    <row r="65" spans="1:15" customFormat="1" ht="13.2" hidden="1" x14ac:dyDescent="0.25">
      <c r="A65" s="325">
        <v>83</v>
      </c>
      <c r="B65" s="325">
        <v>43</v>
      </c>
      <c r="C65" s="326">
        <v>42027</v>
      </c>
      <c r="D65" s="187" t="s">
        <v>1152</v>
      </c>
      <c r="E65" s="187" t="s">
        <v>1276</v>
      </c>
      <c r="F65" s="187">
        <v>2015</v>
      </c>
      <c r="G65" s="187" t="s">
        <v>949</v>
      </c>
      <c r="H65" s="187" t="s">
        <v>1352</v>
      </c>
      <c r="I65" s="187" t="s">
        <v>1353</v>
      </c>
      <c r="J65" s="187" t="s">
        <v>885</v>
      </c>
      <c r="K65" s="187" t="s">
        <v>1354</v>
      </c>
      <c r="L65" s="322" t="s">
        <v>1355</v>
      </c>
      <c r="M65" s="322" t="s">
        <v>1356</v>
      </c>
      <c r="N65" s="322">
        <v>1390029067</v>
      </c>
      <c r="O65" s="322"/>
    </row>
    <row r="66" spans="1:15" customFormat="1" ht="13.2" x14ac:dyDescent="0.25">
      <c r="A66" s="178">
        <v>50</v>
      </c>
      <c r="B66" s="179">
        <v>10</v>
      </c>
      <c r="C66" s="180">
        <v>42034</v>
      </c>
      <c r="D66" s="187" t="s">
        <v>1152</v>
      </c>
      <c r="E66" s="187" t="s">
        <v>1153</v>
      </c>
      <c r="F66" s="187">
        <v>2015</v>
      </c>
      <c r="G66" s="187" t="s">
        <v>949</v>
      </c>
      <c r="H66" s="187" t="s">
        <v>1193</v>
      </c>
      <c r="I66" s="187" t="s">
        <v>1194</v>
      </c>
      <c r="J66" s="187" t="s">
        <v>1195</v>
      </c>
      <c r="K66" s="187" t="s">
        <v>972</v>
      </c>
      <c r="L66" s="181" t="s">
        <v>1196</v>
      </c>
      <c r="M66" s="181" t="s">
        <v>1197</v>
      </c>
      <c r="N66" s="181">
        <v>1390029068</v>
      </c>
      <c r="O66" s="181"/>
    </row>
    <row r="67" spans="1:15" customFormat="1" ht="13.2" hidden="1" x14ac:dyDescent="0.25">
      <c r="A67" s="325">
        <v>80</v>
      </c>
      <c r="B67" s="325">
        <v>40</v>
      </c>
      <c r="C67" s="326">
        <v>42027</v>
      </c>
      <c r="D67" s="187" t="s">
        <v>1152</v>
      </c>
      <c r="E67" s="187" t="s">
        <v>1335</v>
      </c>
      <c r="F67" s="187">
        <v>2015</v>
      </c>
      <c r="G67" s="187" t="s">
        <v>949</v>
      </c>
      <c r="H67" s="187" t="s">
        <v>1336</v>
      </c>
      <c r="I67" s="187" t="s">
        <v>1337</v>
      </c>
      <c r="J67" s="187" t="s">
        <v>885</v>
      </c>
      <c r="K67" s="187" t="s">
        <v>1338</v>
      </c>
      <c r="L67" s="322" t="s">
        <v>1339</v>
      </c>
      <c r="M67" s="322" t="s">
        <v>1340</v>
      </c>
      <c r="N67" s="322">
        <v>1390029069</v>
      </c>
      <c r="O67" s="322"/>
    </row>
    <row r="68" spans="1:15" customFormat="1" ht="13.2" x14ac:dyDescent="0.25">
      <c r="A68" s="178">
        <v>113</v>
      </c>
      <c r="B68" s="179">
        <v>74</v>
      </c>
      <c r="C68" s="180">
        <v>42040</v>
      </c>
      <c r="D68" s="187" t="s">
        <v>1152</v>
      </c>
      <c r="E68" s="187" t="s">
        <v>1276</v>
      </c>
      <c r="F68" s="187">
        <v>2015</v>
      </c>
      <c r="G68" s="187" t="s">
        <v>949</v>
      </c>
      <c r="H68" s="187" t="s">
        <v>1489</v>
      </c>
      <c r="I68" s="187" t="s">
        <v>1490</v>
      </c>
      <c r="J68" s="187" t="s">
        <v>169</v>
      </c>
      <c r="K68" s="187" t="s">
        <v>1491</v>
      </c>
      <c r="L68" s="181" t="s">
        <v>1492</v>
      </c>
      <c r="M68" s="181" t="s">
        <v>1493</v>
      </c>
      <c r="N68" s="181">
        <v>1390029070</v>
      </c>
      <c r="O68" s="181"/>
    </row>
    <row r="69" spans="1:15" customFormat="1" ht="13.2" x14ac:dyDescent="0.25">
      <c r="A69" s="178">
        <v>99</v>
      </c>
      <c r="B69" s="179">
        <v>60</v>
      </c>
      <c r="C69" s="180">
        <v>42040</v>
      </c>
      <c r="D69" s="187" t="s">
        <v>1152</v>
      </c>
      <c r="E69" s="187" t="s">
        <v>1153</v>
      </c>
      <c r="F69" s="187">
        <v>2015</v>
      </c>
      <c r="G69" s="187" t="s">
        <v>949</v>
      </c>
      <c r="H69" s="187" t="s">
        <v>1424</v>
      </c>
      <c r="I69" s="187" t="s">
        <v>1425</v>
      </c>
      <c r="J69" s="187" t="s">
        <v>169</v>
      </c>
      <c r="K69" s="187" t="s">
        <v>972</v>
      </c>
      <c r="L69" s="181" t="s">
        <v>1426</v>
      </c>
      <c r="M69" s="181" t="s">
        <v>1427</v>
      </c>
      <c r="N69" s="181">
        <v>1390029071</v>
      </c>
      <c r="O69" s="181"/>
    </row>
    <row r="70" spans="1:15" customFormat="1" ht="13.2" x14ac:dyDescent="0.25">
      <c r="A70" s="178">
        <v>90</v>
      </c>
      <c r="B70" s="179">
        <v>51</v>
      </c>
      <c r="C70" s="180">
        <v>42040</v>
      </c>
      <c r="D70" s="187" t="s">
        <v>1152</v>
      </c>
      <c r="E70" s="187" t="s">
        <v>1153</v>
      </c>
      <c r="F70" s="187">
        <v>2015</v>
      </c>
      <c r="G70" s="187" t="s">
        <v>949</v>
      </c>
      <c r="H70" s="187" t="s">
        <v>1385</v>
      </c>
      <c r="I70" s="187" t="s">
        <v>1386</v>
      </c>
      <c r="J70" s="187" t="s">
        <v>169</v>
      </c>
      <c r="K70" s="187" t="s">
        <v>1387</v>
      </c>
      <c r="L70" s="181" t="s">
        <v>1388</v>
      </c>
      <c r="M70" s="181" t="s">
        <v>1389</v>
      </c>
      <c r="N70" s="181">
        <v>1390029072</v>
      </c>
      <c r="O70" s="181"/>
    </row>
    <row r="71" spans="1:15" customFormat="1" ht="13.2" hidden="1" x14ac:dyDescent="0.25">
      <c r="A71" s="325">
        <v>52</v>
      </c>
      <c r="B71" s="325">
        <v>12</v>
      </c>
      <c r="C71" s="326">
        <v>42027</v>
      </c>
      <c r="D71" s="187" t="s">
        <v>1152</v>
      </c>
      <c r="E71" s="187" t="s">
        <v>1153</v>
      </c>
      <c r="F71" s="187">
        <v>2015</v>
      </c>
      <c r="G71" s="187" t="s">
        <v>949</v>
      </c>
      <c r="H71" s="187" t="s">
        <v>1204</v>
      </c>
      <c r="I71" s="187" t="s">
        <v>1205</v>
      </c>
      <c r="J71" s="187" t="s">
        <v>1206</v>
      </c>
      <c r="K71" s="187" t="s">
        <v>1207</v>
      </c>
      <c r="L71" s="322" t="s">
        <v>1208</v>
      </c>
      <c r="M71" s="322" t="s">
        <v>1209</v>
      </c>
      <c r="N71" s="322">
        <v>1390029073</v>
      </c>
      <c r="O71" s="322"/>
    </row>
    <row r="72" spans="1:15" customFormat="1" ht="13.2" x14ac:dyDescent="0.25">
      <c r="A72" s="178">
        <v>87</v>
      </c>
      <c r="B72" s="182">
        <v>47</v>
      </c>
      <c r="C72" s="183">
        <v>42027</v>
      </c>
      <c r="D72" s="187" t="s">
        <v>1152</v>
      </c>
      <c r="E72" s="187" t="s">
        <v>1276</v>
      </c>
      <c r="F72" s="187">
        <v>2015</v>
      </c>
      <c r="G72" s="187" t="s">
        <v>949</v>
      </c>
      <c r="H72" s="187" t="s">
        <v>1370</v>
      </c>
      <c r="I72" s="187" t="s">
        <v>1371</v>
      </c>
      <c r="J72" s="187" t="s">
        <v>885</v>
      </c>
      <c r="K72" s="187" t="s">
        <v>1075</v>
      </c>
      <c r="L72" s="184" t="s">
        <v>1372</v>
      </c>
      <c r="M72" s="184" t="s">
        <v>1373</v>
      </c>
      <c r="N72" s="184">
        <v>1390029074</v>
      </c>
      <c r="O72" s="184"/>
    </row>
    <row r="73" spans="1:15" customFormat="1" ht="13.2" hidden="1" x14ac:dyDescent="0.25">
      <c r="A73" s="325">
        <v>120</v>
      </c>
      <c r="B73" s="325">
        <v>81</v>
      </c>
      <c r="C73" s="326">
        <v>42040</v>
      </c>
      <c r="D73" s="187" t="s">
        <v>1152</v>
      </c>
      <c r="E73" s="187" t="s">
        <v>1276</v>
      </c>
      <c r="F73" s="187">
        <v>2015</v>
      </c>
      <c r="G73" s="187" t="s">
        <v>949</v>
      </c>
      <c r="H73" s="187" t="s">
        <v>1522</v>
      </c>
      <c r="I73" s="187" t="s">
        <v>1523</v>
      </c>
      <c r="J73" s="187" t="s">
        <v>757</v>
      </c>
      <c r="K73" s="187" t="s">
        <v>1524</v>
      </c>
      <c r="L73" s="322" t="s">
        <v>1525</v>
      </c>
      <c r="M73" s="322" t="s">
        <v>1526</v>
      </c>
      <c r="N73" s="322"/>
      <c r="O73" s="322"/>
    </row>
    <row r="74" spans="1:15" customFormat="1" ht="13.2" x14ac:dyDescent="0.25">
      <c r="A74" s="178">
        <v>43</v>
      </c>
      <c r="B74" s="182">
        <v>3</v>
      </c>
      <c r="C74" s="183">
        <v>42053</v>
      </c>
      <c r="D74" s="187" t="s">
        <v>1152</v>
      </c>
      <c r="E74" s="187" t="s">
        <v>1153</v>
      </c>
      <c r="F74" s="187">
        <v>2015</v>
      </c>
      <c r="G74" s="187" t="s">
        <v>949</v>
      </c>
      <c r="H74" s="187" t="s">
        <v>1163</v>
      </c>
      <c r="I74" s="187" t="s">
        <v>1164</v>
      </c>
      <c r="J74" s="187" t="s">
        <v>205</v>
      </c>
      <c r="K74" s="187" t="s">
        <v>1165</v>
      </c>
      <c r="L74" s="184" t="s">
        <v>1166</v>
      </c>
      <c r="M74" s="184" t="s">
        <v>1167</v>
      </c>
      <c r="N74" s="184">
        <v>1390029075</v>
      </c>
      <c r="O74" s="184"/>
    </row>
    <row r="75" spans="1:15" customFormat="1" ht="13.2" x14ac:dyDescent="0.25">
      <c r="A75" s="178">
        <v>86</v>
      </c>
      <c r="B75" s="182">
        <v>46</v>
      </c>
      <c r="C75" s="183">
        <v>42054</v>
      </c>
      <c r="D75" s="187" t="s">
        <v>1152</v>
      </c>
      <c r="E75" s="187" t="s">
        <v>1276</v>
      </c>
      <c r="F75" s="187">
        <v>2015</v>
      </c>
      <c r="G75" s="187" t="s">
        <v>949</v>
      </c>
      <c r="H75" s="187" t="s">
        <v>1365</v>
      </c>
      <c r="I75" s="187" t="s">
        <v>1366</v>
      </c>
      <c r="J75" s="187" t="s">
        <v>1258</v>
      </c>
      <c r="K75" s="187" t="s">
        <v>1367</v>
      </c>
      <c r="L75" s="184" t="s">
        <v>1368</v>
      </c>
      <c r="M75" s="184" t="s">
        <v>1369</v>
      </c>
      <c r="N75" s="184">
        <v>1390029076</v>
      </c>
      <c r="O75" s="184"/>
    </row>
    <row r="76" spans="1:15" customFormat="1" ht="13.2" x14ac:dyDescent="0.25">
      <c r="A76" s="178">
        <v>45</v>
      </c>
      <c r="B76" s="201">
        <v>5</v>
      </c>
      <c r="C76" s="183">
        <v>42027</v>
      </c>
      <c r="D76" s="187" t="s">
        <v>1152</v>
      </c>
      <c r="E76" s="187" t="s">
        <v>1153</v>
      </c>
      <c r="F76" s="187">
        <v>2015</v>
      </c>
      <c r="G76" s="187" t="s">
        <v>949</v>
      </c>
      <c r="H76" s="187" t="s">
        <v>1172</v>
      </c>
      <c r="I76" s="187" t="s">
        <v>1173</v>
      </c>
      <c r="J76" s="187" t="s">
        <v>885</v>
      </c>
      <c r="K76" s="187" t="s">
        <v>1056</v>
      </c>
      <c r="L76" s="187" t="s">
        <v>1174</v>
      </c>
      <c r="M76" s="187" t="s">
        <v>1175</v>
      </c>
      <c r="N76" s="187">
        <v>1390029077</v>
      </c>
      <c r="O76" s="187"/>
    </row>
    <row r="77" spans="1:15" customFormat="1" ht="13.2" hidden="1" x14ac:dyDescent="0.25">
      <c r="A77" s="325">
        <v>60</v>
      </c>
      <c r="B77" s="325">
        <v>20</v>
      </c>
      <c r="C77" s="326">
        <v>42027</v>
      </c>
      <c r="D77" s="187" t="s">
        <v>1152</v>
      </c>
      <c r="E77" s="187" t="s">
        <v>1153</v>
      </c>
      <c r="F77" s="187">
        <v>2015</v>
      </c>
      <c r="G77" s="187" t="s">
        <v>949</v>
      </c>
      <c r="H77" s="187" t="s">
        <v>1244</v>
      </c>
      <c r="I77" s="187" t="s">
        <v>1041</v>
      </c>
      <c r="J77" s="187" t="s">
        <v>1075</v>
      </c>
      <c r="K77" s="187" t="s">
        <v>972</v>
      </c>
      <c r="L77" s="322" t="s">
        <v>1245</v>
      </c>
      <c r="M77" s="322" t="s">
        <v>1246</v>
      </c>
      <c r="N77" s="322">
        <v>1390029078</v>
      </c>
      <c r="O77" s="322"/>
    </row>
    <row r="78" spans="1:15" customFormat="1" ht="13.2" hidden="1" x14ac:dyDescent="0.25">
      <c r="A78" s="325">
        <v>56</v>
      </c>
      <c r="B78" s="325">
        <v>16</v>
      </c>
      <c r="C78" s="326">
        <v>42041</v>
      </c>
      <c r="D78" s="187" t="s">
        <v>1152</v>
      </c>
      <c r="E78" s="187" t="s">
        <v>1153</v>
      </c>
      <c r="F78" s="187">
        <v>2015</v>
      </c>
      <c r="G78" s="187" t="s">
        <v>949</v>
      </c>
      <c r="H78" s="187" t="s">
        <v>1222</v>
      </c>
      <c r="I78" s="187" t="s">
        <v>1223</v>
      </c>
      <c r="J78" s="187" t="s">
        <v>885</v>
      </c>
      <c r="K78" s="187" t="s">
        <v>1224</v>
      </c>
      <c r="L78" s="322" t="s">
        <v>1225</v>
      </c>
      <c r="M78" s="322" t="s">
        <v>1226</v>
      </c>
      <c r="N78" s="322">
        <v>1390029079</v>
      </c>
      <c r="O78" s="322"/>
    </row>
    <row r="79" spans="1:15" customFormat="1" ht="13.2" x14ac:dyDescent="0.25">
      <c r="A79" s="178">
        <v>42</v>
      </c>
      <c r="B79" s="182">
        <v>2</v>
      </c>
      <c r="C79" s="183">
        <v>42027</v>
      </c>
      <c r="D79" s="187" t="s">
        <v>1152</v>
      </c>
      <c r="E79" s="187" t="s">
        <v>1153</v>
      </c>
      <c r="F79" s="187">
        <v>2015</v>
      </c>
      <c r="G79" s="187" t="s">
        <v>949</v>
      </c>
      <c r="H79" s="187" t="s">
        <v>1158</v>
      </c>
      <c r="I79" s="187" t="s">
        <v>1159</v>
      </c>
      <c r="J79" s="187" t="s">
        <v>885</v>
      </c>
      <c r="K79" s="187" t="s">
        <v>1160</v>
      </c>
      <c r="L79" s="184" t="s">
        <v>1161</v>
      </c>
      <c r="M79" s="184" t="s">
        <v>1162</v>
      </c>
      <c r="N79" s="184">
        <v>1390029080</v>
      </c>
      <c r="O79" s="184"/>
    </row>
    <row r="80" spans="1:15" customFormat="1" ht="13.2" x14ac:dyDescent="0.25">
      <c r="A80" s="178">
        <v>72</v>
      </c>
      <c r="B80" s="179">
        <v>32</v>
      </c>
      <c r="C80" s="180">
        <v>42042</v>
      </c>
      <c r="D80" s="187" t="s">
        <v>1152</v>
      </c>
      <c r="E80" s="187" t="s">
        <v>1276</v>
      </c>
      <c r="F80" s="187">
        <v>2015</v>
      </c>
      <c r="G80" s="187" t="s">
        <v>949</v>
      </c>
      <c r="H80" s="187" t="s">
        <v>1299</v>
      </c>
      <c r="I80" s="187" t="s">
        <v>1084</v>
      </c>
      <c r="J80" s="187" t="s">
        <v>723</v>
      </c>
      <c r="K80" s="187" t="s">
        <v>972</v>
      </c>
      <c r="L80" s="181" t="s">
        <v>1301</v>
      </c>
      <c r="M80" s="181" t="s">
        <v>1302</v>
      </c>
      <c r="N80" s="181">
        <v>1390029081</v>
      </c>
      <c r="O80" s="181"/>
    </row>
    <row r="81" spans="1:15" customFormat="1" ht="13.2" x14ac:dyDescent="0.25">
      <c r="A81" s="178">
        <v>116</v>
      </c>
      <c r="B81" s="179">
        <v>77</v>
      </c>
      <c r="C81" s="180">
        <v>42040</v>
      </c>
      <c r="D81" s="187" t="s">
        <v>1152</v>
      </c>
      <c r="E81" s="187" t="s">
        <v>1276</v>
      </c>
      <c r="F81" s="187">
        <v>2015</v>
      </c>
      <c r="G81" s="187" t="s">
        <v>949</v>
      </c>
      <c r="H81" s="187" t="s">
        <v>1503</v>
      </c>
      <c r="I81" s="187" t="s">
        <v>1504</v>
      </c>
      <c r="J81" s="187" t="s">
        <v>169</v>
      </c>
      <c r="K81" s="187" t="s">
        <v>1505</v>
      </c>
      <c r="L81" s="181" t="s">
        <v>1506</v>
      </c>
      <c r="M81" s="181" t="s">
        <v>1507</v>
      </c>
      <c r="N81" s="181">
        <v>1390029082</v>
      </c>
      <c r="O81" s="181"/>
    </row>
    <row r="82" spans="1:15" customFormat="1" ht="13.2" hidden="1" x14ac:dyDescent="0.25">
      <c r="A82" s="325">
        <v>123</v>
      </c>
      <c r="B82" s="325">
        <v>84</v>
      </c>
      <c r="C82" s="326">
        <v>42032</v>
      </c>
      <c r="D82" s="187" t="s">
        <v>1152</v>
      </c>
      <c r="E82" s="187" t="s">
        <v>1276</v>
      </c>
      <c r="F82" s="187">
        <v>2015</v>
      </c>
      <c r="G82" s="187" t="s">
        <v>949</v>
      </c>
      <c r="H82" s="187" t="s">
        <v>1536</v>
      </c>
      <c r="I82" s="187" t="s">
        <v>1537</v>
      </c>
      <c r="J82" s="187" t="s">
        <v>1042</v>
      </c>
      <c r="K82" s="187" t="s">
        <v>1538</v>
      </c>
      <c r="L82" s="322" t="s">
        <v>1539</v>
      </c>
      <c r="M82" s="322" t="s">
        <v>1540</v>
      </c>
      <c r="N82" s="322">
        <v>1390029083</v>
      </c>
      <c r="O82" s="322"/>
    </row>
    <row r="83" spans="1:15" customFormat="1" ht="13.2" hidden="1" x14ac:dyDescent="0.25">
      <c r="A83" s="325">
        <v>73</v>
      </c>
      <c r="B83" s="325">
        <v>33</v>
      </c>
      <c r="C83" s="326">
        <v>42027</v>
      </c>
      <c r="D83" s="187" t="s">
        <v>1152</v>
      </c>
      <c r="E83" s="187" t="s">
        <v>1276</v>
      </c>
      <c r="F83" s="187">
        <v>2015</v>
      </c>
      <c r="G83" s="187" t="s">
        <v>949</v>
      </c>
      <c r="H83" s="187" t="s">
        <v>1303</v>
      </c>
      <c r="I83" s="187" t="s">
        <v>1304</v>
      </c>
      <c r="J83" s="187" t="s">
        <v>1042</v>
      </c>
      <c r="K83" s="187" t="s">
        <v>1305</v>
      </c>
      <c r="L83" s="322" t="s">
        <v>1306</v>
      </c>
      <c r="M83" s="322" t="s">
        <v>1307</v>
      </c>
      <c r="N83" s="322">
        <v>1390029084</v>
      </c>
      <c r="O83" s="322"/>
    </row>
    <row r="84" spans="1:15" customFormat="1" ht="13.2" x14ac:dyDescent="0.25">
      <c r="A84" s="178">
        <v>93</v>
      </c>
      <c r="B84" s="179">
        <v>54</v>
      </c>
      <c r="C84" s="180">
        <v>42040</v>
      </c>
      <c r="D84" s="187" t="s">
        <v>1152</v>
      </c>
      <c r="E84" s="187" t="s">
        <v>1153</v>
      </c>
      <c r="F84" s="187">
        <v>2015</v>
      </c>
      <c r="G84" s="187" t="s">
        <v>949</v>
      </c>
      <c r="H84" s="187" t="s">
        <v>1399</v>
      </c>
      <c r="I84" s="187" t="s">
        <v>1400</v>
      </c>
      <c r="J84" s="187" t="s">
        <v>1042</v>
      </c>
      <c r="K84" s="187" t="s">
        <v>1056</v>
      </c>
      <c r="L84" s="181" t="s">
        <v>1401</v>
      </c>
      <c r="M84" s="181" t="s">
        <v>1402</v>
      </c>
      <c r="N84" s="181">
        <v>5139029098</v>
      </c>
      <c r="O84" s="181"/>
    </row>
    <row r="85" spans="1:15" customFormat="1" ht="13.2" x14ac:dyDescent="0.25">
      <c r="A85" s="178">
        <v>121</v>
      </c>
      <c r="B85" s="179">
        <v>82</v>
      </c>
      <c r="C85" s="180">
        <v>42040</v>
      </c>
      <c r="D85" s="187" t="s">
        <v>1152</v>
      </c>
      <c r="E85" s="187" t="s">
        <v>1276</v>
      </c>
      <c r="F85" s="187">
        <v>2015</v>
      </c>
      <c r="G85" s="187" t="s">
        <v>949</v>
      </c>
      <c r="H85" s="187" t="s">
        <v>1527</v>
      </c>
      <c r="I85" s="187" t="s">
        <v>1528</v>
      </c>
      <c r="J85" s="187" t="s">
        <v>163</v>
      </c>
      <c r="K85" s="187" t="s">
        <v>1529</v>
      </c>
      <c r="L85" s="181"/>
      <c r="M85" s="181" t="s">
        <v>1530</v>
      </c>
      <c r="N85" s="181">
        <v>1390029086</v>
      </c>
      <c r="O85" s="181"/>
    </row>
    <row r="86" spans="1:15" customFormat="1" ht="13.2" x14ac:dyDescent="0.25">
      <c r="A86" s="178">
        <v>115</v>
      </c>
      <c r="B86" s="179">
        <v>76</v>
      </c>
      <c r="C86" s="180">
        <v>42039</v>
      </c>
      <c r="D86" s="187" t="s">
        <v>1152</v>
      </c>
      <c r="E86" s="187" t="s">
        <v>1276</v>
      </c>
      <c r="F86" s="187">
        <v>2015</v>
      </c>
      <c r="G86" s="187" t="s">
        <v>949</v>
      </c>
      <c r="H86" s="187" t="s">
        <v>1498</v>
      </c>
      <c r="I86" s="187" t="s">
        <v>1499</v>
      </c>
      <c r="J86" s="187" t="s">
        <v>230</v>
      </c>
      <c r="K86" s="187" t="s">
        <v>1500</v>
      </c>
      <c r="L86" s="181" t="s">
        <v>1501</v>
      </c>
      <c r="M86" s="181" t="s">
        <v>1502</v>
      </c>
      <c r="N86" s="181">
        <v>1390029087</v>
      </c>
      <c r="O86" s="181"/>
    </row>
    <row r="87" spans="1:15" customFormat="1" ht="13.2" hidden="1" x14ac:dyDescent="0.25">
      <c r="A87" s="325">
        <v>51</v>
      </c>
      <c r="B87" s="325">
        <v>11</v>
      </c>
      <c r="C87" s="326">
        <v>42034</v>
      </c>
      <c r="D87" s="187" t="s">
        <v>1152</v>
      </c>
      <c r="E87" s="187" t="s">
        <v>1153</v>
      </c>
      <c r="F87" s="187">
        <v>2015</v>
      </c>
      <c r="G87" s="187" t="s">
        <v>949</v>
      </c>
      <c r="H87" s="187" t="s">
        <v>1198</v>
      </c>
      <c r="I87" s="187" t="s">
        <v>1199</v>
      </c>
      <c r="J87" s="187" t="s">
        <v>1200</v>
      </c>
      <c r="K87" s="187" t="s">
        <v>1201</v>
      </c>
      <c r="L87" s="322" t="s">
        <v>1202</v>
      </c>
      <c r="M87" s="322" t="s">
        <v>1203</v>
      </c>
      <c r="N87" s="322">
        <v>1390029088</v>
      </c>
      <c r="O87" s="322"/>
    </row>
    <row r="88" spans="1:15" customFormat="1" ht="13.2" x14ac:dyDescent="0.25">
      <c r="A88" s="178">
        <v>112</v>
      </c>
      <c r="B88" s="179">
        <v>73</v>
      </c>
      <c r="C88" s="180">
        <v>42040</v>
      </c>
      <c r="D88" s="187" t="s">
        <v>1152</v>
      </c>
      <c r="E88" s="187" t="s">
        <v>1276</v>
      </c>
      <c r="F88" s="187">
        <v>2015</v>
      </c>
      <c r="G88" s="187" t="s">
        <v>949</v>
      </c>
      <c r="H88" s="187" t="s">
        <v>1484</v>
      </c>
      <c r="I88" s="187" t="s">
        <v>1485</v>
      </c>
      <c r="J88" s="187" t="s">
        <v>1195</v>
      </c>
      <c r="K88" s="187" t="s">
        <v>1486</v>
      </c>
      <c r="L88" s="181" t="s">
        <v>1487</v>
      </c>
      <c r="M88" s="181" t="s">
        <v>1488</v>
      </c>
      <c r="N88" s="181">
        <v>1390029117</v>
      </c>
      <c r="O88" s="181"/>
    </row>
    <row r="89" spans="1:15" customFormat="1" ht="13.2" x14ac:dyDescent="0.25">
      <c r="A89" s="178">
        <v>47</v>
      </c>
      <c r="B89" s="179">
        <v>7</v>
      </c>
      <c r="C89" s="180">
        <v>42034</v>
      </c>
      <c r="D89" s="187" t="s">
        <v>1152</v>
      </c>
      <c r="E89" s="187" t="s">
        <v>1153</v>
      </c>
      <c r="F89" s="187">
        <v>2015</v>
      </c>
      <c r="G89" s="187" t="s">
        <v>949</v>
      </c>
      <c r="H89" s="187" t="s">
        <v>1180</v>
      </c>
      <c r="I89" s="187" t="s">
        <v>1181</v>
      </c>
      <c r="J89" s="187" t="s">
        <v>205</v>
      </c>
      <c r="K89" s="187" t="s">
        <v>1182</v>
      </c>
      <c r="L89" s="181"/>
      <c r="M89" s="181" t="s">
        <v>1183</v>
      </c>
      <c r="N89" s="181">
        <v>1390029118</v>
      </c>
      <c r="O89" s="181"/>
    </row>
    <row r="90" spans="1:15" customFormat="1" ht="13.2" hidden="1" x14ac:dyDescent="0.25">
      <c r="A90" s="325">
        <v>59</v>
      </c>
      <c r="B90" s="325">
        <v>19</v>
      </c>
      <c r="C90" s="326">
        <v>42027</v>
      </c>
      <c r="D90" s="187" t="s">
        <v>1152</v>
      </c>
      <c r="E90" s="187" t="s">
        <v>1153</v>
      </c>
      <c r="F90" s="187">
        <v>2015</v>
      </c>
      <c r="G90" s="187" t="s">
        <v>949</v>
      </c>
      <c r="H90" s="187" t="s">
        <v>1238</v>
      </c>
      <c r="I90" s="187" t="s">
        <v>1239</v>
      </c>
      <c r="J90" s="187" t="s">
        <v>1240</v>
      </c>
      <c r="K90" s="187" t="s">
        <v>1241</v>
      </c>
      <c r="L90" s="322" t="s">
        <v>1242</v>
      </c>
      <c r="M90" s="322" t="s">
        <v>1243</v>
      </c>
      <c r="N90" s="322">
        <v>1390029119</v>
      </c>
      <c r="O90" s="322"/>
    </row>
    <row r="91" spans="1:15" customFormat="1" ht="13.2" hidden="1" x14ac:dyDescent="0.25">
      <c r="A91" s="325">
        <v>82</v>
      </c>
      <c r="B91" s="325">
        <v>42</v>
      </c>
      <c r="C91" s="326">
        <v>42027</v>
      </c>
      <c r="D91" s="187" t="s">
        <v>1152</v>
      </c>
      <c r="E91" s="187" t="s">
        <v>1276</v>
      </c>
      <c r="F91" s="187">
        <v>2015</v>
      </c>
      <c r="G91" s="187" t="s">
        <v>949</v>
      </c>
      <c r="H91" s="187" t="s">
        <v>1347</v>
      </c>
      <c r="I91" s="187" t="s">
        <v>1348</v>
      </c>
      <c r="J91" s="187" t="s">
        <v>885</v>
      </c>
      <c r="K91" s="187" t="s">
        <v>1349</v>
      </c>
      <c r="L91" s="322" t="s">
        <v>1350</v>
      </c>
      <c r="M91" s="322" t="s">
        <v>1351</v>
      </c>
      <c r="N91" s="322"/>
      <c r="O91" s="322"/>
    </row>
    <row r="92" spans="1:15" customFormat="1" ht="13.2" hidden="1" x14ac:dyDescent="0.25">
      <c r="A92" s="325">
        <v>119</v>
      </c>
      <c r="B92" s="325">
        <v>80</v>
      </c>
      <c r="C92" s="326">
        <v>42031</v>
      </c>
      <c r="D92" s="187" t="s">
        <v>1152</v>
      </c>
      <c r="E92" s="187" t="s">
        <v>1276</v>
      </c>
      <c r="F92" s="187">
        <v>2015</v>
      </c>
      <c r="G92" s="187" t="s">
        <v>949</v>
      </c>
      <c r="H92" s="187" t="s">
        <v>1517</v>
      </c>
      <c r="I92" s="187" t="s">
        <v>1518</v>
      </c>
      <c r="J92" s="187" t="s">
        <v>1331</v>
      </c>
      <c r="K92" s="187" t="s">
        <v>1519</v>
      </c>
      <c r="L92" s="322" t="s">
        <v>1520</v>
      </c>
      <c r="M92" s="322" t="s">
        <v>1521</v>
      </c>
      <c r="N92" s="322"/>
      <c r="O92" s="322"/>
    </row>
    <row r="93" spans="1:15" customFormat="1" ht="13.2" x14ac:dyDescent="0.25">
      <c r="A93" s="178">
        <v>70</v>
      </c>
      <c r="B93" s="182">
        <v>30</v>
      </c>
      <c r="C93" s="183">
        <v>42027</v>
      </c>
      <c r="D93" s="187" t="s">
        <v>1152</v>
      </c>
      <c r="E93" s="187" t="s">
        <v>1276</v>
      </c>
      <c r="F93" s="187">
        <v>2015</v>
      </c>
      <c r="G93" s="187" t="s">
        <v>949</v>
      </c>
      <c r="H93" s="187" t="s">
        <v>1292</v>
      </c>
      <c r="I93" s="187" t="s">
        <v>1293</v>
      </c>
      <c r="J93" s="187" t="s">
        <v>1042</v>
      </c>
      <c r="K93" s="187" t="s">
        <v>1109</v>
      </c>
      <c r="L93" s="184" t="s">
        <v>1294</v>
      </c>
      <c r="M93" s="184" t="s">
        <v>1295</v>
      </c>
      <c r="N93" s="184"/>
      <c r="O93" s="184"/>
    </row>
    <row r="94" spans="1:15" customFormat="1" ht="13.2" x14ac:dyDescent="0.25">
      <c r="A94" s="178">
        <v>109</v>
      </c>
      <c r="B94" s="179">
        <v>70</v>
      </c>
      <c r="C94" s="180">
        <v>42044</v>
      </c>
      <c r="D94" s="187" t="s">
        <v>1152</v>
      </c>
      <c r="E94" s="187" t="s">
        <v>1276</v>
      </c>
      <c r="F94" s="187">
        <v>2015</v>
      </c>
      <c r="G94" s="187" t="s">
        <v>949</v>
      </c>
      <c r="H94" s="187" t="s">
        <v>1472</v>
      </c>
      <c r="I94" s="187" t="s">
        <v>1473</v>
      </c>
      <c r="J94" s="187" t="s">
        <v>692</v>
      </c>
      <c r="K94" s="187" t="s">
        <v>972</v>
      </c>
      <c r="L94" s="181" t="s">
        <v>1474</v>
      </c>
      <c r="M94" s="181" t="s">
        <v>1475</v>
      </c>
      <c r="N94" s="181">
        <v>1390029120</v>
      </c>
      <c r="O94" s="181"/>
    </row>
    <row r="95" spans="1:15" customFormat="1" ht="13.2" hidden="1" x14ac:dyDescent="0.25">
      <c r="A95" s="325">
        <v>57</v>
      </c>
      <c r="B95" s="325">
        <v>17</v>
      </c>
      <c r="C95" s="326">
        <v>42027</v>
      </c>
      <c r="D95" s="187" t="s">
        <v>1152</v>
      </c>
      <c r="E95" s="187" t="s">
        <v>1153</v>
      </c>
      <c r="F95" s="187">
        <v>2015</v>
      </c>
      <c r="G95" s="187" t="s">
        <v>949</v>
      </c>
      <c r="H95" s="187" t="s">
        <v>1227</v>
      </c>
      <c r="I95" s="187" t="s">
        <v>1228</v>
      </c>
      <c r="J95" s="187" t="s">
        <v>1042</v>
      </c>
      <c r="K95" s="187" t="s">
        <v>1229</v>
      </c>
      <c r="L95" s="322" t="s">
        <v>1230</v>
      </c>
      <c r="M95" s="322" t="s">
        <v>1231</v>
      </c>
      <c r="N95" s="322"/>
      <c r="O95" s="322"/>
    </row>
    <row r="96" spans="1:15" customFormat="1" ht="13.2" x14ac:dyDescent="0.25">
      <c r="A96" s="178">
        <v>117</v>
      </c>
      <c r="B96" s="179">
        <v>78</v>
      </c>
      <c r="C96" s="180">
        <v>42048</v>
      </c>
      <c r="D96" s="187" t="s">
        <v>1152</v>
      </c>
      <c r="E96" s="187" t="s">
        <v>1276</v>
      </c>
      <c r="F96" s="187">
        <v>2015</v>
      </c>
      <c r="G96" s="187" t="s">
        <v>949</v>
      </c>
      <c r="H96" s="187" t="s">
        <v>1508</v>
      </c>
      <c r="I96" s="187" t="s">
        <v>1509</v>
      </c>
      <c r="J96" s="187" t="s">
        <v>1195</v>
      </c>
      <c r="K96" s="187" t="s">
        <v>1510</v>
      </c>
      <c r="L96" s="181" t="s">
        <v>1511</v>
      </c>
      <c r="M96" s="181" t="s">
        <v>1512</v>
      </c>
      <c r="N96" s="181"/>
      <c r="O96" s="181"/>
    </row>
    <row r="97" spans="1:15" customFormat="1" ht="13.2" x14ac:dyDescent="0.25">
      <c r="A97" s="178">
        <v>118</v>
      </c>
      <c r="B97" s="179">
        <v>79</v>
      </c>
      <c r="C97" s="180">
        <v>42042</v>
      </c>
      <c r="D97" s="187" t="s">
        <v>1152</v>
      </c>
      <c r="E97" s="187" t="s">
        <v>1276</v>
      </c>
      <c r="F97" s="187">
        <v>2015</v>
      </c>
      <c r="G97" s="187" t="s">
        <v>949</v>
      </c>
      <c r="H97" s="187" t="s">
        <v>1513</v>
      </c>
      <c r="I97" s="187" t="s">
        <v>1514</v>
      </c>
      <c r="J97" s="187" t="s">
        <v>159</v>
      </c>
      <c r="K97" s="187" t="s">
        <v>1211</v>
      </c>
      <c r="L97" s="181" t="s">
        <v>1515</v>
      </c>
      <c r="M97" s="181" t="s">
        <v>1516</v>
      </c>
      <c r="N97" s="181"/>
      <c r="O97" s="181"/>
    </row>
    <row r="98" spans="1:15" customFormat="1" ht="13.2" x14ac:dyDescent="0.25">
      <c r="A98" s="178">
        <v>202</v>
      </c>
      <c r="B98" s="182">
        <v>89</v>
      </c>
      <c r="C98" s="183">
        <v>42082</v>
      </c>
      <c r="D98" s="187" t="s">
        <v>1152</v>
      </c>
      <c r="E98" s="187" t="s">
        <v>1276</v>
      </c>
      <c r="F98" s="187">
        <v>2015</v>
      </c>
      <c r="G98" s="187" t="s">
        <v>949</v>
      </c>
      <c r="H98" s="187" t="s">
        <v>1758</v>
      </c>
      <c r="I98" s="187" t="s">
        <v>1700</v>
      </c>
      <c r="J98" s="187" t="s">
        <v>885</v>
      </c>
      <c r="K98" s="187" t="s">
        <v>988</v>
      </c>
      <c r="L98" s="184"/>
      <c r="M98" s="184">
        <v>5697</v>
      </c>
      <c r="N98" s="184">
        <v>9544969</v>
      </c>
      <c r="O98" s="184"/>
    </row>
    <row r="99" spans="1:15" customFormat="1" ht="13.2" x14ac:dyDescent="0.25">
      <c r="A99" s="178">
        <v>203</v>
      </c>
      <c r="B99" s="182">
        <v>90</v>
      </c>
      <c r="C99" s="183">
        <v>42082</v>
      </c>
      <c r="D99" s="187" t="s">
        <v>1152</v>
      </c>
      <c r="E99" s="187" t="s">
        <v>1276</v>
      </c>
      <c r="F99" s="187">
        <v>2015</v>
      </c>
      <c r="G99" s="187" t="s">
        <v>949</v>
      </c>
      <c r="H99" s="187" t="s">
        <v>1759</v>
      </c>
      <c r="I99" s="187" t="s">
        <v>1391</v>
      </c>
      <c r="J99" s="187" t="s">
        <v>230</v>
      </c>
      <c r="K99" s="187" t="s">
        <v>1851</v>
      </c>
      <c r="L99" s="184" t="s">
        <v>1393</v>
      </c>
      <c r="M99" s="184">
        <v>8590</v>
      </c>
      <c r="N99" s="184">
        <v>9544977</v>
      </c>
      <c r="O99" s="184"/>
    </row>
    <row r="100" spans="1:15" customFormat="1" ht="13.2" hidden="1" x14ac:dyDescent="0.25">
      <c r="A100" s="325">
        <v>205</v>
      </c>
      <c r="B100" s="325">
        <v>92</v>
      </c>
      <c r="C100" s="326">
        <v>42082</v>
      </c>
      <c r="D100" s="187" t="s">
        <v>1152</v>
      </c>
      <c r="E100" s="187" t="s">
        <v>1276</v>
      </c>
      <c r="F100" s="187">
        <v>2015</v>
      </c>
      <c r="G100" s="187" t="s">
        <v>949</v>
      </c>
      <c r="H100" s="187" t="s">
        <v>1764</v>
      </c>
      <c r="I100" s="187" t="s">
        <v>1763</v>
      </c>
      <c r="J100" s="187" t="s">
        <v>885</v>
      </c>
      <c r="K100" s="187" t="s">
        <v>1510</v>
      </c>
      <c r="L100" s="322"/>
      <c r="M100" s="322">
        <v>1870</v>
      </c>
      <c r="N100" s="322">
        <v>9544983</v>
      </c>
      <c r="O100" s="322"/>
    </row>
    <row r="101" spans="1:15" customFormat="1" ht="13.2" hidden="1" x14ac:dyDescent="0.25">
      <c r="A101" s="325">
        <v>207</v>
      </c>
      <c r="B101" s="325">
        <v>94</v>
      </c>
      <c r="C101" s="326">
        <v>42082</v>
      </c>
      <c r="D101" s="187"/>
      <c r="E101" s="187"/>
      <c r="F101" s="187"/>
      <c r="G101" s="187" t="s">
        <v>949</v>
      </c>
      <c r="H101" s="187" t="s">
        <v>1767</v>
      </c>
      <c r="I101" s="187" t="s">
        <v>1210</v>
      </c>
      <c r="J101" s="187" t="s">
        <v>1821</v>
      </c>
      <c r="K101" s="187" t="s">
        <v>1586</v>
      </c>
      <c r="L101" s="322"/>
      <c r="M101" s="322">
        <v>4971</v>
      </c>
      <c r="N101" s="322">
        <v>9544998</v>
      </c>
      <c r="O101" s="322"/>
    </row>
    <row r="102" spans="1:15" customFormat="1" ht="13.2" hidden="1" x14ac:dyDescent="0.25">
      <c r="A102" s="325">
        <v>206</v>
      </c>
      <c r="B102" s="325">
        <v>93</v>
      </c>
      <c r="C102" s="326">
        <v>42082</v>
      </c>
      <c r="D102" s="187" t="s">
        <v>1152</v>
      </c>
      <c r="E102" s="187" t="s">
        <v>1276</v>
      </c>
      <c r="F102" s="187">
        <v>2015</v>
      </c>
      <c r="G102" s="187" t="s">
        <v>949</v>
      </c>
      <c r="H102" s="187" t="s">
        <v>1766</v>
      </c>
      <c r="I102" s="187" t="s">
        <v>1362</v>
      </c>
      <c r="J102" s="187" t="s">
        <v>1765</v>
      </c>
      <c r="K102" s="187" t="s">
        <v>1284</v>
      </c>
      <c r="L102" s="322" t="s">
        <v>1363</v>
      </c>
      <c r="M102" s="322">
        <v>4153</v>
      </c>
      <c r="N102" s="322">
        <v>9545002</v>
      </c>
      <c r="O102" s="322"/>
    </row>
    <row r="103" spans="1:15" customFormat="1" ht="13.2" x14ac:dyDescent="0.25">
      <c r="A103" s="178">
        <v>201</v>
      </c>
      <c r="B103" s="182">
        <v>88</v>
      </c>
      <c r="C103" s="183" t="s">
        <v>1753</v>
      </c>
      <c r="D103" s="187" t="s">
        <v>1152</v>
      </c>
      <c r="E103" s="187" t="s">
        <v>1276</v>
      </c>
      <c r="F103" s="187">
        <v>2015</v>
      </c>
      <c r="G103" s="187" t="s">
        <v>949</v>
      </c>
      <c r="H103" s="187" t="s">
        <v>1757</v>
      </c>
      <c r="I103" s="187" t="s">
        <v>1754</v>
      </c>
      <c r="J103" s="187" t="s">
        <v>1755</v>
      </c>
      <c r="K103" s="187" t="s">
        <v>1586</v>
      </c>
      <c r="L103" s="184" t="s">
        <v>1756</v>
      </c>
      <c r="M103" s="184">
        <v>4730</v>
      </c>
      <c r="N103" s="184">
        <v>9545011</v>
      </c>
      <c r="O103" s="184"/>
    </row>
    <row r="104" spans="1:15" customFormat="1" ht="13.2" x14ac:dyDescent="0.25">
      <c r="A104" s="178">
        <v>204</v>
      </c>
      <c r="B104" s="182">
        <v>91</v>
      </c>
      <c r="C104" s="183">
        <v>42082</v>
      </c>
      <c r="D104" s="187" t="s">
        <v>1152</v>
      </c>
      <c r="E104" s="187" t="s">
        <v>1276</v>
      </c>
      <c r="F104" s="187">
        <v>2015</v>
      </c>
      <c r="G104" s="187" t="s">
        <v>949</v>
      </c>
      <c r="H104" s="187" t="s">
        <v>1762</v>
      </c>
      <c r="I104" s="187" t="s">
        <v>1760</v>
      </c>
      <c r="J104" s="187" t="s">
        <v>230</v>
      </c>
      <c r="K104" s="187" t="s">
        <v>1851</v>
      </c>
      <c r="L104" s="184" t="s">
        <v>1761</v>
      </c>
      <c r="M104" s="184">
        <v>7234</v>
      </c>
      <c r="N104" s="184">
        <v>9545029</v>
      </c>
      <c r="O104" s="184"/>
    </row>
    <row r="105" spans="1:15" customFormat="1" ht="13.2" hidden="1" x14ac:dyDescent="0.25">
      <c r="A105" s="325">
        <v>71</v>
      </c>
      <c r="B105" s="325">
        <v>31</v>
      </c>
      <c r="C105" s="326">
        <v>42027</v>
      </c>
      <c r="D105" s="187" t="s">
        <v>1152</v>
      </c>
      <c r="E105" s="187" t="s">
        <v>1276</v>
      </c>
      <c r="F105" s="187" t="s">
        <v>993</v>
      </c>
      <c r="G105" s="187" t="s">
        <v>1297</v>
      </c>
      <c r="H105" s="187" t="s">
        <v>1817</v>
      </c>
      <c r="I105" s="187" t="s">
        <v>1296</v>
      </c>
      <c r="J105" s="187" t="s">
        <v>1042</v>
      </c>
      <c r="K105" s="187" t="s">
        <v>993</v>
      </c>
      <c r="L105" s="322"/>
      <c r="M105" s="322" t="s">
        <v>1298</v>
      </c>
      <c r="N105" s="322">
        <v>9459899</v>
      </c>
      <c r="O105" s="322" t="s">
        <v>1818</v>
      </c>
    </row>
    <row r="106" spans="1:15" customFormat="1" ht="13.2" x14ac:dyDescent="0.25">
      <c r="A106" s="178">
        <v>53</v>
      </c>
      <c r="B106" s="179">
        <v>13</v>
      </c>
      <c r="C106" s="180">
        <v>42042</v>
      </c>
      <c r="D106" s="187" t="s">
        <v>1152</v>
      </c>
      <c r="E106" s="187" t="s">
        <v>1276</v>
      </c>
      <c r="F106" s="187" t="s">
        <v>1211</v>
      </c>
      <c r="G106" s="187" t="s">
        <v>1212</v>
      </c>
      <c r="H106" s="187" t="s">
        <v>1819</v>
      </c>
      <c r="I106" s="187" t="s">
        <v>1210</v>
      </c>
      <c r="J106" s="187" t="s">
        <v>159</v>
      </c>
      <c r="K106" s="187" t="s">
        <v>1211</v>
      </c>
      <c r="L106" s="181"/>
      <c r="M106" s="181" t="s">
        <v>1213</v>
      </c>
      <c r="N106" s="181">
        <v>9460576</v>
      </c>
      <c r="O106" s="181" t="s">
        <v>1820</v>
      </c>
    </row>
    <row r="108" spans="1:15" x14ac:dyDescent="0.3">
      <c r="B108" s="192"/>
      <c r="C108" s="192"/>
      <c r="D108" s="169" t="s">
        <v>1147</v>
      </c>
      <c r="E108" s="324"/>
      <c r="F108" s="324"/>
      <c r="G108" s="324"/>
      <c r="H108" s="324"/>
    </row>
    <row r="109" spans="1:15" x14ac:dyDescent="0.3">
      <c r="B109" s="193"/>
      <c r="C109" s="193"/>
      <c r="D109" s="169" t="s">
        <v>1148</v>
      </c>
      <c r="E109" s="324"/>
      <c r="F109" s="324"/>
      <c r="G109" s="324"/>
      <c r="H109" s="324"/>
    </row>
    <row r="110" spans="1:15" x14ac:dyDescent="0.3">
      <c r="B110" s="202"/>
      <c r="C110" s="202"/>
      <c r="D110" s="169" t="s">
        <v>1149</v>
      </c>
      <c r="E110" s="345"/>
      <c r="F110" s="345"/>
      <c r="G110" s="345"/>
      <c r="H110" s="345"/>
    </row>
    <row r="111" spans="1:15" x14ac:dyDescent="0.3">
      <c r="B111" s="195"/>
      <c r="C111" s="195"/>
      <c r="D111" s="169" t="s">
        <v>1150</v>
      </c>
      <c r="E111" s="324"/>
      <c r="F111" s="324"/>
      <c r="G111" s="324"/>
      <c r="H111" s="324"/>
    </row>
    <row r="112" spans="1:15" x14ac:dyDescent="0.3">
      <c r="B112" s="334"/>
      <c r="C112" s="340"/>
      <c r="D112" t="s">
        <v>1852</v>
      </c>
      <c r="E112" s="324"/>
      <c r="F112" s="324"/>
      <c r="G112" s="324"/>
      <c r="H112" s="346"/>
      <c r="I112"/>
    </row>
  </sheetData>
  <sortState ref="A14:XFD106">
    <sortCondition ref="H14:H106"/>
  </sortState>
  <mergeCells count="18">
    <mergeCell ref="O9:O11"/>
    <mergeCell ref="C2:I2"/>
    <mergeCell ref="C3:I3"/>
    <mergeCell ref="C4:I4"/>
    <mergeCell ref="H9:H11"/>
    <mergeCell ref="I9:I11"/>
    <mergeCell ref="C9:C11"/>
    <mergeCell ref="D9:D11"/>
    <mergeCell ref="E9:E11"/>
    <mergeCell ref="F9:F11"/>
    <mergeCell ref="G9:G11"/>
    <mergeCell ref="N9:N11"/>
    <mergeCell ref="B12:N12"/>
    <mergeCell ref="J9:J11"/>
    <mergeCell ref="K9:K11"/>
    <mergeCell ref="L9:L11"/>
    <mergeCell ref="M9:M11"/>
    <mergeCell ref="B9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MOBILIARIO  Y EQ.</vt:lpstr>
      <vt:lpstr>EQ. DE COMPUTO</vt:lpstr>
      <vt:lpstr>EQ DE COMUNICACION</vt:lpstr>
      <vt:lpstr>EQ DE TRANSPORTE </vt:lpstr>
      <vt:lpstr>PROG DE COMPUTO</vt:lpstr>
      <vt:lpstr>AUDIO Y VIDEO</vt:lpstr>
      <vt:lpstr>VEHIC. UTILITARIOS</vt:lpstr>
      <vt:lpstr>TIIDA</vt:lpstr>
      <vt:lpstr>RANGER</vt:lpstr>
      <vt:lpstr>TRANSIT</vt:lpstr>
      <vt:lpstr>RAM 4X4</vt:lpstr>
      <vt:lpstr>RAM 4000</vt:lpstr>
      <vt:lpstr>HIACE</vt:lpstr>
      <vt:lpstr>'MOBILIARIO  Y EQ.'!Área_de_impresión</vt:lpstr>
      <vt:lpstr>'EQ DE TRANSPORTE '!Títulos_a_imprimir</vt:lpstr>
      <vt:lpstr>'EQ. DE COMPUTO'!Títulos_a_imprimir</vt:lpstr>
      <vt:lpstr>'MOBILIARIO  Y EQ.'!Títulos_a_imprimir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Gonzalez Cazares</dc:creator>
  <cp:lastModifiedBy>Adriana Molina Becerril</cp:lastModifiedBy>
  <cp:lastPrinted>2015-03-10T16:41:38Z</cp:lastPrinted>
  <dcterms:created xsi:type="dcterms:W3CDTF">2009-10-19T14:49:59Z</dcterms:created>
  <dcterms:modified xsi:type="dcterms:W3CDTF">2015-09-03T19:14:28Z</dcterms:modified>
</cp:coreProperties>
</file>