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KARINA Y LILI RECURSOS HUMANOS Y SERVICIO PROFESIONAL\2021\NOMINA EVENTUAL EDIFICIO 2021\2QDIC2021\"/>
    </mc:Choice>
  </mc:AlternateContent>
  <bookViews>
    <workbookView xWindow="0" yWindow="0" windowWidth="25200" windowHeight="14115"/>
  </bookViews>
  <sheets>
    <sheet name="TODOS" sheetId="1" r:id="rId1"/>
  </sheets>
  <externalReferences>
    <externalReference r:id="rId2"/>
  </externalReference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5" i="1" l="1"/>
  <c r="S233" i="1"/>
  <c r="S234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7" i="1"/>
  <c r="S235" i="1" l="1"/>
  <c r="S236" i="1" s="1"/>
  <c r="O8" i="1"/>
  <c r="O10" i="1"/>
  <c r="O13" i="1"/>
  <c r="O14" i="1"/>
  <c r="O15" i="1"/>
  <c r="O16" i="1"/>
  <c r="O17" i="1"/>
  <c r="O18" i="1"/>
  <c r="O20" i="1"/>
  <c r="O23" i="1"/>
  <c r="O24" i="1"/>
  <c r="O25" i="1"/>
  <c r="O26" i="1"/>
  <c r="O27" i="1"/>
  <c r="O28" i="1"/>
  <c r="O29" i="1"/>
  <c r="O30" i="1"/>
  <c r="O31" i="1"/>
  <c r="O32" i="1"/>
  <c r="O33" i="1"/>
  <c r="O34" i="1"/>
  <c r="O36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4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2" i="1"/>
  <c r="O85" i="1"/>
  <c r="O86" i="1"/>
  <c r="O87" i="1"/>
  <c r="O89" i="1"/>
  <c r="O92" i="1"/>
  <c r="O93" i="1"/>
  <c r="O94" i="1"/>
  <c r="O95" i="1"/>
  <c r="O96" i="1"/>
  <c r="O97" i="1"/>
  <c r="O99" i="1"/>
  <c r="O102" i="1"/>
  <c r="O103" i="1"/>
  <c r="O104" i="1"/>
  <c r="O105" i="1"/>
  <c r="O106" i="1"/>
  <c r="O108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5" i="1"/>
  <c r="O138" i="1"/>
  <c r="O139" i="1"/>
  <c r="O140" i="1"/>
  <c r="O141" i="1"/>
  <c r="O143" i="1"/>
  <c r="O146" i="1"/>
  <c r="O147" i="1"/>
  <c r="O148" i="1"/>
  <c r="O149" i="1"/>
  <c r="O150" i="1"/>
  <c r="O151" i="1"/>
  <c r="O152" i="1"/>
  <c r="O154" i="1"/>
  <c r="O157" i="1"/>
  <c r="O158" i="1"/>
  <c r="O159" i="1"/>
  <c r="O160" i="1"/>
  <c r="O161" i="1"/>
  <c r="O162" i="1"/>
  <c r="O163" i="1"/>
  <c r="O165" i="1"/>
  <c r="O168" i="1"/>
  <c r="O169" i="1"/>
  <c r="O170" i="1"/>
  <c r="O171" i="1"/>
  <c r="O172" i="1"/>
  <c r="O174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2" i="1"/>
  <c r="O205" i="1"/>
  <c r="O206" i="1"/>
  <c r="O207" i="1"/>
  <c r="O208" i="1"/>
  <c r="O209" i="1"/>
  <c r="O210" i="1"/>
  <c r="O211" i="1"/>
  <c r="O213" i="1"/>
  <c r="O216" i="1"/>
  <c r="O217" i="1"/>
  <c r="O218" i="1"/>
  <c r="O220" i="1"/>
  <c r="O223" i="1"/>
  <c r="O7" i="1"/>
  <c r="B223" i="1"/>
  <c r="D235" i="1"/>
  <c r="E235" i="1"/>
  <c r="F235" i="1"/>
  <c r="G235" i="1"/>
  <c r="H235" i="1"/>
  <c r="I235" i="1"/>
  <c r="J235" i="1"/>
  <c r="L235" i="1"/>
  <c r="M235" i="1"/>
  <c r="C235" i="1"/>
  <c r="K233" i="1"/>
  <c r="K235" i="1" s="1"/>
</calcChain>
</file>

<file path=xl/sharedStrings.xml><?xml version="1.0" encoding="utf-8"?>
<sst xmlns="http://schemas.openxmlformats.org/spreadsheetml/2006/main" count="567" uniqueCount="350">
  <si>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</si>
  <si>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</si>
  <si>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</si>
  <si>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</si>
  <si>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</si>
  <si>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</si>
  <si>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</si>
  <si>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</si>
  <si>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</si>
  <si>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</si>
  <si>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</si>
  <si>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</si>
  <si>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</si>
  <si>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>Departamento 1 Presidencia</t>
  </si>
  <si>
    <t>041121001</t>
  </si>
  <si>
    <t>Ravell García Luis Fernando</t>
  </si>
  <si>
    <t>161121001</t>
  </si>
  <si>
    <t>Arauza Arteaga Keerem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</si>
  <si>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</si>
  <si>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</si>
  <si>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</si>
  <si>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</si>
  <si>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</si>
  <si>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</si>
  <si>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</si>
  <si>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</si>
  <si>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</si>
  <si>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</si>
  <si>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</si>
  <si>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070421001</t>
  </si>
  <si>
    <t>Gomez Villaseñor Manuel Fernando</t>
  </si>
  <si>
    <t>160721001</t>
  </si>
  <si>
    <t>Preciado  Almaraz Ricardo</t>
  </si>
  <si>
    <t>Departamento 3 Secretaría Ejecutiva</t>
  </si>
  <si>
    <t>010721002</t>
  </si>
  <si>
    <t>Sepulveda Pardo Ana Nohemy</t>
  </si>
  <si>
    <t>010820204</t>
  </si>
  <si>
    <t>Olmos Báez Brenda Elizabeth</t>
  </si>
  <si>
    <t>010820205</t>
  </si>
  <si>
    <t>Munguía  Martínez Alvaro Fernando</t>
  </si>
  <si>
    <t>150116070</t>
  </si>
  <si>
    <t>Rivas González Omar Felipe</t>
  </si>
  <si>
    <t>160121017</t>
  </si>
  <si>
    <t>Delgado  Mayorga Juan Omar</t>
  </si>
  <si>
    <t>160121028</t>
  </si>
  <si>
    <t>Monroy Aguirre Edgar</t>
  </si>
  <si>
    <t>160121040</t>
  </si>
  <si>
    <t>Garcia Gonzalez Victor Hugo</t>
  </si>
  <si>
    <t>160721002</t>
  </si>
  <si>
    <t>Fernández González Nadia Nataly</t>
  </si>
  <si>
    <t>161021001</t>
  </si>
  <si>
    <t>Barraza Rodríguez Paola Gisela</t>
  </si>
  <si>
    <t>180116005</t>
  </si>
  <si>
    <t>Montiel Llamas Yesenia</t>
  </si>
  <si>
    <t>231020002</t>
  </si>
  <si>
    <t>Ortíz Espinoza Jorge Horacio</t>
  </si>
  <si>
    <t>250121001</t>
  </si>
  <si>
    <t>Pérez García Karla Fabiola</t>
  </si>
  <si>
    <t>Departamento 11 Dirección Jurídica</t>
  </si>
  <si>
    <t>011020009</t>
  </si>
  <si>
    <t>Sánchez Valenzuela Karla Veronica</t>
  </si>
  <si>
    <t>011020010</t>
  </si>
  <si>
    <t>Macias Macias Martha Alicia</t>
  </si>
  <si>
    <t>011220003</t>
  </si>
  <si>
    <t>Vega Zúñiga Miguel Alejandro</t>
  </si>
  <si>
    <t>150113038</t>
  </si>
  <si>
    <t>Caudillo Vargas Aldo Alejandro</t>
  </si>
  <si>
    <t>150116086</t>
  </si>
  <si>
    <t>Guillen Salinas Jennifer Margarita</t>
  </si>
  <si>
    <t>160121003</t>
  </si>
  <si>
    <t>Camberos Flores Thais Junuen</t>
  </si>
  <si>
    <t>160121005</t>
  </si>
  <si>
    <t>González Ruíz Uriel</t>
  </si>
  <si>
    <t>160121039</t>
  </si>
  <si>
    <t>Vargas Del Castillo Lucia Veronica</t>
  </si>
  <si>
    <t>160321004</t>
  </si>
  <si>
    <t>Plascencia Martínez Oscar Alberto</t>
  </si>
  <si>
    <t>180101034</t>
  </si>
  <si>
    <t>García Hernández Jorge</t>
  </si>
  <si>
    <t>18112018</t>
  </si>
  <si>
    <t>Reynoso Gallegos Jesús</t>
  </si>
  <si>
    <t>231020E02</t>
  </si>
  <si>
    <t>García Maxemín Alicia</t>
  </si>
  <si>
    <t>231020E07</t>
  </si>
  <si>
    <t>Chacón Uranga Carmen Rosario</t>
  </si>
  <si>
    <t>260421001</t>
  </si>
  <si>
    <t>Baltazar Guzmán Ileana</t>
  </si>
  <si>
    <t>Departamento 12 Organización  Electoral</t>
  </si>
  <si>
    <t>010820012</t>
  </si>
  <si>
    <t>Ulloa Trujillo Fatíma Esther</t>
  </si>
  <si>
    <t>010821001</t>
  </si>
  <si>
    <t>Cortes Roa Agustin</t>
  </si>
  <si>
    <t>011020013</t>
  </si>
  <si>
    <t>De La Torre Pérez Enrique</t>
  </si>
  <si>
    <t>011020015</t>
  </si>
  <si>
    <t>Ibarra López Héctor Alexis</t>
  </si>
  <si>
    <t>011020016</t>
  </si>
  <si>
    <t>González Anguiano Efrain</t>
  </si>
  <si>
    <t>011021001</t>
  </si>
  <si>
    <t>Pardo Pegueros Ricardo Leonardo Alejandro</t>
  </si>
  <si>
    <t>011220005</t>
  </si>
  <si>
    <t xml:space="preserve">Mendoza Reynoso  Marisela </t>
  </si>
  <si>
    <t>011220007</t>
  </si>
  <si>
    <t>Hernández Rodríguez Rodolfo</t>
  </si>
  <si>
    <t>011220008</t>
  </si>
  <si>
    <t>Pardo Hernández Marcos Antonio</t>
  </si>
  <si>
    <t>081021001</t>
  </si>
  <si>
    <t>Gómez González Ezbaì</t>
  </si>
  <si>
    <t>081021002</t>
  </si>
  <si>
    <t>Ibarra Zamora Aldo Daniel</t>
  </si>
  <si>
    <t>081021003</t>
  </si>
  <si>
    <t>Vázquez Juárez Maria Del Rosario</t>
  </si>
  <si>
    <t>081021004</t>
  </si>
  <si>
    <t>Solís Serrato Miriam Guadalupe</t>
  </si>
  <si>
    <t>081021005</t>
  </si>
  <si>
    <t>Rivera Vega Daniel</t>
  </si>
  <si>
    <t>081021006</t>
  </si>
  <si>
    <t>Núñez Gudiño Graciela</t>
  </si>
  <si>
    <t>150101040</t>
  </si>
  <si>
    <t>Torres López Luis Francisco</t>
  </si>
  <si>
    <t>150116144</t>
  </si>
  <si>
    <t>Cabrales Olvera Edmundo</t>
  </si>
  <si>
    <t>180101031</t>
  </si>
  <si>
    <t>Machaín Sanabria Héctor César</t>
  </si>
  <si>
    <t>180116052</t>
  </si>
  <si>
    <t xml:space="preserve">Cervantes Mendez Luis Gerardo </t>
  </si>
  <si>
    <t>18080101</t>
  </si>
  <si>
    <t>Sánchez Aguilera Juan Francisco</t>
  </si>
  <si>
    <t>180901003</t>
  </si>
  <si>
    <t>González Sánchez Magdabet Ezbaí</t>
  </si>
  <si>
    <t>190816009</t>
  </si>
  <si>
    <t>Núñez Limón Ricardo Daniel</t>
  </si>
  <si>
    <t>190816010</t>
  </si>
  <si>
    <t>Zubieta Iñiguez Sandro Antonio</t>
  </si>
  <si>
    <t>261021001</t>
  </si>
  <si>
    <t>Torres Navarro Isaí</t>
  </si>
  <si>
    <t>Departamento 14 Unidad Técnica de Prerrogativas</t>
  </si>
  <si>
    <t>010820026</t>
  </si>
  <si>
    <t>Beas Barroso María Fernanda</t>
  </si>
  <si>
    <t>160121025</t>
  </si>
  <si>
    <t>Rosas  Huerta Margarita Berenice</t>
  </si>
  <si>
    <t>190816005</t>
  </si>
  <si>
    <t>Guadalajara Gutiérrez Norma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</si>
  <si>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</si>
  <si>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</si>
  <si>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</si>
  <si>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</si>
  <si>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</si>
  <si>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</si>
  <si>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</si>
  <si>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</si>
  <si>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</si>
  <si>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</si>
  <si>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</si>
  <si>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</si>
  <si>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</si>
  <si>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</si>
  <si>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160121020</t>
  </si>
  <si>
    <t>Lopez Rosas Rafaela Margarita</t>
  </si>
  <si>
    <t>160721003</t>
  </si>
  <si>
    <t>Torres Vega Luis Alejandro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</si>
  <si>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</si>
  <si>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</si>
  <si>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</si>
  <si>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</si>
  <si>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</si>
  <si>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</si>
  <si>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</si>
  <si>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</si>
  <si>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</si>
  <si>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010121005</t>
  </si>
  <si>
    <t>Beltran Zamora Itza Nonatzin</t>
  </si>
  <si>
    <t>010121009</t>
  </si>
  <si>
    <t>Cárdenas Gándara Daniel</t>
  </si>
  <si>
    <t>010121013</t>
  </si>
  <si>
    <t>Dumaine Tirado Jesús Alberto</t>
  </si>
  <si>
    <t>010121018</t>
  </si>
  <si>
    <t>Muñoz Díaz Ericardo</t>
  </si>
  <si>
    <t>01022001E</t>
  </si>
  <si>
    <t>González Corona Diana Sarahi</t>
  </si>
  <si>
    <t>01022002E</t>
  </si>
  <si>
    <t>Vargas López Tómas Alejandro</t>
  </si>
  <si>
    <t>010721007</t>
  </si>
  <si>
    <t>Lozano Sánchez Oscar Eduardo</t>
  </si>
  <si>
    <t>010820015</t>
  </si>
  <si>
    <t>Meneses De La Sotarriba José Juan</t>
  </si>
  <si>
    <t>010820016</t>
  </si>
  <si>
    <t>González García Guillermo Emmanuel</t>
  </si>
  <si>
    <t>081021007</t>
  </si>
  <si>
    <t>González Velasco Luis Arturo</t>
  </si>
  <si>
    <t>150116074</t>
  </si>
  <si>
    <t>Flores López Yareni Yajaira</t>
  </si>
  <si>
    <t>150116102</t>
  </si>
  <si>
    <t>Mojarro Orozco Christian</t>
  </si>
  <si>
    <t>150226171</t>
  </si>
  <si>
    <t>Chávez Pérez Lucia Victoria</t>
  </si>
  <si>
    <t>160221005</t>
  </si>
  <si>
    <t>Peregrina Rodríguez Raúl Roberto</t>
  </si>
  <si>
    <t>160221006</t>
  </si>
  <si>
    <t>González Hernández Luz Areli</t>
  </si>
  <si>
    <t>160221015</t>
  </si>
  <si>
    <t>Valencia Santillán Rodrigo</t>
  </si>
  <si>
    <t>160521001</t>
  </si>
  <si>
    <t>Ortíz Presas Miriam Berenice</t>
  </si>
  <si>
    <t>171219007</t>
  </si>
  <si>
    <t>Ríos Rodríguez René</t>
  </si>
  <si>
    <t>180116007</t>
  </si>
  <si>
    <t>Lozano Martín Erika Denisse</t>
  </si>
  <si>
    <t>180116044</t>
  </si>
  <si>
    <t>Abascal Medina César Iván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</si>
  <si>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</si>
  <si>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</si>
  <si>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</si>
  <si>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</si>
  <si>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</si>
  <si>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</si>
  <si>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</si>
  <si>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</si>
  <si>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</si>
  <si>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220321001</t>
  </si>
  <si>
    <t>Rocha Camarena Renata</t>
  </si>
  <si>
    <t>231020007</t>
  </si>
  <si>
    <t>Pérez De Alba Esteban</t>
  </si>
  <si>
    <t>Departamento 27 Dirección de Educación Cívica</t>
  </si>
  <si>
    <t>141124021</t>
  </si>
  <si>
    <t>Ramírez Hernández Liliana De Jesús</t>
  </si>
  <si>
    <t>160121008</t>
  </si>
  <si>
    <t>Rivas  Escoto Alondra</t>
  </si>
  <si>
    <t>160121022</t>
  </si>
  <si>
    <t>Reyes Becerra Aldo Rodrigo</t>
  </si>
  <si>
    <t>160121024</t>
  </si>
  <si>
    <t>Gonzalez Ramos Leobardo</t>
  </si>
  <si>
    <t>161021002</t>
  </si>
  <si>
    <t>Báez Gómez María Bibiana</t>
  </si>
  <si>
    <t>161021003</t>
  </si>
  <si>
    <t>Ramírez Ayala Josefina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</si>
  <si>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</si>
  <si>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</si>
  <si>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</si>
  <si>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</si>
  <si>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</si>
  <si>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</si>
  <si>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</si>
  <si>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160121012</t>
  </si>
  <si>
    <t>Aguirre Anadón Oscar Enrique</t>
  </si>
  <si>
    <t>160121016</t>
  </si>
  <si>
    <t>López Avalos Cesar Paúl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</si>
  <si>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</si>
  <si>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</si>
  <si>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</si>
  <si>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</si>
  <si>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</si>
  <si>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</si>
  <si>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</si>
  <si>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</si>
  <si>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</si>
  <si>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</si>
  <si>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</si>
  <si>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</si>
  <si>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</si>
  <si>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160121021</t>
  </si>
  <si>
    <t>Lopez Rosas Demetrio Martin</t>
  </si>
  <si>
    <t>180101060</t>
  </si>
  <si>
    <t>Castro Fregoso Graciela Olivia</t>
  </si>
  <si>
    <t>Departamento 35 Dir de Administración y Finanzas</t>
  </si>
  <si>
    <t>010721001</t>
  </si>
  <si>
    <t>Martínez De La Torre Ricardo Missael</t>
  </si>
  <si>
    <t>010721008</t>
  </si>
  <si>
    <t>De La Mora Galindo Jose De Jesus</t>
  </si>
  <si>
    <t>010820203</t>
  </si>
  <si>
    <t>González  Estrada Jimena</t>
  </si>
  <si>
    <t>010821004</t>
  </si>
  <si>
    <t>Medina Ochoa Marisol</t>
  </si>
  <si>
    <t>011220001</t>
  </si>
  <si>
    <t>Alamilla Lozano Francisco Miguel</t>
  </si>
  <si>
    <t>070421002</t>
  </si>
  <si>
    <t>Aviña Morales Alejandra</t>
  </si>
  <si>
    <t>081021008</t>
  </si>
  <si>
    <t xml:space="preserve">López  López  Miguel Alejandro </t>
  </si>
  <si>
    <t>081021009</t>
  </si>
  <si>
    <t>Herrera Delgadillo Laura Elena</t>
  </si>
  <si>
    <t>081021010</t>
  </si>
  <si>
    <t xml:space="preserve">Mejia  Reynoso  Javier </t>
  </si>
  <si>
    <t>081021011</t>
  </si>
  <si>
    <t>Velasco Gómez Rosa Elena</t>
  </si>
  <si>
    <t>081021012</t>
  </si>
  <si>
    <t>Ramírez Hernández María Teresa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</si>
  <si>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</si>
  <si>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</si>
  <si>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</si>
  <si>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</si>
  <si>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</si>
  <si>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</si>
  <si>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160121027</t>
  </si>
  <si>
    <t>Villa Martínez Erika Alejandra</t>
  </si>
  <si>
    <t>160121034</t>
  </si>
  <si>
    <t>Rubio  Ornelas Arturo Emmanuel</t>
  </si>
  <si>
    <t>160621001</t>
  </si>
  <si>
    <t>Esquivel Rodríguez Yadira</t>
  </si>
  <si>
    <t>180101005</t>
  </si>
  <si>
    <t>Oceguera Ríos Natalia Sofía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</si>
  <si>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</si>
  <si>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</si>
  <si>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</si>
  <si>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</si>
  <si>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</si>
  <si>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</si>
  <si>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201101004</t>
  </si>
  <si>
    <t>González Ayala Armando</t>
  </si>
  <si>
    <t>231020E03</t>
  </si>
  <si>
    <t>Aguirre Partida Netzahualcoyotl</t>
  </si>
  <si>
    <t>240521001</t>
  </si>
  <si>
    <t>Robles Zepeda Arturo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</si>
  <si>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</si>
  <si>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</si>
  <si>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</si>
  <si>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</si>
  <si>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</si>
  <si>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160820202</t>
  </si>
  <si>
    <t>Muñoz Ramírez José Alberto</t>
  </si>
  <si>
    <t>161021004</t>
  </si>
  <si>
    <t>Preciado Aguirre Javier Enrique</t>
  </si>
  <si>
    <t>161021005</t>
  </si>
  <si>
    <t>Castañeda Galicia Gloria Arely</t>
  </si>
  <si>
    <t>161021006</t>
  </si>
  <si>
    <t>Peñaloza García Linda Gabriela</t>
  </si>
  <si>
    <t>180101006</t>
  </si>
  <si>
    <t>Mandujano Pérez Armando Valdemar</t>
  </si>
  <si>
    <t>Departamento 37 Dir de Genero  y no Discriminación</t>
  </si>
  <si>
    <t>010820207</t>
  </si>
  <si>
    <t>Espejo Gil Samaniego Marina Fernanda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</si>
  <si>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</si>
  <si>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</si>
  <si>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</si>
  <si>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</si>
  <si>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</si>
  <si>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</si>
  <si>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 xml:space="preserve"> </t>
  </si>
  <si>
    <t>INSTITUTO ELECTORAL Y DE PARTICIPACION CIUDADANA DEL ESTADO DE JALISCO</t>
  </si>
  <si>
    <t>TODOS</t>
  </si>
  <si>
    <t>Percepción Quincenal 24 del 16/12/2021 al 31/12/2021 EVENTUAL EDIFICIO</t>
  </si>
  <si>
    <t>AUTORIZO:</t>
  </si>
  <si>
    <t>Manuel Alejandro Murillo Gutiérrez</t>
  </si>
  <si>
    <t>Hugo Pulido Maciel</t>
  </si>
  <si>
    <t>Secretarío Ejecutivo</t>
  </si>
  <si>
    <t>Director de Administración y Finanzas</t>
  </si>
  <si>
    <t xml:space="preserve">Dif. entre Sub. para el Emp.Efvo. Y I.S.R. antes de Subs al Empleo </t>
  </si>
  <si>
    <t>BANCOS</t>
  </si>
  <si>
    <t>BBVA</t>
  </si>
  <si>
    <t>SPEI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</si>
</sst>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EBDDFB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3" fontId="3" fillId="17" borderId="3" xfId="180" applyFont="1" applyFill="1" applyBorder="1" applyAlignment="1">
      <alignment horizontal="center"/>
    </xf>
    <xf numFmtId="49" fontId="7" fillId="18" borderId="2" xfId="0" applyNumberFormat="1" applyFont="1" applyFill="1" applyBorder="1" applyAlignment="1">
      <alignment horizontal="center" wrapText="1"/>
    </xf>
    <xf numFmtId="164" fontId="7" fillId="18" borderId="2" xfId="0" applyNumberFormat="1" applyFont="1" applyFill="1" applyBorder="1" applyAlignment="1">
      <alignment horizontal="center" wrapText="1"/>
    </xf>
    <xf numFmtId="43" fontId="3" fillId="17" borderId="3" xfId="178" applyFont="1" applyFill="1" applyBorder="1" applyAlignment="1">
      <alignment horizontal="center"/>
    </xf>
    <xf numFmtId="43" fontId="3" fillId="17" borderId="3" xfId="178" applyFont="1" applyFill="1" applyBorder="1" applyAlignment="1">
      <alignment horizontal="center"/>
    </xf>
    <xf numFmtId="43" fontId="3" fillId="17" borderId="3" xfId="178" applyFont="1" applyFill="1" applyBorder="1" applyAlignment="1">
      <alignment horizontal="center"/>
    </xf>
    <xf numFmtId="43" fontId="3" fillId="17" borderId="3" xfId="178" applyFont="1" applyFill="1" applyBorder="1" applyAlignment="1">
      <alignment horizontal="center"/>
    </xf>
    <xf numFmtId="43" fontId="3" fillId="17" borderId="3" xfId="178" applyFont="1" applyFill="1" applyBorder="1" applyAlignment="1">
      <alignment horizontal="center"/>
    </xf>
    <xf numFmtId="43" fontId="3" fillId="17" borderId="3" xfId="178" applyFont="1" applyFill="1" applyBorder="1" applyAlignment="1">
      <alignment horizontal="center"/>
    </xf>
    <xf numFmtId="43" fontId="3" fillId="17" borderId="3" xfId="178" applyFont="1" applyFill="1" applyBorder="1" applyAlignment="1">
      <alignment horizontal="center"/>
    </xf>
    <xf numFmtId="164" fontId="2" fillId="0" borderId="0" xfId="0" applyNumberFormat="1" applyFont="1"/>
    <xf numFmtId="43" fontId="3" fillId="17" borderId="3" xfId="178" applyFont="1" applyFill="1" applyBorder="1" applyAlignment="1">
      <alignment horizontal="center"/>
    </xf>
    <xf numFmtId="43" fontId="3" fillId="17" borderId="3" xfId="178" applyFont="1" applyFill="1" applyBorder="1" applyAlignment="1">
      <alignment horizontal="center"/>
    </xf>
    <xf numFmtId="0" fontId="0" fillId="0" borderId="0" xfId="0"/>
    <xf numFmtId="0" fontId="0" fillId="0" borderId="0" xfId="0" applyNumberFormat="1"/>
    <xf numFmtId="0" fontId="0" fillId="0" borderId="0" xfId="0"/>
    <xf numFmtId="49" fontId="3" fillId="0" borderId="0" xfId="0" applyNumberFormat="1" applyFont="1" applyAlignment="1">
      <alignment horizontal="left"/>
    </xf>
    <xf numFmtId="49" fontId="12" fillId="0" borderId="0" xfId="0" applyNumberFormat="1" applyFont="1" applyFill="1"/>
    <xf numFmtId="0" fontId="12" fillId="0" borderId="0" xfId="0" applyNumberFormat="1" applyFont="1" applyFill="1"/>
    <xf numFmtId="164" fontId="12" fillId="0" borderId="0" xfId="0" applyNumberFormat="1" applyFont="1" applyFill="1"/>
    <xf numFmtId="164" fontId="12" fillId="0" borderId="0" xfId="0" applyNumberFormat="1" applyFont="1"/>
    <xf numFmtId="164" fontId="12" fillId="0" borderId="4" xfId="0" applyNumberFormat="1" applyFont="1" applyFill="1" applyBorder="1"/>
    <xf numFmtId="0" fontId="3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16" borderId="0" xfId="0" applyNumberFormat="1" applyFont="1" applyFill="1" applyAlignment="1">
      <alignment horizontal="center"/>
    </xf>
    <xf numFmtId="0" fontId="2" fillId="15" borderId="0" xfId="0" applyNumberFormat="1" applyFont="1" applyFill="1" applyAlignment="1">
      <alignment horizontal="center"/>
    </xf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15" borderId="0" xfId="0" applyNumberFormat="1" applyFont="1" applyFill="1" applyAlignment="1">
      <alignment horizontal="center"/>
    </xf>
    <xf numFmtId="0" fontId="3" fillId="16" borderId="0" xfId="0" applyNumberFormat="1" applyFont="1" applyFill="1" applyAlignment="1">
      <alignment horizontal="center"/>
    </xf>
    <xf numFmtId="0" fontId="3" fillId="16" borderId="0" xfId="178" applyNumberFormat="1" applyFont="1" applyFill="1" applyAlignment="1">
      <alignment horizontal="center"/>
    </xf>
    <xf numFmtId="164" fontId="3" fillId="16" borderId="0" xfId="178" applyNumberFormat="1" applyFont="1" applyFill="1" applyAlignment="1">
      <alignment horizontal="center"/>
    </xf>
    <xf numFmtId="0" fontId="3" fillId="15" borderId="0" xfId="178" applyNumberFormat="1" applyFont="1" applyFill="1" applyAlignment="1">
      <alignment horizontal="center"/>
    </xf>
    <xf numFmtId="164" fontId="3" fillId="15" borderId="0" xfId="178" applyNumberFormat="1" applyFont="1" applyFill="1" applyAlignment="1">
      <alignment horizontal="center"/>
    </xf>
    <xf numFmtId="0" fontId="7" fillId="18" borderId="2" xfId="0" applyNumberFormat="1" applyFont="1" applyFill="1" applyBorder="1" applyAlignment="1">
      <alignment horizontal="center" wrapText="1"/>
    </xf>
    <xf numFmtId="164" fontId="12" fillId="0" borderId="0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8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3" fillId="0" borderId="5" xfId="0" applyNumberFormat="1" applyFont="1" applyFill="1" applyBorder="1" applyAlignment="1">
      <alignment horizontal="center"/>
    </xf>
  </cellXfs>
  <cellStyles count="282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90"/>
    <cellStyle name="Millares 2 2 2" xfId="250"/>
    <cellStyle name="Millares 2 2 2 2" xfId="281"/>
    <cellStyle name="Millares 3" xfId="75"/>
    <cellStyle name="Millares 3 2" xfId="76"/>
    <cellStyle name="Millares 3 2 2" xfId="192"/>
    <cellStyle name="Millares 3 3" xfId="191"/>
    <cellStyle name="Millares 4" xfId="114"/>
    <cellStyle name="Millares 4 2" xfId="211"/>
    <cellStyle name="Millares 4 2 2" xfId="275"/>
    <cellStyle name="Millares 4 2 3" xfId="242"/>
    <cellStyle name="Millares 4 3" xfId="261"/>
    <cellStyle name="Millares 4 4" xfId="228"/>
    <cellStyle name="Millares 5" xfId="178"/>
    <cellStyle name="Millares 5 2" xfId="218"/>
    <cellStyle name="Millares 5 2 2" xfId="279"/>
    <cellStyle name="Millares 5 2 3" xfId="246"/>
    <cellStyle name="Millares 5 3" xfId="265"/>
    <cellStyle name="Millares 5 4" xfId="232"/>
    <cellStyle name="Millares 6" xfId="2"/>
    <cellStyle name="Millares 6 2" xfId="181"/>
    <cellStyle name="Millares 6 2 2" xfId="267"/>
    <cellStyle name="Millares 6 2 3" xfId="234"/>
    <cellStyle name="Millares 6 3" xfId="253"/>
    <cellStyle name="Millares 6 4" xfId="220"/>
    <cellStyle name="Millares 7" xfId="219"/>
    <cellStyle name="Millares 7 2" xfId="280"/>
    <cellStyle name="Millares 7 3" xfId="247"/>
    <cellStyle name="Millares 8" xfId="180"/>
    <cellStyle name="Millares 8 2" xfId="266"/>
    <cellStyle name="Millares 8 3" xfId="233"/>
    <cellStyle name="Moneda 2" xfId="77"/>
    <cellStyle name="Moneda 2 2" xfId="78"/>
    <cellStyle name="Moneda 2 2 2" xfId="79"/>
    <cellStyle name="Moneda 2 2 2 2" xfId="195"/>
    <cellStyle name="Moneda 2 2 2 2 2" xfId="271"/>
    <cellStyle name="Moneda 2 2 2 2 3" xfId="238"/>
    <cellStyle name="Moneda 2 2 2 3" xfId="257"/>
    <cellStyle name="Moneda 2 2 2 4" xfId="224"/>
    <cellStyle name="Moneda 2 2 3" xfId="145"/>
    <cellStyle name="Moneda 2 2 3 2" xfId="214"/>
    <cellStyle name="Moneda 2 2 3 2 2" xfId="278"/>
    <cellStyle name="Moneda 2 2 3 2 3" xfId="245"/>
    <cellStyle name="Moneda 2 2 3 3" xfId="264"/>
    <cellStyle name="Moneda 2 2 3 4" xfId="231"/>
    <cellStyle name="Moneda 2 2 4" xfId="194"/>
    <cellStyle name="Moneda 2 2 4 2" xfId="270"/>
    <cellStyle name="Moneda 2 2 4 3" xfId="237"/>
    <cellStyle name="Moneda 2 2 5" xfId="256"/>
    <cellStyle name="Moneda 2 2 6" xfId="223"/>
    <cellStyle name="Moneda 2 3" xfId="80"/>
    <cellStyle name="Moneda 2 3 2" xfId="196"/>
    <cellStyle name="Moneda 2 3 2 2" xfId="272"/>
    <cellStyle name="Moneda 2 3 2 3" xfId="239"/>
    <cellStyle name="Moneda 2 3 3" xfId="258"/>
    <cellStyle name="Moneda 2 3 4" xfId="225"/>
    <cellStyle name="Moneda 2 4" xfId="81"/>
    <cellStyle name="Moneda 2 4 2" xfId="197"/>
    <cellStyle name="Moneda 2 5" xfId="144"/>
    <cellStyle name="Moneda 2 5 2" xfId="213"/>
    <cellStyle name="Moneda 2 5 2 2" xfId="277"/>
    <cellStyle name="Moneda 2 5 2 3" xfId="244"/>
    <cellStyle name="Moneda 2 5 3" xfId="263"/>
    <cellStyle name="Moneda 2 5 4" xfId="230"/>
    <cellStyle name="Moneda 2 6" xfId="193"/>
    <cellStyle name="Moneda 2 6 2" xfId="269"/>
    <cellStyle name="Moneda 2 6 3" xfId="236"/>
    <cellStyle name="Moneda 2 7" xfId="255"/>
    <cellStyle name="Moneda 2 8" xfId="222"/>
    <cellStyle name="Moneda 3" xfId="82"/>
    <cellStyle name="Moneda 3 2" xfId="198"/>
    <cellStyle name="Moneda 3 2 2" xfId="273"/>
    <cellStyle name="Moneda 3 2 3" xfId="240"/>
    <cellStyle name="Moneda 3 3" xfId="259"/>
    <cellStyle name="Moneda 3 4" xfId="226"/>
    <cellStyle name="Moneda 4" xfId="83"/>
    <cellStyle name="Moneda 4 2" xfId="199"/>
    <cellStyle name="Moneda 4 2 2" xfId="274"/>
    <cellStyle name="Moneda 4 2 3" xfId="241"/>
    <cellStyle name="Moneda 4 3" xfId="260"/>
    <cellStyle name="Moneda 4 4" xfId="227"/>
    <cellStyle name="Moneda 5" xfId="115"/>
    <cellStyle name="Moneda 5 2" xfId="212"/>
    <cellStyle name="Moneda 5 2 2" xfId="276"/>
    <cellStyle name="Moneda 5 2 3" xfId="243"/>
    <cellStyle name="Moneda 5 3" xfId="262"/>
    <cellStyle name="Moneda 5 4" xfId="229"/>
    <cellStyle name="Moneda 6" xfId="3"/>
    <cellStyle name="Moneda 6 2" xfId="182"/>
    <cellStyle name="Moneda 6 2 2" xfId="268"/>
    <cellStyle name="Moneda 6 2 3" xfId="235"/>
    <cellStyle name="Moneda 6 3" xfId="254"/>
    <cellStyle name="Moneda 6 4" xfId="221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15 2" xfId="249"/>
    <cellStyle name="Normal 16" xfId="248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251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aje 6 2" xfId="252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EBD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guello\Users\karina.arg&#252;ello\Desktop\KARINA%20Y%20LILI%20RECURSOS%20HUMANOS%20Y%20SERVICIO%20PROFESIONAL\2021\NOMINA%20EVENTUAL%20EDIFICIO%202021\1QDIC2021\1QDIC2021%20EVENTUAL%20EDIFI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</sheetNames>
    <sheetDataSet>
      <sheetData sheetId="0">
        <row r="5">
          <cell r="A5" t="str">
            <v>Código</v>
          </cell>
          <cell r="B5" t="str">
            <v>Empleado</v>
          </cell>
          <cell r="C5" t="str">
            <v>Sueldo</v>
          </cell>
          <cell r="D5" t="str">
            <v>Tiempo extraordinario</v>
          </cell>
          <cell r="E5" t="str">
            <v>Cuotas IMSS pagadas por el patrón</v>
          </cell>
          <cell r="F5" t="str">
            <v>Sub para el empl. ent. en efvo.</v>
          </cell>
          <cell r="G5" t="str">
            <v>*TOTAL* *PERCEPCIONES*</v>
          </cell>
          <cell r="H5" t="str">
            <v>Subs al Empleo acreditado</v>
          </cell>
          <cell r="I5" t="str">
            <v>I.S.R. antes de Subs al Empleo</v>
          </cell>
          <cell r="J5" t="str">
            <v>I.S.R. (mes)</v>
          </cell>
          <cell r="K5" t="str">
            <v>Cuota obrera I.M.S.S.</v>
          </cell>
          <cell r="L5" t="str">
            <v>Ajuste al neto</v>
          </cell>
          <cell r="M5" t="str">
            <v>*TOTAL* *DEDUCCIONES*</v>
          </cell>
          <cell r="N5" t="str">
            <v>*NETO*</v>
          </cell>
          <cell r="P5" t="str">
            <v xml:space="preserve">Dif. entre Sub. para el Emp.Efvo. Y I.S.R. antes de Subs al Empleo </v>
          </cell>
          <cell r="Q5" t="str">
            <v>BANCOS</v>
          </cell>
        </row>
        <row r="6">
          <cell r="A6" t="str">
            <v>Departamento 1 Presidencia</v>
          </cell>
          <cell r="Q6">
            <v>0</v>
          </cell>
        </row>
        <row r="7">
          <cell r="A7" t="str">
            <v>041121001</v>
          </cell>
          <cell r="B7" t="str">
            <v>Ravell García Luis Fernando</v>
          </cell>
          <cell r="C7">
            <v>10171.35</v>
          </cell>
          <cell r="D7">
            <v>3038.19</v>
          </cell>
          <cell r="E7">
            <v>46.16</v>
          </cell>
          <cell r="F7">
            <v>0</v>
          </cell>
          <cell r="G7">
            <v>13255.7</v>
          </cell>
          <cell r="H7">
            <v>0</v>
          </cell>
          <cell r="I7">
            <v>0</v>
          </cell>
          <cell r="J7">
            <v>2100.9699999999998</v>
          </cell>
          <cell r="K7">
            <v>46.16</v>
          </cell>
          <cell r="L7">
            <v>0.17</v>
          </cell>
          <cell r="M7">
            <v>2147.3000000000002</v>
          </cell>
          <cell r="N7">
            <v>11108.4</v>
          </cell>
          <cell r="P7">
            <v>0</v>
          </cell>
          <cell r="Q7">
            <v>40</v>
          </cell>
        </row>
        <row r="8">
          <cell r="A8" t="str">
            <v>161121001</v>
          </cell>
          <cell r="B8" t="str">
            <v>Arauza Arteaga Keerem</v>
          </cell>
          <cell r="C8">
            <v>10171.35</v>
          </cell>
          <cell r="D8">
            <v>3038.19</v>
          </cell>
          <cell r="E8">
            <v>46.16</v>
          </cell>
          <cell r="F8">
            <v>0</v>
          </cell>
          <cell r="G8">
            <v>13255.7</v>
          </cell>
          <cell r="H8">
            <v>0</v>
          </cell>
          <cell r="I8">
            <v>0</v>
          </cell>
          <cell r="J8">
            <v>2100.9699999999998</v>
          </cell>
          <cell r="K8">
            <v>46.16</v>
          </cell>
          <cell r="L8">
            <v>-0.03</v>
          </cell>
          <cell r="M8">
            <v>2147.1</v>
          </cell>
          <cell r="N8">
            <v>11108.6</v>
          </cell>
          <cell r="P8">
            <v>0</v>
          </cell>
          <cell r="Q8">
            <v>40</v>
          </cell>
        </row>
        <row r="9">
          <cell r="A9" t="str">
            <v>Total Depto</v>
          </cell>
          <cell r="B9">
            <v>2</v>
          </cell>
          <cell r="C9" t="str">
            <v xml:space="preserve">  -----------------------</v>
          </cell>
          <cell r="D9" t="str">
            <v xml:space="preserve">  -----------------------</v>
          </cell>
          <cell r="E9" t="str">
            <v xml:space="preserve">  -----------------------</v>
          </cell>
          <cell r="F9" t="str">
            <v xml:space="preserve">  -----------------------</v>
          </cell>
          <cell r="G9" t="str">
            <v xml:space="preserve">  -----------------------</v>
          </cell>
          <cell r="H9" t="str">
            <v xml:space="preserve">  -----------------------</v>
          </cell>
          <cell r="I9" t="str">
            <v xml:space="preserve">  -----------------------</v>
          </cell>
          <cell r="J9" t="str">
            <v xml:space="preserve">  -----------------------</v>
          </cell>
          <cell r="K9" t="str">
            <v xml:space="preserve">  -----------------------</v>
          </cell>
          <cell r="L9" t="str">
            <v xml:space="preserve">  -----------------------</v>
          </cell>
          <cell r="M9" t="str">
            <v xml:space="preserve">  -----------------------</v>
          </cell>
          <cell r="N9" t="str">
            <v xml:space="preserve">  -----------------------</v>
          </cell>
          <cell r="P9" t="str">
            <v xml:space="preserve">  -----------------------</v>
          </cell>
          <cell r="Q9">
            <v>0</v>
          </cell>
        </row>
        <row r="10">
          <cell r="C10">
            <v>20342.7</v>
          </cell>
          <cell r="D10">
            <v>6076.38</v>
          </cell>
          <cell r="E10">
            <v>92.32</v>
          </cell>
          <cell r="F10">
            <v>0</v>
          </cell>
          <cell r="G10">
            <v>26511.4</v>
          </cell>
          <cell r="H10">
            <v>0</v>
          </cell>
          <cell r="I10">
            <v>0</v>
          </cell>
          <cell r="J10">
            <v>4201.9399999999996</v>
          </cell>
          <cell r="K10">
            <v>92.32</v>
          </cell>
          <cell r="L10">
            <v>0.14000000000000001</v>
          </cell>
          <cell r="M10">
            <v>4294.3999999999996</v>
          </cell>
          <cell r="N10">
            <v>22217</v>
          </cell>
          <cell r="P10">
            <v>0</v>
          </cell>
          <cell r="Q10" t="e">
            <v>#N/A</v>
          </cell>
        </row>
        <row r="11">
          <cell r="P11"/>
          <cell r="Q11" t="e">
            <v>#N/A</v>
          </cell>
        </row>
        <row r="12">
          <cell r="A12" t="str">
            <v>Departamento 2 Consejeros Electorales</v>
          </cell>
          <cell r="P12"/>
          <cell r="Q12">
            <v>0</v>
          </cell>
        </row>
        <row r="13">
          <cell r="A13" t="str">
            <v>011020007</v>
          </cell>
          <cell r="B13" t="str">
            <v>Garces Jiménez Sandra Tatiana</v>
          </cell>
          <cell r="C13">
            <v>10171.35</v>
          </cell>
          <cell r="D13">
            <v>3038.19</v>
          </cell>
          <cell r="E13">
            <v>46.16</v>
          </cell>
          <cell r="F13">
            <v>0</v>
          </cell>
          <cell r="G13">
            <v>13255.7</v>
          </cell>
          <cell r="H13">
            <v>0</v>
          </cell>
          <cell r="I13">
            <v>0</v>
          </cell>
          <cell r="J13">
            <v>2100.9699999999998</v>
          </cell>
          <cell r="K13">
            <v>46.16</v>
          </cell>
          <cell r="L13">
            <v>-0.03</v>
          </cell>
          <cell r="M13">
            <v>2147.1</v>
          </cell>
          <cell r="N13">
            <v>11108.6</v>
          </cell>
          <cell r="P13">
            <v>0</v>
          </cell>
          <cell r="Q13">
            <v>40</v>
          </cell>
        </row>
        <row r="14">
          <cell r="A14" t="str">
            <v>061120E09</v>
          </cell>
          <cell r="B14" t="str">
            <v>Cervantes González Josefina</v>
          </cell>
          <cell r="C14">
            <v>10171.35</v>
          </cell>
          <cell r="D14">
            <v>3038.19</v>
          </cell>
          <cell r="E14">
            <v>46.16</v>
          </cell>
          <cell r="F14">
            <v>0</v>
          </cell>
          <cell r="G14">
            <v>13255.7</v>
          </cell>
          <cell r="H14">
            <v>0</v>
          </cell>
          <cell r="I14">
            <v>0</v>
          </cell>
          <cell r="J14">
            <v>2100.9699999999998</v>
          </cell>
          <cell r="K14">
            <v>46.16</v>
          </cell>
          <cell r="L14">
            <v>-0.03</v>
          </cell>
          <cell r="M14">
            <v>2147.1</v>
          </cell>
          <cell r="N14">
            <v>11108.6</v>
          </cell>
          <cell r="P14">
            <v>0</v>
          </cell>
          <cell r="Q14">
            <v>40</v>
          </cell>
        </row>
        <row r="15">
          <cell r="A15" t="str">
            <v>061120E10</v>
          </cell>
          <cell r="B15" t="str">
            <v>Tellez Arana Luis</v>
          </cell>
          <cell r="C15">
            <v>10171.35</v>
          </cell>
          <cell r="D15">
            <v>3038.19</v>
          </cell>
          <cell r="E15">
            <v>46.16</v>
          </cell>
          <cell r="F15">
            <v>0</v>
          </cell>
          <cell r="G15">
            <v>13255.7</v>
          </cell>
          <cell r="H15">
            <v>0</v>
          </cell>
          <cell r="I15">
            <v>0</v>
          </cell>
          <cell r="J15">
            <v>2100.9699999999998</v>
          </cell>
          <cell r="K15">
            <v>46.16</v>
          </cell>
          <cell r="L15">
            <v>-0.03</v>
          </cell>
          <cell r="M15">
            <v>2147.1</v>
          </cell>
          <cell r="N15">
            <v>11108.6</v>
          </cell>
          <cell r="P15">
            <v>0</v>
          </cell>
          <cell r="Q15">
            <v>99</v>
          </cell>
        </row>
        <row r="16">
          <cell r="A16" t="str">
            <v>061120E12</v>
          </cell>
          <cell r="B16" t="str">
            <v>López Roa Nidia Eunice</v>
          </cell>
          <cell r="C16">
            <v>10171.35</v>
          </cell>
          <cell r="D16">
            <v>3038.19</v>
          </cell>
          <cell r="E16">
            <v>46.16</v>
          </cell>
          <cell r="F16">
            <v>0</v>
          </cell>
          <cell r="G16">
            <v>13255.7</v>
          </cell>
          <cell r="H16">
            <v>0</v>
          </cell>
          <cell r="I16">
            <v>0</v>
          </cell>
          <cell r="J16">
            <v>2100.9699999999998</v>
          </cell>
          <cell r="K16">
            <v>46.16</v>
          </cell>
          <cell r="L16">
            <v>-0.03</v>
          </cell>
          <cell r="M16">
            <v>2147.1</v>
          </cell>
          <cell r="N16">
            <v>11108.6</v>
          </cell>
          <cell r="P16">
            <v>0</v>
          </cell>
          <cell r="Q16">
            <v>40</v>
          </cell>
        </row>
        <row r="17">
          <cell r="A17" t="str">
            <v>070421001</v>
          </cell>
          <cell r="B17" t="str">
            <v>Gomez Villaseñor Manuel Fernando</v>
          </cell>
          <cell r="C17">
            <v>10171.35</v>
          </cell>
          <cell r="D17">
            <v>3038.19</v>
          </cell>
          <cell r="E17">
            <v>46.16</v>
          </cell>
          <cell r="F17">
            <v>0</v>
          </cell>
          <cell r="G17">
            <v>13255.7</v>
          </cell>
          <cell r="H17">
            <v>0</v>
          </cell>
          <cell r="I17">
            <v>0</v>
          </cell>
          <cell r="J17">
            <v>2100.9699999999998</v>
          </cell>
          <cell r="K17">
            <v>46.16</v>
          </cell>
          <cell r="L17">
            <v>-0.03</v>
          </cell>
          <cell r="M17">
            <v>2147.1</v>
          </cell>
          <cell r="N17">
            <v>11108.6</v>
          </cell>
          <cell r="P17">
            <v>0</v>
          </cell>
          <cell r="Q17">
            <v>99</v>
          </cell>
        </row>
        <row r="18">
          <cell r="A18" t="str">
            <v>160721001</v>
          </cell>
          <cell r="B18" t="str">
            <v>Preciado  Almaraz Ricardo</v>
          </cell>
          <cell r="C18">
            <v>10171.35</v>
          </cell>
          <cell r="D18">
            <v>3038.19</v>
          </cell>
          <cell r="E18">
            <v>46.16</v>
          </cell>
          <cell r="F18">
            <v>0</v>
          </cell>
          <cell r="G18">
            <v>13255.7</v>
          </cell>
          <cell r="H18">
            <v>0</v>
          </cell>
          <cell r="I18">
            <v>0</v>
          </cell>
          <cell r="J18">
            <v>2100.9699999999998</v>
          </cell>
          <cell r="K18">
            <v>46.16</v>
          </cell>
          <cell r="L18">
            <v>0.17</v>
          </cell>
          <cell r="M18">
            <v>2147.3000000000002</v>
          </cell>
          <cell r="N18">
            <v>11108.4</v>
          </cell>
          <cell r="P18">
            <v>0</v>
          </cell>
          <cell r="Q18">
            <v>40</v>
          </cell>
        </row>
        <row r="19">
          <cell r="A19" t="str">
            <v>Total Depto</v>
          </cell>
          <cell r="B19">
            <v>6</v>
          </cell>
          <cell r="C19" t="str">
            <v xml:space="preserve">  -----------------------</v>
          </cell>
          <cell r="D19" t="str">
            <v xml:space="preserve">  -----------------------</v>
          </cell>
          <cell r="E19" t="str">
            <v xml:space="preserve">  -----------------------</v>
          </cell>
          <cell r="F19" t="str">
            <v xml:space="preserve">  -----------------------</v>
          </cell>
          <cell r="G19" t="str">
            <v xml:space="preserve">  -----------------------</v>
          </cell>
          <cell r="H19" t="str">
            <v xml:space="preserve">  -----------------------</v>
          </cell>
          <cell r="I19" t="str">
            <v xml:space="preserve">  -----------------------</v>
          </cell>
          <cell r="J19" t="str">
            <v xml:space="preserve">  -----------------------</v>
          </cell>
          <cell r="K19" t="str">
            <v xml:space="preserve">  -----------------------</v>
          </cell>
          <cell r="L19" t="str">
            <v xml:space="preserve">  -----------------------</v>
          </cell>
          <cell r="M19" t="str">
            <v xml:space="preserve">  -----------------------</v>
          </cell>
          <cell r="N19" t="str">
            <v xml:space="preserve">  -----------------------</v>
          </cell>
          <cell r="P19" t="str">
            <v xml:space="preserve">  -----------------------</v>
          </cell>
          <cell r="Q19">
            <v>0</v>
          </cell>
        </row>
        <row r="20">
          <cell r="C20">
            <v>61028.1</v>
          </cell>
          <cell r="D20">
            <v>18229.14</v>
          </cell>
          <cell r="E20">
            <v>276.95999999999998</v>
          </cell>
          <cell r="F20">
            <v>0</v>
          </cell>
          <cell r="G20">
            <v>79534.2</v>
          </cell>
          <cell r="H20">
            <v>0</v>
          </cell>
          <cell r="I20">
            <v>0</v>
          </cell>
          <cell r="J20">
            <v>12605.82</v>
          </cell>
          <cell r="K20">
            <v>276.95999999999998</v>
          </cell>
          <cell r="L20">
            <v>0.02</v>
          </cell>
          <cell r="M20">
            <v>12882.8</v>
          </cell>
          <cell r="N20">
            <v>66651.399999999994</v>
          </cell>
          <cell r="P20">
            <v>0</v>
          </cell>
          <cell r="Q20" t="e">
            <v>#N/A</v>
          </cell>
        </row>
        <row r="21">
          <cell r="P21"/>
          <cell r="Q21" t="e">
            <v>#N/A</v>
          </cell>
        </row>
        <row r="22">
          <cell r="A22" t="str">
            <v>Departamento 3 Secretaría Ejecutiva</v>
          </cell>
          <cell r="P22"/>
          <cell r="Q22">
            <v>0</v>
          </cell>
        </row>
        <row r="23">
          <cell r="A23" t="str">
            <v>010721002</v>
          </cell>
          <cell r="B23" t="str">
            <v>Sepulveda Pardo Ana Nohemy</v>
          </cell>
          <cell r="C23">
            <v>7823.25</v>
          </cell>
          <cell r="D23">
            <v>2336.8000000000002</v>
          </cell>
          <cell r="E23">
            <v>31.65</v>
          </cell>
          <cell r="F23">
            <v>0</v>
          </cell>
          <cell r="G23">
            <v>10191.700000000001</v>
          </cell>
          <cell r="H23">
            <v>0</v>
          </cell>
          <cell r="I23">
            <v>0</v>
          </cell>
          <cell r="J23">
            <v>1449.6</v>
          </cell>
          <cell r="K23">
            <v>31.65</v>
          </cell>
          <cell r="L23">
            <v>0.05</v>
          </cell>
          <cell r="M23">
            <v>1481.3</v>
          </cell>
          <cell r="N23">
            <v>8710.4</v>
          </cell>
          <cell r="P23">
            <v>0</v>
          </cell>
          <cell r="Q23">
            <v>40</v>
          </cell>
        </row>
        <row r="24">
          <cell r="A24" t="str">
            <v>010820204</v>
          </cell>
          <cell r="B24" t="str">
            <v>Olmos Báez Brenda Elizabeth</v>
          </cell>
          <cell r="C24">
            <v>10171.35</v>
          </cell>
          <cell r="D24">
            <v>3038.19</v>
          </cell>
          <cell r="E24">
            <v>46.16</v>
          </cell>
          <cell r="F24">
            <v>0</v>
          </cell>
          <cell r="G24">
            <v>13255.7</v>
          </cell>
          <cell r="H24">
            <v>0</v>
          </cell>
          <cell r="I24">
            <v>0</v>
          </cell>
          <cell r="J24">
            <v>2100.9699999999998</v>
          </cell>
          <cell r="K24">
            <v>46.16</v>
          </cell>
          <cell r="L24">
            <v>-0.03</v>
          </cell>
          <cell r="M24">
            <v>2147.1</v>
          </cell>
          <cell r="N24">
            <v>11108.6</v>
          </cell>
          <cell r="P24">
            <v>0</v>
          </cell>
          <cell r="Q24">
            <v>99</v>
          </cell>
        </row>
        <row r="25">
          <cell r="A25" t="str">
            <v>010820205</v>
          </cell>
          <cell r="B25" t="str">
            <v>Munguía  Martínez Alvaro Fernando</v>
          </cell>
          <cell r="C25">
            <v>10171.35</v>
          </cell>
          <cell r="D25">
            <v>3038.19</v>
          </cell>
          <cell r="E25">
            <v>46.16</v>
          </cell>
          <cell r="F25">
            <v>0</v>
          </cell>
          <cell r="G25">
            <v>13255.7</v>
          </cell>
          <cell r="H25">
            <v>0</v>
          </cell>
          <cell r="I25">
            <v>0</v>
          </cell>
          <cell r="J25">
            <v>2100.9699999999998</v>
          </cell>
          <cell r="K25">
            <v>46.16</v>
          </cell>
          <cell r="L25">
            <v>0.17</v>
          </cell>
          <cell r="M25">
            <v>2147.3000000000002</v>
          </cell>
          <cell r="N25">
            <v>11108.4</v>
          </cell>
          <cell r="P25">
            <v>0</v>
          </cell>
          <cell r="Q25">
            <v>99</v>
          </cell>
        </row>
        <row r="26">
          <cell r="A26" t="str">
            <v>150116070</v>
          </cell>
          <cell r="B26" t="str">
            <v>Rivas González Omar Felipe</v>
          </cell>
          <cell r="C26">
            <v>7823.25</v>
          </cell>
          <cell r="D26">
            <v>2336.8000000000002</v>
          </cell>
          <cell r="E26">
            <v>31.65</v>
          </cell>
          <cell r="F26">
            <v>0</v>
          </cell>
          <cell r="G26">
            <v>10191.700000000001</v>
          </cell>
          <cell r="H26">
            <v>0</v>
          </cell>
          <cell r="I26">
            <v>0</v>
          </cell>
          <cell r="J26">
            <v>1449.6</v>
          </cell>
          <cell r="K26">
            <v>31.65</v>
          </cell>
          <cell r="L26">
            <v>0.05</v>
          </cell>
          <cell r="M26">
            <v>1481.3</v>
          </cell>
          <cell r="N26">
            <v>8710.4</v>
          </cell>
          <cell r="P26">
            <v>0</v>
          </cell>
          <cell r="Q26">
            <v>40</v>
          </cell>
        </row>
        <row r="27">
          <cell r="A27" t="str">
            <v>160121017</v>
          </cell>
          <cell r="B27" t="str">
            <v>Delgado  Mayorga Juan Omar</v>
          </cell>
          <cell r="C27">
            <v>10171.35</v>
          </cell>
          <cell r="D27">
            <v>3038.19</v>
          </cell>
          <cell r="E27">
            <v>46.16</v>
          </cell>
          <cell r="F27">
            <v>0</v>
          </cell>
          <cell r="G27">
            <v>13255.7</v>
          </cell>
          <cell r="H27">
            <v>0</v>
          </cell>
          <cell r="I27">
            <v>0</v>
          </cell>
          <cell r="J27">
            <v>2100.9699999999998</v>
          </cell>
          <cell r="K27">
            <v>46.16</v>
          </cell>
          <cell r="L27">
            <v>-0.03</v>
          </cell>
          <cell r="M27">
            <v>2147.1</v>
          </cell>
          <cell r="N27">
            <v>11108.6</v>
          </cell>
          <cell r="P27">
            <v>0</v>
          </cell>
          <cell r="Q27">
            <v>40</v>
          </cell>
        </row>
        <row r="28">
          <cell r="A28" t="str">
            <v>160121028</v>
          </cell>
          <cell r="B28" t="str">
            <v>Monroy Aguirre Edgar</v>
          </cell>
          <cell r="C28">
            <v>10171.35</v>
          </cell>
          <cell r="D28">
            <v>3038.19</v>
          </cell>
          <cell r="E28">
            <v>46.16</v>
          </cell>
          <cell r="F28">
            <v>0</v>
          </cell>
          <cell r="G28">
            <v>13255.7</v>
          </cell>
          <cell r="H28">
            <v>0</v>
          </cell>
          <cell r="I28">
            <v>0</v>
          </cell>
          <cell r="J28">
            <v>2100.9699999999998</v>
          </cell>
          <cell r="K28">
            <v>46.16</v>
          </cell>
          <cell r="L28">
            <v>-0.03</v>
          </cell>
          <cell r="M28">
            <v>2147.1</v>
          </cell>
          <cell r="N28">
            <v>11108.6</v>
          </cell>
          <cell r="P28">
            <v>0</v>
          </cell>
          <cell r="Q28">
            <v>40</v>
          </cell>
        </row>
        <row r="29">
          <cell r="A29" t="str">
            <v>160121040</v>
          </cell>
          <cell r="B29" t="str">
            <v>Garcia Gonzalez Victor Hugo</v>
          </cell>
          <cell r="C29">
            <v>7823.25</v>
          </cell>
          <cell r="D29">
            <v>2336.8000000000002</v>
          </cell>
          <cell r="E29">
            <v>31.65</v>
          </cell>
          <cell r="F29">
            <v>0</v>
          </cell>
          <cell r="G29">
            <v>10191.700000000001</v>
          </cell>
          <cell r="H29">
            <v>0</v>
          </cell>
          <cell r="I29">
            <v>0</v>
          </cell>
          <cell r="J29">
            <v>1449.6</v>
          </cell>
          <cell r="K29">
            <v>31.65</v>
          </cell>
          <cell r="L29">
            <v>0.05</v>
          </cell>
          <cell r="M29">
            <v>1481.3</v>
          </cell>
          <cell r="N29">
            <v>8710.4</v>
          </cell>
          <cell r="P29">
            <v>0</v>
          </cell>
          <cell r="Q29">
            <v>99</v>
          </cell>
        </row>
        <row r="30">
          <cell r="A30" t="str">
            <v>160721002</v>
          </cell>
          <cell r="B30" t="str">
            <v>Fernández González Nadia Nataly</v>
          </cell>
          <cell r="C30">
            <v>7823.25</v>
          </cell>
          <cell r="D30">
            <v>2336.8000000000002</v>
          </cell>
          <cell r="E30">
            <v>31.65</v>
          </cell>
          <cell r="F30">
            <v>0</v>
          </cell>
          <cell r="G30">
            <v>10191.700000000001</v>
          </cell>
          <cell r="H30">
            <v>0</v>
          </cell>
          <cell r="I30">
            <v>0</v>
          </cell>
          <cell r="J30">
            <v>1449.6</v>
          </cell>
          <cell r="K30">
            <v>31.65</v>
          </cell>
          <cell r="L30">
            <v>0.05</v>
          </cell>
          <cell r="M30">
            <v>1481.3</v>
          </cell>
          <cell r="N30">
            <v>8710.4</v>
          </cell>
          <cell r="P30">
            <v>0</v>
          </cell>
          <cell r="Q30">
            <v>99</v>
          </cell>
        </row>
        <row r="31">
          <cell r="A31" t="str">
            <v>161021001</v>
          </cell>
          <cell r="B31" t="str">
            <v>Barraza Rodríguez Paola Gisela</v>
          </cell>
          <cell r="C31">
            <v>7823.25</v>
          </cell>
          <cell r="D31">
            <v>2336.8000000000002</v>
          </cell>
          <cell r="E31">
            <v>31.65</v>
          </cell>
          <cell r="F31">
            <v>0</v>
          </cell>
          <cell r="G31">
            <v>10191.700000000001</v>
          </cell>
          <cell r="H31">
            <v>0</v>
          </cell>
          <cell r="I31">
            <v>0</v>
          </cell>
          <cell r="J31">
            <v>1449.6</v>
          </cell>
          <cell r="K31">
            <v>31.65</v>
          </cell>
          <cell r="L31">
            <v>0.05</v>
          </cell>
          <cell r="M31">
            <v>1481.3</v>
          </cell>
          <cell r="N31">
            <v>8710.4</v>
          </cell>
          <cell r="P31">
            <v>0</v>
          </cell>
          <cell r="Q31">
            <v>99</v>
          </cell>
        </row>
        <row r="32">
          <cell r="A32" t="str">
            <v>180116005</v>
          </cell>
          <cell r="B32" t="str">
            <v>Montiel Llamas Yesenia</v>
          </cell>
          <cell r="C32">
            <v>10171.35</v>
          </cell>
          <cell r="D32">
            <v>3038.19</v>
          </cell>
          <cell r="E32">
            <v>46.16</v>
          </cell>
          <cell r="F32">
            <v>0</v>
          </cell>
          <cell r="G32">
            <v>13255.7</v>
          </cell>
          <cell r="H32">
            <v>0</v>
          </cell>
          <cell r="I32">
            <v>0</v>
          </cell>
          <cell r="J32">
            <v>2100.9699999999998</v>
          </cell>
          <cell r="K32">
            <v>46.16</v>
          </cell>
          <cell r="L32">
            <v>-0.03</v>
          </cell>
          <cell r="M32">
            <v>2147.1</v>
          </cell>
          <cell r="N32">
            <v>11108.6</v>
          </cell>
          <cell r="P32">
            <v>0</v>
          </cell>
          <cell r="Q32">
            <v>40</v>
          </cell>
        </row>
        <row r="33">
          <cell r="A33" t="str">
            <v>231020002</v>
          </cell>
          <cell r="B33" t="str">
            <v>Ortíz Espinoza Jorge Horacio</v>
          </cell>
          <cell r="C33">
            <v>7823.25</v>
          </cell>
          <cell r="D33">
            <v>2336.8000000000002</v>
          </cell>
          <cell r="E33">
            <v>31.65</v>
          </cell>
          <cell r="F33">
            <v>0</v>
          </cell>
          <cell r="G33">
            <v>10191.700000000001</v>
          </cell>
          <cell r="H33">
            <v>0</v>
          </cell>
          <cell r="I33">
            <v>0</v>
          </cell>
          <cell r="J33">
            <v>1449.6</v>
          </cell>
          <cell r="K33">
            <v>31.65</v>
          </cell>
          <cell r="L33">
            <v>0.05</v>
          </cell>
          <cell r="M33">
            <v>1481.3</v>
          </cell>
          <cell r="N33">
            <v>8710.4</v>
          </cell>
          <cell r="P33">
            <v>0</v>
          </cell>
          <cell r="Q33">
            <v>99</v>
          </cell>
        </row>
        <row r="34">
          <cell r="A34" t="str">
            <v>250121001</v>
          </cell>
          <cell r="B34" t="str">
            <v>Pérez García Karla Fabiola</v>
          </cell>
          <cell r="C34">
            <v>10171.35</v>
          </cell>
          <cell r="D34">
            <v>3038.19</v>
          </cell>
          <cell r="E34">
            <v>46.16</v>
          </cell>
          <cell r="F34">
            <v>0</v>
          </cell>
          <cell r="G34">
            <v>13255.7</v>
          </cell>
          <cell r="H34">
            <v>0</v>
          </cell>
          <cell r="I34">
            <v>0</v>
          </cell>
          <cell r="J34">
            <v>2100.9699999999998</v>
          </cell>
          <cell r="K34">
            <v>46.16</v>
          </cell>
          <cell r="L34">
            <v>-0.03</v>
          </cell>
          <cell r="M34">
            <v>2147.1</v>
          </cell>
          <cell r="N34">
            <v>11108.6</v>
          </cell>
          <cell r="P34">
            <v>0</v>
          </cell>
          <cell r="Q34">
            <v>99</v>
          </cell>
        </row>
        <row r="35">
          <cell r="A35" t="str">
            <v>Total Depto</v>
          </cell>
          <cell r="B35">
            <v>12</v>
          </cell>
          <cell r="C35" t="str">
            <v xml:space="preserve">  -----------------------</v>
          </cell>
          <cell r="D35" t="str">
            <v xml:space="preserve">  -----------------------</v>
          </cell>
          <cell r="E35" t="str">
            <v xml:space="preserve">  -----------------------</v>
          </cell>
          <cell r="F35" t="str">
            <v xml:space="preserve">  -----------------------</v>
          </cell>
          <cell r="G35" t="str">
            <v xml:space="preserve">  -----------------------</v>
          </cell>
          <cell r="H35" t="str">
            <v xml:space="preserve">  -----------------------</v>
          </cell>
          <cell r="I35" t="str">
            <v xml:space="preserve">  -----------------------</v>
          </cell>
          <cell r="J35" t="str">
            <v xml:space="preserve">  -----------------------</v>
          </cell>
          <cell r="K35" t="str">
            <v xml:space="preserve">  -----------------------</v>
          </cell>
          <cell r="L35" t="str">
            <v xml:space="preserve">  -----------------------</v>
          </cell>
          <cell r="M35" t="str">
            <v xml:space="preserve">  -----------------------</v>
          </cell>
          <cell r="N35" t="str">
            <v xml:space="preserve">  -----------------------</v>
          </cell>
          <cell r="P35" t="str">
            <v xml:space="preserve">  -----------------------</v>
          </cell>
          <cell r="Q35">
            <v>0</v>
          </cell>
        </row>
        <row r="36">
          <cell r="C36">
            <v>107967.6</v>
          </cell>
          <cell r="D36">
            <v>32249.94</v>
          </cell>
          <cell r="E36">
            <v>466.86</v>
          </cell>
          <cell r="F36">
            <v>0</v>
          </cell>
          <cell r="G36">
            <v>140684.4</v>
          </cell>
          <cell r="H36">
            <v>0</v>
          </cell>
          <cell r="I36">
            <v>0</v>
          </cell>
          <cell r="J36">
            <v>21303.42</v>
          </cell>
          <cell r="K36">
            <v>466.86</v>
          </cell>
          <cell r="L36">
            <v>0.32</v>
          </cell>
          <cell r="M36">
            <v>21770.6</v>
          </cell>
          <cell r="N36">
            <v>118913.8</v>
          </cell>
          <cell r="P36">
            <v>0</v>
          </cell>
          <cell r="Q36" t="e">
            <v>#N/A</v>
          </cell>
        </row>
        <row r="37">
          <cell r="P37"/>
          <cell r="Q37" t="e">
            <v>#N/A</v>
          </cell>
        </row>
        <row r="38">
          <cell r="A38" t="str">
            <v>Departamento 11 Dirección Jurídica</v>
          </cell>
          <cell r="P38"/>
          <cell r="Q38">
            <v>0</v>
          </cell>
        </row>
        <row r="39">
          <cell r="A39" t="str">
            <v>011020009</v>
          </cell>
          <cell r="B39" t="str">
            <v>Sánchez Valenzuela Karla Veronica</v>
          </cell>
          <cell r="C39">
            <v>7823.25</v>
          </cell>
          <cell r="D39">
            <v>2336.8000000000002</v>
          </cell>
          <cell r="E39">
            <v>31.65</v>
          </cell>
          <cell r="F39">
            <v>0</v>
          </cell>
          <cell r="G39">
            <v>10191.700000000001</v>
          </cell>
          <cell r="H39">
            <v>0</v>
          </cell>
          <cell r="I39">
            <v>0</v>
          </cell>
          <cell r="J39">
            <v>1449.6</v>
          </cell>
          <cell r="K39">
            <v>31.65</v>
          </cell>
          <cell r="L39">
            <v>0.05</v>
          </cell>
          <cell r="M39">
            <v>1481.3</v>
          </cell>
          <cell r="N39">
            <v>8710.4</v>
          </cell>
          <cell r="P39">
            <v>0</v>
          </cell>
          <cell r="Q39">
            <v>99</v>
          </cell>
        </row>
        <row r="40">
          <cell r="A40" t="str">
            <v>011020010</v>
          </cell>
          <cell r="B40" t="str">
            <v>Macias Macias Martha Alicia</v>
          </cell>
          <cell r="C40">
            <v>7823.25</v>
          </cell>
          <cell r="D40">
            <v>2336.8000000000002</v>
          </cell>
          <cell r="E40">
            <v>31.65</v>
          </cell>
          <cell r="F40">
            <v>0</v>
          </cell>
          <cell r="G40">
            <v>10191.700000000001</v>
          </cell>
          <cell r="H40">
            <v>0</v>
          </cell>
          <cell r="I40">
            <v>0</v>
          </cell>
          <cell r="J40">
            <v>1449.6</v>
          </cell>
          <cell r="K40">
            <v>31.65</v>
          </cell>
          <cell r="L40">
            <v>-0.15</v>
          </cell>
          <cell r="M40">
            <v>1481.1</v>
          </cell>
          <cell r="N40">
            <v>8710.6</v>
          </cell>
          <cell r="P40">
            <v>0</v>
          </cell>
          <cell r="Q40">
            <v>99</v>
          </cell>
        </row>
        <row r="41">
          <cell r="A41" t="str">
            <v>011220003</v>
          </cell>
          <cell r="B41" t="str">
            <v>Vega Zúñiga Miguel Alejandro</v>
          </cell>
          <cell r="C41">
            <v>10171.35</v>
          </cell>
          <cell r="D41">
            <v>3038.19</v>
          </cell>
          <cell r="E41">
            <v>46.16</v>
          </cell>
          <cell r="F41">
            <v>0</v>
          </cell>
          <cell r="G41">
            <v>13255.7</v>
          </cell>
          <cell r="H41">
            <v>0</v>
          </cell>
          <cell r="I41">
            <v>0</v>
          </cell>
          <cell r="J41">
            <v>2100.9699999999998</v>
          </cell>
          <cell r="K41">
            <v>46.16</v>
          </cell>
          <cell r="L41">
            <v>0.17</v>
          </cell>
          <cell r="M41">
            <v>2147.3000000000002</v>
          </cell>
          <cell r="N41">
            <v>11108.4</v>
          </cell>
          <cell r="P41">
            <v>0</v>
          </cell>
          <cell r="Q41">
            <v>99</v>
          </cell>
        </row>
        <row r="42">
          <cell r="A42" t="str">
            <v>150113038</v>
          </cell>
          <cell r="B42" t="str">
            <v>Caudillo Vargas Aldo Alejandro</v>
          </cell>
          <cell r="C42">
            <v>10171.35</v>
          </cell>
          <cell r="D42">
            <v>3038.19</v>
          </cell>
          <cell r="E42">
            <v>46.16</v>
          </cell>
          <cell r="F42">
            <v>0</v>
          </cell>
          <cell r="G42">
            <v>13255.7</v>
          </cell>
          <cell r="H42">
            <v>0</v>
          </cell>
          <cell r="I42">
            <v>0</v>
          </cell>
          <cell r="J42">
            <v>2100.9699999999998</v>
          </cell>
          <cell r="K42">
            <v>46.16</v>
          </cell>
          <cell r="L42">
            <v>-0.03</v>
          </cell>
          <cell r="M42">
            <v>2147.1</v>
          </cell>
          <cell r="N42">
            <v>11108.6</v>
          </cell>
          <cell r="P42">
            <v>0</v>
          </cell>
          <cell r="Q42">
            <v>99</v>
          </cell>
        </row>
        <row r="43">
          <cell r="A43" t="str">
            <v>150116086</v>
          </cell>
          <cell r="B43" t="str">
            <v>Guillen Salinas Jennifer Margarita</v>
          </cell>
          <cell r="C43">
            <v>7823.25</v>
          </cell>
          <cell r="D43">
            <v>2336.8000000000002</v>
          </cell>
          <cell r="E43">
            <v>31.65</v>
          </cell>
          <cell r="F43">
            <v>0</v>
          </cell>
          <cell r="G43">
            <v>10191.700000000001</v>
          </cell>
          <cell r="H43">
            <v>0</v>
          </cell>
          <cell r="I43">
            <v>0</v>
          </cell>
          <cell r="J43">
            <v>1449.6</v>
          </cell>
          <cell r="K43">
            <v>31.65</v>
          </cell>
          <cell r="L43">
            <v>0.05</v>
          </cell>
          <cell r="M43">
            <v>1481.3</v>
          </cell>
          <cell r="N43">
            <v>8710.4</v>
          </cell>
          <cell r="P43">
            <v>0</v>
          </cell>
          <cell r="Q43">
            <v>99</v>
          </cell>
        </row>
        <row r="44">
          <cell r="A44" t="str">
            <v>160121003</v>
          </cell>
          <cell r="B44" t="str">
            <v>Camberos Flores Thais Junuen</v>
          </cell>
          <cell r="C44">
            <v>7823.25</v>
          </cell>
          <cell r="D44">
            <v>2336.8000000000002</v>
          </cell>
          <cell r="E44">
            <v>31.65</v>
          </cell>
          <cell r="F44">
            <v>0</v>
          </cell>
          <cell r="G44">
            <v>10191.700000000001</v>
          </cell>
          <cell r="H44">
            <v>0</v>
          </cell>
          <cell r="I44">
            <v>0</v>
          </cell>
          <cell r="J44">
            <v>1449.6</v>
          </cell>
          <cell r="K44">
            <v>31.65</v>
          </cell>
          <cell r="L44">
            <v>0.05</v>
          </cell>
          <cell r="M44">
            <v>1481.3</v>
          </cell>
          <cell r="N44">
            <v>8710.4</v>
          </cell>
          <cell r="P44">
            <v>0</v>
          </cell>
          <cell r="Q44">
            <v>40</v>
          </cell>
        </row>
        <row r="45">
          <cell r="A45" t="str">
            <v>160121005</v>
          </cell>
          <cell r="B45" t="str">
            <v>González Ruíz Uriel</v>
          </cell>
          <cell r="C45">
            <v>7823.25</v>
          </cell>
          <cell r="D45">
            <v>2336.8000000000002</v>
          </cell>
          <cell r="E45">
            <v>31.65</v>
          </cell>
          <cell r="F45">
            <v>0</v>
          </cell>
          <cell r="G45">
            <v>10191.700000000001</v>
          </cell>
          <cell r="H45">
            <v>0</v>
          </cell>
          <cell r="I45">
            <v>0</v>
          </cell>
          <cell r="J45">
            <v>1449.6</v>
          </cell>
          <cell r="K45">
            <v>31.65</v>
          </cell>
          <cell r="L45">
            <v>-0.15</v>
          </cell>
          <cell r="M45">
            <v>1481.1</v>
          </cell>
          <cell r="N45">
            <v>8710.6</v>
          </cell>
          <cell r="P45">
            <v>0</v>
          </cell>
          <cell r="Q45">
            <v>99</v>
          </cell>
        </row>
        <row r="46">
          <cell r="A46" t="str">
            <v>160121039</v>
          </cell>
          <cell r="B46" t="str">
            <v>Vargas Del Castillo Lucia Veronica</v>
          </cell>
          <cell r="C46">
            <v>7823.25</v>
          </cell>
          <cell r="D46">
            <v>2336.8000000000002</v>
          </cell>
          <cell r="E46">
            <v>31.65</v>
          </cell>
          <cell r="F46">
            <v>0</v>
          </cell>
          <cell r="G46">
            <v>10191.700000000001</v>
          </cell>
          <cell r="H46">
            <v>0</v>
          </cell>
          <cell r="I46">
            <v>0</v>
          </cell>
          <cell r="J46">
            <v>1449.6</v>
          </cell>
          <cell r="K46">
            <v>31.65</v>
          </cell>
          <cell r="L46">
            <v>0.05</v>
          </cell>
          <cell r="M46">
            <v>1481.3</v>
          </cell>
          <cell r="N46">
            <v>8710.4</v>
          </cell>
          <cell r="P46">
            <v>0</v>
          </cell>
          <cell r="Q46">
            <v>99</v>
          </cell>
        </row>
        <row r="47">
          <cell r="A47" t="str">
            <v>160321004</v>
          </cell>
          <cell r="B47" t="str">
            <v>Plascencia Martínez Oscar Alberto</v>
          </cell>
          <cell r="C47">
            <v>7823.25</v>
          </cell>
          <cell r="D47">
            <v>2336.8000000000002</v>
          </cell>
          <cell r="E47">
            <v>31.65</v>
          </cell>
          <cell r="F47">
            <v>0</v>
          </cell>
          <cell r="G47">
            <v>10191.700000000001</v>
          </cell>
          <cell r="H47">
            <v>0</v>
          </cell>
          <cell r="I47">
            <v>0</v>
          </cell>
          <cell r="J47">
            <v>1449.6</v>
          </cell>
          <cell r="K47">
            <v>31.65</v>
          </cell>
          <cell r="L47">
            <v>0.05</v>
          </cell>
          <cell r="M47">
            <v>1481.3</v>
          </cell>
          <cell r="N47">
            <v>8710.4</v>
          </cell>
          <cell r="P47">
            <v>0</v>
          </cell>
          <cell r="Q47">
            <v>40</v>
          </cell>
        </row>
        <row r="48">
          <cell r="A48" t="str">
            <v>180101034</v>
          </cell>
          <cell r="B48" t="str">
            <v>García Hernández Jorge</v>
          </cell>
          <cell r="C48">
            <v>10171.35</v>
          </cell>
          <cell r="D48">
            <v>3038.19</v>
          </cell>
          <cell r="E48">
            <v>46.16</v>
          </cell>
          <cell r="F48">
            <v>0</v>
          </cell>
          <cell r="G48">
            <v>13255.7</v>
          </cell>
          <cell r="H48">
            <v>0</v>
          </cell>
          <cell r="I48">
            <v>0</v>
          </cell>
          <cell r="J48">
            <v>2100.9699999999998</v>
          </cell>
          <cell r="K48">
            <v>46.16</v>
          </cell>
          <cell r="L48">
            <v>-0.03</v>
          </cell>
          <cell r="M48">
            <v>2147.1</v>
          </cell>
          <cell r="N48">
            <v>11108.6</v>
          </cell>
          <cell r="P48">
            <v>0</v>
          </cell>
          <cell r="Q48">
            <v>40</v>
          </cell>
        </row>
        <row r="49">
          <cell r="A49" t="str">
            <v>18112018</v>
          </cell>
          <cell r="B49" t="str">
            <v>Reynoso Gallegos Jesús</v>
          </cell>
          <cell r="C49">
            <v>10171.35</v>
          </cell>
          <cell r="D49">
            <v>3038.19</v>
          </cell>
          <cell r="E49">
            <v>46.16</v>
          </cell>
          <cell r="F49">
            <v>0</v>
          </cell>
          <cell r="G49">
            <v>13255.7</v>
          </cell>
          <cell r="H49">
            <v>0</v>
          </cell>
          <cell r="I49">
            <v>0</v>
          </cell>
          <cell r="J49">
            <v>2100.9699999999998</v>
          </cell>
          <cell r="K49">
            <v>46.16</v>
          </cell>
          <cell r="L49">
            <v>-0.03</v>
          </cell>
          <cell r="M49">
            <v>2147.1</v>
          </cell>
          <cell r="N49">
            <v>11108.6</v>
          </cell>
          <cell r="P49">
            <v>0</v>
          </cell>
          <cell r="Q49">
            <v>40</v>
          </cell>
        </row>
        <row r="50">
          <cell r="A50" t="str">
            <v>231020E02</v>
          </cell>
          <cell r="B50" t="str">
            <v>García Maxemín Alicia</v>
          </cell>
          <cell r="C50">
            <v>10171.35</v>
          </cell>
          <cell r="D50">
            <v>3038.19</v>
          </cell>
          <cell r="E50">
            <v>46.16</v>
          </cell>
          <cell r="F50">
            <v>0</v>
          </cell>
          <cell r="G50">
            <v>13255.7</v>
          </cell>
          <cell r="H50">
            <v>0</v>
          </cell>
          <cell r="I50">
            <v>0</v>
          </cell>
          <cell r="J50">
            <v>2100.9699999999998</v>
          </cell>
          <cell r="K50">
            <v>46.16</v>
          </cell>
          <cell r="L50">
            <v>-0.03</v>
          </cell>
          <cell r="M50">
            <v>2147.1</v>
          </cell>
          <cell r="N50">
            <v>11108.6</v>
          </cell>
          <cell r="P50">
            <v>0</v>
          </cell>
          <cell r="Q50">
            <v>99</v>
          </cell>
        </row>
        <row r="51">
          <cell r="A51" t="str">
            <v>231020E07</v>
          </cell>
          <cell r="B51" t="str">
            <v>Chacón Uranga Carmen Rosario</v>
          </cell>
          <cell r="C51">
            <v>10171.35</v>
          </cell>
          <cell r="D51">
            <v>3038.19</v>
          </cell>
          <cell r="E51">
            <v>46.16</v>
          </cell>
          <cell r="F51">
            <v>0</v>
          </cell>
          <cell r="G51">
            <v>13255.7</v>
          </cell>
          <cell r="H51">
            <v>0</v>
          </cell>
          <cell r="I51">
            <v>0</v>
          </cell>
          <cell r="J51">
            <v>2100.9699999999998</v>
          </cell>
          <cell r="K51">
            <v>46.16</v>
          </cell>
          <cell r="L51">
            <v>-0.03</v>
          </cell>
          <cell r="M51">
            <v>2147.1</v>
          </cell>
          <cell r="N51">
            <v>11108.6</v>
          </cell>
          <cell r="P51">
            <v>0</v>
          </cell>
          <cell r="Q51">
            <v>99</v>
          </cell>
        </row>
        <row r="52">
          <cell r="A52" t="str">
            <v>260421001</v>
          </cell>
          <cell r="B52" t="str">
            <v>Baltazar Guzmán Ileana</v>
          </cell>
          <cell r="C52">
            <v>7823.25</v>
          </cell>
          <cell r="D52">
            <v>2336.8000000000002</v>
          </cell>
          <cell r="E52">
            <v>31.65</v>
          </cell>
          <cell r="F52">
            <v>0</v>
          </cell>
          <cell r="G52">
            <v>10191.700000000001</v>
          </cell>
          <cell r="H52">
            <v>0</v>
          </cell>
          <cell r="I52">
            <v>0</v>
          </cell>
          <cell r="J52">
            <v>1449.6</v>
          </cell>
          <cell r="K52">
            <v>31.65</v>
          </cell>
          <cell r="L52">
            <v>0.05</v>
          </cell>
          <cell r="M52">
            <v>1481.3</v>
          </cell>
          <cell r="N52">
            <v>8710.4</v>
          </cell>
          <cell r="P52">
            <v>0</v>
          </cell>
          <cell r="Q52">
            <v>40</v>
          </cell>
        </row>
        <row r="53">
          <cell r="A53" t="str">
            <v>Total Depto</v>
          </cell>
          <cell r="B53">
            <v>14</v>
          </cell>
          <cell r="C53" t="str">
            <v xml:space="preserve">  -----------------------</v>
          </cell>
          <cell r="D53" t="str">
            <v xml:space="preserve">  -----------------------</v>
          </cell>
          <cell r="E53" t="str">
            <v xml:space="preserve">  -----------------------</v>
          </cell>
          <cell r="F53" t="str">
            <v xml:space="preserve">  -----------------------</v>
          </cell>
          <cell r="G53" t="str">
            <v xml:space="preserve">  -----------------------</v>
          </cell>
          <cell r="H53" t="str">
            <v xml:space="preserve">  -----------------------</v>
          </cell>
          <cell r="I53" t="str">
            <v xml:space="preserve">  -----------------------</v>
          </cell>
          <cell r="J53" t="str">
            <v xml:space="preserve">  -----------------------</v>
          </cell>
          <cell r="K53" t="str">
            <v xml:space="preserve">  -----------------------</v>
          </cell>
          <cell r="L53" t="str">
            <v xml:space="preserve">  -----------------------</v>
          </cell>
          <cell r="M53" t="str">
            <v xml:space="preserve">  -----------------------</v>
          </cell>
          <cell r="N53" t="str">
            <v xml:space="preserve">  -----------------------</v>
          </cell>
          <cell r="P53" t="str">
            <v xml:space="preserve">  -----------------------</v>
          </cell>
          <cell r="Q53">
            <v>0</v>
          </cell>
        </row>
        <row r="54">
          <cell r="C54">
            <v>123614.1</v>
          </cell>
          <cell r="D54">
            <v>36923.54</v>
          </cell>
          <cell r="E54">
            <v>530.16</v>
          </cell>
          <cell r="F54">
            <v>0</v>
          </cell>
          <cell r="G54">
            <v>161067.79999999999</v>
          </cell>
          <cell r="H54">
            <v>0</v>
          </cell>
          <cell r="I54">
            <v>0</v>
          </cell>
          <cell r="J54">
            <v>24202.62</v>
          </cell>
          <cell r="K54">
            <v>530.16</v>
          </cell>
          <cell r="L54">
            <v>0.02</v>
          </cell>
          <cell r="M54">
            <v>24732.799999999999</v>
          </cell>
          <cell r="N54">
            <v>136335</v>
          </cell>
          <cell r="P54">
            <v>0</v>
          </cell>
          <cell r="Q54" t="e">
            <v>#N/A</v>
          </cell>
        </row>
        <row r="55">
          <cell r="P55"/>
          <cell r="Q55" t="e">
            <v>#N/A</v>
          </cell>
        </row>
        <row r="56">
          <cell r="A56" t="str">
            <v>Departamento 12 Organización  Electoral</v>
          </cell>
          <cell r="P56"/>
          <cell r="Q56">
            <v>0</v>
          </cell>
        </row>
        <row r="57">
          <cell r="A57" t="str">
            <v>010820012</v>
          </cell>
          <cell r="B57" t="str">
            <v>Ulloa Trujillo Fatíma Esther</v>
          </cell>
          <cell r="C57">
            <v>7823.25</v>
          </cell>
          <cell r="D57">
            <v>2336.8000000000002</v>
          </cell>
          <cell r="E57">
            <v>31.65</v>
          </cell>
          <cell r="F57">
            <v>0</v>
          </cell>
          <cell r="G57">
            <v>10191.700000000001</v>
          </cell>
          <cell r="H57">
            <v>0</v>
          </cell>
          <cell r="I57">
            <v>0</v>
          </cell>
          <cell r="J57">
            <v>1449.6</v>
          </cell>
          <cell r="K57">
            <v>31.65</v>
          </cell>
          <cell r="L57">
            <v>0.05</v>
          </cell>
          <cell r="M57">
            <v>1481.3</v>
          </cell>
          <cell r="N57">
            <v>8710.4</v>
          </cell>
          <cell r="P57">
            <v>0</v>
          </cell>
          <cell r="Q57">
            <v>99</v>
          </cell>
        </row>
        <row r="58">
          <cell r="A58" t="str">
            <v>010821001</v>
          </cell>
          <cell r="B58" t="str">
            <v>Cortes Roa Agustin</v>
          </cell>
          <cell r="C58">
            <v>7823.25</v>
          </cell>
          <cell r="D58">
            <v>2336.8000000000002</v>
          </cell>
          <cell r="E58">
            <v>31.65</v>
          </cell>
          <cell r="F58">
            <v>0</v>
          </cell>
          <cell r="G58">
            <v>10191.700000000001</v>
          </cell>
          <cell r="H58">
            <v>0</v>
          </cell>
          <cell r="I58">
            <v>0</v>
          </cell>
          <cell r="J58">
            <v>1449.6</v>
          </cell>
          <cell r="K58">
            <v>31.65</v>
          </cell>
          <cell r="L58">
            <v>0.05</v>
          </cell>
          <cell r="M58">
            <v>1481.3</v>
          </cell>
          <cell r="N58">
            <v>8710.4</v>
          </cell>
          <cell r="P58">
            <v>0</v>
          </cell>
          <cell r="Q58">
            <v>40</v>
          </cell>
        </row>
        <row r="59">
          <cell r="A59" t="str">
            <v>011020013</v>
          </cell>
          <cell r="B59" t="str">
            <v>De La Torre Pérez Enrique</v>
          </cell>
          <cell r="C59">
            <v>7823.25</v>
          </cell>
          <cell r="D59">
            <v>2336.8000000000002</v>
          </cell>
          <cell r="E59">
            <v>31.65</v>
          </cell>
          <cell r="F59">
            <v>0</v>
          </cell>
          <cell r="G59">
            <v>10191.700000000001</v>
          </cell>
          <cell r="H59">
            <v>0</v>
          </cell>
          <cell r="I59">
            <v>0</v>
          </cell>
          <cell r="J59">
            <v>1449.6</v>
          </cell>
          <cell r="K59">
            <v>31.65</v>
          </cell>
          <cell r="L59">
            <v>0.05</v>
          </cell>
          <cell r="M59">
            <v>1481.3</v>
          </cell>
          <cell r="N59">
            <v>8710.4</v>
          </cell>
          <cell r="P59">
            <v>0</v>
          </cell>
          <cell r="Q59">
            <v>99</v>
          </cell>
        </row>
        <row r="60">
          <cell r="A60" t="str">
            <v>011020015</v>
          </cell>
          <cell r="B60" t="str">
            <v>Ibarra López Héctor Alexis</v>
          </cell>
          <cell r="C60">
            <v>10171.35</v>
          </cell>
          <cell r="D60">
            <v>3038.19</v>
          </cell>
          <cell r="E60">
            <v>46.16</v>
          </cell>
          <cell r="F60">
            <v>0</v>
          </cell>
          <cell r="G60">
            <v>13255.7</v>
          </cell>
          <cell r="H60">
            <v>0</v>
          </cell>
          <cell r="I60">
            <v>0</v>
          </cell>
          <cell r="J60">
            <v>2100.9699999999998</v>
          </cell>
          <cell r="K60">
            <v>46.16</v>
          </cell>
          <cell r="L60">
            <v>-0.03</v>
          </cell>
          <cell r="M60">
            <v>2147.1</v>
          </cell>
          <cell r="N60">
            <v>11108.6</v>
          </cell>
          <cell r="P60">
            <v>0</v>
          </cell>
          <cell r="Q60">
            <v>99</v>
          </cell>
        </row>
        <row r="61">
          <cell r="A61" t="str">
            <v>011020016</v>
          </cell>
          <cell r="B61" t="str">
            <v>González Anguiano Efrain</v>
          </cell>
          <cell r="C61">
            <v>7823.25</v>
          </cell>
          <cell r="D61">
            <v>2336.8000000000002</v>
          </cell>
          <cell r="E61">
            <v>31.65</v>
          </cell>
          <cell r="F61">
            <v>0</v>
          </cell>
          <cell r="G61">
            <v>10191.700000000001</v>
          </cell>
          <cell r="H61">
            <v>0</v>
          </cell>
          <cell r="I61">
            <v>0</v>
          </cell>
          <cell r="J61">
            <v>1449.6</v>
          </cell>
          <cell r="K61">
            <v>31.65</v>
          </cell>
          <cell r="L61">
            <v>0.05</v>
          </cell>
          <cell r="M61">
            <v>1481.3</v>
          </cell>
          <cell r="N61">
            <v>8710.4</v>
          </cell>
          <cell r="P61">
            <v>0</v>
          </cell>
          <cell r="Q61">
            <v>99</v>
          </cell>
        </row>
        <row r="62">
          <cell r="A62" t="str">
            <v>011021001</v>
          </cell>
          <cell r="B62" t="str">
            <v>Pardo Pegueros Ricardo Leonardo Alejandro</v>
          </cell>
          <cell r="C62">
            <v>7823.25</v>
          </cell>
          <cell r="D62">
            <v>2336.8000000000002</v>
          </cell>
          <cell r="E62">
            <v>31.65</v>
          </cell>
          <cell r="F62">
            <v>0</v>
          </cell>
          <cell r="G62">
            <v>10191.700000000001</v>
          </cell>
          <cell r="H62">
            <v>0</v>
          </cell>
          <cell r="I62">
            <v>0</v>
          </cell>
          <cell r="J62">
            <v>1449.6</v>
          </cell>
          <cell r="K62">
            <v>31.65</v>
          </cell>
          <cell r="L62">
            <v>0.05</v>
          </cell>
          <cell r="M62">
            <v>1481.3</v>
          </cell>
          <cell r="N62">
            <v>8710.4</v>
          </cell>
          <cell r="P62">
            <v>0</v>
          </cell>
          <cell r="Q62">
            <v>99</v>
          </cell>
        </row>
        <row r="63">
          <cell r="A63" t="str">
            <v>011220005</v>
          </cell>
          <cell r="B63" t="str">
            <v xml:space="preserve">Mendoza Reynoso  Marisela </v>
          </cell>
          <cell r="C63">
            <v>7823.25</v>
          </cell>
          <cell r="D63">
            <v>2336.8000000000002</v>
          </cell>
          <cell r="E63">
            <v>31.65</v>
          </cell>
          <cell r="F63">
            <v>0</v>
          </cell>
          <cell r="G63">
            <v>10191.700000000001</v>
          </cell>
          <cell r="H63">
            <v>0</v>
          </cell>
          <cell r="I63">
            <v>0</v>
          </cell>
          <cell r="J63">
            <v>1449.6</v>
          </cell>
          <cell r="K63">
            <v>31.65</v>
          </cell>
          <cell r="L63">
            <v>0.05</v>
          </cell>
          <cell r="M63">
            <v>1481.3</v>
          </cell>
          <cell r="N63">
            <v>8710.4</v>
          </cell>
          <cell r="P63">
            <v>0</v>
          </cell>
          <cell r="Q63">
            <v>40</v>
          </cell>
        </row>
        <row r="64">
          <cell r="A64" t="str">
            <v>011220007</v>
          </cell>
          <cell r="B64" t="str">
            <v>Hernández Rodríguez Rodolfo</v>
          </cell>
          <cell r="C64">
            <v>7823.25</v>
          </cell>
          <cell r="D64">
            <v>2336.8000000000002</v>
          </cell>
          <cell r="E64">
            <v>31.65</v>
          </cell>
          <cell r="F64">
            <v>0</v>
          </cell>
          <cell r="G64">
            <v>10191.700000000001</v>
          </cell>
          <cell r="H64">
            <v>0</v>
          </cell>
          <cell r="I64">
            <v>0</v>
          </cell>
          <cell r="J64">
            <v>1449.6</v>
          </cell>
          <cell r="K64">
            <v>31.65</v>
          </cell>
          <cell r="L64">
            <v>0.05</v>
          </cell>
          <cell r="M64">
            <v>1481.3</v>
          </cell>
          <cell r="N64">
            <v>8710.4</v>
          </cell>
          <cell r="P64">
            <v>0</v>
          </cell>
          <cell r="Q64">
            <v>40</v>
          </cell>
        </row>
        <row r="65">
          <cell r="A65" t="str">
            <v>011220008</v>
          </cell>
          <cell r="B65" t="str">
            <v>Pardo Hernández Marcos Antonio</v>
          </cell>
          <cell r="C65">
            <v>7823.25</v>
          </cell>
          <cell r="D65">
            <v>2336.8000000000002</v>
          </cell>
          <cell r="E65">
            <v>31.65</v>
          </cell>
          <cell r="F65">
            <v>0</v>
          </cell>
          <cell r="G65">
            <v>10191.700000000001</v>
          </cell>
          <cell r="H65">
            <v>0</v>
          </cell>
          <cell r="I65">
            <v>0</v>
          </cell>
          <cell r="J65">
            <v>1449.6</v>
          </cell>
          <cell r="K65">
            <v>31.65</v>
          </cell>
          <cell r="L65">
            <v>0.05</v>
          </cell>
          <cell r="M65">
            <v>1481.3</v>
          </cell>
          <cell r="N65">
            <v>8710.4</v>
          </cell>
          <cell r="P65">
            <v>0</v>
          </cell>
          <cell r="Q65">
            <v>40</v>
          </cell>
        </row>
        <row r="66">
          <cell r="A66" t="str">
            <v>081021001</v>
          </cell>
          <cell r="B66" t="str">
            <v>Gómez González Ezbaì</v>
          </cell>
          <cell r="C66">
            <v>7823.25</v>
          </cell>
          <cell r="D66">
            <v>2336.8000000000002</v>
          </cell>
          <cell r="E66">
            <v>31.65</v>
          </cell>
          <cell r="F66">
            <v>0</v>
          </cell>
          <cell r="G66">
            <v>10191.700000000001</v>
          </cell>
          <cell r="H66">
            <v>0</v>
          </cell>
          <cell r="I66">
            <v>0</v>
          </cell>
          <cell r="J66">
            <v>1449.6</v>
          </cell>
          <cell r="K66">
            <v>31.65</v>
          </cell>
          <cell r="L66">
            <v>0.05</v>
          </cell>
          <cell r="M66">
            <v>1481.3</v>
          </cell>
          <cell r="N66">
            <v>8710.4</v>
          </cell>
          <cell r="P66">
            <v>0</v>
          </cell>
          <cell r="Q66">
            <v>99</v>
          </cell>
        </row>
        <row r="67">
          <cell r="A67" t="str">
            <v>081021002</v>
          </cell>
          <cell r="B67" t="str">
            <v>Ibarra Zamora Aldo Daniel</v>
          </cell>
          <cell r="C67">
            <v>7823.25</v>
          </cell>
          <cell r="D67">
            <v>2336.8000000000002</v>
          </cell>
          <cell r="E67">
            <v>31.65</v>
          </cell>
          <cell r="F67">
            <v>0</v>
          </cell>
          <cell r="G67">
            <v>10191.700000000001</v>
          </cell>
          <cell r="H67">
            <v>0</v>
          </cell>
          <cell r="I67">
            <v>0</v>
          </cell>
          <cell r="J67">
            <v>1449.6</v>
          </cell>
          <cell r="K67">
            <v>31.65</v>
          </cell>
          <cell r="L67">
            <v>0.05</v>
          </cell>
          <cell r="M67">
            <v>1481.3</v>
          </cell>
          <cell r="N67">
            <v>8710.4</v>
          </cell>
          <cell r="P67">
            <v>0</v>
          </cell>
          <cell r="Q67">
            <v>99</v>
          </cell>
        </row>
        <row r="68">
          <cell r="A68" t="str">
            <v>081021003</v>
          </cell>
          <cell r="B68" t="str">
            <v>Vázquez Juárez Maria Del Rosario</v>
          </cell>
          <cell r="C68">
            <v>7823.25</v>
          </cell>
          <cell r="D68">
            <v>2336.8000000000002</v>
          </cell>
          <cell r="E68">
            <v>31.65</v>
          </cell>
          <cell r="F68">
            <v>0</v>
          </cell>
          <cell r="G68">
            <v>10191.700000000001</v>
          </cell>
          <cell r="H68">
            <v>0</v>
          </cell>
          <cell r="I68">
            <v>0</v>
          </cell>
          <cell r="J68">
            <v>1449.6</v>
          </cell>
          <cell r="K68">
            <v>31.65</v>
          </cell>
          <cell r="L68">
            <v>0.05</v>
          </cell>
          <cell r="M68">
            <v>1481.3</v>
          </cell>
          <cell r="N68">
            <v>8710.4</v>
          </cell>
          <cell r="P68">
            <v>0</v>
          </cell>
          <cell r="Q68">
            <v>99</v>
          </cell>
        </row>
        <row r="69">
          <cell r="A69" t="str">
            <v>081021004</v>
          </cell>
          <cell r="B69" t="str">
            <v>Solís Serrato Miriam Guadalupe</v>
          </cell>
          <cell r="C69">
            <v>3850.05</v>
          </cell>
          <cell r="D69">
            <v>1150</v>
          </cell>
          <cell r="E69">
            <v>7.11</v>
          </cell>
          <cell r="F69">
            <v>0</v>
          </cell>
          <cell r="G69">
            <v>5007.16</v>
          </cell>
          <cell r="H69">
            <v>0</v>
          </cell>
          <cell r="I69">
            <v>0</v>
          </cell>
          <cell r="J69">
            <v>416.88</v>
          </cell>
          <cell r="K69">
            <v>7.11</v>
          </cell>
          <cell r="L69">
            <v>0.17</v>
          </cell>
          <cell r="M69">
            <v>424.16</v>
          </cell>
          <cell r="N69">
            <v>4583</v>
          </cell>
          <cell r="P69">
            <v>0</v>
          </cell>
          <cell r="Q69">
            <v>99</v>
          </cell>
        </row>
        <row r="70">
          <cell r="A70" t="str">
            <v>081021005</v>
          </cell>
          <cell r="B70" t="str">
            <v>Rivera Vega Daniel</v>
          </cell>
          <cell r="C70">
            <v>3850.05</v>
          </cell>
          <cell r="D70">
            <v>1150</v>
          </cell>
          <cell r="E70">
            <v>7.11</v>
          </cell>
          <cell r="F70">
            <v>0</v>
          </cell>
          <cell r="G70">
            <v>5007.16</v>
          </cell>
          <cell r="H70">
            <v>0</v>
          </cell>
          <cell r="I70">
            <v>0</v>
          </cell>
          <cell r="J70">
            <v>416.88</v>
          </cell>
          <cell r="K70">
            <v>7.11</v>
          </cell>
          <cell r="L70">
            <v>0.17</v>
          </cell>
          <cell r="M70">
            <v>424.16</v>
          </cell>
          <cell r="N70">
            <v>4583</v>
          </cell>
          <cell r="P70">
            <v>0</v>
          </cell>
          <cell r="Q70">
            <v>99</v>
          </cell>
        </row>
        <row r="71">
          <cell r="A71" t="str">
            <v>081021006</v>
          </cell>
          <cell r="B71" t="str">
            <v>Núñez Gudiño Graciela</v>
          </cell>
          <cell r="C71">
            <v>3850.05</v>
          </cell>
          <cell r="D71">
            <v>1150</v>
          </cell>
          <cell r="E71">
            <v>7.11</v>
          </cell>
          <cell r="F71">
            <v>0</v>
          </cell>
          <cell r="G71">
            <v>5007.16</v>
          </cell>
          <cell r="H71">
            <v>0</v>
          </cell>
          <cell r="I71">
            <v>0</v>
          </cell>
          <cell r="J71">
            <v>416.88</v>
          </cell>
          <cell r="K71">
            <v>7.11</v>
          </cell>
          <cell r="L71">
            <v>0.17</v>
          </cell>
          <cell r="M71">
            <v>424.16</v>
          </cell>
          <cell r="N71">
            <v>4583</v>
          </cell>
          <cell r="P71">
            <v>0</v>
          </cell>
          <cell r="Q71">
            <v>40</v>
          </cell>
        </row>
        <row r="72">
          <cell r="A72" t="str">
            <v>150101040</v>
          </cell>
          <cell r="B72" t="str">
            <v>Torres López Luis Francisco</v>
          </cell>
          <cell r="C72">
            <v>10171.35</v>
          </cell>
          <cell r="D72">
            <v>3038.19</v>
          </cell>
          <cell r="E72">
            <v>46.16</v>
          </cell>
          <cell r="F72">
            <v>0</v>
          </cell>
          <cell r="G72">
            <v>13255.7</v>
          </cell>
          <cell r="H72">
            <v>0</v>
          </cell>
          <cell r="I72">
            <v>0</v>
          </cell>
          <cell r="J72">
            <v>2100.9699999999998</v>
          </cell>
          <cell r="K72">
            <v>46.16</v>
          </cell>
          <cell r="L72">
            <v>-0.03</v>
          </cell>
          <cell r="M72">
            <v>2147.1</v>
          </cell>
          <cell r="N72">
            <v>11108.6</v>
          </cell>
          <cell r="P72">
            <v>0</v>
          </cell>
          <cell r="Q72">
            <v>40</v>
          </cell>
        </row>
        <row r="73">
          <cell r="A73" t="str">
            <v>150116144</v>
          </cell>
          <cell r="B73" t="str">
            <v>Cabrales Olvera Edmundo</v>
          </cell>
          <cell r="C73">
            <v>7823.25</v>
          </cell>
          <cell r="D73">
            <v>2336.8000000000002</v>
          </cell>
          <cell r="E73">
            <v>31.65</v>
          </cell>
          <cell r="F73">
            <v>0</v>
          </cell>
          <cell r="G73">
            <v>10191.700000000001</v>
          </cell>
          <cell r="H73">
            <v>0</v>
          </cell>
          <cell r="I73">
            <v>0</v>
          </cell>
          <cell r="J73">
            <v>1449.6</v>
          </cell>
          <cell r="K73">
            <v>31.65</v>
          </cell>
          <cell r="L73">
            <v>0.05</v>
          </cell>
          <cell r="M73">
            <v>1481.3</v>
          </cell>
          <cell r="N73">
            <v>8710.4</v>
          </cell>
          <cell r="P73">
            <v>0</v>
          </cell>
          <cell r="Q73">
            <v>40</v>
          </cell>
        </row>
        <row r="74">
          <cell r="A74" t="str">
            <v>180101031</v>
          </cell>
          <cell r="B74" t="str">
            <v>Machaín Sanabria Héctor César</v>
          </cell>
          <cell r="C74">
            <v>7823.25</v>
          </cell>
          <cell r="D74">
            <v>2336.8000000000002</v>
          </cell>
          <cell r="E74">
            <v>31.65</v>
          </cell>
          <cell r="F74">
            <v>0</v>
          </cell>
          <cell r="G74">
            <v>10191.700000000001</v>
          </cell>
          <cell r="H74">
            <v>0</v>
          </cell>
          <cell r="I74">
            <v>0</v>
          </cell>
          <cell r="J74">
            <v>1449.6</v>
          </cell>
          <cell r="K74">
            <v>31.65</v>
          </cell>
          <cell r="L74">
            <v>-0.15</v>
          </cell>
          <cell r="M74">
            <v>1481.1</v>
          </cell>
          <cell r="N74">
            <v>8710.6</v>
          </cell>
          <cell r="P74">
            <v>0</v>
          </cell>
          <cell r="Q74">
            <v>40</v>
          </cell>
        </row>
        <row r="75">
          <cell r="A75" t="str">
            <v>180116052</v>
          </cell>
          <cell r="B75" t="str">
            <v xml:space="preserve">Cervantes Mendez Luis Gerardo </v>
          </cell>
          <cell r="C75">
            <v>7823.25</v>
          </cell>
          <cell r="D75">
            <v>2336.8000000000002</v>
          </cell>
          <cell r="E75">
            <v>31.65</v>
          </cell>
          <cell r="F75">
            <v>0</v>
          </cell>
          <cell r="G75">
            <v>10191.700000000001</v>
          </cell>
          <cell r="H75">
            <v>0</v>
          </cell>
          <cell r="I75">
            <v>0</v>
          </cell>
          <cell r="J75">
            <v>1449.6</v>
          </cell>
          <cell r="K75">
            <v>31.65</v>
          </cell>
          <cell r="L75">
            <v>0.05</v>
          </cell>
          <cell r="M75">
            <v>1481.3</v>
          </cell>
          <cell r="N75">
            <v>8710.4</v>
          </cell>
          <cell r="P75">
            <v>0</v>
          </cell>
          <cell r="Q75">
            <v>99</v>
          </cell>
        </row>
        <row r="76">
          <cell r="A76" t="str">
            <v>18080101</v>
          </cell>
          <cell r="B76" t="str">
            <v>Sánchez Aguilera Juan Francisco</v>
          </cell>
          <cell r="C76">
            <v>10171.35</v>
          </cell>
          <cell r="D76">
            <v>3038.19</v>
          </cell>
          <cell r="E76">
            <v>46.16</v>
          </cell>
          <cell r="F76">
            <v>0</v>
          </cell>
          <cell r="G76">
            <v>13255.7</v>
          </cell>
          <cell r="H76">
            <v>0</v>
          </cell>
          <cell r="I76">
            <v>0</v>
          </cell>
          <cell r="J76">
            <v>2100.9699999999998</v>
          </cell>
          <cell r="K76">
            <v>46.16</v>
          </cell>
          <cell r="L76">
            <v>-0.03</v>
          </cell>
          <cell r="M76">
            <v>2147.1</v>
          </cell>
          <cell r="N76">
            <v>11108.6</v>
          </cell>
          <cell r="P76">
            <v>0</v>
          </cell>
          <cell r="Q76">
            <v>40</v>
          </cell>
        </row>
        <row r="77">
          <cell r="A77" t="str">
            <v>180901003</v>
          </cell>
          <cell r="B77" t="str">
            <v>González Sánchez Magdabet Ezbaí</v>
          </cell>
          <cell r="C77">
            <v>10171.35</v>
          </cell>
          <cell r="D77">
            <v>3038.19</v>
          </cell>
          <cell r="E77">
            <v>46.16</v>
          </cell>
          <cell r="F77">
            <v>0</v>
          </cell>
          <cell r="G77">
            <v>13255.7</v>
          </cell>
          <cell r="H77">
            <v>0</v>
          </cell>
          <cell r="I77">
            <v>0</v>
          </cell>
          <cell r="J77">
            <v>2100.9699999999998</v>
          </cell>
          <cell r="K77">
            <v>46.16</v>
          </cell>
          <cell r="L77">
            <v>-0.03</v>
          </cell>
          <cell r="M77">
            <v>2147.1</v>
          </cell>
          <cell r="N77">
            <v>11108.6</v>
          </cell>
          <cell r="P77">
            <v>0</v>
          </cell>
          <cell r="Q77">
            <v>99</v>
          </cell>
        </row>
        <row r="78">
          <cell r="A78" t="str">
            <v>190816009</v>
          </cell>
          <cell r="B78" t="str">
            <v>Núñez Limón Ricardo Daniel</v>
          </cell>
          <cell r="C78">
            <v>7823.25</v>
          </cell>
          <cell r="D78">
            <v>2336.8000000000002</v>
          </cell>
          <cell r="E78">
            <v>31.65</v>
          </cell>
          <cell r="F78">
            <v>0</v>
          </cell>
          <cell r="G78">
            <v>10191.700000000001</v>
          </cell>
          <cell r="H78">
            <v>0</v>
          </cell>
          <cell r="I78">
            <v>0</v>
          </cell>
          <cell r="J78">
            <v>1449.6</v>
          </cell>
          <cell r="K78">
            <v>31.65</v>
          </cell>
          <cell r="L78">
            <v>0.05</v>
          </cell>
          <cell r="M78">
            <v>1481.3</v>
          </cell>
          <cell r="N78">
            <v>8710.4</v>
          </cell>
          <cell r="P78">
            <v>0</v>
          </cell>
          <cell r="Q78">
            <v>99</v>
          </cell>
        </row>
        <row r="79">
          <cell r="A79" t="str">
            <v>190816010</v>
          </cell>
          <cell r="B79" t="str">
            <v>Zubieta Iñiguez Sandro Antonio</v>
          </cell>
          <cell r="C79">
            <v>10171.35</v>
          </cell>
          <cell r="D79">
            <v>3038.19</v>
          </cell>
          <cell r="E79">
            <v>46.16</v>
          </cell>
          <cell r="F79">
            <v>0</v>
          </cell>
          <cell r="G79">
            <v>13255.7</v>
          </cell>
          <cell r="H79">
            <v>0</v>
          </cell>
          <cell r="I79">
            <v>0</v>
          </cell>
          <cell r="J79">
            <v>2100.9699999999998</v>
          </cell>
          <cell r="K79">
            <v>46.16</v>
          </cell>
          <cell r="L79">
            <v>-0.03</v>
          </cell>
          <cell r="M79">
            <v>2147.1</v>
          </cell>
          <cell r="N79">
            <v>11108.6</v>
          </cell>
          <cell r="P79">
            <v>0</v>
          </cell>
          <cell r="Q79">
            <v>40</v>
          </cell>
        </row>
        <row r="80">
          <cell r="A80" t="str">
            <v>261021001</v>
          </cell>
          <cell r="B80" t="str">
            <v>Torres Navarro Isaí</v>
          </cell>
          <cell r="C80">
            <v>3850.05</v>
          </cell>
          <cell r="D80">
            <v>1150</v>
          </cell>
          <cell r="E80">
            <v>7.11</v>
          </cell>
          <cell r="F80">
            <v>0</v>
          </cell>
          <cell r="G80">
            <v>5007.16</v>
          </cell>
          <cell r="H80">
            <v>0</v>
          </cell>
          <cell r="I80">
            <v>0</v>
          </cell>
          <cell r="J80">
            <v>416.88</v>
          </cell>
          <cell r="K80">
            <v>7.11</v>
          </cell>
          <cell r="L80">
            <v>-0.03</v>
          </cell>
          <cell r="M80">
            <v>423.96</v>
          </cell>
          <cell r="N80">
            <v>4583.2</v>
          </cell>
          <cell r="P80">
            <v>0</v>
          </cell>
          <cell r="Q80">
            <v>40</v>
          </cell>
        </row>
        <row r="81">
          <cell r="A81" t="str">
            <v>Total Depto</v>
          </cell>
          <cell r="B81">
            <v>24</v>
          </cell>
          <cell r="C81" t="str">
            <v xml:space="preserve">  -----------------------</v>
          </cell>
          <cell r="D81" t="str">
            <v xml:space="preserve">  -----------------------</v>
          </cell>
          <cell r="E81" t="str">
            <v xml:space="preserve">  -----------------------</v>
          </cell>
          <cell r="F81" t="str">
            <v xml:space="preserve">  -----------------------</v>
          </cell>
          <cell r="G81" t="str">
            <v xml:space="preserve">  -----------------------</v>
          </cell>
          <cell r="H81" t="str">
            <v xml:space="preserve">  -----------------------</v>
          </cell>
          <cell r="I81" t="str">
            <v xml:space="preserve">  -----------------------</v>
          </cell>
          <cell r="J81" t="str">
            <v xml:space="preserve">  -----------------------</v>
          </cell>
          <cell r="K81" t="str">
            <v xml:space="preserve">  -----------------------</v>
          </cell>
          <cell r="L81" t="str">
            <v xml:space="preserve">  -----------------------</v>
          </cell>
          <cell r="M81" t="str">
            <v xml:space="preserve">  -----------------------</v>
          </cell>
          <cell r="N81" t="str">
            <v xml:space="preserve">  -----------------------</v>
          </cell>
          <cell r="P81" t="str">
            <v xml:space="preserve">  -----------------------</v>
          </cell>
          <cell r="Q81">
            <v>0</v>
          </cell>
        </row>
        <row r="82">
          <cell r="C82">
            <v>183605.7</v>
          </cell>
          <cell r="D82">
            <v>54842.95</v>
          </cell>
          <cell r="E82">
            <v>733.99</v>
          </cell>
          <cell r="F82">
            <v>0</v>
          </cell>
          <cell r="G82">
            <v>239182.64</v>
          </cell>
          <cell r="H82">
            <v>0</v>
          </cell>
          <cell r="I82">
            <v>0</v>
          </cell>
          <cell r="J82">
            <v>33916.370000000003</v>
          </cell>
          <cell r="K82">
            <v>733.99</v>
          </cell>
          <cell r="L82">
            <v>0.88</v>
          </cell>
          <cell r="M82">
            <v>34651.24</v>
          </cell>
          <cell r="N82">
            <v>204531.4</v>
          </cell>
          <cell r="P82">
            <v>0</v>
          </cell>
          <cell r="Q82" t="e">
            <v>#N/A</v>
          </cell>
        </row>
        <row r="83">
          <cell r="P83"/>
          <cell r="Q83" t="e">
            <v>#N/A</v>
          </cell>
        </row>
        <row r="84">
          <cell r="A84" t="str">
            <v>Departamento 14 Unidad Técnica de Prerrogativas</v>
          </cell>
          <cell r="P84"/>
          <cell r="Q84">
            <v>0</v>
          </cell>
        </row>
        <row r="85">
          <cell r="A85" t="str">
            <v>010820026</v>
          </cell>
          <cell r="B85" t="str">
            <v>Beas Barroso María Fernanda</v>
          </cell>
          <cell r="C85">
            <v>10171.35</v>
          </cell>
          <cell r="D85">
            <v>3038.19</v>
          </cell>
          <cell r="E85">
            <v>46.16</v>
          </cell>
          <cell r="F85">
            <v>0</v>
          </cell>
          <cell r="G85">
            <v>13255.7</v>
          </cell>
          <cell r="H85">
            <v>0</v>
          </cell>
          <cell r="I85">
            <v>0</v>
          </cell>
          <cell r="J85">
            <v>2100.9699999999998</v>
          </cell>
          <cell r="K85">
            <v>46.16</v>
          </cell>
          <cell r="L85">
            <v>-0.03</v>
          </cell>
          <cell r="M85">
            <v>2147.1</v>
          </cell>
          <cell r="N85">
            <v>11108.6</v>
          </cell>
          <cell r="P85">
            <v>0</v>
          </cell>
          <cell r="Q85">
            <v>99</v>
          </cell>
        </row>
        <row r="86">
          <cell r="A86" t="str">
            <v>160121025</v>
          </cell>
          <cell r="B86" t="str">
            <v>Rosas  Huerta Margarita Berenice</v>
          </cell>
          <cell r="C86">
            <v>10171.35</v>
          </cell>
          <cell r="D86">
            <v>3038.19</v>
          </cell>
          <cell r="E86">
            <v>46.16</v>
          </cell>
          <cell r="F86">
            <v>0</v>
          </cell>
          <cell r="G86">
            <v>13255.7</v>
          </cell>
          <cell r="H86">
            <v>0</v>
          </cell>
          <cell r="I86">
            <v>0</v>
          </cell>
          <cell r="J86">
            <v>2100.9699999999998</v>
          </cell>
          <cell r="K86">
            <v>46.16</v>
          </cell>
          <cell r="L86">
            <v>-0.03</v>
          </cell>
          <cell r="M86">
            <v>2147.1</v>
          </cell>
          <cell r="N86">
            <v>11108.6</v>
          </cell>
          <cell r="P86">
            <v>0</v>
          </cell>
          <cell r="Q86">
            <v>99</v>
          </cell>
        </row>
        <row r="87">
          <cell r="A87" t="str">
            <v>190816005</v>
          </cell>
          <cell r="B87" t="str">
            <v>Guadalajara Gutiérrez Norma</v>
          </cell>
          <cell r="C87">
            <v>10171.35</v>
          </cell>
          <cell r="D87">
            <v>3038.19</v>
          </cell>
          <cell r="E87">
            <v>46.16</v>
          </cell>
          <cell r="F87">
            <v>0</v>
          </cell>
          <cell r="G87">
            <v>13255.7</v>
          </cell>
          <cell r="H87">
            <v>0</v>
          </cell>
          <cell r="I87">
            <v>0</v>
          </cell>
          <cell r="J87">
            <v>2100.9699999999998</v>
          </cell>
          <cell r="K87">
            <v>46.16</v>
          </cell>
          <cell r="L87">
            <v>-0.03</v>
          </cell>
          <cell r="M87">
            <v>2147.1</v>
          </cell>
          <cell r="N87">
            <v>11108.6</v>
          </cell>
          <cell r="P87">
            <v>0</v>
          </cell>
          <cell r="Q87">
            <v>40</v>
          </cell>
        </row>
        <row r="88">
          <cell r="A88" t="str">
            <v>Total Depto</v>
          </cell>
          <cell r="B88">
            <v>3</v>
          </cell>
          <cell r="C88" t="str">
            <v xml:space="preserve">  -----------------------</v>
          </cell>
          <cell r="D88" t="str">
            <v xml:space="preserve">  -----------------------</v>
          </cell>
          <cell r="E88" t="str">
            <v xml:space="preserve">  -----------------------</v>
          </cell>
          <cell r="F88" t="str">
            <v xml:space="preserve">  -----------------------</v>
          </cell>
          <cell r="G88" t="str">
            <v xml:space="preserve">  -----------------------</v>
          </cell>
          <cell r="H88" t="str">
            <v xml:space="preserve">  -----------------------</v>
          </cell>
          <cell r="I88" t="str">
            <v xml:space="preserve">  -----------------------</v>
          </cell>
          <cell r="J88" t="str">
            <v xml:space="preserve">  -----------------------</v>
          </cell>
          <cell r="K88" t="str">
            <v xml:space="preserve">  -----------------------</v>
          </cell>
          <cell r="L88" t="str">
            <v xml:space="preserve">  -----------------------</v>
          </cell>
          <cell r="M88" t="str">
            <v xml:space="preserve">  -----------------------</v>
          </cell>
          <cell r="N88" t="str">
            <v xml:space="preserve">  -----------------------</v>
          </cell>
          <cell r="P88" t="str">
            <v xml:space="preserve">  -----------------------</v>
          </cell>
          <cell r="Q88">
            <v>0</v>
          </cell>
        </row>
        <row r="89">
          <cell r="C89">
            <v>30514.05</v>
          </cell>
          <cell r="D89">
            <v>9114.57</v>
          </cell>
          <cell r="E89">
            <v>138.47999999999999</v>
          </cell>
          <cell r="F89">
            <v>0</v>
          </cell>
          <cell r="G89">
            <v>39767.1</v>
          </cell>
          <cell r="H89">
            <v>0</v>
          </cell>
          <cell r="I89">
            <v>0</v>
          </cell>
          <cell r="J89">
            <v>6302.91</v>
          </cell>
          <cell r="K89">
            <v>138.47999999999999</v>
          </cell>
          <cell r="L89">
            <v>-0.09</v>
          </cell>
          <cell r="M89">
            <v>6441.3</v>
          </cell>
          <cell r="N89">
            <v>33325.800000000003</v>
          </cell>
          <cell r="P89">
            <v>0</v>
          </cell>
          <cell r="Q89" t="e">
            <v>#N/A</v>
          </cell>
        </row>
        <row r="90">
          <cell r="P90"/>
          <cell r="Q90" t="e">
            <v>#N/A</v>
          </cell>
        </row>
        <row r="91">
          <cell r="A91" t="str">
            <v>Departamento 15 Secretaría Técnica de Comisiones</v>
          </cell>
          <cell r="P91"/>
          <cell r="Q91">
            <v>0</v>
          </cell>
        </row>
        <row r="92">
          <cell r="A92" t="str">
            <v>010820029</v>
          </cell>
          <cell r="B92" t="str">
            <v>Rodríguez Galván Vivecka</v>
          </cell>
          <cell r="C92">
            <v>7823.25</v>
          </cell>
          <cell r="D92">
            <v>2336.8000000000002</v>
          </cell>
          <cell r="E92">
            <v>31.65</v>
          </cell>
          <cell r="F92">
            <v>0</v>
          </cell>
          <cell r="G92">
            <v>10191.700000000001</v>
          </cell>
          <cell r="H92">
            <v>0</v>
          </cell>
          <cell r="I92">
            <v>0</v>
          </cell>
          <cell r="J92">
            <v>1449.6</v>
          </cell>
          <cell r="K92">
            <v>31.65</v>
          </cell>
          <cell r="L92">
            <v>-0.15</v>
          </cell>
          <cell r="M92">
            <v>1481.1</v>
          </cell>
          <cell r="N92">
            <v>8710.6</v>
          </cell>
          <cell r="P92">
            <v>0</v>
          </cell>
          <cell r="Q92">
            <v>99</v>
          </cell>
        </row>
        <row r="93">
          <cell r="A93" t="str">
            <v>010820030</v>
          </cell>
          <cell r="B93" t="str">
            <v>Jaureguí Navarro Susana Rocío</v>
          </cell>
          <cell r="C93">
            <v>7823.25</v>
          </cell>
          <cell r="D93">
            <v>2336.8000000000002</v>
          </cell>
          <cell r="E93">
            <v>31.65</v>
          </cell>
          <cell r="F93">
            <v>0</v>
          </cell>
          <cell r="G93">
            <v>10191.700000000001</v>
          </cell>
          <cell r="H93">
            <v>0</v>
          </cell>
          <cell r="I93">
            <v>0</v>
          </cell>
          <cell r="J93">
            <v>1449.6</v>
          </cell>
          <cell r="K93">
            <v>31.65</v>
          </cell>
          <cell r="L93">
            <v>-0.15</v>
          </cell>
          <cell r="M93">
            <v>1481.1</v>
          </cell>
          <cell r="N93">
            <v>8710.6</v>
          </cell>
          <cell r="P93">
            <v>0</v>
          </cell>
          <cell r="Q93">
            <v>40</v>
          </cell>
        </row>
        <row r="94">
          <cell r="A94" t="str">
            <v>010820031</v>
          </cell>
          <cell r="B94" t="str">
            <v>Flores Lomelí Mauricio</v>
          </cell>
          <cell r="C94">
            <v>7823.25</v>
          </cell>
          <cell r="D94">
            <v>2336.8000000000002</v>
          </cell>
          <cell r="E94">
            <v>31.65</v>
          </cell>
          <cell r="F94">
            <v>0</v>
          </cell>
          <cell r="G94">
            <v>10191.700000000001</v>
          </cell>
          <cell r="H94">
            <v>0</v>
          </cell>
          <cell r="I94">
            <v>0</v>
          </cell>
          <cell r="J94">
            <v>1449.6</v>
          </cell>
          <cell r="K94">
            <v>31.65</v>
          </cell>
          <cell r="L94">
            <v>-0.15</v>
          </cell>
          <cell r="M94">
            <v>1481.1</v>
          </cell>
          <cell r="N94">
            <v>8710.6</v>
          </cell>
          <cell r="P94">
            <v>0</v>
          </cell>
          <cell r="Q94">
            <v>40</v>
          </cell>
        </row>
        <row r="95">
          <cell r="A95" t="str">
            <v>160121001</v>
          </cell>
          <cell r="B95" t="str">
            <v>Chávez  Ramírez Beatriz</v>
          </cell>
          <cell r="C95">
            <v>7823.25</v>
          </cell>
          <cell r="D95">
            <v>2336.8000000000002</v>
          </cell>
          <cell r="E95">
            <v>31.65</v>
          </cell>
          <cell r="F95">
            <v>0</v>
          </cell>
          <cell r="G95">
            <v>10191.700000000001</v>
          </cell>
          <cell r="H95">
            <v>0</v>
          </cell>
          <cell r="I95">
            <v>0</v>
          </cell>
          <cell r="J95">
            <v>1449.6</v>
          </cell>
          <cell r="K95">
            <v>31.65</v>
          </cell>
          <cell r="L95">
            <v>0.05</v>
          </cell>
          <cell r="M95">
            <v>1481.3</v>
          </cell>
          <cell r="N95">
            <v>8710.4</v>
          </cell>
          <cell r="P95">
            <v>0</v>
          </cell>
          <cell r="Q95">
            <v>40</v>
          </cell>
        </row>
        <row r="96">
          <cell r="A96" t="str">
            <v>180101030</v>
          </cell>
          <cell r="B96" t="str">
            <v>Ruíz Benítez Carolina</v>
          </cell>
          <cell r="C96">
            <v>10171.35</v>
          </cell>
          <cell r="D96">
            <v>3038.19</v>
          </cell>
          <cell r="E96">
            <v>46.16</v>
          </cell>
          <cell r="F96">
            <v>0</v>
          </cell>
          <cell r="G96">
            <v>13255.7</v>
          </cell>
          <cell r="H96">
            <v>0</v>
          </cell>
          <cell r="I96">
            <v>0</v>
          </cell>
          <cell r="J96">
            <v>2100.9699999999998</v>
          </cell>
          <cell r="K96">
            <v>46.16</v>
          </cell>
          <cell r="L96">
            <v>-0.03</v>
          </cell>
          <cell r="M96">
            <v>2147.1</v>
          </cell>
          <cell r="N96">
            <v>11108.6</v>
          </cell>
          <cell r="P96">
            <v>0</v>
          </cell>
          <cell r="Q96">
            <v>99</v>
          </cell>
        </row>
        <row r="97">
          <cell r="A97" t="str">
            <v>201101003</v>
          </cell>
          <cell r="B97" t="str">
            <v>Sánchez Sánchez Karla Mayte</v>
          </cell>
          <cell r="C97">
            <v>10171.35</v>
          </cell>
          <cell r="D97">
            <v>3038.19</v>
          </cell>
          <cell r="E97">
            <v>46.16</v>
          </cell>
          <cell r="F97">
            <v>0</v>
          </cell>
          <cell r="G97">
            <v>13255.7</v>
          </cell>
          <cell r="H97">
            <v>0</v>
          </cell>
          <cell r="I97">
            <v>0</v>
          </cell>
          <cell r="J97">
            <v>2100.9699999999998</v>
          </cell>
          <cell r="K97">
            <v>46.16</v>
          </cell>
          <cell r="L97">
            <v>0.17</v>
          </cell>
          <cell r="M97">
            <v>2147.3000000000002</v>
          </cell>
          <cell r="N97">
            <v>11108.4</v>
          </cell>
          <cell r="P97">
            <v>0</v>
          </cell>
          <cell r="Q97">
            <v>40</v>
          </cell>
        </row>
        <row r="98">
          <cell r="A98" t="str">
            <v>Total Depto</v>
          </cell>
          <cell r="B98">
            <v>6</v>
          </cell>
          <cell r="C98" t="str">
            <v xml:space="preserve">  -----------------------</v>
          </cell>
          <cell r="D98" t="str">
            <v xml:space="preserve">  -----------------------</v>
          </cell>
          <cell r="E98" t="str">
            <v xml:space="preserve">  -----------------------</v>
          </cell>
          <cell r="F98" t="str">
            <v xml:space="preserve">  -----------------------</v>
          </cell>
          <cell r="G98" t="str">
            <v xml:space="preserve">  -----------------------</v>
          </cell>
          <cell r="H98" t="str">
            <v xml:space="preserve">  -----------------------</v>
          </cell>
          <cell r="I98" t="str">
            <v xml:space="preserve">  -----------------------</v>
          </cell>
          <cell r="J98" t="str">
            <v xml:space="preserve">  -----------------------</v>
          </cell>
          <cell r="K98" t="str">
            <v xml:space="preserve">  -----------------------</v>
          </cell>
          <cell r="L98" t="str">
            <v xml:space="preserve">  -----------------------</v>
          </cell>
          <cell r="M98" t="str">
            <v xml:space="preserve">  -----------------------</v>
          </cell>
          <cell r="N98" t="str">
            <v xml:space="preserve">  -----------------------</v>
          </cell>
          <cell r="P98" t="str">
            <v xml:space="preserve">  -----------------------</v>
          </cell>
          <cell r="Q98">
            <v>0</v>
          </cell>
        </row>
        <row r="99">
          <cell r="C99">
            <v>51635.7</v>
          </cell>
          <cell r="D99">
            <v>15423.58</v>
          </cell>
          <cell r="E99">
            <v>218.92</v>
          </cell>
          <cell r="F99">
            <v>0</v>
          </cell>
          <cell r="G99">
            <v>67278.2</v>
          </cell>
          <cell r="H99">
            <v>0</v>
          </cell>
          <cell r="I99">
            <v>0</v>
          </cell>
          <cell r="J99">
            <v>10000.34</v>
          </cell>
          <cell r="K99">
            <v>218.92</v>
          </cell>
          <cell r="L99">
            <v>-0.26</v>
          </cell>
          <cell r="M99">
            <v>10219</v>
          </cell>
          <cell r="N99">
            <v>57059.199999999997</v>
          </cell>
          <cell r="P99">
            <v>0</v>
          </cell>
          <cell r="Q99" t="e">
            <v>#N/A</v>
          </cell>
        </row>
        <row r="100">
          <cell r="P100"/>
          <cell r="Q100" t="e">
            <v>#N/A</v>
          </cell>
        </row>
        <row r="101">
          <cell r="A101" t="str">
            <v>Departamento 16 Unidad Técnica de Fiscalización</v>
          </cell>
          <cell r="P101"/>
          <cell r="Q101">
            <v>0</v>
          </cell>
        </row>
        <row r="102">
          <cell r="A102" t="str">
            <v>160121020</v>
          </cell>
          <cell r="B102" t="str">
            <v>Lopez Rosas Rafaela Margarita</v>
          </cell>
          <cell r="C102">
            <v>7823.25</v>
          </cell>
          <cell r="D102">
            <v>2336.8000000000002</v>
          </cell>
          <cell r="E102">
            <v>31.65</v>
          </cell>
          <cell r="F102">
            <v>0</v>
          </cell>
          <cell r="G102">
            <v>10191.700000000001</v>
          </cell>
          <cell r="H102">
            <v>0</v>
          </cell>
          <cell r="I102">
            <v>0</v>
          </cell>
          <cell r="J102">
            <v>1449.6</v>
          </cell>
          <cell r="K102">
            <v>31.65</v>
          </cell>
          <cell r="L102">
            <v>0.05</v>
          </cell>
          <cell r="M102">
            <v>1481.3</v>
          </cell>
          <cell r="N102">
            <v>8710.4</v>
          </cell>
          <cell r="P102">
            <v>0</v>
          </cell>
          <cell r="Q102">
            <v>99</v>
          </cell>
        </row>
        <row r="103">
          <cell r="A103" t="str">
            <v>160721003</v>
          </cell>
          <cell r="B103" t="str">
            <v>Torres Vega Luis Alejandro</v>
          </cell>
          <cell r="C103">
            <v>7823.25</v>
          </cell>
          <cell r="D103">
            <v>2336.8000000000002</v>
          </cell>
          <cell r="E103">
            <v>31.65</v>
          </cell>
          <cell r="F103">
            <v>0</v>
          </cell>
          <cell r="G103">
            <v>10191.700000000001</v>
          </cell>
          <cell r="H103">
            <v>0</v>
          </cell>
          <cell r="I103">
            <v>0</v>
          </cell>
          <cell r="J103">
            <v>1449.6</v>
          </cell>
          <cell r="K103">
            <v>31.65</v>
          </cell>
          <cell r="L103">
            <v>0.05</v>
          </cell>
          <cell r="M103">
            <v>1481.3</v>
          </cell>
          <cell r="N103">
            <v>8710.4</v>
          </cell>
          <cell r="P103">
            <v>0</v>
          </cell>
          <cell r="Q103">
            <v>99</v>
          </cell>
        </row>
        <row r="104">
          <cell r="A104" t="str">
            <v>180101029</v>
          </cell>
          <cell r="B104" t="str">
            <v>González Hernández Miriam Del Rocío</v>
          </cell>
          <cell r="C104">
            <v>10171.35</v>
          </cell>
          <cell r="D104">
            <v>3038.19</v>
          </cell>
          <cell r="E104">
            <v>46.16</v>
          </cell>
          <cell r="F104">
            <v>0</v>
          </cell>
          <cell r="G104">
            <v>13255.7</v>
          </cell>
          <cell r="H104">
            <v>0</v>
          </cell>
          <cell r="I104">
            <v>0</v>
          </cell>
          <cell r="J104">
            <v>2100.9699999999998</v>
          </cell>
          <cell r="K104">
            <v>46.16</v>
          </cell>
          <cell r="L104">
            <v>-0.03</v>
          </cell>
          <cell r="M104">
            <v>2147.1</v>
          </cell>
          <cell r="N104">
            <v>11108.6</v>
          </cell>
          <cell r="P104">
            <v>0</v>
          </cell>
          <cell r="Q104">
            <v>99</v>
          </cell>
        </row>
        <row r="105">
          <cell r="A105" t="str">
            <v>190816001</v>
          </cell>
          <cell r="B105" t="str">
            <v>Macias Gallegos Liliana Ibeth</v>
          </cell>
          <cell r="C105">
            <v>10171.35</v>
          </cell>
          <cell r="D105">
            <v>3038.19</v>
          </cell>
          <cell r="E105">
            <v>46.16</v>
          </cell>
          <cell r="F105">
            <v>0</v>
          </cell>
          <cell r="G105">
            <v>13255.7</v>
          </cell>
          <cell r="H105">
            <v>0</v>
          </cell>
          <cell r="I105">
            <v>0</v>
          </cell>
          <cell r="J105">
            <v>2100.9699999999998</v>
          </cell>
          <cell r="K105">
            <v>46.16</v>
          </cell>
          <cell r="L105">
            <v>0.17</v>
          </cell>
          <cell r="M105">
            <v>2147.3000000000002</v>
          </cell>
          <cell r="N105">
            <v>11108.4</v>
          </cell>
          <cell r="P105">
            <v>0</v>
          </cell>
          <cell r="Q105">
            <v>99</v>
          </cell>
        </row>
        <row r="106">
          <cell r="A106" t="str">
            <v>231020009</v>
          </cell>
          <cell r="B106" t="str">
            <v>Juárez Novoa Luis Ricardo</v>
          </cell>
          <cell r="C106">
            <v>10171.35</v>
          </cell>
          <cell r="D106">
            <v>3038.19</v>
          </cell>
          <cell r="E106">
            <v>46.16</v>
          </cell>
          <cell r="F106">
            <v>0</v>
          </cell>
          <cell r="G106">
            <v>13255.7</v>
          </cell>
          <cell r="H106">
            <v>0</v>
          </cell>
          <cell r="I106">
            <v>0</v>
          </cell>
          <cell r="J106">
            <v>2100.9699999999998</v>
          </cell>
          <cell r="K106">
            <v>46.16</v>
          </cell>
          <cell r="L106">
            <v>-0.03</v>
          </cell>
          <cell r="M106">
            <v>2147.1</v>
          </cell>
          <cell r="N106">
            <v>11108.6</v>
          </cell>
          <cell r="P106">
            <v>0</v>
          </cell>
          <cell r="Q106">
            <v>40</v>
          </cell>
        </row>
        <row r="107">
          <cell r="A107" t="str">
            <v>Total Depto</v>
          </cell>
          <cell r="B107">
            <v>5</v>
          </cell>
          <cell r="C107" t="str">
            <v xml:space="preserve">  -----------------------</v>
          </cell>
          <cell r="D107" t="str">
            <v xml:space="preserve">  -----------------------</v>
          </cell>
          <cell r="E107" t="str">
            <v xml:space="preserve">  -----------------------</v>
          </cell>
          <cell r="F107" t="str">
            <v xml:space="preserve">  -----------------------</v>
          </cell>
          <cell r="G107" t="str">
            <v xml:space="preserve">  -----------------------</v>
          </cell>
          <cell r="H107" t="str">
            <v xml:space="preserve">  -----------------------</v>
          </cell>
          <cell r="I107" t="str">
            <v xml:space="preserve">  -----------------------</v>
          </cell>
          <cell r="J107" t="str">
            <v xml:space="preserve">  -----------------------</v>
          </cell>
          <cell r="K107" t="str">
            <v xml:space="preserve">  -----------------------</v>
          </cell>
          <cell r="L107" t="str">
            <v xml:space="preserve">  -----------------------</v>
          </cell>
          <cell r="M107" t="str">
            <v xml:space="preserve">  -----------------------</v>
          </cell>
          <cell r="N107" t="str">
            <v xml:space="preserve">  -----------------------</v>
          </cell>
          <cell r="P107" t="str">
            <v xml:space="preserve">  -----------------------</v>
          </cell>
          <cell r="Q107">
            <v>0</v>
          </cell>
        </row>
        <row r="108">
          <cell r="C108">
            <v>46160.55</v>
          </cell>
          <cell r="D108">
            <v>13788.17</v>
          </cell>
          <cell r="E108">
            <v>201.78</v>
          </cell>
          <cell r="F108">
            <v>0</v>
          </cell>
          <cell r="G108">
            <v>60150.5</v>
          </cell>
          <cell r="H108">
            <v>0</v>
          </cell>
          <cell r="I108">
            <v>0</v>
          </cell>
          <cell r="J108">
            <v>9202.11</v>
          </cell>
          <cell r="K108">
            <v>201.78</v>
          </cell>
          <cell r="L108">
            <v>0.21</v>
          </cell>
          <cell r="M108">
            <v>9404.1</v>
          </cell>
          <cell r="N108">
            <v>50746.400000000001</v>
          </cell>
          <cell r="P108">
            <v>0</v>
          </cell>
          <cell r="Q108" t="e">
            <v>#N/A</v>
          </cell>
        </row>
        <row r="109">
          <cell r="P109"/>
          <cell r="Q109" t="e">
            <v>#N/A</v>
          </cell>
        </row>
        <row r="110">
          <cell r="A110" t="str">
            <v>Departamento 21 Dirección de Informática</v>
          </cell>
          <cell r="P110"/>
          <cell r="Q110">
            <v>0</v>
          </cell>
        </row>
        <row r="111">
          <cell r="A111" t="str">
            <v>010121003</v>
          </cell>
          <cell r="B111" t="str">
            <v>Baltierra Conchas Paula</v>
          </cell>
          <cell r="C111">
            <v>10171.35</v>
          </cell>
          <cell r="D111">
            <v>3038.19</v>
          </cell>
          <cell r="E111">
            <v>46.16</v>
          </cell>
          <cell r="F111">
            <v>0</v>
          </cell>
          <cell r="G111">
            <v>13255.7</v>
          </cell>
          <cell r="H111">
            <v>0</v>
          </cell>
          <cell r="I111">
            <v>0</v>
          </cell>
          <cell r="J111">
            <v>2100.9699999999998</v>
          </cell>
          <cell r="K111">
            <v>46.16</v>
          </cell>
          <cell r="L111">
            <v>-0.03</v>
          </cell>
          <cell r="M111">
            <v>2147.1</v>
          </cell>
          <cell r="N111">
            <v>11108.6</v>
          </cell>
          <cell r="P111">
            <v>0</v>
          </cell>
          <cell r="Q111">
            <v>40</v>
          </cell>
        </row>
        <row r="112">
          <cell r="A112" t="str">
            <v>010121005</v>
          </cell>
          <cell r="B112" t="str">
            <v>Beltran Zamora Itza Nonatzin</v>
          </cell>
          <cell r="C112">
            <v>10171.35</v>
          </cell>
          <cell r="D112">
            <v>3038.19</v>
          </cell>
          <cell r="E112">
            <v>46.16</v>
          </cell>
          <cell r="F112">
            <v>0</v>
          </cell>
          <cell r="G112">
            <v>13255.7</v>
          </cell>
          <cell r="H112">
            <v>0</v>
          </cell>
          <cell r="I112">
            <v>0</v>
          </cell>
          <cell r="J112">
            <v>2100.9699999999998</v>
          </cell>
          <cell r="K112">
            <v>46.16</v>
          </cell>
          <cell r="L112">
            <v>-0.03</v>
          </cell>
          <cell r="M112">
            <v>2147.1</v>
          </cell>
          <cell r="N112">
            <v>11108.6</v>
          </cell>
          <cell r="P112">
            <v>0</v>
          </cell>
          <cell r="Q112">
            <v>99</v>
          </cell>
        </row>
        <row r="113">
          <cell r="A113" t="str">
            <v>010121009</v>
          </cell>
          <cell r="B113" t="str">
            <v>Cárdenas Gándara Daniel</v>
          </cell>
          <cell r="C113">
            <v>10171.35</v>
          </cell>
          <cell r="D113">
            <v>3038.19</v>
          </cell>
          <cell r="E113">
            <v>46.16</v>
          </cell>
          <cell r="F113">
            <v>0</v>
          </cell>
          <cell r="G113">
            <v>13255.7</v>
          </cell>
          <cell r="H113">
            <v>0</v>
          </cell>
          <cell r="I113">
            <v>0</v>
          </cell>
          <cell r="J113">
            <v>2100.9699999999998</v>
          </cell>
          <cell r="K113">
            <v>46.16</v>
          </cell>
          <cell r="L113">
            <v>-0.03</v>
          </cell>
          <cell r="M113">
            <v>2147.1</v>
          </cell>
          <cell r="N113">
            <v>11108.6</v>
          </cell>
          <cell r="P113">
            <v>0</v>
          </cell>
          <cell r="Q113">
            <v>99</v>
          </cell>
        </row>
        <row r="114">
          <cell r="A114" t="str">
            <v>010121013</v>
          </cell>
          <cell r="B114" t="str">
            <v>Dumaine Tirado Jesús Alberto</v>
          </cell>
          <cell r="C114">
            <v>10171.35</v>
          </cell>
          <cell r="D114">
            <v>3038.19</v>
          </cell>
          <cell r="E114">
            <v>46.16</v>
          </cell>
          <cell r="F114">
            <v>0</v>
          </cell>
          <cell r="G114">
            <v>13255.7</v>
          </cell>
          <cell r="H114">
            <v>0</v>
          </cell>
          <cell r="I114">
            <v>0</v>
          </cell>
          <cell r="J114">
            <v>2100.9699999999998</v>
          </cell>
          <cell r="K114">
            <v>46.16</v>
          </cell>
          <cell r="L114">
            <v>-0.03</v>
          </cell>
          <cell r="M114">
            <v>2147.1</v>
          </cell>
          <cell r="N114">
            <v>11108.6</v>
          </cell>
          <cell r="P114">
            <v>0</v>
          </cell>
          <cell r="Q114">
            <v>40</v>
          </cell>
        </row>
        <row r="115">
          <cell r="A115" t="str">
            <v>010121018</v>
          </cell>
          <cell r="B115" t="str">
            <v>Muñoz Díaz Ericardo</v>
          </cell>
          <cell r="C115">
            <v>10171.35</v>
          </cell>
          <cell r="D115">
            <v>3038.19</v>
          </cell>
          <cell r="E115">
            <v>46.16</v>
          </cell>
          <cell r="F115">
            <v>0</v>
          </cell>
          <cell r="G115">
            <v>13255.7</v>
          </cell>
          <cell r="H115">
            <v>0</v>
          </cell>
          <cell r="I115">
            <v>0</v>
          </cell>
          <cell r="J115">
            <v>2100.9699999999998</v>
          </cell>
          <cell r="K115">
            <v>46.16</v>
          </cell>
          <cell r="L115">
            <v>-0.03</v>
          </cell>
          <cell r="M115">
            <v>2147.1</v>
          </cell>
          <cell r="N115">
            <v>11108.6</v>
          </cell>
          <cell r="P115">
            <v>0</v>
          </cell>
          <cell r="Q115">
            <v>99</v>
          </cell>
        </row>
        <row r="116">
          <cell r="A116" t="str">
            <v>01022001E</v>
          </cell>
          <cell r="B116" t="str">
            <v>González Corona Diana Sarahi</v>
          </cell>
          <cell r="C116">
            <v>10171.35</v>
          </cell>
          <cell r="D116">
            <v>3038.19</v>
          </cell>
          <cell r="E116">
            <v>46.16</v>
          </cell>
          <cell r="F116">
            <v>0</v>
          </cell>
          <cell r="G116">
            <v>13255.7</v>
          </cell>
          <cell r="H116">
            <v>0</v>
          </cell>
          <cell r="I116">
            <v>0</v>
          </cell>
          <cell r="J116">
            <v>2100.9699999999998</v>
          </cell>
          <cell r="K116">
            <v>46.16</v>
          </cell>
          <cell r="L116">
            <v>-0.03</v>
          </cell>
          <cell r="M116">
            <v>2147.1</v>
          </cell>
          <cell r="N116">
            <v>11108.6</v>
          </cell>
          <cell r="P116">
            <v>0</v>
          </cell>
          <cell r="Q116">
            <v>99</v>
          </cell>
        </row>
        <row r="117">
          <cell r="A117" t="str">
            <v>01022002E</v>
          </cell>
          <cell r="B117" t="str">
            <v>Vargas López Tómas Alejandro</v>
          </cell>
          <cell r="C117">
            <v>10171.35</v>
          </cell>
          <cell r="D117">
            <v>3038.19</v>
          </cell>
          <cell r="E117">
            <v>46.16</v>
          </cell>
          <cell r="F117">
            <v>0</v>
          </cell>
          <cell r="G117">
            <v>13255.7</v>
          </cell>
          <cell r="H117">
            <v>0</v>
          </cell>
          <cell r="I117">
            <v>0</v>
          </cell>
          <cell r="J117">
            <v>2100.9699999999998</v>
          </cell>
          <cell r="K117">
            <v>46.16</v>
          </cell>
          <cell r="L117">
            <v>0.17</v>
          </cell>
          <cell r="M117">
            <v>2147.3000000000002</v>
          </cell>
          <cell r="N117">
            <v>11108.4</v>
          </cell>
          <cell r="P117">
            <v>0</v>
          </cell>
          <cell r="Q117">
            <v>99</v>
          </cell>
        </row>
        <row r="118">
          <cell r="A118" t="str">
            <v>010721007</v>
          </cell>
          <cell r="B118" t="str">
            <v>Lozano Sánchez Oscar Eduardo</v>
          </cell>
          <cell r="C118">
            <v>10171.35</v>
          </cell>
          <cell r="D118">
            <v>3038.19</v>
          </cell>
          <cell r="E118">
            <v>46.16</v>
          </cell>
          <cell r="F118">
            <v>0</v>
          </cell>
          <cell r="G118">
            <v>13255.7</v>
          </cell>
          <cell r="H118">
            <v>0</v>
          </cell>
          <cell r="I118">
            <v>0</v>
          </cell>
          <cell r="J118">
            <v>2100.9699999999998</v>
          </cell>
          <cell r="K118">
            <v>46.16</v>
          </cell>
          <cell r="L118">
            <v>0.17</v>
          </cell>
          <cell r="M118">
            <v>2147.3000000000002</v>
          </cell>
          <cell r="N118">
            <v>11108.4</v>
          </cell>
          <cell r="P118">
            <v>0</v>
          </cell>
          <cell r="Q118">
            <v>99</v>
          </cell>
        </row>
        <row r="119">
          <cell r="A119" t="str">
            <v>010820015</v>
          </cell>
          <cell r="B119" t="str">
            <v>Meneses De La Sotarriba José Juan</v>
          </cell>
          <cell r="C119">
            <v>10171.35</v>
          </cell>
          <cell r="D119">
            <v>3038.19</v>
          </cell>
          <cell r="E119">
            <v>46.16</v>
          </cell>
          <cell r="F119">
            <v>0</v>
          </cell>
          <cell r="G119">
            <v>13255.7</v>
          </cell>
          <cell r="H119">
            <v>0</v>
          </cell>
          <cell r="I119">
            <v>0</v>
          </cell>
          <cell r="J119">
            <v>2100.9699999999998</v>
          </cell>
          <cell r="K119">
            <v>46.16</v>
          </cell>
          <cell r="L119">
            <v>-0.03</v>
          </cell>
          <cell r="M119">
            <v>2147.1</v>
          </cell>
          <cell r="N119">
            <v>11108.6</v>
          </cell>
          <cell r="P119">
            <v>0</v>
          </cell>
          <cell r="Q119">
            <v>99</v>
          </cell>
        </row>
        <row r="120">
          <cell r="A120" t="str">
            <v>010820016</v>
          </cell>
          <cell r="B120" t="str">
            <v>González García Guillermo Emmanuel</v>
          </cell>
          <cell r="C120">
            <v>10171.35</v>
          </cell>
          <cell r="D120">
            <v>3038.19</v>
          </cell>
          <cell r="E120">
            <v>46.16</v>
          </cell>
          <cell r="F120">
            <v>0</v>
          </cell>
          <cell r="G120">
            <v>13255.7</v>
          </cell>
          <cell r="H120">
            <v>0</v>
          </cell>
          <cell r="I120">
            <v>0</v>
          </cell>
          <cell r="J120">
            <v>2100.9699999999998</v>
          </cell>
          <cell r="K120">
            <v>46.16</v>
          </cell>
          <cell r="L120">
            <v>-0.03</v>
          </cell>
          <cell r="M120">
            <v>2147.1</v>
          </cell>
          <cell r="N120">
            <v>11108.6</v>
          </cell>
          <cell r="P120">
            <v>0</v>
          </cell>
          <cell r="Q120">
            <v>40</v>
          </cell>
        </row>
        <row r="121">
          <cell r="A121" t="str">
            <v>081021007</v>
          </cell>
          <cell r="B121" t="str">
            <v>González Velasco Luis Arturo</v>
          </cell>
          <cell r="C121">
            <v>10171.35</v>
          </cell>
          <cell r="D121">
            <v>3038.19</v>
          </cell>
          <cell r="E121">
            <v>46.16</v>
          </cell>
          <cell r="F121">
            <v>0</v>
          </cell>
          <cell r="G121">
            <v>13255.7</v>
          </cell>
          <cell r="H121">
            <v>0</v>
          </cell>
          <cell r="I121">
            <v>0</v>
          </cell>
          <cell r="J121">
            <v>2100.9699999999998</v>
          </cell>
          <cell r="K121">
            <v>46.16</v>
          </cell>
          <cell r="L121">
            <v>-0.03</v>
          </cell>
          <cell r="M121">
            <v>2147.1</v>
          </cell>
          <cell r="N121">
            <v>11108.6</v>
          </cell>
          <cell r="P121">
            <v>0</v>
          </cell>
          <cell r="Q121">
            <v>40</v>
          </cell>
        </row>
        <row r="122">
          <cell r="A122" t="str">
            <v>150116074</v>
          </cell>
          <cell r="B122" t="str">
            <v>Flores López Yareni Yajaira</v>
          </cell>
          <cell r="C122">
            <v>10171.35</v>
          </cell>
          <cell r="D122">
            <v>3038.19</v>
          </cell>
          <cell r="E122">
            <v>46.16</v>
          </cell>
          <cell r="F122">
            <v>0</v>
          </cell>
          <cell r="G122">
            <v>13255.7</v>
          </cell>
          <cell r="H122">
            <v>0</v>
          </cell>
          <cell r="I122">
            <v>0</v>
          </cell>
          <cell r="J122">
            <v>2100.9699999999998</v>
          </cell>
          <cell r="K122">
            <v>46.16</v>
          </cell>
          <cell r="L122">
            <v>-0.03</v>
          </cell>
          <cell r="M122">
            <v>2147.1</v>
          </cell>
          <cell r="N122">
            <v>11108.6</v>
          </cell>
          <cell r="P122">
            <v>0</v>
          </cell>
          <cell r="Q122">
            <v>40</v>
          </cell>
        </row>
        <row r="123">
          <cell r="A123" t="str">
            <v>150116102</v>
          </cell>
          <cell r="B123" t="str">
            <v>Mojarro Orozco Christian</v>
          </cell>
          <cell r="C123">
            <v>10171.35</v>
          </cell>
          <cell r="D123">
            <v>3038.19</v>
          </cell>
          <cell r="E123">
            <v>46.16</v>
          </cell>
          <cell r="F123">
            <v>0</v>
          </cell>
          <cell r="G123">
            <v>13255.7</v>
          </cell>
          <cell r="H123">
            <v>0</v>
          </cell>
          <cell r="I123">
            <v>0</v>
          </cell>
          <cell r="J123">
            <v>2100.9699999999998</v>
          </cell>
          <cell r="K123">
            <v>46.16</v>
          </cell>
          <cell r="L123">
            <v>0.17</v>
          </cell>
          <cell r="M123">
            <v>2147.3000000000002</v>
          </cell>
          <cell r="N123">
            <v>11108.4</v>
          </cell>
          <cell r="P123">
            <v>0</v>
          </cell>
          <cell r="Q123">
            <v>40</v>
          </cell>
        </row>
        <row r="124">
          <cell r="A124" t="str">
            <v>150226171</v>
          </cell>
          <cell r="B124" t="str">
            <v>Chávez Pérez Lucia Victoria</v>
          </cell>
          <cell r="C124">
            <v>10171.35</v>
          </cell>
          <cell r="D124">
            <v>3038.19</v>
          </cell>
          <cell r="E124">
            <v>46.16</v>
          </cell>
          <cell r="F124">
            <v>0</v>
          </cell>
          <cell r="G124">
            <v>13255.7</v>
          </cell>
          <cell r="H124">
            <v>0</v>
          </cell>
          <cell r="I124">
            <v>0</v>
          </cell>
          <cell r="J124">
            <v>2100.9699999999998</v>
          </cell>
          <cell r="K124">
            <v>46.16</v>
          </cell>
          <cell r="L124">
            <v>-0.03</v>
          </cell>
          <cell r="M124">
            <v>2147.1</v>
          </cell>
          <cell r="N124">
            <v>11108.6</v>
          </cell>
          <cell r="P124">
            <v>0</v>
          </cell>
          <cell r="Q124">
            <v>99</v>
          </cell>
        </row>
        <row r="125">
          <cell r="A125" t="str">
            <v>160221005</v>
          </cell>
          <cell r="B125" t="str">
            <v>Peregrina Rodríguez Raúl Roberto</v>
          </cell>
          <cell r="C125">
            <v>10171.35</v>
          </cell>
          <cell r="D125">
            <v>3038.19</v>
          </cell>
          <cell r="E125">
            <v>46.16</v>
          </cell>
          <cell r="F125">
            <v>0</v>
          </cell>
          <cell r="G125">
            <v>13255.7</v>
          </cell>
          <cell r="H125">
            <v>0</v>
          </cell>
          <cell r="I125">
            <v>0</v>
          </cell>
          <cell r="J125">
            <v>2100.9699999999998</v>
          </cell>
          <cell r="K125">
            <v>46.16</v>
          </cell>
          <cell r="L125">
            <v>-0.03</v>
          </cell>
          <cell r="M125">
            <v>2147.1</v>
          </cell>
          <cell r="N125">
            <v>11108.6</v>
          </cell>
          <cell r="P125">
            <v>0</v>
          </cell>
          <cell r="Q125">
            <v>40</v>
          </cell>
        </row>
        <row r="126">
          <cell r="A126" t="str">
            <v>160221006</v>
          </cell>
          <cell r="B126" t="str">
            <v>González Hernández Luz Areli</v>
          </cell>
          <cell r="C126">
            <v>10171.35</v>
          </cell>
          <cell r="D126">
            <v>3038.19</v>
          </cell>
          <cell r="E126">
            <v>46.16</v>
          </cell>
          <cell r="F126">
            <v>0</v>
          </cell>
          <cell r="G126">
            <v>13255.7</v>
          </cell>
          <cell r="H126">
            <v>0</v>
          </cell>
          <cell r="I126">
            <v>0</v>
          </cell>
          <cell r="J126">
            <v>2100.9699999999998</v>
          </cell>
          <cell r="K126">
            <v>46.16</v>
          </cell>
          <cell r="L126">
            <v>-0.03</v>
          </cell>
          <cell r="M126">
            <v>2147.1</v>
          </cell>
          <cell r="N126">
            <v>11108.6</v>
          </cell>
          <cell r="P126">
            <v>0</v>
          </cell>
          <cell r="Q126">
            <v>40</v>
          </cell>
        </row>
        <row r="127">
          <cell r="A127" t="str">
            <v>160221015</v>
          </cell>
          <cell r="B127" t="str">
            <v>Valencia Santillán Rodrigo</v>
          </cell>
          <cell r="C127">
            <v>10171.35</v>
          </cell>
          <cell r="D127">
            <v>3038.19</v>
          </cell>
          <cell r="E127">
            <v>46.16</v>
          </cell>
          <cell r="F127">
            <v>0</v>
          </cell>
          <cell r="G127">
            <v>13255.7</v>
          </cell>
          <cell r="H127">
            <v>0</v>
          </cell>
          <cell r="I127">
            <v>0</v>
          </cell>
          <cell r="J127">
            <v>2100.9699999999998</v>
          </cell>
          <cell r="K127">
            <v>46.16</v>
          </cell>
          <cell r="L127">
            <v>-0.03</v>
          </cell>
          <cell r="M127">
            <v>2147.1</v>
          </cell>
          <cell r="N127">
            <v>11108.6</v>
          </cell>
          <cell r="P127">
            <v>0</v>
          </cell>
          <cell r="Q127">
            <v>99</v>
          </cell>
        </row>
        <row r="128">
          <cell r="A128" t="str">
            <v>160521001</v>
          </cell>
          <cell r="B128" t="str">
            <v>Ortíz Presas Miriam Berenice</v>
          </cell>
          <cell r="C128">
            <v>2695.05</v>
          </cell>
          <cell r="D128">
            <v>805</v>
          </cell>
          <cell r="E128">
            <v>0</v>
          </cell>
          <cell r="F128">
            <v>126.77</v>
          </cell>
          <cell r="G128">
            <v>3626.82</v>
          </cell>
          <cell r="H128">
            <v>-126.77</v>
          </cell>
          <cell r="I128">
            <v>243.82</v>
          </cell>
          <cell r="J128">
            <v>0</v>
          </cell>
          <cell r="K128">
            <v>0</v>
          </cell>
          <cell r="L128">
            <v>0</v>
          </cell>
          <cell r="M128">
            <v>243.82</v>
          </cell>
          <cell r="N128">
            <v>3383</v>
          </cell>
          <cell r="P128">
            <v>117.05</v>
          </cell>
          <cell r="Q128">
            <v>99</v>
          </cell>
        </row>
        <row r="129">
          <cell r="A129" t="str">
            <v>171219007</v>
          </cell>
          <cell r="B129" t="str">
            <v>Ríos Rodríguez René</v>
          </cell>
          <cell r="C129">
            <v>10171.35</v>
          </cell>
          <cell r="D129">
            <v>3038.19</v>
          </cell>
          <cell r="E129">
            <v>46.16</v>
          </cell>
          <cell r="F129">
            <v>0</v>
          </cell>
          <cell r="G129">
            <v>13255.7</v>
          </cell>
          <cell r="H129">
            <v>0</v>
          </cell>
          <cell r="I129">
            <v>0</v>
          </cell>
          <cell r="J129">
            <v>2100.9699999999998</v>
          </cell>
          <cell r="K129">
            <v>46.16</v>
          </cell>
          <cell r="L129">
            <v>-0.03</v>
          </cell>
          <cell r="M129">
            <v>2147.1</v>
          </cell>
          <cell r="N129">
            <v>11108.6</v>
          </cell>
          <cell r="P129">
            <v>0</v>
          </cell>
          <cell r="Q129">
            <v>40</v>
          </cell>
        </row>
        <row r="130">
          <cell r="A130" t="str">
            <v>180116007</v>
          </cell>
          <cell r="B130" t="str">
            <v>Lozano Martín Erika Denisse</v>
          </cell>
          <cell r="C130">
            <v>10171.35</v>
          </cell>
          <cell r="D130">
            <v>3038.19</v>
          </cell>
          <cell r="E130">
            <v>46.16</v>
          </cell>
          <cell r="F130">
            <v>0</v>
          </cell>
          <cell r="G130">
            <v>13255.7</v>
          </cell>
          <cell r="H130">
            <v>0</v>
          </cell>
          <cell r="I130">
            <v>0</v>
          </cell>
          <cell r="J130">
            <v>2100.9699999999998</v>
          </cell>
          <cell r="K130">
            <v>46.16</v>
          </cell>
          <cell r="L130">
            <v>-0.03</v>
          </cell>
          <cell r="M130">
            <v>2147.1</v>
          </cell>
          <cell r="N130">
            <v>11108.6</v>
          </cell>
          <cell r="P130">
            <v>0</v>
          </cell>
          <cell r="Q130">
            <v>99</v>
          </cell>
        </row>
        <row r="131">
          <cell r="A131" t="str">
            <v>180116044</v>
          </cell>
          <cell r="B131" t="str">
            <v>Abascal Medina César Iván</v>
          </cell>
          <cell r="C131">
            <v>10171.35</v>
          </cell>
          <cell r="D131">
            <v>3038.19</v>
          </cell>
          <cell r="E131">
            <v>46.16</v>
          </cell>
          <cell r="F131">
            <v>0</v>
          </cell>
          <cell r="G131">
            <v>13255.7</v>
          </cell>
          <cell r="H131">
            <v>0</v>
          </cell>
          <cell r="I131">
            <v>0</v>
          </cell>
          <cell r="J131">
            <v>2100.9699999999998</v>
          </cell>
          <cell r="K131">
            <v>46.16</v>
          </cell>
          <cell r="L131">
            <v>-0.03</v>
          </cell>
          <cell r="M131">
            <v>2147.1</v>
          </cell>
          <cell r="N131">
            <v>11108.6</v>
          </cell>
          <cell r="P131">
            <v>0</v>
          </cell>
          <cell r="Q131">
            <v>99</v>
          </cell>
        </row>
        <row r="132">
          <cell r="A132" t="str">
            <v>180116046</v>
          </cell>
          <cell r="B132" t="str">
            <v>López Flores Imelda Lizeth</v>
          </cell>
          <cell r="C132">
            <v>10171.35</v>
          </cell>
          <cell r="D132">
            <v>3038.19</v>
          </cell>
          <cell r="E132">
            <v>46.16</v>
          </cell>
          <cell r="F132">
            <v>0</v>
          </cell>
          <cell r="G132">
            <v>13255.7</v>
          </cell>
          <cell r="H132">
            <v>0</v>
          </cell>
          <cell r="I132">
            <v>0</v>
          </cell>
          <cell r="J132">
            <v>2100.9699999999998</v>
          </cell>
          <cell r="K132">
            <v>46.16</v>
          </cell>
          <cell r="L132">
            <v>-0.03</v>
          </cell>
          <cell r="M132">
            <v>2147.1</v>
          </cell>
          <cell r="N132">
            <v>11108.6</v>
          </cell>
          <cell r="P132">
            <v>0</v>
          </cell>
          <cell r="Q132">
            <v>99</v>
          </cell>
        </row>
        <row r="133">
          <cell r="A133" t="str">
            <v>190816008</v>
          </cell>
          <cell r="B133" t="str">
            <v>Medina Vázquez Victor Daniel</v>
          </cell>
          <cell r="C133">
            <v>10171.35</v>
          </cell>
          <cell r="D133">
            <v>3038.19</v>
          </cell>
          <cell r="E133">
            <v>46.16</v>
          </cell>
          <cell r="F133">
            <v>0</v>
          </cell>
          <cell r="G133">
            <v>13255.7</v>
          </cell>
          <cell r="H133">
            <v>0</v>
          </cell>
          <cell r="I133">
            <v>0</v>
          </cell>
          <cell r="J133">
            <v>2100.9699999999998</v>
          </cell>
          <cell r="K133">
            <v>46.16</v>
          </cell>
          <cell r="L133">
            <v>-0.03</v>
          </cell>
          <cell r="M133">
            <v>2147.1</v>
          </cell>
          <cell r="N133">
            <v>11108.6</v>
          </cell>
          <cell r="P133">
            <v>0</v>
          </cell>
          <cell r="Q133">
            <v>99</v>
          </cell>
        </row>
        <row r="134">
          <cell r="A134" t="str">
            <v>Total Depto</v>
          </cell>
          <cell r="B134">
            <v>23</v>
          </cell>
          <cell r="C134" t="str">
            <v xml:space="preserve">  -----------------------</v>
          </cell>
          <cell r="D134" t="str">
            <v xml:space="preserve">  -----------------------</v>
          </cell>
          <cell r="E134" t="str">
            <v xml:space="preserve">  -----------------------</v>
          </cell>
          <cell r="F134" t="str">
            <v xml:space="preserve">  -----------------------</v>
          </cell>
          <cell r="G134" t="str">
            <v xml:space="preserve">  -----------------------</v>
          </cell>
          <cell r="H134" t="str">
            <v xml:space="preserve">  -----------------------</v>
          </cell>
          <cell r="I134" t="str">
            <v xml:space="preserve">  -----------------------</v>
          </cell>
          <cell r="J134" t="str">
            <v xml:space="preserve">  -----------------------</v>
          </cell>
          <cell r="K134" t="str">
            <v xml:space="preserve">  -----------------------</v>
          </cell>
          <cell r="L134" t="str">
            <v xml:space="preserve">  -----------------------</v>
          </cell>
          <cell r="M134" t="str">
            <v xml:space="preserve">  -----------------------</v>
          </cell>
          <cell r="N134" t="str">
            <v xml:space="preserve">  -----------------------</v>
          </cell>
          <cell r="P134" t="str">
            <v xml:space="preserve">  -----------------------</v>
          </cell>
          <cell r="Q134">
            <v>0</v>
          </cell>
        </row>
        <row r="135">
          <cell r="C135">
            <v>226464.75</v>
          </cell>
          <cell r="D135">
            <v>67645.179999999993</v>
          </cell>
          <cell r="E135">
            <v>1015.52</v>
          </cell>
          <cell r="F135">
            <v>126.77</v>
          </cell>
          <cell r="G135">
            <v>295252.21999999997</v>
          </cell>
          <cell r="H135">
            <v>-126.77</v>
          </cell>
          <cell r="I135">
            <v>243.82</v>
          </cell>
          <cell r="J135">
            <v>46221.34</v>
          </cell>
          <cell r="K135">
            <v>1015.52</v>
          </cell>
          <cell r="L135">
            <v>-0.06</v>
          </cell>
          <cell r="M135">
            <v>47480.62</v>
          </cell>
          <cell r="N135">
            <v>247771.6</v>
          </cell>
          <cell r="P135">
            <v>117.05</v>
          </cell>
          <cell r="Q135" t="e">
            <v>#N/A</v>
          </cell>
        </row>
        <row r="136">
          <cell r="P136"/>
          <cell r="Q136" t="e">
            <v>#N/A</v>
          </cell>
        </row>
        <row r="137">
          <cell r="A137" t="str">
            <v>Departamento 26 Dirección de Participación Ciudadana</v>
          </cell>
          <cell r="P137"/>
          <cell r="Q137">
            <v>0</v>
          </cell>
        </row>
        <row r="138">
          <cell r="A138" t="str">
            <v>010820017</v>
          </cell>
          <cell r="B138" t="str">
            <v>Calderón Quezada Fernando</v>
          </cell>
          <cell r="C138">
            <v>7823.25</v>
          </cell>
          <cell r="D138">
            <v>2336.8000000000002</v>
          </cell>
          <cell r="E138">
            <v>31.65</v>
          </cell>
          <cell r="F138">
            <v>0</v>
          </cell>
          <cell r="G138">
            <v>10191.700000000001</v>
          </cell>
          <cell r="H138">
            <v>0</v>
          </cell>
          <cell r="I138">
            <v>0</v>
          </cell>
          <cell r="J138">
            <v>1449.6</v>
          </cell>
          <cell r="K138">
            <v>31.65</v>
          </cell>
          <cell r="L138">
            <v>0.05</v>
          </cell>
          <cell r="M138">
            <v>1481.3</v>
          </cell>
          <cell r="N138">
            <v>8710.4</v>
          </cell>
          <cell r="P138">
            <v>0</v>
          </cell>
          <cell r="Q138">
            <v>40</v>
          </cell>
        </row>
        <row r="139">
          <cell r="A139" t="str">
            <v>010820018</v>
          </cell>
          <cell r="B139" t="str">
            <v>Luna Chávez Brenda Rosario</v>
          </cell>
          <cell r="C139">
            <v>10171.35</v>
          </cell>
          <cell r="D139">
            <v>3038.19</v>
          </cell>
          <cell r="E139">
            <v>46.16</v>
          </cell>
          <cell r="F139">
            <v>0</v>
          </cell>
          <cell r="G139">
            <v>13255.7</v>
          </cell>
          <cell r="H139">
            <v>0</v>
          </cell>
          <cell r="I139">
            <v>0</v>
          </cell>
          <cell r="J139">
            <v>2100.9699999999998</v>
          </cell>
          <cell r="K139">
            <v>46.16</v>
          </cell>
          <cell r="L139">
            <v>-0.03</v>
          </cell>
          <cell r="M139">
            <v>2147.1</v>
          </cell>
          <cell r="N139">
            <v>11108.6</v>
          </cell>
          <cell r="P139">
            <v>0</v>
          </cell>
          <cell r="Q139">
            <v>40</v>
          </cell>
        </row>
        <row r="140">
          <cell r="A140" t="str">
            <v>220321001</v>
          </cell>
          <cell r="B140" t="str">
            <v>Rocha Camarena Renata</v>
          </cell>
          <cell r="C140">
            <v>7823.25</v>
          </cell>
          <cell r="D140">
            <v>2336.8000000000002</v>
          </cell>
          <cell r="E140">
            <v>31.65</v>
          </cell>
          <cell r="F140">
            <v>0</v>
          </cell>
          <cell r="G140">
            <v>10191.700000000001</v>
          </cell>
          <cell r="H140">
            <v>0</v>
          </cell>
          <cell r="I140">
            <v>0</v>
          </cell>
          <cell r="J140">
            <v>1449.6</v>
          </cell>
          <cell r="K140">
            <v>31.65</v>
          </cell>
          <cell r="L140">
            <v>0.05</v>
          </cell>
          <cell r="M140">
            <v>1481.3</v>
          </cell>
          <cell r="N140">
            <v>8710.4</v>
          </cell>
          <cell r="P140">
            <v>0</v>
          </cell>
          <cell r="Q140">
            <v>40</v>
          </cell>
        </row>
        <row r="141">
          <cell r="A141" t="str">
            <v>231020007</v>
          </cell>
          <cell r="B141" t="str">
            <v>Pérez De Alba Esteban</v>
          </cell>
          <cell r="C141">
            <v>10171.35</v>
          </cell>
          <cell r="D141">
            <v>3038.19</v>
          </cell>
          <cell r="E141">
            <v>46.16</v>
          </cell>
          <cell r="F141">
            <v>0</v>
          </cell>
          <cell r="G141">
            <v>13255.7</v>
          </cell>
          <cell r="H141">
            <v>0</v>
          </cell>
          <cell r="I141">
            <v>0</v>
          </cell>
          <cell r="J141">
            <v>2100.9699999999998</v>
          </cell>
          <cell r="K141">
            <v>46.16</v>
          </cell>
          <cell r="L141">
            <v>0.17</v>
          </cell>
          <cell r="M141">
            <v>2147.3000000000002</v>
          </cell>
          <cell r="N141">
            <v>11108.4</v>
          </cell>
          <cell r="P141">
            <v>0</v>
          </cell>
          <cell r="Q141">
            <v>99</v>
          </cell>
        </row>
        <row r="142">
          <cell r="A142" t="str">
            <v>Total Depto</v>
          </cell>
          <cell r="B142">
            <v>4</v>
          </cell>
          <cell r="C142" t="str">
            <v xml:space="preserve">  -----------------------</v>
          </cell>
          <cell r="D142" t="str">
            <v xml:space="preserve">  -----------------------</v>
          </cell>
          <cell r="E142" t="str">
            <v xml:space="preserve">  -----------------------</v>
          </cell>
          <cell r="F142" t="str">
            <v xml:space="preserve">  -----------------------</v>
          </cell>
          <cell r="G142" t="str">
            <v xml:space="preserve">  -----------------------</v>
          </cell>
          <cell r="H142" t="str">
            <v xml:space="preserve">  -----------------------</v>
          </cell>
          <cell r="I142" t="str">
            <v xml:space="preserve">  -----------------------</v>
          </cell>
          <cell r="J142" t="str">
            <v xml:space="preserve">  -----------------------</v>
          </cell>
          <cell r="K142" t="str">
            <v xml:space="preserve">  -----------------------</v>
          </cell>
          <cell r="L142" t="str">
            <v xml:space="preserve">  -----------------------</v>
          </cell>
          <cell r="M142" t="str">
            <v xml:space="preserve">  -----------------------</v>
          </cell>
          <cell r="N142" t="str">
            <v xml:space="preserve">  -----------------------</v>
          </cell>
          <cell r="P142" t="str">
            <v xml:space="preserve">  -----------------------</v>
          </cell>
          <cell r="Q142">
            <v>0</v>
          </cell>
        </row>
        <row r="143">
          <cell r="C143">
            <v>35989.199999999997</v>
          </cell>
          <cell r="D143">
            <v>10749.98</v>
          </cell>
          <cell r="E143">
            <v>155.62</v>
          </cell>
          <cell r="F143">
            <v>0</v>
          </cell>
          <cell r="G143">
            <v>46894.8</v>
          </cell>
          <cell r="H143">
            <v>0</v>
          </cell>
          <cell r="I143">
            <v>0</v>
          </cell>
          <cell r="J143">
            <v>7101.14</v>
          </cell>
          <cell r="K143">
            <v>155.62</v>
          </cell>
          <cell r="L143">
            <v>0.24</v>
          </cell>
          <cell r="M143">
            <v>7257</v>
          </cell>
          <cell r="N143">
            <v>39637.800000000003</v>
          </cell>
          <cell r="P143">
            <v>0</v>
          </cell>
          <cell r="Q143" t="e">
            <v>#N/A</v>
          </cell>
        </row>
        <row r="144">
          <cell r="P144"/>
          <cell r="Q144" t="e">
            <v>#N/A</v>
          </cell>
        </row>
        <row r="145">
          <cell r="A145" t="str">
            <v>Departamento 27 Dirección de Educación Cívica</v>
          </cell>
          <cell r="P145"/>
          <cell r="Q145">
            <v>0</v>
          </cell>
        </row>
        <row r="146">
          <cell r="A146" t="str">
            <v>141124021</v>
          </cell>
          <cell r="B146" t="str">
            <v>Ramírez Hernández Liliana De Jesús</v>
          </cell>
          <cell r="C146">
            <v>5775</v>
          </cell>
          <cell r="D146">
            <v>1725</v>
          </cell>
          <cell r="E146">
            <v>19</v>
          </cell>
          <cell r="F146">
            <v>0</v>
          </cell>
          <cell r="G146">
            <v>7519</v>
          </cell>
          <cell r="H146">
            <v>0</v>
          </cell>
          <cell r="I146">
            <v>0</v>
          </cell>
          <cell r="J146">
            <v>881.42</v>
          </cell>
          <cell r="K146">
            <v>19</v>
          </cell>
          <cell r="L146">
            <v>-0.02</v>
          </cell>
          <cell r="M146">
            <v>900.4</v>
          </cell>
          <cell r="N146">
            <v>6618.6</v>
          </cell>
          <cell r="P146">
            <v>0</v>
          </cell>
          <cell r="Q146">
            <v>40</v>
          </cell>
        </row>
        <row r="147">
          <cell r="A147" t="str">
            <v>160121008</v>
          </cell>
          <cell r="B147" t="str">
            <v>Rivas  Escoto Alondra</v>
          </cell>
          <cell r="C147">
            <v>10171.35</v>
          </cell>
          <cell r="D147">
            <v>3038.19</v>
          </cell>
          <cell r="E147">
            <v>46.16</v>
          </cell>
          <cell r="F147">
            <v>0</v>
          </cell>
          <cell r="G147">
            <v>13255.7</v>
          </cell>
          <cell r="H147">
            <v>0</v>
          </cell>
          <cell r="I147">
            <v>0</v>
          </cell>
          <cell r="J147">
            <v>2100.9699999999998</v>
          </cell>
          <cell r="K147">
            <v>46.16</v>
          </cell>
          <cell r="L147">
            <v>-0.03</v>
          </cell>
          <cell r="M147">
            <v>2147.1</v>
          </cell>
          <cell r="N147">
            <v>11108.6</v>
          </cell>
          <cell r="P147">
            <v>0</v>
          </cell>
          <cell r="Q147">
            <v>99</v>
          </cell>
        </row>
        <row r="148">
          <cell r="A148" t="str">
            <v>160121022</v>
          </cell>
          <cell r="B148" t="str">
            <v>Reyes Becerra Aldo Rodrigo</v>
          </cell>
          <cell r="C148">
            <v>7823.25</v>
          </cell>
          <cell r="D148">
            <v>2336.8000000000002</v>
          </cell>
          <cell r="E148">
            <v>31.65</v>
          </cell>
          <cell r="F148">
            <v>0</v>
          </cell>
          <cell r="G148">
            <v>10191.700000000001</v>
          </cell>
          <cell r="H148">
            <v>0</v>
          </cell>
          <cell r="I148">
            <v>0</v>
          </cell>
          <cell r="J148">
            <v>1449.6</v>
          </cell>
          <cell r="K148">
            <v>31.65</v>
          </cell>
          <cell r="L148">
            <v>0.05</v>
          </cell>
          <cell r="M148">
            <v>1481.3</v>
          </cell>
          <cell r="N148">
            <v>8710.4</v>
          </cell>
          <cell r="P148">
            <v>0</v>
          </cell>
          <cell r="Q148">
            <v>99</v>
          </cell>
        </row>
        <row r="149">
          <cell r="A149" t="str">
            <v>160121024</v>
          </cell>
          <cell r="B149" t="str">
            <v>Gonzalez Ramos Leobardo</v>
          </cell>
          <cell r="C149">
            <v>10171.35</v>
          </cell>
          <cell r="D149">
            <v>3039.19</v>
          </cell>
          <cell r="E149">
            <v>46.16</v>
          </cell>
          <cell r="F149">
            <v>0</v>
          </cell>
          <cell r="G149">
            <v>13256.7</v>
          </cell>
          <cell r="H149">
            <v>0</v>
          </cell>
          <cell r="I149">
            <v>0</v>
          </cell>
          <cell r="J149">
            <v>2100.9699999999998</v>
          </cell>
          <cell r="K149">
            <v>46.16</v>
          </cell>
          <cell r="L149">
            <v>-0.03</v>
          </cell>
          <cell r="M149">
            <v>2147.1</v>
          </cell>
          <cell r="N149">
            <v>11109.6</v>
          </cell>
          <cell r="P149">
            <v>0</v>
          </cell>
          <cell r="Q149">
            <v>40</v>
          </cell>
        </row>
        <row r="150">
          <cell r="A150" t="str">
            <v>161021002</v>
          </cell>
          <cell r="B150" t="str">
            <v>Báez Gómez María Bibiana</v>
          </cell>
          <cell r="C150">
            <v>3850.05</v>
          </cell>
          <cell r="D150">
            <v>1150</v>
          </cell>
          <cell r="E150">
            <v>7.11</v>
          </cell>
          <cell r="F150">
            <v>0</v>
          </cell>
          <cell r="G150">
            <v>5007.16</v>
          </cell>
          <cell r="H150">
            <v>0</v>
          </cell>
          <cell r="I150">
            <v>0</v>
          </cell>
          <cell r="J150">
            <v>416.88</v>
          </cell>
          <cell r="K150">
            <v>7.11</v>
          </cell>
          <cell r="L150">
            <v>0.17</v>
          </cell>
          <cell r="M150">
            <v>424.16</v>
          </cell>
          <cell r="N150">
            <v>4583</v>
          </cell>
          <cell r="P150">
            <v>0</v>
          </cell>
          <cell r="Q150">
            <v>40</v>
          </cell>
        </row>
        <row r="151">
          <cell r="A151" t="str">
            <v>161021003</v>
          </cell>
          <cell r="B151" t="str">
            <v>Ramírez Ayala Josefina</v>
          </cell>
          <cell r="C151">
            <v>3850.05</v>
          </cell>
          <cell r="D151">
            <v>1150</v>
          </cell>
          <cell r="E151">
            <v>7.11</v>
          </cell>
          <cell r="F151">
            <v>0</v>
          </cell>
          <cell r="G151">
            <v>5007.16</v>
          </cell>
          <cell r="H151">
            <v>0</v>
          </cell>
          <cell r="I151">
            <v>0</v>
          </cell>
          <cell r="J151">
            <v>416.88</v>
          </cell>
          <cell r="K151">
            <v>7.11</v>
          </cell>
          <cell r="L151">
            <v>0.17</v>
          </cell>
          <cell r="M151">
            <v>424.16</v>
          </cell>
          <cell r="N151">
            <v>4583</v>
          </cell>
          <cell r="P151">
            <v>0</v>
          </cell>
          <cell r="Q151">
            <v>99</v>
          </cell>
        </row>
        <row r="152">
          <cell r="A152" t="str">
            <v>231020003</v>
          </cell>
          <cell r="B152" t="str">
            <v>Martínez Flores Larisa</v>
          </cell>
          <cell r="C152">
            <v>10171.35</v>
          </cell>
          <cell r="D152">
            <v>3038.19</v>
          </cell>
          <cell r="E152">
            <v>46.16</v>
          </cell>
          <cell r="F152">
            <v>0</v>
          </cell>
          <cell r="G152">
            <v>13255.7</v>
          </cell>
          <cell r="H152">
            <v>0</v>
          </cell>
          <cell r="I152">
            <v>0</v>
          </cell>
          <cell r="J152">
            <v>2100.9699999999998</v>
          </cell>
          <cell r="K152">
            <v>46.16</v>
          </cell>
          <cell r="L152">
            <v>0.17</v>
          </cell>
          <cell r="M152">
            <v>2147.3000000000002</v>
          </cell>
          <cell r="N152">
            <v>11108.4</v>
          </cell>
          <cell r="P152">
            <v>0</v>
          </cell>
          <cell r="Q152">
            <v>99</v>
          </cell>
        </row>
        <row r="153">
          <cell r="A153" t="str">
            <v>231020004</v>
          </cell>
          <cell r="B153" t="str">
            <v>Cervantes Méndez Andrea Yazeret</v>
          </cell>
          <cell r="C153">
            <v>10171.35</v>
          </cell>
          <cell r="D153">
            <v>3038.19</v>
          </cell>
          <cell r="E153">
            <v>46.16</v>
          </cell>
          <cell r="F153">
            <v>0</v>
          </cell>
          <cell r="G153">
            <v>13255.7</v>
          </cell>
          <cell r="H153">
            <v>0</v>
          </cell>
          <cell r="I153">
            <v>0</v>
          </cell>
          <cell r="J153">
            <v>2100.9699999999998</v>
          </cell>
          <cell r="K153">
            <v>46.16</v>
          </cell>
          <cell r="L153">
            <v>0.17</v>
          </cell>
          <cell r="M153">
            <v>2147.3000000000002</v>
          </cell>
          <cell r="N153">
            <v>11108.4</v>
          </cell>
          <cell r="P153">
            <v>0</v>
          </cell>
          <cell r="Q153">
            <v>40</v>
          </cell>
        </row>
        <row r="154">
          <cell r="A154" t="str">
            <v>Total Depto</v>
          </cell>
          <cell r="B154">
            <v>8</v>
          </cell>
          <cell r="C154" t="str">
            <v xml:space="preserve">  -----------------------</v>
          </cell>
          <cell r="D154" t="str">
            <v xml:space="preserve">  -----------------------</v>
          </cell>
          <cell r="E154" t="str">
            <v xml:space="preserve">  -----------------------</v>
          </cell>
          <cell r="F154" t="str">
            <v xml:space="preserve">  -----------------------</v>
          </cell>
          <cell r="G154" t="str">
            <v xml:space="preserve">  -----------------------</v>
          </cell>
          <cell r="H154" t="str">
            <v xml:space="preserve">  -----------------------</v>
          </cell>
          <cell r="I154" t="str">
            <v xml:space="preserve">  -----------------------</v>
          </cell>
          <cell r="J154" t="str">
            <v xml:space="preserve">  -----------------------</v>
          </cell>
          <cell r="K154" t="str">
            <v xml:space="preserve">  -----------------------</v>
          </cell>
          <cell r="L154" t="str">
            <v xml:space="preserve">  -----------------------</v>
          </cell>
          <cell r="M154" t="str">
            <v xml:space="preserve">  -----------------------</v>
          </cell>
          <cell r="N154" t="str">
            <v xml:space="preserve">  -----------------------</v>
          </cell>
          <cell r="P154" t="str">
            <v xml:space="preserve">  -----------------------</v>
          </cell>
          <cell r="Q154">
            <v>0</v>
          </cell>
        </row>
        <row r="155">
          <cell r="C155">
            <v>61983.75</v>
          </cell>
          <cell r="D155">
            <v>18515.560000000001</v>
          </cell>
          <cell r="E155">
            <v>249.51</v>
          </cell>
          <cell r="F155">
            <v>0</v>
          </cell>
          <cell r="G155">
            <v>80748.820000000007</v>
          </cell>
          <cell r="H155">
            <v>0</v>
          </cell>
          <cell r="I155">
            <v>0</v>
          </cell>
          <cell r="J155">
            <v>11568.66</v>
          </cell>
          <cell r="K155">
            <v>249.51</v>
          </cell>
          <cell r="L155">
            <v>0.65</v>
          </cell>
          <cell r="M155">
            <v>11818.82</v>
          </cell>
          <cell r="N155">
            <v>68930</v>
          </cell>
          <cell r="P155">
            <v>0</v>
          </cell>
          <cell r="Q155" t="e">
            <v>#N/A</v>
          </cell>
        </row>
        <row r="156">
          <cell r="P156"/>
          <cell r="Q156" t="e">
            <v>#N/A</v>
          </cell>
        </row>
        <row r="157">
          <cell r="A157" t="str">
            <v>Departamento 32 Dir de Transparencia e Información Púb</v>
          </cell>
          <cell r="P157"/>
          <cell r="Q157">
            <v>0</v>
          </cell>
        </row>
        <row r="158">
          <cell r="A158" t="str">
            <v>010820024</v>
          </cell>
          <cell r="B158" t="str">
            <v>Flores Ponce Claudia</v>
          </cell>
          <cell r="C158">
            <v>10171.35</v>
          </cell>
          <cell r="D158">
            <v>3038.19</v>
          </cell>
          <cell r="E158">
            <v>46.16</v>
          </cell>
          <cell r="F158">
            <v>0</v>
          </cell>
          <cell r="G158">
            <v>13255.7</v>
          </cell>
          <cell r="H158">
            <v>0</v>
          </cell>
          <cell r="I158">
            <v>0</v>
          </cell>
          <cell r="J158">
            <v>2100.9699999999998</v>
          </cell>
          <cell r="K158">
            <v>46.16</v>
          </cell>
          <cell r="L158">
            <v>0.17</v>
          </cell>
          <cell r="M158">
            <v>2147.3000000000002</v>
          </cell>
          <cell r="N158">
            <v>11108.4</v>
          </cell>
          <cell r="P158">
            <v>0</v>
          </cell>
          <cell r="Q158">
            <v>99</v>
          </cell>
        </row>
        <row r="159">
          <cell r="A159" t="str">
            <v>010820025</v>
          </cell>
          <cell r="B159" t="str">
            <v>Orozco Laguna Beatriz Adriana</v>
          </cell>
          <cell r="C159">
            <v>7823.25</v>
          </cell>
          <cell r="D159">
            <v>2336.8000000000002</v>
          </cell>
          <cell r="E159">
            <v>31.65</v>
          </cell>
          <cell r="F159">
            <v>0</v>
          </cell>
          <cell r="G159">
            <v>10191.700000000001</v>
          </cell>
          <cell r="H159">
            <v>0</v>
          </cell>
          <cell r="I159">
            <v>0</v>
          </cell>
          <cell r="J159">
            <v>1449.6</v>
          </cell>
          <cell r="K159">
            <v>31.65</v>
          </cell>
          <cell r="L159">
            <v>0.05</v>
          </cell>
          <cell r="M159">
            <v>1481.3</v>
          </cell>
          <cell r="N159">
            <v>8710.4</v>
          </cell>
          <cell r="P159">
            <v>0</v>
          </cell>
          <cell r="Q159">
            <v>99</v>
          </cell>
        </row>
        <row r="160">
          <cell r="A160" t="str">
            <v>160121012</v>
          </cell>
          <cell r="B160" t="str">
            <v>Aguirre Anadón Oscar Enrique</v>
          </cell>
          <cell r="C160">
            <v>7823.25</v>
          </cell>
          <cell r="D160">
            <v>2336.8000000000002</v>
          </cell>
          <cell r="E160">
            <v>31.65</v>
          </cell>
          <cell r="F160">
            <v>0</v>
          </cell>
          <cell r="G160">
            <v>10191.700000000001</v>
          </cell>
          <cell r="H160">
            <v>0</v>
          </cell>
          <cell r="I160">
            <v>0</v>
          </cell>
          <cell r="J160">
            <v>1449.6</v>
          </cell>
          <cell r="K160">
            <v>31.65</v>
          </cell>
          <cell r="L160">
            <v>0.05</v>
          </cell>
          <cell r="M160">
            <v>1481.3</v>
          </cell>
          <cell r="N160">
            <v>8710.4</v>
          </cell>
          <cell r="P160">
            <v>0</v>
          </cell>
          <cell r="Q160">
            <v>40</v>
          </cell>
        </row>
        <row r="161">
          <cell r="A161" t="str">
            <v>160121016</v>
          </cell>
          <cell r="B161" t="str">
            <v>López Avalos Cesar Paúl</v>
          </cell>
          <cell r="C161">
            <v>7823.25</v>
          </cell>
          <cell r="D161">
            <v>2336.8000000000002</v>
          </cell>
          <cell r="E161">
            <v>31.65</v>
          </cell>
          <cell r="F161">
            <v>0</v>
          </cell>
          <cell r="G161">
            <v>10191.700000000001</v>
          </cell>
          <cell r="H161">
            <v>0</v>
          </cell>
          <cell r="I161">
            <v>0</v>
          </cell>
          <cell r="J161">
            <v>1449.6</v>
          </cell>
          <cell r="K161">
            <v>31.65</v>
          </cell>
          <cell r="L161">
            <v>0.05</v>
          </cell>
          <cell r="M161">
            <v>1481.3</v>
          </cell>
          <cell r="N161">
            <v>8710.4</v>
          </cell>
          <cell r="P161">
            <v>0</v>
          </cell>
          <cell r="Q161">
            <v>40</v>
          </cell>
        </row>
        <row r="162">
          <cell r="A162" t="str">
            <v>170321001</v>
          </cell>
          <cell r="B162" t="str">
            <v>Rodríguez Enciso Daniela</v>
          </cell>
          <cell r="C162">
            <v>7823.25</v>
          </cell>
          <cell r="D162">
            <v>2336.8000000000002</v>
          </cell>
          <cell r="E162">
            <v>31.65</v>
          </cell>
          <cell r="F162">
            <v>0</v>
          </cell>
          <cell r="G162">
            <v>10191.700000000001</v>
          </cell>
          <cell r="H162">
            <v>0</v>
          </cell>
          <cell r="I162">
            <v>0</v>
          </cell>
          <cell r="J162">
            <v>1449.6</v>
          </cell>
          <cell r="K162">
            <v>31.65</v>
          </cell>
          <cell r="L162">
            <v>-0.15</v>
          </cell>
          <cell r="M162">
            <v>1481.1</v>
          </cell>
          <cell r="N162">
            <v>8710.6</v>
          </cell>
          <cell r="P162">
            <v>0</v>
          </cell>
          <cell r="Q162">
            <v>40</v>
          </cell>
        </row>
        <row r="163">
          <cell r="A163" t="str">
            <v>190816003</v>
          </cell>
          <cell r="B163" t="str">
            <v>Saldivar Rebollosa Luz Angelina</v>
          </cell>
          <cell r="C163">
            <v>10171.35</v>
          </cell>
          <cell r="D163">
            <v>3038.19</v>
          </cell>
          <cell r="E163">
            <v>46.16</v>
          </cell>
          <cell r="F163">
            <v>0</v>
          </cell>
          <cell r="G163">
            <v>13255.7</v>
          </cell>
          <cell r="H163">
            <v>0</v>
          </cell>
          <cell r="I163">
            <v>0</v>
          </cell>
          <cell r="J163">
            <v>2100.9699999999998</v>
          </cell>
          <cell r="K163">
            <v>46.16</v>
          </cell>
          <cell r="L163">
            <v>0.17</v>
          </cell>
          <cell r="M163">
            <v>2147.3000000000002</v>
          </cell>
          <cell r="N163">
            <v>11108.4</v>
          </cell>
          <cell r="P163">
            <v>0</v>
          </cell>
          <cell r="Q163">
            <v>40</v>
          </cell>
        </row>
        <row r="164">
          <cell r="A164" t="str">
            <v>231020008</v>
          </cell>
          <cell r="B164" t="str">
            <v>Solís Cisneros Karla Selene</v>
          </cell>
          <cell r="C164">
            <v>10171.35</v>
          </cell>
          <cell r="D164">
            <v>3038.19</v>
          </cell>
          <cell r="E164">
            <v>46.16</v>
          </cell>
          <cell r="F164">
            <v>0</v>
          </cell>
          <cell r="G164">
            <v>13255.7</v>
          </cell>
          <cell r="H164">
            <v>0</v>
          </cell>
          <cell r="I164">
            <v>0</v>
          </cell>
          <cell r="J164">
            <v>2100.9699999999998</v>
          </cell>
          <cell r="K164">
            <v>46.16</v>
          </cell>
          <cell r="L164">
            <v>-0.03</v>
          </cell>
          <cell r="M164">
            <v>2147.1</v>
          </cell>
          <cell r="N164">
            <v>11108.6</v>
          </cell>
          <cell r="P164">
            <v>0</v>
          </cell>
          <cell r="Q164">
            <v>40</v>
          </cell>
        </row>
        <row r="165">
          <cell r="A165" t="str">
            <v>Total Depto</v>
          </cell>
          <cell r="B165">
            <v>7</v>
          </cell>
          <cell r="C165" t="str">
            <v xml:space="preserve">  -----------------------</v>
          </cell>
          <cell r="D165" t="str">
            <v xml:space="preserve">  -----------------------</v>
          </cell>
          <cell r="E165" t="str">
            <v xml:space="preserve">  -----------------------</v>
          </cell>
          <cell r="F165" t="str">
            <v xml:space="preserve">  -----------------------</v>
          </cell>
          <cell r="G165" t="str">
            <v xml:space="preserve">  -----------------------</v>
          </cell>
          <cell r="H165" t="str">
            <v xml:space="preserve">  -----------------------</v>
          </cell>
          <cell r="I165" t="str">
            <v xml:space="preserve">  -----------------------</v>
          </cell>
          <cell r="J165" t="str">
            <v xml:space="preserve">  -----------------------</v>
          </cell>
          <cell r="K165" t="str">
            <v xml:space="preserve">  -----------------------</v>
          </cell>
          <cell r="L165" t="str">
            <v xml:space="preserve">  -----------------------</v>
          </cell>
          <cell r="M165" t="str">
            <v xml:space="preserve">  -----------------------</v>
          </cell>
          <cell r="N165" t="str">
            <v xml:space="preserve">  -----------------------</v>
          </cell>
          <cell r="P165" t="str">
            <v xml:space="preserve">  -----------------------</v>
          </cell>
          <cell r="Q165">
            <v>0</v>
          </cell>
        </row>
        <row r="166">
          <cell r="C166">
            <v>61807.05</v>
          </cell>
          <cell r="D166">
            <v>18461.77</v>
          </cell>
          <cell r="E166">
            <v>265.08</v>
          </cell>
          <cell r="F166">
            <v>0</v>
          </cell>
          <cell r="G166">
            <v>80533.899999999994</v>
          </cell>
          <cell r="H166">
            <v>0</v>
          </cell>
          <cell r="I166">
            <v>0</v>
          </cell>
          <cell r="J166">
            <v>12101.31</v>
          </cell>
          <cell r="K166">
            <v>265.08</v>
          </cell>
          <cell r="L166">
            <v>0.31</v>
          </cell>
          <cell r="M166">
            <v>12366.7</v>
          </cell>
          <cell r="N166">
            <v>68167.199999999997</v>
          </cell>
          <cell r="P166">
            <v>0</v>
          </cell>
          <cell r="Q166" t="e">
            <v>#N/A</v>
          </cell>
        </row>
        <row r="167">
          <cell r="P167"/>
          <cell r="Q167" t="e">
            <v>#N/A</v>
          </cell>
        </row>
        <row r="168">
          <cell r="A168" t="str">
            <v>Departamento 34 Dirección de Edición</v>
          </cell>
          <cell r="P168"/>
          <cell r="Q168">
            <v>0</v>
          </cell>
        </row>
        <row r="169">
          <cell r="A169" t="str">
            <v>010820036</v>
          </cell>
          <cell r="B169" t="str">
            <v>Pérez Castillo Néstor</v>
          </cell>
          <cell r="C169">
            <v>7823.25</v>
          </cell>
          <cell r="D169">
            <v>2336.8000000000002</v>
          </cell>
          <cell r="E169">
            <v>31.65</v>
          </cell>
          <cell r="F169">
            <v>0</v>
          </cell>
          <cell r="G169">
            <v>10191.700000000001</v>
          </cell>
          <cell r="H169">
            <v>0</v>
          </cell>
          <cell r="I169">
            <v>0</v>
          </cell>
          <cell r="J169">
            <v>1449.6</v>
          </cell>
          <cell r="K169">
            <v>31.65</v>
          </cell>
          <cell r="L169">
            <v>-0.15</v>
          </cell>
          <cell r="M169">
            <v>1481.1</v>
          </cell>
          <cell r="N169">
            <v>8710.6</v>
          </cell>
          <cell r="P169">
            <v>0</v>
          </cell>
          <cell r="Q169">
            <v>40</v>
          </cell>
        </row>
        <row r="170">
          <cell r="A170" t="str">
            <v>011020001</v>
          </cell>
          <cell r="B170" t="str">
            <v>Ponce Barajas Felipe De Jesús</v>
          </cell>
          <cell r="C170">
            <v>10171.35</v>
          </cell>
          <cell r="D170">
            <v>3038.19</v>
          </cell>
          <cell r="E170">
            <v>46.16</v>
          </cell>
          <cell r="F170">
            <v>0</v>
          </cell>
          <cell r="G170">
            <v>13255.7</v>
          </cell>
          <cell r="H170">
            <v>0</v>
          </cell>
          <cell r="I170">
            <v>0</v>
          </cell>
          <cell r="J170">
            <v>2100.9699999999998</v>
          </cell>
          <cell r="K170">
            <v>46.16</v>
          </cell>
          <cell r="L170">
            <v>-0.03</v>
          </cell>
          <cell r="M170">
            <v>2147.1</v>
          </cell>
          <cell r="N170">
            <v>11108.6</v>
          </cell>
          <cell r="P170">
            <v>0</v>
          </cell>
          <cell r="Q170">
            <v>40</v>
          </cell>
        </row>
        <row r="171">
          <cell r="A171" t="str">
            <v>011020002</v>
          </cell>
          <cell r="B171" t="str">
            <v>Aguillón Zamora Valeria</v>
          </cell>
          <cell r="C171">
            <v>10171.35</v>
          </cell>
          <cell r="D171">
            <v>3038.19</v>
          </cell>
          <cell r="E171">
            <v>46.16</v>
          </cell>
          <cell r="F171">
            <v>0</v>
          </cell>
          <cell r="G171">
            <v>13255.7</v>
          </cell>
          <cell r="H171">
            <v>0</v>
          </cell>
          <cell r="I171">
            <v>0</v>
          </cell>
          <cell r="J171">
            <v>2100.9699999999998</v>
          </cell>
          <cell r="K171">
            <v>46.16</v>
          </cell>
          <cell r="L171">
            <v>-0.03</v>
          </cell>
          <cell r="M171">
            <v>2147.1</v>
          </cell>
          <cell r="N171">
            <v>11108.6</v>
          </cell>
          <cell r="P171">
            <v>0</v>
          </cell>
          <cell r="Q171">
            <v>99</v>
          </cell>
        </row>
        <row r="172">
          <cell r="A172" t="str">
            <v>160121021</v>
          </cell>
          <cell r="B172" t="str">
            <v>Lopez Rosas Demetrio Martin</v>
          </cell>
          <cell r="C172">
            <v>7823.25</v>
          </cell>
          <cell r="D172">
            <v>2336.8000000000002</v>
          </cell>
          <cell r="E172">
            <v>31.65</v>
          </cell>
          <cell r="F172">
            <v>0</v>
          </cell>
          <cell r="G172">
            <v>10191.700000000001</v>
          </cell>
          <cell r="H172">
            <v>0</v>
          </cell>
          <cell r="I172">
            <v>0</v>
          </cell>
          <cell r="J172">
            <v>1449.6</v>
          </cell>
          <cell r="K172">
            <v>31.65</v>
          </cell>
          <cell r="L172">
            <v>0.05</v>
          </cell>
          <cell r="M172">
            <v>1481.3</v>
          </cell>
          <cell r="N172">
            <v>8710.4</v>
          </cell>
          <cell r="P172">
            <v>0</v>
          </cell>
          <cell r="Q172">
            <v>99</v>
          </cell>
        </row>
        <row r="173">
          <cell r="A173" t="str">
            <v>180101060</v>
          </cell>
          <cell r="B173" t="str">
            <v>Castro Fregoso Graciela Olivia</v>
          </cell>
          <cell r="C173">
            <v>7823.25</v>
          </cell>
          <cell r="D173">
            <v>2336.8000000000002</v>
          </cell>
          <cell r="E173">
            <v>31.65</v>
          </cell>
          <cell r="F173">
            <v>0</v>
          </cell>
          <cell r="G173">
            <v>10191.700000000001</v>
          </cell>
          <cell r="H173">
            <v>0</v>
          </cell>
          <cell r="I173">
            <v>0</v>
          </cell>
          <cell r="J173">
            <v>1449.6</v>
          </cell>
          <cell r="K173">
            <v>31.65</v>
          </cell>
          <cell r="L173">
            <v>0.05</v>
          </cell>
          <cell r="M173">
            <v>1481.3</v>
          </cell>
          <cell r="N173">
            <v>8710.4</v>
          </cell>
          <cell r="P173">
            <v>0</v>
          </cell>
          <cell r="Q173">
            <v>99</v>
          </cell>
        </row>
        <row r="174">
          <cell r="A174" t="str">
            <v>Total Depto</v>
          </cell>
          <cell r="B174">
            <v>5</v>
          </cell>
          <cell r="C174" t="str">
            <v xml:space="preserve">  -----------------------</v>
          </cell>
          <cell r="D174" t="str">
            <v xml:space="preserve">  -----------------------</v>
          </cell>
          <cell r="E174" t="str">
            <v xml:space="preserve">  -----------------------</v>
          </cell>
          <cell r="F174" t="str">
            <v xml:space="preserve">  -----------------------</v>
          </cell>
          <cell r="G174" t="str">
            <v xml:space="preserve">  -----------------------</v>
          </cell>
          <cell r="H174" t="str">
            <v xml:space="preserve">  -----------------------</v>
          </cell>
          <cell r="I174" t="str">
            <v xml:space="preserve">  -----------------------</v>
          </cell>
          <cell r="J174" t="str">
            <v xml:space="preserve">  -----------------------</v>
          </cell>
          <cell r="K174" t="str">
            <v xml:space="preserve">  -----------------------</v>
          </cell>
          <cell r="L174" t="str">
            <v xml:space="preserve">  -----------------------</v>
          </cell>
          <cell r="M174" t="str">
            <v xml:space="preserve">  -----------------------</v>
          </cell>
          <cell r="N174" t="str">
            <v xml:space="preserve">  -----------------------</v>
          </cell>
          <cell r="P174" t="str">
            <v xml:space="preserve">  -----------------------</v>
          </cell>
          <cell r="Q174">
            <v>0</v>
          </cell>
        </row>
        <row r="175">
          <cell r="C175">
            <v>43812.45</v>
          </cell>
          <cell r="D175">
            <v>13086.78</v>
          </cell>
          <cell r="E175">
            <v>187.27</v>
          </cell>
          <cell r="F175">
            <v>0</v>
          </cell>
          <cell r="G175">
            <v>57086.5</v>
          </cell>
          <cell r="H175">
            <v>0</v>
          </cell>
          <cell r="I175">
            <v>0</v>
          </cell>
          <cell r="J175">
            <v>8550.74</v>
          </cell>
          <cell r="K175">
            <v>187.27</v>
          </cell>
          <cell r="L175">
            <v>-0.11</v>
          </cell>
          <cell r="M175">
            <v>8737.9</v>
          </cell>
          <cell r="N175">
            <v>48348.6</v>
          </cell>
          <cell r="P175">
            <v>0</v>
          </cell>
          <cell r="Q175" t="e">
            <v>#N/A</v>
          </cell>
        </row>
        <row r="176">
          <cell r="P176"/>
          <cell r="Q176" t="e">
            <v>#N/A</v>
          </cell>
        </row>
        <row r="177">
          <cell r="A177" t="str">
            <v>Departamento 35 Dir de Administración y Finanzas</v>
          </cell>
          <cell r="P177"/>
          <cell r="Q177">
            <v>0</v>
          </cell>
        </row>
        <row r="178">
          <cell r="A178" t="str">
            <v>010721001</v>
          </cell>
          <cell r="B178" t="str">
            <v>Martínez De La Torre Ricardo Missael</v>
          </cell>
          <cell r="C178">
            <v>7823.25</v>
          </cell>
          <cell r="D178">
            <v>2336.8000000000002</v>
          </cell>
          <cell r="E178">
            <v>31.65</v>
          </cell>
          <cell r="F178">
            <v>0</v>
          </cell>
          <cell r="G178">
            <v>10191.700000000001</v>
          </cell>
          <cell r="H178">
            <v>0</v>
          </cell>
          <cell r="I178">
            <v>0</v>
          </cell>
          <cell r="J178">
            <v>1449.6</v>
          </cell>
          <cell r="K178">
            <v>31.65</v>
          </cell>
          <cell r="L178">
            <v>-0.15</v>
          </cell>
          <cell r="M178">
            <v>1481.1</v>
          </cell>
          <cell r="N178">
            <v>8710.6</v>
          </cell>
          <cell r="P178">
            <v>0</v>
          </cell>
          <cell r="Q178">
            <v>99</v>
          </cell>
        </row>
        <row r="179">
          <cell r="A179" t="str">
            <v>010721008</v>
          </cell>
          <cell r="B179" t="str">
            <v>De La Mora Galindo Jose De Jesus</v>
          </cell>
          <cell r="C179">
            <v>3850.05</v>
          </cell>
          <cell r="D179">
            <v>1150</v>
          </cell>
          <cell r="E179">
            <v>7.11</v>
          </cell>
          <cell r="F179">
            <v>0</v>
          </cell>
          <cell r="G179">
            <v>5007.16</v>
          </cell>
          <cell r="H179">
            <v>0</v>
          </cell>
          <cell r="I179">
            <v>0</v>
          </cell>
          <cell r="J179">
            <v>416.88</v>
          </cell>
          <cell r="K179">
            <v>7.11</v>
          </cell>
          <cell r="L179">
            <v>-0.03</v>
          </cell>
          <cell r="M179">
            <v>423.96</v>
          </cell>
          <cell r="N179">
            <v>4583.2</v>
          </cell>
          <cell r="P179">
            <v>0</v>
          </cell>
          <cell r="Q179">
            <v>40</v>
          </cell>
        </row>
        <row r="180">
          <cell r="A180" t="str">
            <v>010820203</v>
          </cell>
          <cell r="B180" t="str">
            <v>González  Estrada Jimena</v>
          </cell>
          <cell r="C180">
            <v>10171.200000000001</v>
          </cell>
          <cell r="D180">
            <v>3038.19</v>
          </cell>
          <cell r="E180">
            <v>46.16</v>
          </cell>
          <cell r="F180">
            <v>0</v>
          </cell>
          <cell r="G180">
            <v>13255.55</v>
          </cell>
          <cell r="H180">
            <v>0</v>
          </cell>
          <cell r="I180">
            <v>0</v>
          </cell>
          <cell r="J180">
            <v>2100.9699999999998</v>
          </cell>
          <cell r="K180">
            <v>46.16</v>
          </cell>
          <cell r="L180">
            <v>0.02</v>
          </cell>
          <cell r="M180">
            <v>2147.15</v>
          </cell>
          <cell r="N180">
            <v>11108.4</v>
          </cell>
          <cell r="P180">
            <v>0</v>
          </cell>
          <cell r="Q180">
            <v>99</v>
          </cell>
        </row>
        <row r="181">
          <cell r="A181" t="str">
            <v>010821004</v>
          </cell>
          <cell r="B181" t="str">
            <v>Medina Ochoa Marisol</v>
          </cell>
          <cell r="C181">
            <v>7823.25</v>
          </cell>
          <cell r="D181">
            <v>2336.8000000000002</v>
          </cell>
          <cell r="E181">
            <v>31.65</v>
          </cell>
          <cell r="F181">
            <v>0</v>
          </cell>
          <cell r="G181">
            <v>10191.700000000001</v>
          </cell>
          <cell r="H181">
            <v>0</v>
          </cell>
          <cell r="I181">
            <v>0</v>
          </cell>
          <cell r="J181">
            <v>1449.6</v>
          </cell>
          <cell r="K181">
            <v>31.65</v>
          </cell>
          <cell r="L181">
            <v>0.05</v>
          </cell>
          <cell r="M181">
            <v>1481.3</v>
          </cell>
          <cell r="N181">
            <v>8710.4</v>
          </cell>
          <cell r="P181">
            <v>0</v>
          </cell>
          <cell r="Q181">
            <v>40</v>
          </cell>
        </row>
        <row r="182">
          <cell r="A182" t="str">
            <v>011220001</v>
          </cell>
          <cell r="B182" t="str">
            <v>Alamilla Lozano Francisco Miguel</v>
          </cell>
          <cell r="C182">
            <v>7823.25</v>
          </cell>
          <cell r="D182">
            <v>2336.8000000000002</v>
          </cell>
          <cell r="E182">
            <v>31.65</v>
          </cell>
          <cell r="F182">
            <v>0</v>
          </cell>
          <cell r="G182">
            <v>10191.700000000001</v>
          </cell>
          <cell r="H182">
            <v>0</v>
          </cell>
          <cell r="I182">
            <v>0</v>
          </cell>
          <cell r="J182">
            <v>1449.6</v>
          </cell>
          <cell r="K182">
            <v>31.65</v>
          </cell>
          <cell r="L182">
            <v>0.05</v>
          </cell>
          <cell r="M182">
            <v>1481.3</v>
          </cell>
          <cell r="N182">
            <v>8710.4</v>
          </cell>
          <cell r="P182">
            <v>0</v>
          </cell>
          <cell r="Q182">
            <v>99</v>
          </cell>
        </row>
        <row r="183">
          <cell r="A183" t="str">
            <v>070421002</v>
          </cell>
          <cell r="B183" t="str">
            <v>Aviña Morales Alejandra</v>
          </cell>
          <cell r="C183">
            <v>3850.05</v>
          </cell>
          <cell r="D183">
            <v>1150</v>
          </cell>
          <cell r="E183">
            <v>7.11</v>
          </cell>
          <cell r="F183">
            <v>0</v>
          </cell>
          <cell r="G183">
            <v>5007.16</v>
          </cell>
          <cell r="H183">
            <v>0</v>
          </cell>
          <cell r="I183">
            <v>0</v>
          </cell>
          <cell r="J183">
            <v>416.88</v>
          </cell>
          <cell r="K183">
            <v>7.11</v>
          </cell>
          <cell r="L183">
            <v>-0.03</v>
          </cell>
          <cell r="M183">
            <v>423.96</v>
          </cell>
          <cell r="N183">
            <v>4583.2</v>
          </cell>
          <cell r="P183">
            <v>0</v>
          </cell>
          <cell r="Q183">
            <v>99</v>
          </cell>
        </row>
        <row r="184">
          <cell r="A184" t="str">
            <v>081021008</v>
          </cell>
          <cell r="B184" t="str">
            <v xml:space="preserve">López  López  Miguel Alejandro </v>
          </cell>
          <cell r="C184">
            <v>7823.25</v>
          </cell>
          <cell r="D184">
            <v>2336.8000000000002</v>
          </cell>
          <cell r="E184">
            <v>31.65</v>
          </cell>
          <cell r="F184">
            <v>0</v>
          </cell>
          <cell r="G184">
            <v>10191.700000000001</v>
          </cell>
          <cell r="H184">
            <v>0</v>
          </cell>
          <cell r="I184">
            <v>0</v>
          </cell>
          <cell r="J184">
            <v>1449.6</v>
          </cell>
          <cell r="K184">
            <v>31.65</v>
          </cell>
          <cell r="L184">
            <v>0.05</v>
          </cell>
          <cell r="M184">
            <v>1481.3</v>
          </cell>
          <cell r="N184">
            <v>8710.4</v>
          </cell>
          <cell r="P184">
            <v>0</v>
          </cell>
          <cell r="Q184">
            <v>40</v>
          </cell>
        </row>
        <row r="185">
          <cell r="A185" t="str">
            <v>081021009</v>
          </cell>
          <cell r="B185" t="str">
            <v>Herrera Delgadillo Laura Elena</v>
          </cell>
          <cell r="C185">
            <v>7823.25</v>
          </cell>
          <cell r="D185">
            <v>2336.8000000000002</v>
          </cell>
          <cell r="E185">
            <v>31.65</v>
          </cell>
          <cell r="F185">
            <v>0</v>
          </cell>
          <cell r="G185">
            <v>10191.700000000001</v>
          </cell>
          <cell r="H185">
            <v>0</v>
          </cell>
          <cell r="I185">
            <v>0</v>
          </cell>
          <cell r="J185">
            <v>1449.6</v>
          </cell>
          <cell r="K185">
            <v>31.65</v>
          </cell>
          <cell r="L185">
            <v>0.05</v>
          </cell>
          <cell r="M185">
            <v>1481.3</v>
          </cell>
          <cell r="N185">
            <v>8710.4</v>
          </cell>
          <cell r="P185">
            <v>0</v>
          </cell>
          <cell r="Q185">
            <v>99</v>
          </cell>
        </row>
        <row r="186">
          <cell r="A186" t="str">
            <v>081021010</v>
          </cell>
          <cell r="B186" t="str">
            <v xml:space="preserve">Mejia  Reynoso  Javier </v>
          </cell>
          <cell r="C186">
            <v>7823.25</v>
          </cell>
          <cell r="D186">
            <v>2336.8000000000002</v>
          </cell>
          <cell r="E186">
            <v>31.65</v>
          </cell>
          <cell r="F186">
            <v>0</v>
          </cell>
          <cell r="G186">
            <v>10191.700000000001</v>
          </cell>
          <cell r="H186">
            <v>0</v>
          </cell>
          <cell r="I186">
            <v>0</v>
          </cell>
          <cell r="J186">
            <v>1449.6</v>
          </cell>
          <cell r="K186">
            <v>31.65</v>
          </cell>
          <cell r="L186">
            <v>0.05</v>
          </cell>
          <cell r="M186">
            <v>1481.3</v>
          </cell>
          <cell r="N186">
            <v>8710.4</v>
          </cell>
          <cell r="P186">
            <v>0</v>
          </cell>
          <cell r="Q186">
            <v>99</v>
          </cell>
        </row>
        <row r="187">
          <cell r="A187" t="str">
            <v>081021011</v>
          </cell>
          <cell r="B187" t="str">
            <v>Velasco Gómez Rosa Elena</v>
          </cell>
          <cell r="C187">
            <v>7823.25</v>
          </cell>
          <cell r="D187">
            <v>2336.8000000000002</v>
          </cell>
          <cell r="E187">
            <v>31.65</v>
          </cell>
          <cell r="F187">
            <v>0</v>
          </cell>
          <cell r="G187">
            <v>10191.700000000001</v>
          </cell>
          <cell r="H187">
            <v>0</v>
          </cell>
          <cell r="I187">
            <v>0</v>
          </cell>
          <cell r="J187">
            <v>1449.6</v>
          </cell>
          <cell r="K187">
            <v>31.65</v>
          </cell>
          <cell r="L187">
            <v>0.05</v>
          </cell>
          <cell r="M187">
            <v>1481.3</v>
          </cell>
          <cell r="N187">
            <v>8710.4</v>
          </cell>
          <cell r="P187">
            <v>0</v>
          </cell>
          <cell r="Q187">
            <v>40</v>
          </cell>
        </row>
        <row r="188">
          <cell r="A188" t="str">
            <v>081021012</v>
          </cell>
          <cell r="B188" t="str">
            <v>Ramírez Hernández María Teresa</v>
          </cell>
          <cell r="C188">
            <v>5775</v>
          </cell>
          <cell r="D188">
            <v>1725</v>
          </cell>
          <cell r="E188">
            <v>19</v>
          </cell>
          <cell r="F188">
            <v>0</v>
          </cell>
          <cell r="G188">
            <v>7519</v>
          </cell>
          <cell r="H188">
            <v>0</v>
          </cell>
          <cell r="I188">
            <v>0</v>
          </cell>
          <cell r="J188">
            <v>881.42</v>
          </cell>
          <cell r="K188">
            <v>19</v>
          </cell>
          <cell r="L188">
            <v>-0.02</v>
          </cell>
          <cell r="M188">
            <v>900.4</v>
          </cell>
          <cell r="N188">
            <v>6618.6</v>
          </cell>
          <cell r="P188">
            <v>0</v>
          </cell>
          <cell r="Q188">
            <v>99</v>
          </cell>
        </row>
        <row r="189">
          <cell r="A189" t="str">
            <v>150116058</v>
          </cell>
          <cell r="B189" t="str">
            <v>Curiel Segura Laura Patricia</v>
          </cell>
          <cell r="C189">
            <v>7823.25</v>
          </cell>
          <cell r="D189">
            <v>2336.8000000000002</v>
          </cell>
          <cell r="E189">
            <v>31.65</v>
          </cell>
          <cell r="F189">
            <v>0</v>
          </cell>
          <cell r="G189">
            <v>10191.700000000001</v>
          </cell>
          <cell r="H189">
            <v>0</v>
          </cell>
          <cell r="I189">
            <v>0</v>
          </cell>
          <cell r="J189">
            <v>1449.6</v>
          </cell>
          <cell r="K189">
            <v>31.65</v>
          </cell>
          <cell r="L189">
            <v>0.05</v>
          </cell>
          <cell r="M189">
            <v>1481.3</v>
          </cell>
          <cell r="N189">
            <v>8710.4</v>
          </cell>
          <cell r="P189">
            <v>0</v>
          </cell>
          <cell r="Q189">
            <v>99</v>
          </cell>
        </row>
        <row r="190">
          <cell r="A190" t="str">
            <v>150116116</v>
          </cell>
          <cell r="B190" t="str">
            <v>Presas Magdaleno Ana Lilia</v>
          </cell>
          <cell r="C190">
            <v>10171.35</v>
          </cell>
          <cell r="D190">
            <v>3038.19</v>
          </cell>
          <cell r="E190">
            <v>46.16</v>
          </cell>
          <cell r="F190">
            <v>0</v>
          </cell>
          <cell r="G190">
            <v>13255.7</v>
          </cell>
          <cell r="H190">
            <v>0</v>
          </cell>
          <cell r="I190">
            <v>0</v>
          </cell>
          <cell r="J190">
            <v>2100.9699999999998</v>
          </cell>
          <cell r="K190">
            <v>46.16</v>
          </cell>
          <cell r="L190">
            <v>0.17</v>
          </cell>
          <cell r="M190">
            <v>2147.3000000000002</v>
          </cell>
          <cell r="N190">
            <v>11108.4</v>
          </cell>
          <cell r="P190">
            <v>0</v>
          </cell>
          <cell r="Q190">
            <v>40</v>
          </cell>
        </row>
        <row r="191">
          <cell r="A191" t="str">
            <v>150116122</v>
          </cell>
          <cell r="B191" t="str">
            <v>Cid López Horacio</v>
          </cell>
          <cell r="C191">
            <v>10171.35</v>
          </cell>
          <cell r="D191">
            <v>3038.19</v>
          </cell>
          <cell r="E191">
            <v>46.16</v>
          </cell>
          <cell r="F191">
            <v>0</v>
          </cell>
          <cell r="G191">
            <v>13255.7</v>
          </cell>
          <cell r="H191">
            <v>0</v>
          </cell>
          <cell r="I191">
            <v>0</v>
          </cell>
          <cell r="J191">
            <v>2100.9699999999998</v>
          </cell>
          <cell r="K191">
            <v>46.16</v>
          </cell>
          <cell r="L191">
            <v>-0.03</v>
          </cell>
          <cell r="M191">
            <v>2147.1</v>
          </cell>
          <cell r="N191">
            <v>11108.6</v>
          </cell>
          <cell r="P191">
            <v>0</v>
          </cell>
          <cell r="Q191">
            <v>40</v>
          </cell>
        </row>
        <row r="192">
          <cell r="A192" t="str">
            <v>160121027</v>
          </cell>
          <cell r="B192" t="str">
            <v>Villa Martínez Erika Alejandra</v>
          </cell>
          <cell r="C192">
            <v>3850.05</v>
          </cell>
          <cell r="D192">
            <v>1150</v>
          </cell>
          <cell r="E192">
            <v>7.11</v>
          </cell>
          <cell r="F192">
            <v>0</v>
          </cell>
          <cell r="G192">
            <v>5007.16</v>
          </cell>
          <cell r="H192">
            <v>0</v>
          </cell>
          <cell r="I192">
            <v>0</v>
          </cell>
          <cell r="J192">
            <v>416.88</v>
          </cell>
          <cell r="K192">
            <v>7.11</v>
          </cell>
          <cell r="L192">
            <v>-0.03</v>
          </cell>
          <cell r="M192">
            <v>423.96</v>
          </cell>
          <cell r="N192">
            <v>4583.2</v>
          </cell>
          <cell r="P192">
            <v>0</v>
          </cell>
          <cell r="Q192">
            <v>99</v>
          </cell>
        </row>
        <row r="193">
          <cell r="A193" t="str">
            <v>160121034</v>
          </cell>
          <cell r="B193" t="str">
            <v>Rubio  Ornelas Arturo Emmanuel</v>
          </cell>
          <cell r="C193">
            <v>3850.05</v>
          </cell>
          <cell r="D193">
            <v>1150</v>
          </cell>
          <cell r="E193">
            <v>7.11</v>
          </cell>
          <cell r="F193">
            <v>0</v>
          </cell>
          <cell r="G193">
            <v>5007.16</v>
          </cell>
          <cell r="H193">
            <v>0</v>
          </cell>
          <cell r="I193">
            <v>0</v>
          </cell>
          <cell r="J193">
            <v>416.88</v>
          </cell>
          <cell r="K193">
            <v>7.11</v>
          </cell>
          <cell r="L193">
            <v>-0.03</v>
          </cell>
          <cell r="M193">
            <v>423.96</v>
          </cell>
          <cell r="N193">
            <v>4583.2</v>
          </cell>
          <cell r="P193">
            <v>0</v>
          </cell>
          <cell r="Q193">
            <v>99</v>
          </cell>
        </row>
        <row r="194">
          <cell r="A194" t="str">
            <v>160621001</v>
          </cell>
          <cell r="B194" t="str">
            <v>Esquivel Rodríguez Yadira</v>
          </cell>
          <cell r="C194">
            <v>10171.35</v>
          </cell>
          <cell r="D194">
            <v>3038.19</v>
          </cell>
          <cell r="E194">
            <v>46.16</v>
          </cell>
          <cell r="F194">
            <v>0</v>
          </cell>
          <cell r="G194">
            <v>13255.7</v>
          </cell>
          <cell r="H194">
            <v>0</v>
          </cell>
          <cell r="I194">
            <v>0</v>
          </cell>
          <cell r="J194">
            <v>2100.9699999999998</v>
          </cell>
          <cell r="K194">
            <v>46.16</v>
          </cell>
          <cell r="L194">
            <v>-0.03</v>
          </cell>
          <cell r="M194">
            <v>2147.1</v>
          </cell>
          <cell r="N194">
            <v>11108.6</v>
          </cell>
          <cell r="P194">
            <v>0</v>
          </cell>
          <cell r="Q194">
            <v>40</v>
          </cell>
        </row>
        <row r="195">
          <cell r="A195" t="str">
            <v>180101005</v>
          </cell>
          <cell r="B195" t="str">
            <v>Oceguera Ríos Natalia Sofía</v>
          </cell>
          <cell r="C195">
            <v>7823.25</v>
          </cell>
          <cell r="D195">
            <v>2336.8000000000002</v>
          </cell>
          <cell r="E195">
            <v>31.65</v>
          </cell>
          <cell r="F195">
            <v>0</v>
          </cell>
          <cell r="G195">
            <v>10191.700000000001</v>
          </cell>
          <cell r="H195">
            <v>0</v>
          </cell>
          <cell r="I195">
            <v>0</v>
          </cell>
          <cell r="J195">
            <v>1449.6</v>
          </cell>
          <cell r="K195">
            <v>31.65</v>
          </cell>
          <cell r="L195">
            <v>0.05</v>
          </cell>
          <cell r="M195">
            <v>1481.3</v>
          </cell>
          <cell r="N195">
            <v>8710.4</v>
          </cell>
          <cell r="P195">
            <v>0</v>
          </cell>
          <cell r="Q195">
            <v>40</v>
          </cell>
        </row>
        <row r="196">
          <cell r="A196" t="str">
            <v>190816002</v>
          </cell>
          <cell r="B196" t="str">
            <v>Cervantes Pulido Andrea</v>
          </cell>
          <cell r="C196">
            <v>10171.35</v>
          </cell>
          <cell r="D196">
            <v>3038.19</v>
          </cell>
          <cell r="E196">
            <v>46.16</v>
          </cell>
          <cell r="F196">
            <v>0</v>
          </cell>
          <cell r="G196">
            <v>13255.7</v>
          </cell>
          <cell r="H196">
            <v>0</v>
          </cell>
          <cell r="I196">
            <v>0</v>
          </cell>
          <cell r="J196">
            <v>2100.9699999999998</v>
          </cell>
          <cell r="K196">
            <v>46.16</v>
          </cell>
          <cell r="L196">
            <v>0.17</v>
          </cell>
          <cell r="M196">
            <v>2147.3000000000002</v>
          </cell>
          <cell r="N196">
            <v>11108.4</v>
          </cell>
          <cell r="P196">
            <v>0</v>
          </cell>
          <cell r="Q196">
            <v>99</v>
          </cell>
        </row>
        <row r="197">
          <cell r="A197" t="str">
            <v>201101001</v>
          </cell>
          <cell r="B197" t="str">
            <v>González Chávez María Antonia</v>
          </cell>
          <cell r="C197">
            <v>3850.05</v>
          </cell>
          <cell r="D197">
            <v>1150</v>
          </cell>
          <cell r="E197">
            <v>7.11</v>
          </cell>
          <cell r="F197">
            <v>0</v>
          </cell>
          <cell r="G197">
            <v>5007.16</v>
          </cell>
          <cell r="H197">
            <v>0</v>
          </cell>
          <cell r="I197">
            <v>0</v>
          </cell>
          <cell r="J197">
            <v>416.88</v>
          </cell>
          <cell r="K197">
            <v>7.11</v>
          </cell>
          <cell r="L197">
            <v>-0.03</v>
          </cell>
          <cell r="M197">
            <v>423.96</v>
          </cell>
          <cell r="N197">
            <v>4583.2</v>
          </cell>
          <cell r="P197">
            <v>0</v>
          </cell>
          <cell r="Q197">
            <v>99</v>
          </cell>
        </row>
        <row r="198">
          <cell r="A198" t="str">
            <v>201101002</v>
          </cell>
          <cell r="B198" t="str">
            <v>Cruz Jiménez Marili</v>
          </cell>
          <cell r="C198">
            <v>3850.05</v>
          </cell>
          <cell r="D198">
            <v>1150</v>
          </cell>
          <cell r="E198">
            <v>7.11</v>
          </cell>
          <cell r="F198">
            <v>0</v>
          </cell>
          <cell r="G198">
            <v>5007.16</v>
          </cell>
          <cell r="H198">
            <v>0</v>
          </cell>
          <cell r="I198">
            <v>0</v>
          </cell>
          <cell r="J198">
            <v>416.88</v>
          </cell>
          <cell r="K198">
            <v>7.11</v>
          </cell>
          <cell r="L198">
            <v>-0.03</v>
          </cell>
          <cell r="M198">
            <v>423.96</v>
          </cell>
          <cell r="N198">
            <v>4583.2</v>
          </cell>
          <cell r="P198">
            <v>0</v>
          </cell>
          <cell r="Q198">
            <v>99</v>
          </cell>
        </row>
        <row r="199">
          <cell r="A199" t="str">
            <v>201101004</v>
          </cell>
          <cell r="B199" t="str">
            <v>González Ayala Armando</v>
          </cell>
          <cell r="C199">
            <v>7823.25</v>
          </cell>
          <cell r="D199">
            <v>2336.8000000000002</v>
          </cell>
          <cell r="E199">
            <v>31.65</v>
          </cell>
          <cell r="F199">
            <v>0</v>
          </cell>
          <cell r="G199">
            <v>10191.700000000001</v>
          </cell>
          <cell r="H199">
            <v>0</v>
          </cell>
          <cell r="I199">
            <v>0</v>
          </cell>
          <cell r="J199">
            <v>1449.6</v>
          </cell>
          <cell r="K199">
            <v>31.65</v>
          </cell>
          <cell r="L199">
            <v>0.05</v>
          </cell>
          <cell r="M199">
            <v>1481.3</v>
          </cell>
          <cell r="N199">
            <v>8710.4</v>
          </cell>
          <cell r="P199">
            <v>0</v>
          </cell>
          <cell r="Q199">
            <v>40</v>
          </cell>
        </row>
        <row r="200">
          <cell r="A200" t="str">
            <v>231020E03</v>
          </cell>
          <cell r="B200" t="str">
            <v>Aguirre Partida Netzahualcoyotl</v>
          </cell>
          <cell r="C200">
            <v>10171.35</v>
          </cell>
          <cell r="D200">
            <v>3038.19</v>
          </cell>
          <cell r="E200">
            <v>46.16</v>
          </cell>
          <cell r="F200">
            <v>0</v>
          </cell>
          <cell r="G200">
            <v>13255.7</v>
          </cell>
          <cell r="H200">
            <v>0</v>
          </cell>
          <cell r="I200">
            <v>0</v>
          </cell>
          <cell r="J200">
            <v>2100.9699999999998</v>
          </cell>
          <cell r="K200">
            <v>46.16</v>
          </cell>
          <cell r="L200">
            <v>-0.03</v>
          </cell>
          <cell r="M200">
            <v>2147.1</v>
          </cell>
          <cell r="N200">
            <v>11108.6</v>
          </cell>
          <cell r="P200">
            <v>0</v>
          </cell>
          <cell r="Q200">
            <v>40</v>
          </cell>
        </row>
        <row r="201">
          <cell r="A201" t="str">
            <v>240521001</v>
          </cell>
          <cell r="B201" t="str">
            <v>Robles Zepeda Arturo</v>
          </cell>
          <cell r="C201">
            <v>10171.35</v>
          </cell>
          <cell r="D201">
            <v>3038.19</v>
          </cell>
          <cell r="E201">
            <v>46.16</v>
          </cell>
          <cell r="F201">
            <v>0</v>
          </cell>
          <cell r="G201">
            <v>13255.7</v>
          </cell>
          <cell r="H201">
            <v>0</v>
          </cell>
          <cell r="I201">
            <v>0</v>
          </cell>
          <cell r="J201">
            <v>2100.9699999999998</v>
          </cell>
          <cell r="K201">
            <v>46.16</v>
          </cell>
          <cell r="L201">
            <v>0.17</v>
          </cell>
          <cell r="M201">
            <v>2147.3000000000002</v>
          </cell>
          <cell r="N201">
            <v>11108.4</v>
          </cell>
          <cell r="P201">
            <v>0</v>
          </cell>
          <cell r="Q201">
            <v>99</v>
          </cell>
        </row>
        <row r="202">
          <cell r="A202" t="str">
            <v>Total Depto</v>
          </cell>
          <cell r="B202">
            <v>24</v>
          </cell>
          <cell r="C202" t="str">
            <v xml:space="preserve">  -----------------------</v>
          </cell>
          <cell r="D202" t="str">
            <v xml:space="preserve">  -----------------------</v>
          </cell>
          <cell r="E202" t="str">
            <v xml:space="preserve">  -----------------------</v>
          </cell>
          <cell r="F202" t="str">
            <v xml:space="preserve">  -----------------------</v>
          </cell>
          <cell r="G202" t="str">
            <v xml:space="preserve">  -----------------------</v>
          </cell>
          <cell r="H202" t="str">
            <v xml:space="preserve">  -----------------------</v>
          </cell>
          <cell r="I202" t="str">
            <v xml:space="preserve">  -----------------------</v>
          </cell>
          <cell r="J202" t="str">
            <v xml:space="preserve">  -----------------------</v>
          </cell>
          <cell r="K202" t="str">
            <v xml:space="preserve">  -----------------------</v>
          </cell>
          <cell r="L202" t="str">
            <v xml:space="preserve">  -----------------------</v>
          </cell>
          <cell r="M202" t="str">
            <v xml:space="preserve">  -----------------------</v>
          </cell>
          <cell r="N202" t="str">
            <v xml:space="preserve">  -----------------------</v>
          </cell>
          <cell r="P202" t="str">
            <v xml:space="preserve">  -----------------------</v>
          </cell>
          <cell r="Q202">
            <v>0</v>
          </cell>
        </row>
        <row r="203">
          <cell r="C203">
            <v>178307.1</v>
          </cell>
          <cell r="D203">
            <v>53260.33</v>
          </cell>
          <cell r="E203">
            <v>701.28</v>
          </cell>
          <cell r="F203">
            <v>0</v>
          </cell>
          <cell r="G203">
            <v>232268.71</v>
          </cell>
          <cell r="H203">
            <v>0</v>
          </cell>
          <cell r="I203">
            <v>0</v>
          </cell>
          <cell r="J203">
            <v>32585.49</v>
          </cell>
          <cell r="K203">
            <v>701.28</v>
          </cell>
          <cell r="L203">
            <v>0.54</v>
          </cell>
          <cell r="M203">
            <v>33287.31</v>
          </cell>
          <cell r="N203">
            <v>198981.4</v>
          </cell>
          <cell r="P203">
            <v>0</v>
          </cell>
          <cell r="Q203" t="e">
            <v>#N/A</v>
          </cell>
        </row>
        <row r="204">
          <cell r="P204"/>
          <cell r="Q204" t="e">
            <v>#N/A</v>
          </cell>
        </row>
        <row r="205">
          <cell r="A205" t="str">
            <v>Departamento 36 Dirección de Comunicación Social</v>
          </cell>
          <cell r="P205"/>
          <cell r="Q205">
            <v>0</v>
          </cell>
        </row>
        <row r="206">
          <cell r="A206" t="str">
            <v>010820032</v>
          </cell>
          <cell r="B206" t="str">
            <v>Soriano Rubio María Magdalena</v>
          </cell>
          <cell r="C206">
            <v>10171.35</v>
          </cell>
          <cell r="D206">
            <v>3038.19</v>
          </cell>
          <cell r="E206">
            <v>46.16</v>
          </cell>
          <cell r="F206">
            <v>0</v>
          </cell>
          <cell r="G206">
            <v>13255.7</v>
          </cell>
          <cell r="H206">
            <v>0</v>
          </cell>
          <cell r="I206">
            <v>0</v>
          </cell>
          <cell r="J206">
            <v>2100.9699999999998</v>
          </cell>
          <cell r="K206">
            <v>46.16</v>
          </cell>
          <cell r="L206">
            <v>-0.03</v>
          </cell>
          <cell r="M206">
            <v>2147.1</v>
          </cell>
          <cell r="N206">
            <v>11108.6</v>
          </cell>
          <cell r="P206">
            <v>0</v>
          </cell>
          <cell r="Q206">
            <v>40</v>
          </cell>
        </row>
        <row r="207">
          <cell r="A207" t="str">
            <v>010820033</v>
          </cell>
          <cell r="B207" t="str">
            <v>Velasco Campos Eduardo Soyuz</v>
          </cell>
          <cell r="C207">
            <v>7823.25</v>
          </cell>
          <cell r="D207">
            <v>2336.8000000000002</v>
          </cell>
          <cell r="E207">
            <v>31.65</v>
          </cell>
          <cell r="F207">
            <v>0</v>
          </cell>
          <cell r="G207">
            <v>10191.700000000001</v>
          </cell>
          <cell r="H207">
            <v>0</v>
          </cell>
          <cell r="I207">
            <v>0</v>
          </cell>
          <cell r="J207">
            <v>1449.6</v>
          </cell>
          <cell r="K207">
            <v>31.65</v>
          </cell>
          <cell r="L207">
            <v>-0.15</v>
          </cell>
          <cell r="M207">
            <v>1481.1</v>
          </cell>
          <cell r="N207">
            <v>8710.6</v>
          </cell>
          <cell r="P207">
            <v>0</v>
          </cell>
          <cell r="Q207">
            <v>99</v>
          </cell>
        </row>
        <row r="208">
          <cell r="A208" t="str">
            <v>160820202</v>
          </cell>
          <cell r="B208" t="str">
            <v>Muñoz Ramírez José Alberto</v>
          </cell>
          <cell r="C208">
            <v>10171.35</v>
          </cell>
          <cell r="D208">
            <v>3038.19</v>
          </cell>
          <cell r="E208">
            <v>46.16</v>
          </cell>
          <cell r="F208">
            <v>0</v>
          </cell>
          <cell r="G208">
            <v>13255.7</v>
          </cell>
          <cell r="H208">
            <v>0</v>
          </cell>
          <cell r="I208">
            <v>0</v>
          </cell>
          <cell r="J208">
            <v>2100.9699999999998</v>
          </cell>
          <cell r="K208">
            <v>46.16</v>
          </cell>
          <cell r="L208">
            <v>-0.03</v>
          </cell>
          <cell r="M208">
            <v>2147.1</v>
          </cell>
          <cell r="N208">
            <v>11108.6</v>
          </cell>
          <cell r="P208">
            <v>0</v>
          </cell>
          <cell r="Q208">
            <v>40</v>
          </cell>
        </row>
        <row r="209">
          <cell r="A209" t="str">
            <v>161021004</v>
          </cell>
          <cell r="B209" t="str">
            <v>Preciado Aguirre Javier Enrique</v>
          </cell>
          <cell r="C209">
            <v>10171.35</v>
          </cell>
          <cell r="D209">
            <v>3038.19</v>
          </cell>
          <cell r="E209">
            <v>46.16</v>
          </cell>
          <cell r="F209">
            <v>0</v>
          </cell>
          <cell r="G209">
            <v>13255.7</v>
          </cell>
          <cell r="H209">
            <v>0</v>
          </cell>
          <cell r="I209">
            <v>0</v>
          </cell>
          <cell r="J209">
            <v>2100.9699999999998</v>
          </cell>
          <cell r="K209">
            <v>46.16</v>
          </cell>
          <cell r="L209">
            <v>-0.03</v>
          </cell>
          <cell r="M209">
            <v>2147.1</v>
          </cell>
          <cell r="N209">
            <v>11108.6</v>
          </cell>
          <cell r="P209">
            <v>0</v>
          </cell>
          <cell r="Q209">
            <v>99</v>
          </cell>
        </row>
        <row r="210">
          <cell r="A210" t="str">
            <v>161021005</v>
          </cell>
          <cell r="B210" t="str">
            <v>Castañeda Galicia Gloria Arely</v>
          </cell>
          <cell r="C210">
            <v>6475.65</v>
          </cell>
          <cell r="D210">
            <v>1934.3</v>
          </cell>
          <cell r="E210">
            <v>23.33</v>
          </cell>
          <cell r="F210">
            <v>0</v>
          </cell>
          <cell r="G210">
            <v>8433.2800000000007</v>
          </cell>
          <cell r="H210">
            <v>0</v>
          </cell>
          <cell r="I210">
            <v>0</v>
          </cell>
          <cell r="J210">
            <v>1075.78</v>
          </cell>
          <cell r="K210">
            <v>23.33</v>
          </cell>
          <cell r="L210">
            <v>-0.03</v>
          </cell>
          <cell r="M210">
            <v>1099.08</v>
          </cell>
          <cell r="N210">
            <v>7334.2</v>
          </cell>
          <cell r="P210">
            <v>0</v>
          </cell>
          <cell r="Q210">
            <v>99</v>
          </cell>
        </row>
        <row r="211">
          <cell r="A211" t="str">
            <v>161021006</v>
          </cell>
          <cell r="B211" t="str">
            <v>Peñaloza García Linda Gabriela</v>
          </cell>
          <cell r="C211">
            <v>6475.65</v>
          </cell>
          <cell r="D211">
            <v>1934.3</v>
          </cell>
          <cell r="E211">
            <v>23.33</v>
          </cell>
          <cell r="F211">
            <v>0</v>
          </cell>
          <cell r="G211">
            <v>8433.2800000000007</v>
          </cell>
          <cell r="H211">
            <v>0</v>
          </cell>
          <cell r="I211">
            <v>0</v>
          </cell>
          <cell r="J211">
            <v>1075.78</v>
          </cell>
          <cell r="K211">
            <v>23.33</v>
          </cell>
          <cell r="L211">
            <v>-0.03</v>
          </cell>
          <cell r="M211">
            <v>1099.08</v>
          </cell>
          <cell r="N211">
            <v>7334.2</v>
          </cell>
          <cell r="P211">
            <v>0</v>
          </cell>
          <cell r="Q211">
            <v>40</v>
          </cell>
        </row>
        <row r="212">
          <cell r="A212" t="str">
            <v>180101006</v>
          </cell>
          <cell r="B212" t="str">
            <v>Mandujano Pérez Armando Valdemar</v>
          </cell>
          <cell r="C212">
            <v>7823.25</v>
          </cell>
          <cell r="D212">
            <v>2336.8000000000002</v>
          </cell>
          <cell r="E212">
            <v>31.65</v>
          </cell>
          <cell r="F212">
            <v>0</v>
          </cell>
          <cell r="G212">
            <v>10191.700000000001</v>
          </cell>
          <cell r="H212">
            <v>0</v>
          </cell>
          <cell r="I212">
            <v>0</v>
          </cell>
          <cell r="J212">
            <v>1449.6</v>
          </cell>
          <cell r="K212">
            <v>31.65</v>
          </cell>
          <cell r="L212">
            <v>0.05</v>
          </cell>
          <cell r="M212">
            <v>1481.3</v>
          </cell>
          <cell r="N212">
            <v>8710.4</v>
          </cell>
          <cell r="P212">
            <v>0</v>
          </cell>
          <cell r="Q212">
            <v>99</v>
          </cell>
        </row>
        <row r="213">
          <cell r="A213" t="str">
            <v>Total Depto</v>
          </cell>
          <cell r="B213">
            <v>7</v>
          </cell>
          <cell r="C213" t="str">
            <v xml:space="preserve">  -----------------------</v>
          </cell>
          <cell r="D213" t="str">
            <v xml:space="preserve">  -----------------------</v>
          </cell>
          <cell r="E213" t="str">
            <v xml:space="preserve">  -----------------------</v>
          </cell>
          <cell r="F213" t="str">
            <v xml:space="preserve">  -----------------------</v>
          </cell>
          <cell r="G213" t="str">
            <v xml:space="preserve">  -----------------------</v>
          </cell>
          <cell r="H213" t="str">
            <v xml:space="preserve">  -----------------------</v>
          </cell>
          <cell r="I213" t="str">
            <v xml:space="preserve">  -----------------------</v>
          </cell>
          <cell r="J213" t="str">
            <v xml:space="preserve">  -----------------------</v>
          </cell>
          <cell r="K213" t="str">
            <v xml:space="preserve">  -----------------------</v>
          </cell>
          <cell r="L213" t="str">
            <v xml:space="preserve">  -----------------------</v>
          </cell>
          <cell r="M213" t="str">
            <v xml:space="preserve">  -----------------------</v>
          </cell>
          <cell r="N213" t="str">
            <v xml:space="preserve">  -----------------------</v>
          </cell>
          <cell r="P213" t="str">
            <v xml:space="preserve">  -----------------------</v>
          </cell>
          <cell r="Q213">
            <v>0</v>
          </cell>
        </row>
        <row r="214">
          <cell r="C214">
            <v>59111.85</v>
          </cell>
          <cell r="D214">
            <v>17656.77</v>
          </cell>
          <cell r="E214">
            <v>248.44</v>
          </cell>
          <cell r="F214">
            <v>0</v>
          </cell>
          <cell r="G214">
            <v>77017.06</v>
          </cell>
          <cell r="H214">
            <v>0</v>
          </cell>
          <cell r="I214">
            <v>0</v>
          </cell>
          <cell r="J214">
            <v>11353.67</v>
          </cell>
          <cell r="K214">
            <v>248.44</v>
          </cell>
          <cell r="L214">
            <v>-0.25</v>
          </cell>
          <cell r="M214">
            <v>11601.86</v>
          </cell>
          <cell r="N214">
            <v>65415.199999999997</v>
          </cell>
          <cell r="P214">
            <v>0</v>
          </cell>
          <cell r="Q214" t="e">
            <v>#N/A</v>
          </cell>
        </row>
        <row r="215">
          <cell r="P215"/>
          <cell r="Q215" t="e">
            <v>#N/A</v>
          </cell>
        </row>
        <row r="216">
          <cell r="A216" t="str">
            <v>Departamento 37 Dir de Genero  y no Discriminación</v>
          </cell>
          <cell r="P216"/>
          <cell r="Q216">
            <v>0</v>
          </cell>
        </row>
        <row r="217">
          <cell r="A217" t="str">
            <v>010820207</v>
          </cell>
          <cell r="B217" t="str">
            <v>Espejo Gil Samaniego Marina Fernanda</v>
          </cell>
          <cell r="C217">
            <v>7823.25</v>
          </cell>
          <cell r="D217">
            <v>2336.8000000000002</v>
          </cell>
          <cell r="E217">
            <v>31.65</v>
          </cell>
          <cell r="F217">
            <v>0</v>
          </cell>
          <cell r="G217">
            <v>10191.700000000001</v>
          </cell>
          <cell r="H217">
            <v>0</v>
          </cell>
          <cell r="I217">
            <v>0</v>
          </cell>
          <cell r="J217">
            <v>1449.6</v>
          </cell>
          <cell r="K217">
            <v>31.65</v>
          </cell>
          <cell r="L217">
            <v>-0.15</v>
          </cell>
          <cell r="M217">
            <v>1481.1</v>
          </cell>
          <cell r="N217">
            <v>8710.6</v>
          </cell>
          <cell r="P217">
            <v>0</v>
          </cell>
          <cell r="Q217">
            <v>40</v>
          </cell>
        </row>
        <row r="218">
          <cell r="A218" t="str">
            <v>180101043</v>
          </cell>
          <cell r="B218" t="str">
            <v>Papias Santana Zaida</v>
          </cell>
          <cell r="C218">
            <v>10171.35</v>
          </cell>
          <cell r="D218">
            <v>3038.19</v>
          </cell>
          <cell r="E218">
            <v>46.16</v>
          </cell>
          <cell r="F218">
            <v>0</v>
          </cell>
          <cell r="G218">
            <v>13255.7</v>
          </cell>
          <cell r="H218">
            <v>0</v>
          </cell>
          <cell r="I218">
            <v>0</v>
          </cell>
          <cell r="J218">
            <v>2100.9699999999998</v>
          </cell>
          <cell r="K218">
            <v>46.16</v>
          </cell>
          <cell r="L218">
            <v>-0.03</v>
          </cell>
          <cell r="M218">
            <v>2147.1</v>
          </cell>
          <cell r="N218">
            <v>11108.6</v>
          </cell>
          <cell r="P218">
            <v>0</v>
          </cell>
          <cell r="Q218">
            <v>99</v>
          </cell>
        </row>
        <row r="219">
          <cell r="A219" t="str">
            <v>260121001</v>
          </cell>
          <cell r="B219" t="str">
            <v>Yáñez González Jeanette Carolina</v>
          </cell>
          <cell r="C219">
            <v>7823.25</v>
          </cell>
          <cell r="D219">
            <v>2336.8000000000002</v>
          </cell>
          <cell r="E219">
            <v>31.65</v>
          </cell>
          <cell r="F219">
            <v>0</v>
          </cell>
          <cell r="G219">
            <v>10191.700000000001</v>
          </cell>
          <cell r="H219">
            <v>0</v>
          </cell>
          <cell r="I219">
            <v>0</v>
          </cell>
          <cell r="J219">
            <v>1449.6</v>
          </cell>
          <cell r="K219">
            <v>31.65</v>
          </cell>
          <cell r="L219">
            <v>0.05</v>
          </cell>
          <cell r="M219">
            <v>1481.3</v>
          </cell>
          <cell r="N219">
            <v>8710.4</v>
          </cell>
          <cell r="P219">
            <v>0</v>
          </cell>
          <cell r="Q219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6"/>
  <sheetViews>
    <sheetView tabSelected="1" zoomScale="112" zoomScaleNormal="112" workbookViewId="0">
      <pane xSplit="2" ySplit="5" topLeftCell="C47" activePane="bottomRight" state="frozen"/>
      <selection pane="topRight" activeCell="C1" sqref="C1"/>
      <selection pane="bottomLeft" activeCell="A9" sqref="A9"/>
      <selection pane="bottomRight" activeCell="B210" sqref="B21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4.42578125" style="1" customWidth="1"/>
    <col min="4" max="4" width="13" style="1" customWidth="1"/>
    <col min="5" max="5" width="11.42578125" style="1" customWidth="1"/>
    <col min="6" max="6" width="9.7109375" style="1" customWidth="1"/>
    <col min="7" max="7" width="14.42578125" style="1" customWidth="1"/>
    <col min="8" max="8" width="12.7109375" style="1" customWidth="1"/>
    <col min="9" max="9" width="13" style="1" customWidth="1"/>
    <col min="10" max="11" width="11.140625" style="1" customWidth="1"/>
    <col min="12" max="13" width="15.7109375" style="1" customWidth="1"/>
    <col min="14" max="14" width="0.5703125" style="1" customWidth="1"/>
    <col min="15" max="15" width="11.42578125" style="1"/>
    <col min="16" max="16" width="11.42578125" style="39"/>
    <col min="17" max="16384" width="11.42578125" style="1"/>
  </cols>
  <sheetData>
    <row r="1" spans="1:18" ht="18" customHeight="1" x14ac:dyDescent="0.3">
      <c r="A1" s="22"/>
      <c r="B1" s="23"/>
      <c r="C1" s="22"/>
      <c r="D1" s="22"/>
      <c r="E1" s="22"/>
      <c r="F1" s="22"/>
      <c r="G1" s="22"/>
      <c r="H1" s="52"/>
      <c r="I1" s="52"/>
      <c r="J1" s="52"/>
      <c r="K1" s="52"/>
    </row>
    <row r="2" spans="1:18" ht="24.95" customHeight="1" x14ac:dyDescent="0.2">
      <c r="A2" s="53" t="s">
        <v>338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8" ht="18.75" x14ac:dyDescent="0.3">
      <c r="A3" s="54" t="s">
        <v>340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8" ht="15.75" x14ac:dyDescent="0.25">
      <c r="A4" s="55" t="s">
        <v>339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8" s="3" customFormat="1" ht="57" customHeight="1" thickBot="1" x14ac:dyDescent="0.25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O5" s="11" t="s">
        <v>346</v>
      </c>
      <c r="P5" s="46" t="s">
        <v>347</v>
      </c>
      <c r="Q5" s="33">
        <v>99</v>
      </c>
      <c r="R5" s="34">
        <v>40</v>
      </c>
    </row>
    <row r="6" spans="1:18" ht="12" thickTop="1" x14ac:dyDescent="0.2">
      <c r="A6" s="5" t="s">
        <v>13</v>
      </c>
    </row>
    <row r="7" spans="1:18" x14ac:dyDescent="0.2">
      <c r="A7" s="2" t="s">
        <v>14</v>
      </c>
      <c r="B7" s="1" t="s">
        <v>15</v>
      </c>
      <c r="C7" s="1">
        <v>10171.35</v>
      </c>
      <c r="D7" s="1">
        <v>3038.19</v>
      </c>
      <c r="E7" s="1">
        <v>46.16</v>
      </c>
      <c r="F7" s="1">
        <v>0</v>
      </c>
      <c r="G7" s="1">
        <v>13255.7</v>
      </c>
      <c r="H7" s="1">
        <v>0</v>
      </c>
      <c r="I7" s="1">
        <v>2100.9699999999998</v>
      </c>
      <c r="J7" s="1">
        <v>46.16</v>
      </c>
      <c r="K7" s="1">
        <v>-0.03</v>
      </c>
      <c r="L7" s="1">
        <v>2147.1</v>
      </c>
      <c r="M7" s="1">
        <v>11108.6</v>
      </c>
      <c r="O7" s="1">
        <f>+H7-F7</f>
        <v>0</v>
      </c>
      <c r="P7" s="39">
        <f>VLOOKUP(A7,[1]TODOS!$A$5:$Q$219,17,FALSE)</f>
        <v>40</v>
      </c>
      <c r="Q7" s="39"/>
      <c r="R7" s="39">
        <v>1</v>
      </c>
    </row>
    <row r="8" spans="1:18" x14ac:dyDescent="0.2">
      <c r="A8" s="2" t="s">
        <v>16</v>
      </c>
      <c r="B8" s="1" t="s">
        <v>17</v>
      </c>
      <c r="C8" s="1">
        <v>10171.35</v>
      </c>
      <c r="D8" s="1">
        <v>3038.19</v>
      </c>
      <c r="E8" s="1">
        <v>46.16</v>
      </c>
      <c r="F8" s="1">
        <v>0</v>
      </c>
      <c r="G8" s="1">
        <v>13255.7</v>
      </c>
      <c r="H8" s="1">
        <v>0</v>
      </c>
      <c r="I8" s="1">
        <v>2100.9699999999998</v>
      </c>
      <c r="J8" s="1">
        <v>46.16</v>
      </c>
      <c r="K8" s="1">
        <v>-0.03</v>
      </c>
      <c r="L8" s="1">
        <v>2147.1</v>
      </c>
      <c r="M8" s="1">
        <v>11108.6</v>
      </c>
      <c r="O8" s="32">
        <f>+H8-F8</f>
        <v>0</v>
      </c>
      <c r="P8" s="39">
        <f>VLOOKUP(A8,[1]TODOS!$A$5:$Q$219,17,FALSE)</f>
        <v>40</v>
      </c>
      <c r="Q8" s="39"/>
      <c r="R8" s="39">
        <v>1</v>
      </c>
    </row>
    <row r="9" spans="1:18" s="4" customFormat="1" x14ac:dyDescent="0.2">
      <c r="A9" s="7" t="s">
        <v>18</v>
      </c>
      <c r="B9" s="31">
        <v>2</v>
      </c>
      <c r="C9" s="4" t="s">
        <v>19</v>
      </c>
      <c r="D9" s="4" t="s">
        <v>19</v>
      </c>
      <c r="E9" s="4" t="s">
        <v>19</v>
      </c>
      <c r="F9" s="4" t="s">
        <v>19</v>
      </c>
      <c r="G9" s="4" t="s">
        <v>19</v>
      </c>
      <c r="H9" s="4" t="s">
        <v>19</v>
      </c>
      <c r="I9" s="4" t="s">
        <v>19</v>
      </c>
      <c r="J9" s="4" t="s">
        <v>19</v>
      </c>
      <c r="K9" s="4" t="s">
        <v>19</v>
      </c>
      <c r="L9" s="4" t="s">
        <v>19</v>
      </c>
      <c r="M9" s="4" t="s">
        <v>19</v>
      </c>
      <c r="O9" s="4" t="s">
        <v>19</v>
      </c>
      <c r="P9" s="39">
        <f>VLOOKUP(A9,[1]TODOS!$A$5:$Q$219,17,FALSE)</f>
        <v>0</v>
      </c>
      <c r="Q9" s="39"/>
      <c r="R9" s="39"/>
    </row>
    <row r="10" spans="1:18" x14ac:dyDescent="0.2">
      <c r="C10" s="8">
        <v>20342.7</v>
      </c>
      <c r="D10" s="8">
        <v>6076.38</v>
      </c>
      <c r="E10" s="8">
        <v>92.32</v>
      </c>
      <c r="F10" s="8">
        <v>0</v>
      </c>
      <c r="G10" s="8">
        <v>26511.4</v>
      </c>
      <c r="H10" s="8">
        <v>0</v>
      </c>
      <c r="I10" s="8">
        <v>4201.9399999999996</v>
      </c>
      <c r="J10" s="8">
        <v>92.32</v>
      </c>
      <c r="K10" s="8">
        <v>-0.06</v>
      </c>
      <c r="L10" s="8">
        <v>4294.2</v>
      </c>
      <c r="M10" s="8">
        <v>22217.200000000001</v>
      </c>
      <c r="O10" s="37">
        <f>+H10-F10</f>
        <v>0</v>
      </c>
      <c r="P10" s="39" t="e">
        <f>VLOOKUP(A10,[1]TODOS!$A$5:$Q$219,17,FALSE)</f>
        <v>#N/A</v>
      </c>
      <c r="Q10" s="39"/>
      <c r="R10" s="39"/>
    </row>
    <row r="11" spans="1:18" x14ac:dyDescent="0.2">
      <c r="O11" s="32"/>
      <c r="P11" s="39" t="e">
        <f>VLOOKUP(A11,[1]TODOS!$A$5:$Q$219,17,FALSE)</f>
        <v>#N/A</v>
      </c>
      <c r="Q11" s="39"/>
      <c r="R11" s="39"/>
    </row>
    <row r="12" spans="1:18" x14ac:dyDescent="0.2">
      <c r="A12" s="5" t="s">
        <v>20</v>
      </c>
      <c r="O12" s="32"/>
      <c r="P12" s="39">
        <f>VLOOKUP(A12,[1]TODOS!$A$5:$Q$219,17,FALSE)</f>
        <v>0</v>
      </c>
      <c r="Q12" s="39"/>
      <c r="R12" s="39"/>
    </row>
    <row r="13" spans="1:18" x14ac:dyDescent="0.2">
      <c r="A13" s="2" t="s">
        <v>21</v>
      </c>
      <c r="B13" s="1" t="s">
        <v>22</v>
      </c>
      <c r="C13" s="1">
        <v>10171.35</v>
      </c>
      <c r="D13" s="1">
        <v>3038.19</v>
      </c>
      <c r="E13" s="1">
        <v>46.16</v>
      </c>
      <c r="F13" s="1">
        <v>0</v>
      </c>
      <c r="G13" s="1">
        <v>13255.7</v>
      </c>
      <c r="H13" s="1">
        <v>0</v>
      </c>
      <c r="I13" s="1">
        <v>2100.9699999999998</v>
      </c>
      <c r="J13" s="1">
        <v>46.16</v>
      </c>
      <c r="K13" s="1">
        <v>-0.03</v>
      </c>
      <c r="L13" s="1">
        <v>2147.1</v>
      </c>
      <c r="M13" s="1">
        <v>11108.6</v>
      </c>
      <c r="O13" s="32">
        <f t="shared" ref="O13:O18" si="0">+H13-F13</f>
        <v>0</v>
      </c>
      <c r="P13" s="39">
        <f>VLOOKUP(A13,[1]TODOS!$A$5:$Q$219,17,FALSE)</f>
        <v>40</v>
      </c>
      <c r="Q13" s="39"/>
      <c r="R13" s="39">
        <v>1</v>
      </c>
    </row>
    <row r="14" spans="1:18" ht="12" customHeight="1" x14ac:dyDescent="0.2">
      <c r="A14" s="2" t="s">
        <v>23</v>
      </c>
      <c r="B14" s="1" t="s">
        <v>24</v>
      </c>
      <c r="C14" s="1">
        <v>10171.35</v>
      </c>
      <c r="D14" s="1">
        <v>3038.19</v>
      </c>
      <c r="E14" s="1">
        <v>46.16</v>
      </c>
      <c r="F14" s="1">
        <v>0</v>
      </c>
      <c r="G14" s="1">
        <v>13255.7</v>
      </c>
      <c r="H14" s="1">
        <v>0</v>
      </c>
      <c r="I14" s="1">
        <v>2100.9699999999998</v>
      </c>
      <c r="J14" s="1">
        <v>46.16</v>
      </c>
      <c r="K14" s="1">
        <v>-0.03</v>
      </c>
      <c r="L14" s="1">
        <v>2147.1</v>
      </c>
      <c r="M14" s="1">
        <v>11108.6</v>
      </c>
      <c r="O14" s="32">
        <f t="shared" si="0"/>
        <v>0</v>
      </c>
      <c r="P14" s="39">
        <f>VLOOKUP(A14,[1]TODOS!$A$5:$Q$219,17,FALSE)</f>
        <v>40</v>
      </c>
      <c r="Q14" s="39"/>
      <c r="R14" s="39">
        <v>1</v>
      </c>
    </row>
    <row r="15" spans="1:18" x14ac:dyDescent="0.2">
      <c r="A15" s="2" t="s">
        <v>25</v>
      </c>
      <c r="B15" s="1" t="s">
        <v>26</v>
      </c>
      <c r="C15" s="1">
        <v>10171.35</v>
      </c>
      <c r="D15" s="1">
        <v>3038.19</v>
      </c>
      <c r="E15" s="1">
        <v>46.16</v>
      </c>
      <c r="F15" s="1">
        <v>0</v>
      </c>
      <c r="G15" s="1">
        <v>13255.7</v>
      </c>
      <c r="H15" s="1">
        <v>0</v>
      </c>
      <c r="I15" s="1">
        <v>2100.9699999999998</v>
      </c>
      <c r="J15" s="1">
        <v>46.16</v>
      </c>
      <c r="K15" s="1">
        <v>-0.03</v>
      </c>
      <c r="L15" s="1">
        <v>2147.1</v>
      </c>
      <c r="M15" s="1">
        <v>11108.6</v>
      </c>
      <c r="O15" s="32">
        <f t="shared" si="0"/>
        <v>0</v>
      </c>
      <c r="P15" s="39">
        <f>VLOOKUP(A15,[1]TODOS!$A$5:$Q$219,17,FALSE)</f>
        <v>99</v>
      </c>
      <c r="Q15" s="39">
        <v>1</v>
      </c>
      <c r="R15" s="39"/>
    </row>
    <row r="16" spans="1:18" x14ac:dyDescent="0.2">
      <c r="A16" s="2" t="s">
        <v>27</v>
      </c>
      <c r="B16" s="1" t="s">
        <v>28</v>
      </c>
      <c r="C16" s="1">
        <v>10171.35</v>
      </c>
      <c r="D16" s="1">
        <v>3038.19</v>
      </c>
      <c r="E16" s="1">
        <v>46.16</v>
      </c>
      <c r="F16" s="1">
        <v>0</v>
      </c>
      <c r="G16" s="1">
        <v>13255.7</v>
      </c>
      <c r="H16" s="1">
        <v>0</v>
      </c>
      <c r="I16" s="1">
        <v>2100.9699999999998</v>
      </c>
      <c r="J16" s="1">
        <v>46.16</v>
      </c>
      <c r="K16" s="1">
        <v>-0.03</v>
      </c>
      <c r="L16" s="1">
        <v>2147.1</v>
      </c>
      <c r="M16" s="1">
        <v>11108.6</v>
      </c>
      <c r="O16" s="32">
        <f t="shared" si="0"/>
        <v>0</v>
      </c>
      <c r="P16" s="39">
        <f>VLOOKUP(A16,[1]TODOS!$A$5:$Q$219,17,FALSE)</f>
        <v>40</v>
      </c>
      <c r="Q16" s="39"/>
      <c r="R16" s="39">
        <v>1</v>
      </c>
    </row>
    <row r="17" spans="1:18" x14ac:dyDescent="0.2">
      <c r="A17" s="2" t="s">
        <v>29</v>
      </c>
      <c r="B17" s="1" t="s">
        <v>30</v>
      </c>
      <c r="C17" s="1">
        <v>10171.35</v>
      </c>
      <c r="D17" s="1">
        <v>3038.19</v>
      </c>
      <c r="E17" s="1">
        <v>46.16</v>
      </c>
      <c r="F17" s="1">
        <v>0</v>
      </c>
      <c r="G17" s="1">
        <v>13255.7</v>
      </c>
      <c r="H17" s="1">
        <v>0</v>
      </c>
      <c r="I17" s="1">
        <v>2100.9699999999998</v>
      </c>
      <c r="J17" s="1">
        <v>46.16</v>
      </c>
      <c r="K17" s="1">
        <v>-0.03</v>
      </c>
      <c r="L17" s="1">
        <v>2147.1</v>
      </c>
      <c r="M17" s="1">
        <v>11108.6</v>
      </c>
      <c r="O17" s="32">
        <f t="shared" si="0"/>
        <v>0</v>
      </c>
      <c r="P17" s="39">
        <f>VLOOKUP(A17,[1]TODOS!$A$5:$Q$219,17,FALSE)</f>
        <v>99</v>
      </c>
      <c r="Q17" s="39">
        <v>1</v>
      </c>
      <c r="R17" s="39"/>
    </row>
    <row r="18" spans="1:18" x14ac:dyDescent="0.2">
      <c r="A18" s="2" t="s">
        <v>31</v>
      </c>
      <c r="B18" s="1" t="s">
        <v>32</v>
      </c>
      <c r="C18" s="1">
        <v>10171.35</v>
      </c>
      <c r="D18" s="1">
        <v>3038.19</v>
      </c>
      <c r="E18" s="1">
        <v>46.16</v>
      </c>
      <c r="F18" s="1">
        <v>0</v>
      </c>
      <c r="G18" s="1">
        <v>13255.7</v>
      </c>
      <c r="H18" s="1">
        <v>0</v>
      </c>
      <c r="I18" s="1">
        <v>2100.9699999999998</v>
      </c>
      <c r="J18" s="1">
        <v>46.16</v>
      </c>
      <c r="K18" s="1">
        <v>-0.03</v>
      </c>
      <c r="L18" s="1">
        <v>2147.1</v>
      </c>
      <c r="M18" s="1">
        <v>11108.6</v>
      </c>
      <c r="O18" s="32">
        <f t="shared" si="0"/>
        <v>0</v>
      </c>
      <c r="P18" s="39">
        <f>VLOOKUP(A18,[1]TODOS!$A$5:$Q$219,17,FALSE)</f>
        <v>40</v>
      </c>
      <c r="Q18" s="39"/>
      <c r="R18" s="39">
        <v>1</v>
      </c>
    </row>
    <row r="19" spans="1:18" s="4" customFormat="1" x14ac:dyDescent="0.2">
      <c r="A19" s="7" t="s">
        <v>18</v>
      </c>
      <c r="B19" s="31">
        <v>6</v>
      </c>
      <c r="C19" s="4" t="s">
        <v>19</v>
      </c>
      <c r="D19" s="4" t="s">
        <v>19</v>
      </c>
      <c r="E19" s="4" t="s">
        <v>19</v>
      </c>
      <c r="F19" s="4" t="s">
        <v>19</v>
      </c>
      <c r="G19" s="4" t="s">
        <v>19</v>
      </c>
      <c r="H19" s="4" t="s">
        <v>19</v>
      </c>
      <c r="I19" s="4" t="s">
        <v>19</v>
      </c>
      <c r="J19" s="4" t="s">
        <v>19</v>
      </c>
      <c r="K19" s="4" t="s">
        <v>19</v>
      </c>
      <c r="L19" s="4" t="s">
        <v>19</v>
      </c>
      <c r="M19" s="4" t="s">
        <v>19</v>
      </c>
      <c r="O19" s="4" t="s">
        <v>19</v>
      </c>
      <c r="P19" s="39">
        <f>VLOOKUP(A19,[1]TODOS!$A$5:$Q$219,17,FALSE)</f>
        <v>0</v>
      </c>
      <c r="Q19" s="39"/>
      <c r="R19" s="39"/>
    </row>
    <row r="20" spans="1:18" x14ac:dyDescent="0.2">
      <c r="C20" s="8">
        <v>61028.1</v>
      </c>
      <c r="D20" s="8">
        <v>18229.14</v>
      </c>
      <c r="E20" s="8">
        <v>276.95999999999998</v>
      </c>
      <c r="F20" s="8">
        <v>0</v>
      </c>
      <c r="G20" s="8">
        <v>79534.2</v>
      </c>
      <c r="H20" s="8">
        <v>0</v>
      </c>
      <c r="I20" s="8">
        <v>12605.82</v>
      </c>
      <c r="J20" s="8">
        <v>276.95999999999998</v>
      </c>
      <c r="K20" s="8">
        <v>-0.18</v>
      </c>
      <c r="L20" s="8">
        <v>12882.6</v>
      </c>
      <c r="M20" s="8">
        <v>66651.600000000006</v>
      </c>
      <c r="O20" s="37">
        <f>+H20-F20</f>
        <v>0</v>
      </c>
      <c r="P20" s="39" t="e">
        <f>VLOOKUP(A20,[1]TODOS!$A$5:$Q$219,17,FALSE)</f>
        <v>#N/A</v>
      </c>
      <c r="Q20" s="39"/>
      <c r="R20" s="39"/>
    </row>
    <row r="21" spans="1:18" x14ac:dyDescent="0.2">
      <c r="O21" s="32"/>
      <c r="P21" s="39" t="e">
        <f>VLOOKUP(A21,[1]TODOS!$A$5:$Q$219,17,FALSE)</f>
        <v>#N/A</v>
      </c>
      <c r="Q21" s="39"/>
      <c r="R21" s="39"/>
    </row>
    <row r="22" spans="1:18" x14ac:dyDescent="0.2">
      <c r="A22" s="5" t="s">
        <v>33</v>
      </c>
      <c r="O22" s="32"/>
      <c r="P22" s="39">
        <f>VLOOKUP(A22,[1]TODOS!$A$5:$Q$219,17,FALSE)</f>
        <v>0</v>
      </c>
      <c r="Q22" s="39"/>
      <c r="R22" s="39"/>
    </row>
    <row r="23" spans="1:18" x14ac:dyDescent="0.2">
      <c r="A23" s="2" t="s">
        <v>34</v>
      </c>
      <c r="B23" s="1" t="s">
        <v>35</v>
      </c>
      <c r="C23" s="1">
        <v>7823.25</v>
      </c>
      <c r="D23" s="1">
        <v>2336.8000000000002</v>
      </c>
      <c r="E23" s="1">
        <v>31.65</v>
      </c>
      <c r="F23" s="1">
        <v>0</v>
      </c>
      <c r="G23" s="1">
        <v>10191.700000000001</v>
      </c>
      <c r="H23" s="1">
        <v>0</v>
      </c>
      <c r="I23" s="1">
        <v>1449.6</v>
      </c>
      <c r="J23" s="1">
        <v>31.65</v>
      </c>
      <c r="K23" s="1">
        <v>0.05</v>
      </c>
      <c r="L23" s="1">
        <v>1481.3</v>
      </c>
      <c r="M23" s="1">
        <v>8710.4</v>
      </c>
      <c r="O23" s="32">
        <f t="shared" ref="O23:O34" si="1">+H23-F23</f>
        <v>0</v>
      </c>
      <c r="P23" s="39">
        <f>VLOOKUP(A23,[1]TODOS!$A$5:$Q$219,17,FALSE)</f>
        <v>40</v>
      </c>
      <c r="Q23" s="39"/>
      <c r="R23" s="39">
        <v>1</v>
      </c>
    </row>
    <row r="24" spans="1:18" x14ac:dyDescent="0.2">
      <c r="A24" s="2" t="s">
        <v>36</v>
      </c>
      <c r="B24" s="1" t="s">
        <v>37</v>
      </c>
      <c r="C24" s="1">
        <v>10171.35</v>
      </c>
      <c r="D24" s="1">
        <v>3038.19</v>
      </c>
      <c r="E24" s="1">
        <v>46.16</v>
      </c>
      <c r="F24" s="1">
        <v>0</v>
      </c>
      <c r="G24" s="1">
        <v>13255.7</v>
      </c>
      <c r="H24" s="1">
        <v>0</v>
      </c>
      <c r="I24" s="1">
        <v>2100.9699999999998</v>
      </c>
      <c r="J24" s="1">
        <v>46.16</v>
      </c>
      <c r="K24" s="1">
        <v>-0.03</v>
      </c>
      <c r="L24" s="1">
        <v>2147.1</v>
      </c>
      <c r="M24" s="1">
        <v>11108.6</v>
      </c>
      <c r="O24" s="32">
        <f t="shared" si="1"/>
        <v>0</v>
      </c>
      <c r="P24" s="39">
        <f>VLOOKUP(A24,[1]TODOS!$A$5:$Q$219,17,FALSE)</f>
        <v>99</v>
      </c>
      <c r="Q24" s="39">
        <v>1</v>
      </c>
      <c r="R24" s="39"/>
    </row>
    <row r="25" spans="1:18" x14ac:dyDescent="0.2">
      <c r="A25" s="2" t="s">
        <v>38</v>
      </c>
      <c r="B25" s="1" t="s">
        <v>39</v>
      </c>
      <c r="C25" s="1">
        <v>10171.35</v>
      </c>
      <c r="D25" s="1">
        <v>3038.19</v>
      </c>
      <c r="E25" s="1">
        <v>46.16</v>
      </c>
      <c r="F25" s="1">
        <v>0</v>
      </c>
      <c r="G25" s="1">
        <v>13255.7</v>
      </c>
      <c r="H25" s="1">
        <v>0</v>
      </c>
      <c r="I25" s="1">
        <v>2100.9699999999998</v>
      </c>
      <c r="J25" s="1">
        <v>46.16</v>
      </c>
      <c r="K25" s="1">
        <v>-0.03</v>
      </c>
      <c r="L25" s="1">
        <v>2147.1</v>
      </c>
      <c r="M25" s="1">
        <v>11108.6</v>
      </c>
      <c r="O25" s="32">
        <f t="shared" si="1"/>
        <v>0</v>
      </c>
      <c r="P25" s="39">
        <f>VLOOKUP(A25,[1]TODOS!$A$5:$Q$219,17,FALSE)</f>
        <v>99</v>
      </c>
      <c r="Q25" s="39">
        <v>1</v>
      </c>
      <c r="R25" s="39"/>
    </row>
    <row r="26" spans="1:18" x14ac:dyDescent="0.2">
      <c r="A26" s="2" t="s">
        <v>40</v>
      </c>
      <c r="B26" s="1" t="s">
        <v>41</v>
      </c>
      <c r="C26" s="1">
        <v>7823.25</v>
      </c>
      <c r="D26" s="1">
        <v>2336.8000000000002</v>
      </c>
      <c r="E26" s="1">
        <v>31.65</v>
      </c>
      <c r="F26" s="1">
        <v>0</v>
      </c>
      <c r="G26" s="1">
        <v>10191.700000000001</v>
      </c>
      <c r="H26" s="1">
        <v>0</v>
      </c>
      <c r="I26" s="1">
        <v>1449.6</v>
      </c>
      <c r="J26" s="1">
        <v>31.65</v>
      </c>
      <c r="K26" s="1">
        <v>-0.15</v>
      </c>
      <c r="L26" s="1">
        <v>1481.1</v>
      </c>
      <c r="M26" s="1">
        <v>8710.6</v>
      </c>
      <c r="O26" s="32">
        <f t="shared" si="1"/>
        <v>0</v>
      </c>
      <c r="P26" s="39">
        <f>VLOOKUP(A26,[1]TODOS!$A$5:$Q$219,17,FALSE)</f>
        <v>40</v>
      </c>
      <c r="Q26" s="39"/>
      <c r="R26" s="39">
        <v>1</v>
      </c>
    </row>
    <row r="27" spans="1:18" x14ac:dyDescent="0.2">
      <c r="A27" s="2" t="s">
        <v>42</v>
      </c>
      <c r="B27" s="1" t="s">
        <v>43</v>
      </c>
      <c r="C27" s="1">
        <v>10171.35</v>
      </c>
      <c r="D27" s="1">
        <v>3038.19</v>
      </c>
      <c r="E27" s="1">
        <v>46.16</v>
      </c>
      <c r="F27" s="1">
        <v>0</v>
      </c>
      <c r="G27" s="1">
        <v>13255.7</v>
      </c>
      <c r="H27" s="1">
        <v>0</v>
      </c>
      <c r="I27" s="1">
        <v>2100.9699999999998</v>
      </c>
      <c r="J27" s="1">
        <v>46.16</v>
      </c>
      <c r="K27" s="1">
        <v>-0.03</v>
      </c>
      <c r="L27" s="1">
        <v>2147.1</v>
      </c>
      <c r="M27" s="1">
        <v>11108.6</v>
      </c>
      <c r="O27" s="32">
        <f t="shared" si="1"/>
        <v>0</v>
      </c>
      <c r="P27" s="39">
        <f>VLOOKUP(A27,[1]TODOS!$A$5:$Q$219,17,FALSE)</f>
        <v>40</v>
      </c>
      <c r="Q27" s="39"/>
      <c r="R27" s="39">
        <v>1</v>
      </c>
    </row>
    <row r="28" spans="1:18" x14ac:dyDescent="0.2">
      <c r="A28" s="2" t="s">
        <v>44</v>
      </c>
      <c r="B28" s="1" t="s">
        <v>45</v>
      </c>
      <c r="C28" s="1">
        <v>10171.35</v>
      </c>
      <c r="D28" s="1">
        <v>3038.19</v>
      </c>
      <c r="E28" s="1">
        <v>46.16</v>
      </c>
      <c r="F28" s="1">
        <v>0</v>
      </c>
      <c r="G28" s="1">
        <v>13255.7</v>
      </c>
      <c r="H28" s="1">
        <v>0</v>
      </c>
      <c r="I28" s="1">
        <v>2100.9699999999998</v>
      </c>
      <c r="J28" s="1">
        <v>46.16</v>
      </c>
      <c r="K28" s="1">
        <v>-0.03</v>
      </c>
      <c r="L28" s="1">
        <v>2147.1</v>
      </c>
      <c r="M28" s="1">
        <v>11108.6</v>
      </c>
      <c r="O28" s="32">
        <f t="shared" si="1"/>
        <v>0</v>
      </c>
      <c r="P28" s="39">
        <f>VLOOKUP(A28,[1]TODOS!$A$5:$Q$219,17,FALSE)</f>
        <v>40</v>
      </c>
      <c r="Q28" s="39"/>
      <c r="R28" s="39">
        <v>1</v>
      </c>
    </row>
    <row r="29" spans="1:18" x14ac:dyDescent="0.2">
      <c r="A29" s="2" t="s">
        <v>46</v>
      </c>
      <c r="B29" s="1" t="s">
        <v>47</v>
      </c>
      <c r="C29" s="1">
        <v>7823.25</v>
      </c>
      <c r="D29" s="1">
        <v>2336.8000000000002</v>
      </c>
      <c r="E29" s="1">
        <v>31.65</v>
      </c>
      <c r="F29" s="1">
        <v>0</v>
      </c>
      <c r="G29" s="1">
        <v>10191.700000000001</v>
      </c>
      <c r="H29" s="1">
        <v>0</v>
      </c>
      <c r="I29" s="1">
        <v>1449.6</v>
      </c>
      <c r="J29" s="1">
        <v>31.65</v>
      </c>
      <c r="K29" s="1">
        <v>-0.15</v>
      </c>
      <c r="L29" s="1">
        <v>1481.1</v>
      </c>
      <c r="M29" s="1">
        <v>8710.6</v>
      </c>
      <c r="O29" s="32">
        <f t="shared" si="1"/>
        <v>0</v>
      </c>
      <c r="P29" s="39">
        <f>VLOOKUP(A29,[1]TODOS!$A$5:$Q$219,17,FALSE)</f>
        <v>99</v>
      </c>
      <c r="Q29" s="39">
        <v>1</v>
      </c>
      <c r="R29" s="39"/>
    </row>
    <row r="30" spans="1:18" x14ac:dyDescent="0.2">
      <c r="A30" s="2" t="s">
        <v>48</v>
      </c>
      <c r="B30" s="1" t="s">
        <v>49</v>
      </c>
      <c r="C30" s="1">
        <v>7823.25</v>
      </c>
      <c r="D30" s="1">
        <v>2336.8000000000002</v>
      </c>
      <c r="E30" s="1">
        <v>31.65</v>
      </c>
      <c r="F30" s="1">
        <v>0</v>
      </c>
      <c r="G30" s="1">
        <v>10191.700000000001</v>
      </c>
      <c r="H30" s="1">
        <v>0</v>
      </c>
      <c r="I30" s="1">
        <v>1449.6</v>
      </c>
      <c r="J30" s="1">
        <v>31.65</v>
      </c>
      <c r="K30" s="1">
        <v>0.05</v>
      </c>
      <c r="L30" s="1">
        <v>1481.3</v>
      </c>
      <c r="M30" s="1">
        <v>8710.4</v>
      </c>
      <c r="O30" s="32">
        <f t="shared" si="1"/>
        <v>0</v>
      </c>
      <c r="P30" s="39">
        <f>VLOOKUP(A30,[1]TODOS!$A$5:$Q$219,17,FALSE)</f>
        <v>99</v>
      </c>
      <c r="Q30" s="39">
        <v>1</v>
      </c>
      <c r="R30" s="39"/>
    </row>
    <row r="31" spans="1:18" x14ac:dyDescent="0.2">
      <c r="A31" s="2" t="s">
        <v>50</v>
      </c>
      <c r="B31" s="1" t="s">
        <v>51</v>
      </c>
      <c r="C31" s="1">
        <v>7823.25</v>
      </c>
      <c r="D31" s="1">
        <v>2336.8000000000002</v>
      </c>
      <c r="E31" s="1">
        <v>31.65</v>
      </c>
      <c r="F31" s="1">
        <v>0</v>
      </c>
      <c r="G31" s="1">
        <v>10191.700000000001</v>
      </c>
      <c r="H31" s="1">
        <v>0</v>
      </c>
      <c r="I31" s="1">
        <v>1449.6</v>
      </c>
      <c r="J31" s="1">
        <v>31.65</v>
      </c>
      <c r="K31" s="1">
        <v>0.05</v>
      </c>
      <c r="L31" s="1">
        <v>1481.3</v>
      </c>
      <c r="M31" s="1">
        <v>8710.4</v>
      </c>
      <c r="O31" s="32">
        <f t="shared" si="1"/>
        <v>0</v>
      </c>
      <c r="P31" s="39">
        <f>VLOOKUP(A31,[1]TODOS!$A$5:$Q$219,17,FALSE)</f>
        <v>99</v>
      </c>
      <c r="Q31" s="39">
        <v>1</v>
      </c>
      <c r="R31" s="39"/>
    </row>
    <row r="32" spans="1:18" x14ac:dyDescent="0.2">
      <c r="A32" s="2" t="s">
        <v>52</v>
      </c>
      <c r="B32" s="1" t="s">
        <v>53</v>
      </c>
      <c r="C32" s="1">
        <v>10171.35</v>
      </c>
      <c r="D32" s="1">
        <v>3038.19</v>
      </c>
      <c r="E32" s="1">
        <v>46.16</v>
      </c>
      <c r="F32" s="1">
        <v>0</v>
      </c>
      <c r="G32" s="1">
        <v>13255.7</v>
      </c>
      <c r="H32" s="1">
        <v>0</v>
      </c>
      <c r="I32" s="1">
        <v>2100.9699999999998</v>
      </c>
      <c r="J32" s="1">
        <v>46.16</v>
      </c>
      <c r="K32" s="1">
        <v>-0.03</v>
      </c>
      <c r="L32" s="1">
        <v>2147.1</v>
      </c>
      <c r="M32" s="1">
        <v>11108.6</v>
      </c>
      <c r="O32" s="32">
        <f t="shared" si="1"/>
        <v>0</v>
      </c>
      <c r="P32" s="39">
        <f>VLOOKUP(A32,[1]TODOS!$A$5:$Q$219,17,FALSE)</f>
        <v>40</v>
      </c>
      <c r="Q32" s="39"/>
      <c r="R32" s="39">
        <v>1</v>
      </c>
    </row>
    <row r="33" spans="1:18" x14ac:dyDescent="0.2">
      <c r="A33" s="2" t="s">
        <v>54</v>
      </c>
      <c r="B33" s="1" t="s">
        <v>55</v>
      </c>
      <c r="C33" s="1">
        <v>7823.25</v>
      </c>
      <c r="D33" s="1">
        <v>2336.8000000000002</v>
      </c>
      <c r="E33" s="1">
        <v>31.65</v>
      </c>
      <c r="F33" s="1">
        <v>0</v>
      </c>
      <c r="G33" s="1">
        <v>10191.700000000001</v>
      </c>
      <c r="H33" s="1">
        <v>0</v>
      </c>
      <c r="I33" s="1">
        <v>1449.6</v>
      </c>
      <c r="J33" s="1">
        <v>31.65</v>
      </c>
      <c r="K33" s="1">
        <v>0.05</v>
      </c>
      <c r="L33" s="1">
        <v>1481.3</v>
      </c>
      <c r="M33" s="1">
        <v>8710.4</v>
      </c>
      <c r="O33" s="32">
        <f t="shared" si="1"/>
        <v>0</v>
      </c>
      <c r="P33" s="39">
        <f>VLOOKUP(A33,[1]TODOS!$A$5:$Q$219,17,FALSE)</f>
        <v>99</v>
      </c>
      <c r="Q33" s="39">
        <v>1</v>
      </c>
      <c r="R33" s="39"/>
    </row>
    <row r="34" spans="1:18" x14ac:dyDescent="0.2">
      <c r="A34" s="2" t="s">
        <v>56</v>
      </c>
      <c r="B34" s="1" t="s">
        <v>57</v>
      </c>
      <c r="C34" s="1">
        <v>10171.35</v>
      </c>
      <c r="D34" s="1">
        <v>3038.19</v>
      </c>
      <c r="E34" s="1">
        <v>46.16</v>
      </c>
      <c r="F34" s="1">
        <v>0</v>
      </c>
      <c r="G34" s="1">
        <v>13255.7</v>
      </c>
      <c r="H34" s="1">
        <v>0</v>
      </c>
      <c r="I34" s="1">
        <v>2100.9699999999998</v>
      </c>
      <c r="J34" s="1">
        <v>46.16</v>
      </c>
      <c r="K34" s="1">
        <v>-0.03</v>
      </c>
      <c r="L34" s="1">
        <v>2147.1</v>
      </c>
      <c r="M34" s="1">
        <v>11108.6</v>
      </c>
      <c r="O34" s="32">
        <f t="shared" si="1"/>
        <v>0</v>
      </c>
      <c r="P34" s="39">
        <f>VLOOKUP(A34,[1]TODOS!$A$5:$Q$219,17,FALSE)</f>
        <v>99</v>
      </c>
      <c r="Q34" s="39">
        <v>1</v>
      </c>
      <c r="R34" s="39"/>
    </row>
    <row r="35" spans="1:18" s="4" customFormat="1" x14ac:dyDescent="0.2">
      <c r="A35" s="7" t="s">
        <v>18</v>
      </c>
      <c r="B35" s="31">
        <v>12</v>
      </c>
      <c r="C35" s="4" t="s">
        <v>19</v>
      </c>
      <c r="D35" s="4" t="s">
        <v>19</v>
      </c>
      <c r="E35" s="4" t="s">
        <v>19</v>
      </c>
      <c r="F35" s="4" t="s">
        <v>19</v>
      </c>
      <c r="G35" s="4" t="s">
        <v>19</v>
      </c>
      <c r="H35" s="4" t="s">
        <v>19</v>
      </c>
      <c r="I35" s="4" t="s">
        <v>19</v>
      </c>
      <c r="J35" s="4" t="s">
        <v>19</v>
      </c>
      <c r="K35" s="4" t="s">
        <v>19</v>
      </c>
      <c r="L35" s="4" t="s">
        <v>19</v>
      </c>
      <c r="M35" s="4" t="s">
        <v>19</v>
      </c>
      <c r="O35" s="4" t="s">
        <v>19</v>
      </c>
      <c r="P35" s="39">
        <f>VLOOKUP(A35,[1]TODOS!$A$5:$Q$219,17,FALSE)</f>
        <v>0</v>
      </c>
      <c r="Q35" s="39"/>
      <c r="R35" s="39"/>
    </row>
    <row r="36" spans="1:18" x14ac:dyDescent="0.2">
      <c r="C36" s="8">
        <v>107967.6</v>
      </c>
      <c r="D36" s="8">
        <v>32249.94</v>
      </c>
      <c r="E36" s="8">
        <v>466.86</v>
      </c>
      <c r="F36" s="8">
        <v>0</v>
      </c>
      <c r="G36" s="8">
        <v>140684.4</v>
      </c>
      <c r="H36" s="8">
        <v>0</v>
      </c>
      <c r="I36" s="8">
        <v>21303.42</v>
      </c>
      <c r="J36" s="8">
        <v>466.86</v>
      </c>
      <c r="K36" s="8">
        <v>-0.28000000000000003</v>
      </c>
      <c r="L36" s="8">
        <v>21770</v>
      </c>
      <c r="M36" s="8">
        <v>118914.4</v>
      </c>
      <c r="O36" s="37">
        <f>+H36-F36</f>
        <v>0</v>
      </c>
      <c r="P36" s="39" t="e">
        <f>VLOOKUP(A36,[1]TODOS!$A$5:$Q$219,17,FALSE)</f>
        <v>#N/A</v>
      </c>
      <c r="Q36" s="39"/>
      <c r="R36" s="39"/>
    </row>
    <row r="37" spans="1:18" x14ac:dyDescent="0.2">
      <c r="O37" s="32"/>
      <c r="P37" s="39" t="e">
        <f>VLOOKUP(A37,[1]TODOS!$A$5:$Q$219,17,FALSE)</f>
        <v>#N/A</v>
      </c>
      <c r="Q37" s="39"/>
      <c r="R37" s="39"/>
    </row>
    <row r="38" spans="1:18" x14ac:dyDescent="0.2">
      <c r="A38" s="5" t="s">
        <v>58</v>
      </c>
      <c r="O38" s="32"/>
      <c r="P38" s="39">
        <f>VLOOKUP(A38,[1]TODOS!$A$5:$Q$219,17,FALSE)</f>
        <v>0</v>
      </c>
      <c r="Q38" s="39"/>
      <c r="R38" s="39"/>
    </row>
    <row r="39" spans="1:18" x14ac:dyDescent="0.2">
      <c r="A39" s="2" t="s">
        <v>59</v>
      </c>
      <c r="B39" s="1" t="s">
        <v>60</v>
      </c>
      <c r="C39" s="1">
        <v>7823.25</v>
      </c>
      <c r="D39" s="1">
        <v>2336.8000000000002</v>
      </c>
      <c r="E39" s="1">
        <v>31.65</v>
      </c>
      <c r="F39" s="1">
        <v>0</v>
      </c>
      <c r="G39" s="1">
        <v>10191.700000000001</v>
      </c>
      <c r="H39" s="1">
        <v>0</v>
      </c>
      <c r="I39" s="1">
        <v>1449.6</v>
      </c>
      <c r="J39" s="1">
        <v>31.65</v>
      </c>
      <c r="K39" s="1">
        <v>-0.15</v>
      </c>
      <c r="L39" s="1">
        <v>1481.1</v>
      </c>
      <c r="M39" s="1">
        <v>8710.6</v>
      </c>
      <c r="O39" s="32">
        <f t="shared" ref="O39:O52" si="2">+H39-F39</f>
        <v>0</v>
      </c>
      <c r="P39" s="39">
        <f>VLOOKUP(A39,[1]TODOS!$A$5:$Q$219,17,FALSE)</f>
        <v>99</v>
      </c>
      <c r="Q39" s="39">
        <v>1</v>
      </c>
      <c r="R39" s="39"/>
    </row>
    <row r="40" spans="1:18" x14ac:dyDescent="0.2">
      <c r="A40" s="2" t="s">
        <v>61</v>
      </c>
      <c r="B40" s="1" t="s">
        <v>62</v>
      </c>
      <c r="C40" s="1">
        <v>7823.25</v>
      </c>
      <c r="D40" s="1">
        <v>2336.8000000000002</v>
      </c>
      <c r="E40" s="1">
        <v>31.65</v>
      </c>
      <c r="F40" s="1">
        <v>0</v>
      </c>
      <c r="G40" s="1">
        <v>10191.700000000001</v>
      </c>
      <c r="H40" s="1">
        <v>0</v>
      </c>
      <c r="I40" s="1">
        <v>1449.6</v>
      </c>
      <c r="J40" s="1">
        <v>31.65</v>
      </c>
      <c r="K40" s="1">
        <v>0.05</v>
      </c>
      <c r="L40" s="1">
        <v>1481.3</v>
      </c>
      <c r="M40" s="1">
        <v>8710.4</v>
      </c>
      <c r="O40" s="32">
        <f t="shared" si="2"/>
        <v>0</v>
      </c>
      <c r="P40" s="39">
        <f>VLOOKUP(A40,[1]TODOS!$A$5:$Q$219,17,FALSE)</f>
        <v>99</v>
      </c>
      <c r="Q40" s="39">
        <v>1</v>
      </c>
      <c r="R40" s="39"/>
    </row>
    <row r="41" spans="1:18" x14ac:dyDescent="0.2">
      <c r="A41" s="2" t="s">
        <v>63</v>
      </c>
      <c r="B41" s="1" t="s">
        <v>64</v>
      </c>
      <c r="C41" s="1">
        <v>10171.35</v>
      </c>
      <c r="D41" s="1">
        <v>3038.19</v>
      </c>
      <c r="E41" s="1">
        <v>46.16</v>
      </c>
      <c r="F41" s="1">
        <v>0</v>
      </c>
      <c r="G41" s="1">
        <v>13255.7</v>
      </c>
      <c r="H41" s="1">
        <v>0</v>
      </c>
      <c r="I41" s="1">
        <v>2100.9699999999998</v>
      </c>
      <c r="J41" s="1">
        <v>46.16</v>
      </c>
      <c r="K41" s="1">
        <v>-0.03</v>
      </c>
      <c r="L41" s="1">
        <v>2147.1</v>
      </c>
      <c r="M41" s="1">
        <v>11108.6</v>
      </c>
      <c r="O41" s="32">
        <f t="shared" si="2"/>
        <v>0</v>
      </c>
      <c r="P41" s="39">
        <f>VLOOKUP(A41,[1]TODOS!$A$5:$Q$219,17,FALSE)</f>
        <v>99</v>
      </c>
      <c r="Q41" s="39">
        <v>1</v>
      </c>
      <c r="R41" s="39"/>
    </row>
    <row r="42" spans="1:18" x14ac:dyDescent="0.2">
      <c r="A42" s="2" t="s">
        <v>65</v>
      </c>
      <c r="B42" s="1" t="s">
        <v>66</v>
      </c>
      <c r="C42" s="1">
        <v>10171.35</v>
      </c>
      <c r="D42" s="1">
        <v>3038.19</v>
      </c>
      <c r="E42" s="1">
        <v>46.16</v>
      </c>
      <c r="F42" s="1">
        <v>0</v>
      </c>
      <c r="G42" s="1">
        <v>13255.7</v>
      </c>
      <c r="H42" s="1">
        <v>0</v>
      </c>
      <c r="I42" s="1">
        <v>2100.9699999999998</v>
      </c>
      <c r="J42" s="1">
        <v>46.16</v>
      </c>
      <c r="K42" s="1">
        <v>-0.03</v>
      </c>
      <c r="L42" s="1">
        <v>2147.1</v>
      </c>
      <c r="M42" s="1">
        <v>11108.6</v>
      </c>
      <c r="O42" s="32">
        <f t="shared" si="2"/>
        <v>0</v>
      </c>
      <c r="P42" s="39">
        <f>VLOOKUP(A42,[1]TODOS!$A$5:$Q$219,17,FALSE)</f>
        <v>99</v>
      </c>
      <c r="Q42" s="39">
        <v>1</v>
      </c>
      <c r="R42" s="39"/>
    </row>
    <row r="43" spans="1:18" x14ac:dyDescent="0.2">
      <c r="A43" s="2" t="s">
        <v>67</v>
      </c>
      <c r="B43" s="1" t="s">
        <v>68</v>
      </c>
      <c r="C43" s="1">
        <v>7823.25</v>
      </c>
      <c r="D43" s="1">
        <v>2336.8000000000002</v>
      </c>
      <c r="E43" s="1">
        <v>31.65</v>
      </c>
      <c r="F43" s="1">
        <v>0</v>
      </c>
      <c r="G43" s="1">
        <v>10191.700000000001</v>
      </c>
      <c r="H43" s="1">
        <v>0</v>
      </c>
      <c r="I43" s="1">
        <v>1449.6</v>
      </c>
      <c r="J43" s="1">
        <v>31.65</v>
      </c>
      <c r="K43" s="1">
        <v>0.05</v>
      </c>
      <c r="L43" s="1">
        <v>1481.3</v>
      </c>
      <c r="M43" s="1">
        <v>8710.4</v>
      </c>
      <c r="O43" s="32">
        <f t="shared" si="2"/>
        <v>0</v>
      </c>
      <c r="P43" s="39">
        <f>VLOOKUP(A43,[1]TODOS!$A$5:$Q$219,17,FALSE)</f>
        <v>99</v>
      </c>
      <c r="Q43" s="39">
        <v>1</v>
      </c>
      <c r="R43" s="39"/>
    </row>
    <row r="44" spans="1:18" x14ac:dyDescent="0.2">
      <c r="A44" s="2" t="s">
        <v>69</v>
      </c>
      <c r="B44" s="1" t="s">
        <v>70</v>
      </c>
      <c r="C44" s="1">
        <v>7823.25</v>
      </c>
      <c r="D44" s="1">
        <v>2336.8000000000002</v>
      </c>
      <c r="E44" s="1">
        <v>31.65</v>
      </c>
      <c r="F44" s="1">
        <v>0</v>
      </c>
      <c r="G44" s="1">
        <v>10191.700000000001</v>
      </c>
      <c r="H44" s="1">
        <v>0</v>
      </c>
      <c r="I44" s="1">
        <v>1449.6</v>
      </c>
      <c r="J44" s="1">
        <v>31.65</v>
      </c>
      <c r="K44" s="1">
        <v>-0.15</v>
      </c>
      <c r="L44" s="1">
        <v>1481.1</v>
      </c>
      <c r="M44" s="1">
        <v>8710.6</v>
      </c>
      <c r="O44" s="32">
        <f t="shared" si="2"/>
        <v>0</v>
      </c>
      <c r="P44" s="39">
        <f>VLOOKUP(A44,[1]TODOS!$A$5:$Q$219,17,FALSE)</f>
        <v>40</v>
      </c>
      <c r="Q44" s="39"/>
      <c r="R44" s="39">
        <v>1</v>
      </c>
    </row>
    <row r="45" spans="1:18" x14ac:dyDescent="0.2">
      <c r="A45" s="2" t="s">
        <v>71</v>
      </c>
      <c r="B45" s="1" t="s">
        <v>72</v>
      </c>
      <c r="C45" s="1">
        <v>7823.25</v>
      </c>
      <c r="D45" s="1">
        <v>2336.8000000000002</v>
      </c>
      <c r="E45" s="1">
        <v>31.65</v>
      </c>
      <c r="F45" s="1">
        <v>0</v>
      </c>
      <c r="G45" s="1">
        <v>10191.700000000001</v>
      </c>
      <c r="H45" s="1">
        <v>0</v>
      </c>
      <c r="I45" s="1">
        <v>1449.6</v>
      </c>
      <c r="J45" s="1">
        <v>31.65</v>
      </c>
      <c r="K45" s="1">
        <v>0.05</v>
      </c>
      <c r="L45" s="1">
        <v>1481.3</v>
      </c>
      <c r="M45" s="1">
        <v>8710.4</v>
      </c>
      <c r="O45" s="32">
        <f t="shared" si="2"/>
        <v>0</v>
      </c>
      <c r="P45" s="39">
        <f>VLOOKUP(A45,[1]TODOS!$A$5:$Q$219,17,FALSE)</f>
        <v>99</v>
      </c>
      <c r="Q45" s="39">
        <v>1</v>
      </c>
      <c r="R45" s="39"/>
    </row>
    <row r="46" spans="1:18" x14ac:dyDescent="0.2">
      <c r="A46" s="2" t="s">
        <v>73</v>
      </c>
      <c r="B46" s="1" t="s">
        <v>74</v>
      </c>
      <c r="C46" s="1">
        <v>7823.25</v>
      </c>
      <c r="D46" s="1">
        <v>2336.8000000000002</v>
      </c>
      <c r="E46" s="1">
        <v>31.65</v>
      </c>
      <c r="F46" s="1">
        <v>0</v>
      </c>
      <c r="G46" s="1">
        <v>10191.700000000001</v>
      </c>
      <c r="H46" s="1">
        <v>0</v>
      </c>
      <c r="I46" s="1">
        <v>1449.6</v>
      </c>
      <c r="J46" s="1">
        <v>31.65</v>
      </c>
      <c r="K46" s="1">
        <v>0.05</v>
      </c>
      <c r="L46" s="1">
        <v>1481.3</v>
      </c>
      <c r="M46" s="1">
        <v>8710.4</v>
      </c>
      <c r="O46" s="32">
        <f t="shared" si="2"/>
        <v>0</v>
      </c>
      <c r="P46" s="39">
        <f>VLOOKUP(A46,[1]TODOS!$A$5:$Q$219,17,FALSE)</f>
        <v>99</v>
      </c>
      <c r="Q46" s="39">
        <v>1</v>
      </c>
      <c r="R46" s="39"/>
    </row>
    <row r="47" spans="1:18" x14ac:dyDescent="0.2">
      <c r="A47" s="2" t="s">
        <v>75</v>
      </c>
      <c r="B47" s="1" t="s">
        <v>76</v>
      </c>
      <c r="C47" s="1">
        <v>7823.25</v>
      </c>
      <c r="D47" s="1">
        <v>2336.8000000000002</v>
      </c>
      <c r="E47" s="1">
        <v>31.65</v>
      </c>
      <c r="F47" s="1">
        <v>0</v>
      </c>
      <c r="G47" s="1">
        <v>10191.700000000001</v>
      </c>
      <c r="H47" s="1">
        <v>0</v>
      </c>
      <c r="I47" s="1">
        <v>1449.6</v>
      </c>
      <c r="J47" s="1">
        <v>31.65</v>
      </c>
      <c r="K47" s="1">
        <v>0.05</v>
      </c>
      <c r="L47" s="1">
        <v>1481.3</v>
      </c>
      <c r="M47" s="1">
        <v>8710.4</v>
      </c>
      <c r="O47" s="32">
        <f t="shared" si="2"/>
        <v>0</v>
      </c>
      <c r="P47" s="39">
        <f>VLOOKUP(A47,[1]TODOS!$A$5:$Q$219,17,FALSE)</f>
        <v>40</v>
      </c>
      <c r="Q47" s="39"/>
      <c r="R47" s="39">
        <v>1</v>
      </c>
    </row>
    <row r="48" spans="1:18" x14ac:dyDescent="0.2">
      <c r="A48" s="2" t="s">
        <v>77</v>
      </c>
      <c r="B48" s="1" t="s">
        <v>78</v>
      </c>
      <c r="C48" s="1">
        <v>10171.35</v>
      </c>
      <c r="D48" s="1">
        <v>3038.19</v>
      </c>
      <c r="E48" s="1">
        <v>46.16</v>
      </c>
      <c r="F48" s="1">
        <v>0</v>
      </c>
      <c r="G48" s="1">
        <v>13255.7</v>
      </c>
      <c r="H48" s="1">
        <v>0</v>
      </c>
      <c r="I48" s="1">
        <v>2100.9699999999998</v>
      </c>
      <c r="J48" s="1">
        <v>46.16</v>
      </c>
      <c r="K48" s="1">
        <v>-0.03</v>
      </c>
      <c r="L48" s="1">
        <v>2147.1</v>
      </c>
      <c r="M48" s="1">
        <v>11108.6</v>
      </c>
      <c r="O48" s="32">
        <f t="shared" si="2"/>
        <v>0</v>
      </c>
      <c r="P48" s="39">
        <f>VLOOKUP(A48,[1]TODOS!$A$5:$Q$219,17,FALSE)</f>
        <v>40</v>
      </c>
      <c r="Q48" s="39"/>
      <c r="R48" s="39">
        <v>1</v>
      </c>
    </row>
    <row r="49" spans="1:18" x14ac:dyDescent="0.2">
      <c r="A49" s="2" t="s">
        <v>79</v>
      </c>
      <c r="B49" s="1" t="s">
        <v>80</v>
      </c>
      <c r="C49" s="1">
        <v>10171.35</v>
      </c>
      <c r="D49" s="1">
        <v>3038.19</v>
      </c>
      <c r="E49" s="1">
        <v>46.16</v>
      </c>
      <c r="F49" s="1">
        <v>0</v>
      </c>
      <c r="G49" s="1">
        <v>13255.7</v>
      </c>
      <c r="H49" s="1">
        <v>0</v>
      </c>
      <c r="I49" s="1">
        <v>2100.9699999999998</v>
      </c>
      <c r="J49" s="1">
        <v>46.16</v>
      </c>
      <c r="K49" s="1">
        <v>-0.03</v>
      </c>
      <c r="L49" s="1">
        <v>2147.1</v>
      </c>
      <c r="M49" s="1">
        <v>11108.6</v>
      </c>
      <c r="O49" s="32">
        <f t="shared" si="2"/>
        <v>0</v>
      </c>
      <c r="P49" s="39">
        <f>VLOOKUP(A49,[1]TODOS!$A$5:$Q$219,17,FALSE)</f>
        <v>40</v>
      </c>
      <c r="Q49" s="39"/>
      <c r="R49" s="39">
        <v>1</v>
      </c>
    </row>
    <row r="50" spans="1:18" x14ac:dyDescent="0.2">
      <c r="A50" s="2" t="s">
        <v>81</v>
      </c>
      <c r="B50" s="1" t="s">
        <v>82</v>
      </c>
      <c r="C50" s="1">
        <v>10171.35</v>
      </c>
      <c r="D50" s="1">
        <v>3038.19</v>
      </c>
      <c r="E50" s="1">
        <v>46.16</v>
      </c>
      <c r="F50" s="1">
        <v>0</v>
      </c>
      <c r="G50" s="1">
        <v>13255.7</v>
      </c>
      <c r="H50" s="1">
        <v>0</v>
      </c>
      <c r="I50" s="1">
        <v>2100.9699999999998</v>
      </c>
      <c r="J50" s="1">
        <v>46.16</v>
      </c>
      <c r="K50" s="1">
        <v>-0.03</v>
      </c>
      <c r="L50" s="1">
        <v>2147.1</v>
      </c>
      <c r="M50" s="1">
        <v>11108.6</v>
      </c>
      <c r="O50" s="32">
        <f t="shared" si="2"/>
        <v>0</v>
      </c>
      <c r="P50" s="39">
        <f>VLOOKUP(A50,[1]TODOS!$A$5:$Q$219,17,FALSE)</f>
        <v>99</v>
      </c>
      <c r="Q50" s="39">
        <v>1</v>
      </c>
      <c r="R50" s="39"/>
    </row>
    <row r="51" spans="1:18" x14ac:dyDescent="0.2">
      <c r="A51" s="2" t="s">
        <v>83</v>
      </c>
      <c r="B51" s="1" t="s">
        <v>84</v>
      </c>
      <c r="C51" s="1">
        <v>10171.35</v>
      </c>
      <c r="D51" s="1">
        <v>3038.19</v>
      </c>
      <c r="E51" s="1">
        <v>46.16</v>
      </c>
      <c r="F51" s="1">
        <v>0</v>
      </c>
      <c r="G51" s="1">
        <v>13255.7</v>
      </c>
      <c r="H51" s="1">
        <v>0</v>
      </c>
      <c r="I51" s="1">
        <v>2100.9699999999998</v>
      </c>
      <c r="J51" s="1">
        <v>46.16</v>
      </c>
      <c r="K51" s="1">
        <v>-0.03</v>
      </c>
      <c r="L51" s="1">
        <v>2147.1</v>
      </c>
      <c r="M51" s="1">
        <v>11108.6</v>
      </c>
      <c r="O51" s="32">
        <f t="shared" si="2"/>
        <v>0</v>
      </c>
      <c r="P51" s="39">
        <f>VLOOKUP(A51,[1]TODOS!$A$5:$Q$219,17,FALSE)</f>
        <v>99</v>
      </c>
      <c r="Q51" s="39">
        <v>1</v>
      </c>
      <c r="R51" s="39"/>
    </row>
    <row r="52" spans="1:18" x14ac:dyDescent="0.2">
      <c r="A52" s="2" t="s">
        <v>85</v>
      </c>
      <c r="B52" s="1" t="s">
        <v>86</v>
      </c>
      <c r="C52" s="1">
        <v>7823.25</v>
      </c>
      <c r="D52" s="1">
        <v>2336.8000000000002</v>
      </c>
      <c r="E52" s="1">
        <v>31.65</v>
      </c>
      <c r="F52" s="1">
        <v>0</v>
      </c>
      <c r="G52" s="1">
        <v>10191.700000000001</v>
      </c>
      <c r="H52" s="1">
        <v>0</v>
      </c>
      <c r="I52" s="1">
        <v>1449.6</v>
      </c>
      <c r="J52" s="1">
        <v>31.65</v>
      </c>
      <c r="K52" s="1">
        <v>0.05</v>
      </c>
      <c r="L52" s="1">
        <v>1481.3</v>
      </c>
      <c r="M52" s="1">
        <v>8710.4</v>
      </c>
      <c r="O52" s="32">
        <f t="shared" si="2"/>
        <v>0</v>
      </c>
      <c r="P52" s="39">
        <f>VLOOKUP(A52,[1]TODOS!$A$5:$Q$219,17,FALSE)</f>
        <v>40</v>
      </c>
      <c r="Q52" s="39"/>
      <c r="R52" s="39">
        <v>1</v>
      </c>
    </row>
    <row r="53" spans="1:18" s="4" customFormat="1" x14ac:dyDescent="0.2">
      <c r="A53" s="7" t="s">
        <v>18</v>
      </c>
      <c r="B53" s="31">
        <v>14</v>
      </c>
      <c r="C53" s="4" t="s">
        <v>19</v>
      </c>
      <c r="D53" s="4" t="s">
        <v>19</v>
      </c>
      <c r="E53" s="4" t="s">
        <v>19</v>
      </c>
      <c r="F53" s="4" t="s">
        <v>19</v>
      </c>
      <c r="G53" s="4" t="s">
        <v>19</v>
      </c>
      <c r="H53" s="4" t="s">
        <v>19</v>
      </c>
      <c r="I53" s="4" t="s">
        <v>19</v>
      </c>
      <c r="J53" s="4" t="s">
        <v>19</v>
      </c>
      <c r="K53" s="4" t="s">
        <v>19</v>
      </c>
      <c r="L53" s="4" t="s">
        <v>19</v>
      </c>
      <c r="M53" s="4" t="s">
        <v>19</v>
      </c>
      <c r="O53" s="4" t="s">
        <v>19</v>
      </c>
      <c r="P53" s="39">
        <f>VLOOKUP(A53,[1]TODOS!$A$5:$Q$219,17,FALSE)</f>
        <v>0</v>
      </c>
      <c r="Q53" s="39"/>
      <c r="R53" s="39"/>
    </row>
    <row r="54" spans="1:18" x14ac:dyDescent="0.2">
      <c r="C54" s="8">
        <v>123614.1</v>
      </c>
      <c r="D54" s="8">
        <v>36923.54</v>
      </c>
      <c r="E54" s="8">
        <v>530.16</v>
      </c>
      <c r="F54" s="8">
        <v>0</v>
      </c>
      <c r="G54" s="8">
        <v>161067.79999999999</v>
      </c>
      <c r="H54" s="8">
        <v>0</v>
      </c>
      <c r="I54" s="8">
        <v>24202.62</v>
      </c>
      <c r="J54" s="8">
        <v>530.16</v>
      </c>
      <c r="K54" s="8">
        <v>-0.18</v>
      </c>
      <c r="L54" s="8">
        <v>24732.6</v>
      </c>
      <c r="M54" s="8">
        <v>136335.20000000001</v>
      </c>
      <c r="O54" s="37">
        <f>+H54-F54</f>
        <v>0</v>
      </c>
      <c r="P54" s="39" t="e">
        <f>VLOOKUP(A54,[1]TODOS!$A$5:$Q$219,17,FALSE)</f>
        <v>#N/A</v>
      </c>
      <c r="Q54" s="39"/>
      <c r="R54" s="39"/>
    </row>
    <row r="55" spans="1:18" x14ac:dyDescent="0.2">
      <c r="O55" s="32"/>
      <c r="P55" s="39" t="e">
        <f>VLOOKUP(A55,[1]TODOS!$A$5:$Q$219,17,FALSE)</f>
        <v>#N/A</v>
      </c>
      <c r="Q55" s="39"/>
      <c r="R55" s="39"/>
    </row>
    <row r="56" spans="1:18" x14ac:dyDescent="0.2">
      <c r="A56" s="5" t="s">
        <v>87</v>
      </c>
      <c r="O56" s="32"/>
      <c r="P56" s="39">
        <f>VLOOKUP(A56,[1]TODOS!$A$5:$Q$219,17,FALSE)</f>
        <v>0</v>
      </c>
      <c r="Q56" s="39"/>
      <c r="R56" s="39"/>
    </row>
    <row r="57" spans="1:18" x14ac:dyDescent="0.2">
      <c r="A57" s="2" t="s">
        <v>88</v>
      </c>
      <c r="B57" s="1" t="s">
        <v>89</v>
      </c>
      <c r="C57" s="1">
        <v>7823.25</v>
      </c>
      <c r="D57" s="1">
        <v>2336.8000000000002</v>
      </c>
      <c r="E57" s="1">
        <v>31.65</v>
      </c>
      <c r="F57" s="1">
        <v>0</v>
      </c>
      <c r="G57" s="1">
        <v>10191.700000000001</v>
      </c>
      <c r="H57" s="1">
        <v>0</v>
      </c>
      <c r="I57" s="1">
        <v>1449.6</v>
      </c>
      <c r="J57" s="1">
        <v>31.65</v>
      </c>
      <c r="K57" s="1">
        <v>-0.15</v>
      </c>
      <c r="L57" s="1">
        <v>1481.1</v>
      </c>
      <c r="M57" s="1">
        <v>8710.6</v>
      </c>
      <c r="O57" s="32">
        <f t="shared" ref="O57:O80" si="3">+H57-F57</f>
        <v>0</v>
      </c>
      <c r="P57" s="39">
        <f>VLOOKUP(A57,[1]TODOS!$A$5:$Q$219,17,FALSE)</f>
        <v>99</v>
      </c>
      <c r="Q57" s="39">
        <v>1</v>
      </c>
      <c r="R57" s="39"/>
    </row>
    <row r="58" spans="1:18" x14ac:dyDescent="0.2">
      <c r="A58" s="2" t="s">
        <v>90</v>
      </c>
      <c r="B58" s="1" t="s">
        <v>91</v>
      </c>
      <c r="C58" s="1">
        <v>7823.25</v>
      </c>
      <c r="D58" s="1">
        <v>2336.8000000000002</v>
      </c>
      <c r="E58" s="1">
        <v>31.65</v>
      </c>
      <c r="F58" s="1">
        <v>0</v>
      </c>
      <c r="G58" s="1">
        <v>10191.700000000001</v>
      </c>
      <c r="H58" s="1">
        <v>0</v>
      </c>
      <c r="I58" s="1">
        <v>1449.6</v>
      </c>
      <c r="J58" s="1">
        <v>31.65</v>
      </c>
      <c r="K58" s="1">
        <v>0.05</v>
      </c>
      <c r="L58" s="1">
        <v>1481.3</v>
      </c>
      <c r="M58" s="1">
        <v>8710.4</v>
      </c>
      <c r="O58" s="32">
        <f t="shared" si="3"/>
        <v>0</v>
      </c>
      <c r="P58" s="39">
        <f>VLOOKUP(A58,[1]TODOS!$A$5:$Q$219,17,FALSE)</f>
        <v>40</v>
      </c>
      <c r="Q58" s="39"/>
      <c r="R58" s="39">
        <v>1</v>
      </c>
    </row>
    <row r="59" spans="1:18" x14ac:dyDescent="0.2">
      <c r="A59" s="2" t="s">
        <v>92</v>
      </c>
      <c r="B59" s="1" t="s">
        <v>93</v>
      </c>
      <c r="C59" s="1">
        <v>7823.25</v>
      </c>
      <c r="D59" s="1">
        <v>2336.8000000000002</v>
      </c>
      <c r="E59" s="1">
        <v>31.65</v>
      </c>
      <c r="F59" s="1">
        <v>0</v>
      </c>
      <c r="G59" s="1">
        <v>10191.700000000001</v>
      </c>
      <c r="H59" s="1">
        <v>0</v>
      </c>
      <c r="I59" s="1">
        <v>1449.6</v>
      </c>
      <c r="J59" s="1">
        <v>31.65</v>
      </c>
      <c r="K59" s="1">
        <v>0.05</v>
      </c>
      <c r="L59" s="1">
        <v>1481.3</v>
      </c>
      <c r="M59" s="1">
        <v>8710.4</v>
      </c>
      <c r="O59" s="32">
        <f t="shared" si="3"/>
        <v>0</v>
      </c>
      <c r="P59" s="39">
        <f>VLOOKUP(A59,[1]TODOS!$A$5:$Q$219,17,FALSE)</f>
        <v>99</v>
      </c>
      <c r="Q59" s="39">
        <v>1</v>
      </c>
      <c r="R59" s="39"/>
    </row>
    <row r="60" spans="1:18" x14ac:dyDescent="0.2">
      <c r="A60" s="2" t="s">
        <v>94</v>
      </c>
      <c r="B60" s="1" t="s">
        <v>95</v>
      </c>
      <c r="C60" s="1">
        <v>10171.35</v>
      </c>
      <c r="D60" s="1">
        <v>3038.19</v>
      </c>
      <c r="E60" s="1">
        <v>46.16</v>
      </c>
      <c r="F60" s="1">
        <v>0</v>
      </c>
      <c r="G60" s="1">
        <v>13255.7</v>
      </c>
      <c r="H60" s="1">
        <v>0</v>
      </c>
      <c r="I60" s="1">
        <v>2100.9699999999998</v>
      </c>
      <c r="J60" s="1">
        <v>46.16</v>
      </c>
      <c r="K60" s="1">
        <v>-0.03</v>
      </c>
      <c r="L60" s="1">
        <v>2147.1</v>
      </c>
      <c r="M60" s="1">
        <v>11108.6</v>
      </c>
      <c r="O60" s="32">
        <f t="shared" si="3"/>
        <v>0</v>
      </c>
      <c r="P60" s="39">
        <f>VLOOKUP(A60,[1]TODOS!$A$5:$Q$219,17,FALSE)</f>
        <v>99</v>
      </c>
      <c r="Q60" s="39">
        <v>1</v>
      </c>
      <c r="R60" s="39"/>
    </row>
    <row r="61" spans="1:18" x14ac:dyDescent="0.2">
      <c r="A61" s="2" t="s">
        <v>96</v>
      </c>
      <c r="B61" s="1" t="s">
        <v>97</v>
      </c>
      <c r="C61" s="1">
        <v>7823.25</v>
      </c>
      <c r="D61" s="1">
        <v>2336.8000000000002</v>
      </c>
      <c r="E61" s="1">
        <v>31.65</v>
      </c>
      <c r="F61" s="1">
        <v>0</v>
      </c>
      <c r="G61" s="1">
        <v>10191.700000000001</v>
      </c>
      <c r="H61" s="1">
        <v>0</v>
      </c>
      <c r="I61" s="1">
        <v>1449.6</v>
      </c>
      <c r="J61" s="1">
        <v>31.65</v>
      </c>
      <c r="K61" s="1">
        <v>0.05</v>
      </c>
      <c r="L61" s="1">
        <v>1481.3</v>
      </c>
      <c r="M61" s="1">
        <v>8710.4</v>
      </c>
      <c r="O61" s="32">
        <f t="shared" si="3"/>
        <v>0</v>
      </c>
      <c r="P61" s="39">
        <f>VLOOKUP(A61,[1]TODOS!$A$5:$Q$219,17,FALSE)</f>
        <v>99</v>
      </c>
      <c r="Q61" s="39">
        <v>1</v>
      </c>
      <c r="R61" s="39"/>
    </row>
    <row r="62" spans="1:18" x14ac:dyDescent="0.2">
      <c r="A62" s="2" t="s">
        <v>98</v>
      </c>
      <c r="B62" s="1" t="s">
        <v>99</v>
      </c>
      <c r="C62" s="1">
        <v>7823.25</v>
      </c>
      <c r="D62" s="1">
        <v>2336.8000000000002</v>
      </c>
      <c r="E62" s="1">
        <v>31.65</v>
      </c>
      <c r="F62" s="1">
        <v>0</v>
      </c>
      <c r="G62" s="1">
        <v>10191.700000000001</v>
      </c>
      <c r="H62" s="1">
        <v>0</v>
      </c>
      <c r="I62" s="1">
        <v>1449.6</v>
      </c>
      <c r="J62" s="1">
        <v>31.65</v>
      </c>
      <c r="K62" s="1">
        <v>0.05</v>
      </c>
      <c r="L62" s="1">
        <v>1481.3</v>
      </c>
      <c r="M62" s="1">
        <v>8710.4</v>
      </c>
      <c r="O62" s="32">
        <f t="shared" si="3"/>
        <v>0</v>
      </c>
      <c r="P62" s="39">
        <f>VLOOKUP(A62,[1]TODOS!$A$5:$Q$219,17,FALSE)</f>
        <v>99</v>
      </c>
      <c r="Q62" s="39">
        <v>1</v>
      </c>
      <c r="R62" s="39"/>
    </row>
    <row r="63" spans="1:18" x14ac:dyDescent="0.2">
      <c r="A63" s="2" t="s">
        <v>100</v>
      </c>
      <c r="B63" s="1" t="s">
        <v>101</v>
      </c>
      <c r="C63" s="1">
        <v>7823.25</v>
      </c>
      <c r="D63" s="1">
        <v>2336.8000000000002</v>
      </c>
      <c r="E63" s="1">
        <v>31.65</v>
      </c>
      <c r="F63" s="1">
        <v>0</v>
      </c>
      <c r="G63" s="1">
        <v>10191.700000000001</v>
      </c>
      <c r="H63" s="1">
        <v>0</v>
      </c>
      <c r="I63" s="1">
        <v>1449.6</v>
      </c>
      <c r="J63" s="1">
        <v>31.65</v>
      </c>
      <c r="K63" s="1">
        <v>0.05</v>
      </c>
      <c r="L63" s="1">
        <v>1481.3</v>
      </c>
      <c r="M63" s="1">
        <v>8710.4</v>
      </c>
      <c r="O63" s="32">
        <f t="shared" si="3"/>
        <v>0</v>
      </c>
      <c r="P63" s="39">
        <f>VLOOKUP(A63,[1]TODOS!$A$5:$Q$219,17,FALSE)</f>
        <v>40</v>
      </c>
      <c r="Q63" s="39"/>
      <c r="R63" s="39">
        <v>1</v>
      </c>
    </row>
    <row r="64" spans="1:18" x14ac:dyDescent="0.2">
      <c r="A64" s="2" t="s">
        <v>102</v>
      </c>
      <c r="B64" s="1" t="s">
        <v>103</v>
      </c>
      <c r="C64" s="1">
        <v>7823.25</v>
      </c>
      <c r="D64" s="1">
        <v>2336.8000000000002</v>
      </c>
      <c r="E64" s="1">
        <v>31.65</v>
      </c>
      <c r="F64" s="1">
        <v>0</v>
      </c>
      <c r="G64" s="1">
        <v>10191.700000000001</v>
      </c>
      <c r="H64" s="1">
        <v>0</v>
      </c>
      <c r="I64" s="1">
        <v>1449.6</v>
      </c>
      <c r="J64" s="1">
        <v>31.65</v>
      </c>
      <c r="K64" s="1">
        <v>0.05</v>
      </c>
      <c r="L64" s="1">
        <v>1481.3</v>
      </c>
      <c r="M64" s="1">
        <v>8710.4</v>
      </c>
      <c r="O64" s="32">
        <f t="shared" si="3"/>
        <v>0</v>
      </c>
      <c r="P64" s="39">
        <f>VLOOKUP(A64,[1]TODOS!$A$5:$Q$219,17,FALSE)</f>
        <v>40</v>
      </c>
      <c r="Q64" s="39"/>
      <c r="R64" s="39">
        <v>1</v>
      </c>
    </row>
    <row r="65" spans="1:18" x14ac:dyDescent="0.2">
      <c r="A65" s="2" t="s">
        <v>104</v>
      </c>
      <c r="B65" s="1" t="s">
        <v>105</v>
      </c>
      <c r="C65" s="1">
        <v>7823.25</v>
      </c>
      <c r="D65" s="1">
        <v>2336.8000000000002</v>
      </c>
      <c r="E65" s="1">
        <v>31.65</v>
      </c>
      <c r="F65" s="1">
        <v>0</v>
      </c>
      <c r="G65" s="1">
        <v>10191.700000000001</v>
      </c>
      <c r="H65" s="1">
        <v>0</v>
      </c>
      <c r="I65" s="1">
        <v>1449.6</v>
      </c>
      <c r="J65" s="1">
        <v>31.65</v>
      </c>
      <c r="K65" s="1">
        <v>0.05</v>
      </c>
      <c r="L65" s="1">
        <v>1481.3</v>
      </c>
      <c r="M65" s="1">
        <v>8710.4</v>
      </c>
      <c r="O65" s="32">
        <f t="shared" si="3"/>
        <v>0</v>
      </c>
      <c r="P65" s="39">
        <f>VLOOKUP(A65,[1]TODOS!$A$5:$Q$219,17,FALSE)</f>
        <v>40</v>
      </c>
      <c r="Q65" s="39"/>
      <c r="R65" s="39">
        <v>1</v>
      </c>
    </row>
    <row r="66" spans="1:18" x14ac:dyDescent="0.2">
      <c r="A66" s="2" t="s">
        <v>106</v>
      </c>
      <c r="B66" s="1" t="s">
        <v>107</v>
      </c>
      <c r="C66" s="1">
        <v>7823.25</v>
      </c>
      <c r="D66" s="1">
        <v>2336.8000000000002</v>
      </c>
      <c r="E66" s="1">
        <v>31.65</v>
      </c>
      <c r="F66" s="1">
        <v>0</v>
      </c>
      <c r="G66" s="1">
        <v>10191.700000000001</v>
      </c>
      <c r="H66" s="1">
        <v>0</v>
      </c>
      <c r="I66" s="1">
        <v>1449.6</v>
      </c>
      <c r="J66" s="1">
        <v>31.65</v>
      </c>
      <c r="K66" s="1">
        <v>0.05</v>
      </c>
      <c r="L66" s="1">
        <v>1481.3</v>
      </c>
      <c r="M66" s="1">
        <v>8710.4</v>
      </c>
      <c r="O66" s="32">
        <f t="shared" si="3"/>
        <v>0</v>
      </c>
      <c r="P66" s="39">
        <f>VLOOKUP(A66,[1]TODOS!$A$5:$Q$219,17,FALSE)</f>
        <v>99</v>
      </c>
      <c r="Q66" s="39">
        <v>1</v>
      </c>
      <c r="R66" s="39"/>
    </row>
    <row r="67" spans="1:18" x14ac:dyDescent="0.2">
      <c r="A67" s="2" t="s">
        <v>108</v>
      </c>
      <c r="B67" s="1" t="s">
        <v>109</v>
      </c>
      <c r="C67" s="1">
        <v>7823.25</v>
      </c>
      <c r="D67" s="1">
        <v>2336.8000000000002</v>
      </c>
      <c r="E67" s="1">
        <v>31.65</v>
      </c>
      <c r="F67" s="1">
        <v>0</v>
      </c>
      <c r="G67" s="1">
        <v>10191.700000000001</v>
      </c>
      <c r="H67" s="1">
        <v>0</v>
      </c>
      <c r="I67" s="1">
        <v>1449.6</v>
      </c>
      <c r="J67" s="1">
        <v>31.65</v>
      </c>
      <c r="K67" s="1">
        <v>0.05</v>
      </c>
      <c r="L67" s="1">
        <v>1481.3</v>
      </c>
      <c r="M67" s="1">
        <v>8710.4</v>
      </c>
      <c r="O67" s="32">
        <f t="shared" si="3"/>
        <v>0</v>
      </c>
      <c r="P67" s="39">
        <f>VLOOKUP(A67,[1]TODOS!$A$5:$Q$219,17,FALSE)</f>
        <v>99</v>
      </c>
      <c r="Q67" s="39">
        <v>1</v>
      </c>
      <c r="R67" s="39"/>
    </row>
    <row r="68" spans="1:18" x14ac:dyDescent="0.2">
      <c r="A68" s="2" t="s">
        <v>110</v>
      </c>
      <c r="B68" s="1" t="s">
        <v>111</v>
      </c>
      <c r="C68" s="1">
        <v>7823.25</v>
      </c>
      <c r="D68" s="1">
        <v>2336.8000000000002</v>
      </c>
      <c r="E68" s="1">
        <v>31.65</v>
      </c>
      <c r="F68" s="1">
        <v>0</v>
      </c>
      <c r="G68" s="1">
        <v>10191.700000000001</v>
      </c>
      <c r="H68" s="1">
        <v>0</v>
      </c>
      <c r="I68" s="1">
        <v>1449.6</v>
      </c>
      <c r="J68" s="1">
        <v>31.65</v>
      </c>
      <c r="K68" s="1">
        <v>0.05</v>
      </c>
      <c r="L68" s="1">
        <v>1481.3</v>
      </c>
      <c r="M68" s="1">
        <v>8710.4</v>
      </c>
      <c r="O68" s="32">
        <f t="shared" si="3"/>
        <v>0</v>
      </c>
      <c r="P68" s="39">
        <f>VLOOKUP(A68,[1]TODOS!$A$5:$Q$219,17,FALSE)</f>
        <v>99</v>
      </c>
      <c r="Q68" s="39">
        <v>1</v>
      </c>
      <c r="R68" s="39"/>
    </row>
    <row r="69" spans="1:18" x14ac:dyDescent="0.2">
      <c r="A69" s="2" t="s">
        <v>112</v>
      </c>
      <c r="B69" s="1" t="s">
        <v>113</v>
      </c>
      <c r="C69" s="1">
        <v>3850.05</v>
      </c>
      <c r="D69" s="1">
        <v>1150</v>
      </c>
      <c r="E69" s="1">
        <v>7.11</v>
      </c>
      <c r="F69" s="1">
        <v>0</v>
      </c>
      <c r="G69" s="1">
        <v>5007.16</v>
      </c>
      <c r="H69" s="1">
        <v>0</v>
      </c>
      <c r="I69" s="1">
        <v>416.88</v>
      </c>
      <c r="J69" s="1">
        <v>7.11</v>
      </c>
      <c r="K69" s="1">
        <v>-0.03</v>
      </c>
      <c r="L69" s="1">
        <v>423.96</v>
      </c>
      <c r="M69" s="1">
        <v>4583.2</v>
      </c>
      <c r="O69" s="32">
        <f t="shared" si="3"/>
        <v>0</v>
      </c>
      <c r="P69" s="39">
        <f>VLOOKUP(A69,[1]TODOS!$A$5:$Q$219,17,FALSE)</f>
        <v>99</v>
      </c>
      <c r="Q69" s="39">
        <v>1</v>
      </c>
      <c r="R69" s="39"/>
    </row>
    <row r="70" spans="1:18" x14ac:dyDescent="0.2">
      <c r="A70" s="2" t="s">
        <v>114</v>
      </c>
      <c r="B70" s="1" t="s">
        <v>115</v>
      </c>
      <c r="C70" s="1">
        <v>3850.05</v>
      </c>
      <c r="D70" s="1">
        <v>1150</v>
      </c>
      <c r="E70" s="1">
        <v>7.11</v>
      </c>
      <c r="F70" s="1">
        <v>0</v>
      </c>
      <c r="G70" s="1">
        <v>5007.16</v>
      </c>
      <c r="H70" s="1">
        <v>0</v>
      </c>
      <c r="I70" s="1">
        <v>416.88</v>
      </c>
      <c r="J70" s="1">
        <v>7.11</v>
      </c>
      <c r="K70" s="1">
        <v>-0.03</v>
      </c>
      <c r="L70" s="1">
        <v>423.96</v>
      </c>
      <c r="M70" s="1">
        <v>4583.2</v>
      </c>
      <c r="O70" s="32">
        <f t="shared" si="3"/>
        <v>0</v>
      </c>
      <c r="P70" s="39">
        <f>VLOOKUP(A70,[1]TODOS!$A$5:$Q$219,17,FALSE)</f>
        <v>99</v>
      </c>
      <c r="Q70" s="39">
        <v>1</v>
      </c>
      <c r="R70" s="39"/>
    </row>
    <row r="71" spans="1:18" x14ac:dyDescent="0.2">
      <c r="A71" s="2" t="s">
        <v>116</v>
      </c>
      <c r="B71" s="1" t="s">
        <v>117</v>
      </c>
      <c r="C71" s="1">
        <v>3850.05</v>
      </c>
      <c r="D71" s="1">
        <v>1150</v>
      </c>
      <c r="E71" s="1">
        <v>7.11</v>
      </c>
      <c r="F71" s="1">
        <v>0</v>
      </c>
      <c r="G71" s="1">
        <v>5007.16</v>
      </c>
      <c r="H71" s="1">
        <v>0</v>
      </c>
      <c r="I71" s="1">
        <v>416.88</v>
      </c>
      <c r="J71" s="1">
        <v>7.11</v>
      </c>
      <c r="K71" s="1">
        <v>-0.03</v>
      </c>
      <c r="L71" s="1">
        <v>423.96</v>
      </c>
      <c r="M71" s="1">
        <v>4583.2</v>
      </c>
      <c r="O71" s="32">
        <f t="shared" si="3"/>
        <v>0</v>
      </c>
      <c r="P71" s="39">
        <f>VLOOKUP(A71,[1]TODOS!$A$5:$Q$219,17,FALSE)</f>
        <v>40</v>
      </c>
      <c r="Q71" s="39"/>
      <c r="R71" s="39">
        <v>1</v>
      </c>
    </row>
    <row r="72" spans="1:18" x14ac:dyDescent="0.2">
      <c r="A72" s="2" t="s">
        <v>118</v>
      </c>
      <c r="B72" s="1" t="s">
        <v>119</v>
      </c>
      <c r="C72" s="1">
        <v>10171.35</v>
      </c>
      <c r="D72" s="1">
        <v>3038.19</v>
      </c>
      <c r="E72" s="1">
        <v>46.16</v>
      </c>
      <c r="F72" s="1">
        <v>0</v>
      </c>
      <c r="G72" s="1">
        <v>13255.7</v>
      </c>
      <c r="H72" s="1">
        <v>0</v>
      </c>
      <c r="I72" s="1">
        <v>2100.9699999999998</v>
      </c>
      <c r="J72" s="1">
        <v>46.16</v>
      </c>
      <c r="K72" s="1">
        <v>-0.03</v>
      </c>
      <c r="L72" s="1">
        <v>2147.1</v>
      </c>
      <c r="M72" s="1">
        <v>11108.6</v>
      </c>
      <c r="O72" s="32">
        <f t="shared" si="3"/>
        <v>0</v>
      </c>
      <c r="P72" s="39">
        <f>VLOOKUP(A72,[1]TODOS!$A$5:$Q$219,17,FALSE)</f>
        <v>40</v>
      </c>
      <c r="Q72" s="39"/>
      <c r="R72" s="39">
        <v>1</v>
      </c>
    </row>
    <row r="73" spans="1:18" x14ac:dyDescent="0.2">
      <c r="A73" s="2" t="s">
        <v>120</v>
      </c>
      <c r="B73" s="1" t="s">
        <v>121</v>
      </c>
      <c r="C73" s="1">
        <v>7823.25</v>
      </c>
      <c r="D73" s="1">
        <v>2336.8000000000002</v>
      </c>
      <c r="E73" s="1">
        <v>31.65</v>
      </c>
      <c r="F73" s="1">
        <v>0</v>
      </c>
      <c r="G73" s="1">
        <v>10191.700000000001</v>
      </c>
      <c r="H73" s="1">
        <v>0</v>
      </c>
      <c r="I73" s="1">
        <v>1449.6</v>
      </c>
      <c r="J73" s="1">
        <v>31.65</v>
      </c>
      <c r="K73" s="1">
        <v>-0.15</v>
      </c>
      <c r="L73" s="1">
        <v>1481.1</v>
      </c>
      <c r="M73" s="1">
        <v>8710.6</v>
      </c>
      <c r="O73" s="32">
        <f t="shared" si="3"/>
        <v>0</v>
      </c>
      <c r="P73" s="39">
        <f>VLOOKUP(A73,[1]TODOS!$A$5:$Q$219,17,FALSE)</f>
        <v>40</v>
      </c>
      <c r="Q73" s="39"/>
      <c r="R73" s="39">
        <v>1</v>
      </c>
    </row>
    <row r="74" spans="1:18" x14ac:dyDescent="0.2">
      <c r="A74" s="2" t="s">
        <v>122</v>
      </c>
      <c r="B74" s="1" t="s">
        <v>123</v>
      </c>
      <c r="C74" s="1">
        <v>7823.25</v>
      </c>
      <c r="D74" s="1">
        <v>2336.8000000000002</v>
      </c>
      <c r="E74" s="1">
        <v>31.65</v>
      </c>
      <c r="F74" s="1">
        <v>0</v>
      </c>
      <c r="G74" s="1">
        <v>10191.700000000001</v>
      </c>
      <c r="H74" s="1">
        <v>0</v>
      </c>
      <c r="I74" s="1">
        <v>1449.6</v>
      </c>
      <c r="J74" s="1">
        <v>31.65</v>
      </c>
      <c r="K74" s="1">
        <v>0.05</v>
      </c>
      <c r="L74" s="1">
        <v>1481.3</v>
      </c>
      <c r="M74" s="1">
        <v>8710.4</v>
      </c>
      <c r="O74" s="32">
        <f t="shared" si="3"/>
        <v>0</v>
      </c>
      <c r="P74" s="39">
        <f>VLOOKUP(A74,[1]TODOS!$A$5:$Q$219,17,FALSE)</f>
        <v>40</v>
      </c>
      <c r="Q74" s="39"/>
      <c r="R74" s="39">
        <v>1</v>
      </c>
    </row>
    <row r="75" spans="1:18" x14ac:dyDescent="0.2">
      <c r="A75" s="2" t="s">
        <v>124</v>
      </c>
      <c r="B75" s="1" t="s">
        <v>125</v>
      </c>
      <c r="C75" s="1">
        <v>7823.25</v>
      </c>
      <c r="D75" s="1">
        <v>2336.8000000000002</v>
      </c>
      <c r="E75" s="1">
        <v>31.65</v>
      </c>
      <c r="F75" s="1">
        <v>0</v>
      </c>
      <c r="G75" s="1">
        <v>10191.700000000001</v>
      </c>
      <c r="H75" s="1">
        <v>0</v>
      </c>
      <c r="I75" s="1">
        <v>1449.6</v>
      </c>
      <c r="J75" s="1">
        <v>31.65</v>
      </c>
      <c r="K75" s="1">
        <v>0.05</v>
      </c>
      <c r="L75" s="1">
        <v>1481.3</v>
      </c>
      <c r="M75" s="1">
        <v>8710.4</v>
      </c>
      <c r="O75" s="32">
        <f t="shared" si="3"/>
        <v>0</v>
      </c>
      <c r="P75" s="39">
        <f>VLOOKUP(A75,[1]TODOS!$A$5:$Q$219,17,FALSE)</f>
        <v>99</v>
      </c>
      <c r="Q75" s="39">
        <v>1</v>
      </c>
      <c r="R75" s="39"/>
    </row>
    <row r="76" spans="1:18" x14ac:dyDescent="0.2">
      <c r="A76" s="2" t="s">
        <v>126</v>
      </c>
      <c r="B76" s="1" t="s">
        <v>127</v>
      </c>
      <c r="C76" s="1">
        <v>10171.35</v>
      </c>
      <c r="D76" s="1">
        <v>3038.19</v>
      </c>
      <c r="E76" s="1">
        <v>46.16</v>
      </c>
      <c r="F76" s="1">
        <v>0</v>
      </c>
      <c r="G76" s="1">
        <v>13255.7</v>
      </c>
      <c r="H76" s="1">
        <v>0</v>
      </c>
      <c r="I76" s="1">
        <v>2100.9699999999998</v>
      </c>
      <c r="J76" s="1">
        <v>46.16</v>
      </c>
      <c r="K76" s="1">
        <v>-0.03</v>
      </c>
      <c r="L76" s="1">
        <v>2147.1</v>
      </c>
      <c r="M76" s="1">
        <v>11108.6</v>
      </c>
      <c r="O76" s="32">
        <f t="shared" si="3"/>
        <v>0</v>
      </c>
      <c r="P76" s="39">
        <f>VLOOKUP(A76,[1]TODOS!$A$5:$Q$219,17,FALSE)</f>
        <v>40</v>
      </c>
      <c r="Q76" s="39"/>
      <c r="R76" s="39">
        <v>1</v>
      </c>
    </row>
    <row r="77" spans="1:18" x14ac:dyDescent="0.2">
      <c r="A77" s="2" t="s">
        <v>128</v>
      </c>
      <c r="B77" s="1" t="s">
        <v>129</v>
      </c>
      <c r="C77" s="1">
        <v>10171.35</v>
      </c>
      <c r="D77" s="1">
        <v>3038.19</v>
      </c>
      <c r="E77" s="1">
        <v>46.16</v>
      </c>
      <c r="F77" s="1">
        <v>0</v>
      </c>
      <c r="G77" s="1">
        <v>13255.7</v>
      </c>
      <c r="H77" s="1">
        <v>0</v>
      </c>
      <c r="I77" s="1">
        <v>2100.9699999999998</v>
      </c>
      <c r="J77" s="1">
        <v>46.16</v>
      </c>
      <c r="K77" s="1">
        <v>-0.03</v>
      </c>
      <c r="L77" s="1">
        <v>2147.1</v>
      </c>
      <c r="M77" s="1">
        <v>11108.6</v>
      </c>
      <c r="O77" s="32">
        <f t="shared" si="3"/>
        <v>0</v>
      </c>
      <c r="P77" s="39">
        <f>VLOOKUP(A77,[1]TODOS!$A$5:$Q$219,17,FALSE)</f>
        <v>99</v>
      </c>
      <c r="Q77" s="39">
        <v>1</v>
      </c>
      <c r="R77" s="39"/>
    </row>
    <row r="78" spans="1:18" x14ac:dyDescent="0.2">
      <c r="A78" s="2" t="s">
        <v>130</v>
      </c>
      <c r="B78" s="1" t="s">
        <v>131</v>
      </c>
      <c r="C78" s="1">
        <v>7823.25</v>
      </c>
      <c r="D78" s="1">
        <v>2336.8000000000002</v>
      </c>
      <c r="E78" s="1">
        <v>31.65</v>
      </c>
      <c r="F78" s="1">
        <v>0</v>
      </c>
      <c r="G78" s="1">
        <v>10191.700000000001</v>
      </c>
      <c r="H78" s="1">
        <v>0</v>
      </c>
      <c r="I78" s="1">
        <v>1449.6</v>
      </c>
      <c r="J78" s="1">
        <v>31.65</v>
      </c>
      <c r="K78" s="1">
        <v>0.05</v>
      </c>
      <c r="L78" s="1">
        <v>1481.3</v>
      </c>
      <c r="M78" s="1">
        <v>8710.4</v>
      </c>
      <c r="O78" s="32">
        <f t="shared" si="3"/>
        <v>0</v>
      </c>
      <c r="P78" s="39">
        <f>VLOOKUP(A78,[1]TODOS!$A$5:$Q$219,17,FALSE)</f>
        <v>99</v>
      </c>
      <c r="Q78" s="39">
        <v>1</v>
      </c>
      <c r="R78" s="39"/>
    </row>
    <row r="79" spans="1:18" x14ac:dyDescent="0.2">
      <c r="A79" s="2" t="s">
        <v>132</v>
      </c>
      <c r="B79" s="1" t="s">
        <v>133</v>
      </c>
      <c r="C79" s="1">
        <v>10171.35</v>
      </c>
      <c r="D79" s="1">
        <v>3038.19</v>
      </c>
      <c r="E79" s="1">
        <v>46.16</v>
      </c>
      <c r="F79" s="1">
        <v>0</v>
      </c>
      <c r="G79" s="1">
        <v>13255.7</v>
      </c>
      <c r="H79" s="1">
        <v>0</v>
      </c>
      <c r="I79" s="1">
        <v>2100.9699999999998</v>
      </c>
      <c r="J79" s="1">
        <v>46.16</v>
      </c>
      <c r="K79" s="1">
        <v>-0.03</v>
      </c>
      <c r="L79" s="1">
        <v>2147.1</v>
      </c>
      <c r="M79" s="1">
        <v>11108.6</v>
      </c>
      <c r="O79" s="32">
        <f t="shared" si="3"/>
        <v>0</v>
      </c>
      <c r="P79" s="39">
        <f>VLOOKUP(A79,[1]TODOS!$A$5:$Q$219,17,FALSE)</f>
        <v>40</v>
      </c>
      <c r="Q79" s="39"/>
      <c r="R79" s="39">
        <v>1</v>
      </c>
    </row>
    <row r="80" spans="1:18" x14ac:dyDescent="0.2">
      <c r="A80" s="2" t="s">
        <v>134</v>
      </c>
      <c r="B80" s="1" t="s">
        <v>135</v>
      </c>
      <c r="C80" s="1">
        <v>3850.05</v>
      </c>
      <c r="D80" s="1">
        <v>1150</v>
      </c>
      <c r="E80" s="1">
        <v>7.11</v>
      </c>
      <c r="F80" s="1">
        <v>0</v>
      </c>
      <c r="G80" s="1">
        <v>5007.16</v>
      </c>
      <c r="H80" s="1">
        <v>0</v>
      </c>
      <c r="I80" s="1">
        <v>416.88</v>
      </c>
      <c r="J80" s="1">
        <v>7.11</v>
      </c>
      <c r="K80" s="1">
        <v>-0.03</v>
      </c>
      <c r="L80" s="1">
        <v>423.96</v>
      </c>
      <c r="M80" s="1">
        <v>4583.2</v>
      </c>
      <c r="O80" s="32">
        <f t="shared" si="3"/>
        <v>0</v>
      </c>
      <c r="P80" s="39">
        <f>VLOOKUP(A80,[1]TODOS!$A$5:$Q$219,17,FALSE)</f>
        <v>40</v>
      </c>
      <c r="Q80" s="39"/>
      <c r="R80" s="39">
        <v>1</v>
      </c>
    </row>
    <row r="81" spans="1:18" s="4" customFormat="1" x14ac:dyDescent="0.2">
      <c r="A81" s="7" t="s">
        <v>18</v>
      </c>
      <c r="B81" s="31">
        <v>24</v>
      </c>
      <c r="C81" s="4" t="s">
        <v>19</v>
      </c>
      <c r="D81" s="4" t="s">
        <v>19</v>
      </c>
      <c r="E81" s="4" t="s">
        <v>19</v>
      </c>
      <c r="F81" s="4" t="s">
        <v>19</v>
      </c>
      <c r="G81" s="4" t="s">
        <v>19</v>
      </c>
      <c r="H81" s="4" t="s">
        <v>19</v>
      </c>
      <c r="I81" s="4" t="s">
        <v>19</v>
      </c>
      <c r="J81" s="4" t="s">
        <v>19</v>
      </c>
      <c r="K81" s="4" t="s">
        <v>19</v>
      </c>
      <c r="L81" s="4" t="s">
        <v>19</v>
      </c>
      <c r="M81" s="4" t="s">
        <v>19</v>
      </c>
      <c r="O81" s="4" t="s">
        <v>19</v>
      </c>
      <c r="P81" s="39">
        <f>VLOOKUP(A81,[1]TODOS!$A$5:$Q$219,17,FALSE)</f>
        <v>0</v>
      </c>
      <c r="Q81" s="39"/>
      <c r="R81" s="39"/>
    </row>
    <row r="82" spans="1:18" x14ac:dyDescent="0.2">
      <c r="C82" s="8">
        <v>183605.7</v>
      </c>
      <c r="D82" s="8">
        <v>54842.95</v>
      </c>
      <c r="E82" s="8">
        <v>733.99</v>
      </c>
      <c r="F82" s="8">
        <v>0</v>
      </c>
      <c r="G82" s="8">
        <v>239182.64</v>
      </c>
      <c r="H82" s="8">
        <v>0</v>
      </c>
      <c r="I82" s="8">
        <v>33916.370000000003</v>
      </c>
      <c r="J82" s="8">
        <v>733.99</v>
      </c>
      <c r="K82" s="8">
        <v>0.08</v>
      </c>
      <c r="L82" s="8">
        <v>34650.44</v>
      </c>
      <c r="M82" s="8">
        <v>204532.2</v>
      </c>
      <c r="O82" s="37">
        <f>+H82-F82</f>
        <v>0</v>
      </c>
      <c r="P82" s="39" t="e">
        <f>VLOOKUP(A82,[1]TODOS!$A$5:$Q$219,17,FALSE)</f>
        <v>#N/A</v>
      </c>
      <c r="Q82" s="39"/>
      <c r="R82" s="39"/>
    </row>
    <row r="83" spans="1:18" x14ac:dyDescent="0.2">
      <c r="O83" s="32"/>
      <c r="P83" s="39" t="e">
        <f>VLOOKUP(A83,[1]TODOS!$A$5:$Q$219,17,FALSE)</f>
        <v>#N/A</v>
      </c>
      <c r="Q83" s="39"/>
      <c r="R83" s="39"/>
    </row>
    <row r="84" spans="1:18" x14ac:dyDescent="0.2">
      <c r="A84" s="5" t="s">
        <v>136</v>
      </c>
      <c r="O84" s="32"/>
      <c r="P84" s="39">
        <f>VLOOKUP(A84,[1]TODOS!$A$5:$Q$219,17,FALSE)</f>
        <v>0</v>
      </c>
      <c r="Q84" s="39"/>
      <c r="R84" s="39"/>
    </row>
    <row r="85" spans="1:18" x14ac:dyDescent="0.2">
      <c r="A85" s="2" t="s">
        <v>137</v>
      </c>
      <c r="B85" s="1" t="s">
        <v>138</v>
      </c>
      <c r="C85" s="1">
        <v>10171.35</v>
      </c>
      <c r="D85" s="1">
        <v>3038.19</v>
      </c>
      <c r="E85" s="1">
        <v>46.16</v>
      </c>
      <c r="F85" s="1">
        <v>0</v>
      </c>
      <c r="G85" s="1">
        <v>13255.7</v>
      </c>
      <c r="H85" s="1">
        <v>0</v>
      </c>
      <c r="I85" s="1">
        <v>2100.9699999999998</v>
      </c>
      <c r="J85" s="1">
        <v>46.16</v>
      </c>
      <c r="K85" s="1">
        <v>-0.03</v>
      </c>
      <c r="L85" s="1">
        <v>2147.1</v>
      </c>
      <c r="M85" s="1">
        <v>11108.6</v>
      </c>
      <c r="O85" s="32">
        <f>+H85-F85</f>
        <v>0</v>
      </c>
      <c r="P85" s="39">
        <f>VLOOKUP(A85,[1]TODOS!$A$5:$Q$219,17,FALSE)</f>
        <v>99</v>
      </c>
      <c r="Q85" s="39">
        <v>1</v>
      </c>
      <c r="R85" s="39"/>
    </row>
    <row r="86" spans="1:18" x14ac:dyDescent="0.2">
      <c r="A86" s="2" t="s">
        <v>139</v>
      </c>
      <c r="B86" s="1" t="s">
        <v>140</v>
      </c>
      <c r="C86" s="1">
        <v>10171.35</v>
      </c>
      <c r="D86" s="1">
        <v>3038.19</v>
      </c>
      <c r="E86" s="1">
        <v>46.16</v>
      </c>
      <c r="F86" s="1">
        <v>0</v>
      </c>
      <c r="G86" s="1">
        <v>13255.7</v>
      </c>
      <c r="H86" s="1">
        <v>0</v>
      </c>
      <c r="I86" s="1">
        <v>2100.9699999999998</v>
      </c>
      <c r="J86" s="1">
        <v>46.16</v>
      </c>
      <c r="K86" s="1">
        <v>-0.03</v>
      </c>
      <c r="L86" s="1">
        <v>2147.1</v>
      </c>
      <c r="M86" s="1">
        <v>11108.6</v>
      </c>
      <c r="O86" s="32">
        <f>+H86-F86</f>
        <v>0</v>
      </c>
      <c r="P86" s="39">
        <f>VLOOKUP(A86,[1]TODOS!$A$5:$Q$219,17,FALSE)</f>
        <v>99</v>
      </c>
      <c r="Q86" s="39">
        <v>1</v>
      </c>
      <c r="R86" s="39"/>
    </row>
    <row r="87" spans="1:18" x14ac:dyDescent="0.2">
      <c r="A87" s="2" t="s">
        <v>141</v>
      </c>
      <c r="B87" s="1" t="s">
        <v>142</v>
      </c>
      <c r="C87" s="1">
        <v>10171.35</v>
      </c>
      <c r="D87" s="1">
        <v>3038.19</v>
      </c>
      <c r="E87" s="1">
        <v>46.16</v>
      </c>
      <c r="F87" s="1">
        <v>0</v>
      </c>
      <c r="G87" s="1">
        <v>13255.7</v>
      </c>
      <c r="H87" s="1">
        <v>0</v>
      </c>
      <c r="I87" s="1">
        <v>2100.9699999999998</v>
      </c>
      <c r="J87" s="1">
        <v>46.16</v>
      </c>
      <c r="K87" s="1">
        <v>-0.03</v>
      </c>
      <c r="L87" s="1">
        <v>2147.1</v>
      </c>
      <c r="M87" s="1">
        <v>11108.6</v>
      </c>
      <c r="O87" s="32">
        <f>+H87-F87</f>
        <v>0</v>
      </c>
      <c r="P87" s="39">
        <f>VLOOKUP(A87,[1]TODOS!$A$5:$Q$219,17,FALSE)</f>
        <v>40</v>
      </c>
      <c r="Q87" s="39"/>
      <c r="R87" s="39">
        <v>1</v>
      </c>
    </row>
    <row r="88" spans="1:18" s="4" customFormat="1" x14ac:dyDescent="0.2">
      <c r="A88" s="7" t="s">
        <v>18</v>
      </c>
      <c r="B88" s="31">
        <v>3</v>
      </c>
      <c r="C88" s="4" t="s">
        <v>19</v>
      </c>
      <c r="D88" s="4" t="s">
        <v>19</v>
      </c>
      <c r="E88" s="4" t="s">
        <v>19</v>
      </c>
      <c r="F88" s="4" t="s">
        <v>19</v>
      </c>
      <c r="G88" s="4" t="s">
        <v>19</v>
      </c>
      <c r="H88" s="4" t="s">
        <v>19</v>
      </c>
      <c r="I88" s="4" t="s">
        <v>19</v>
      </c>
      <c r="J88" s="4" t="s">
        <v>19</v>
      </c>
      <c r="K88" s="4" t="s">
        <v>19</v>
      </c>
      <c r="L88" s="4" t="s">
        <v>19</v>
      </c>
      <c r="M88" s="4" t="s">
        <v>19</v>
      </c>
      <c r="O88" s="4" t="s">
        <v>19</v>
      </c>
      <c r="P88" s="39">
        <f>VLOOKUP(A88,[1]TODOS!$A$5:$Q$219,17,FALSE)</f>
        <v>0</v>
      </c>
      <c r="Q88" s="39"/>
      <c r="R88" s="39"/>
    </row>
    <row r="89" spans="1:18" x14ac:dyDescent="0.2">
      <c r="C89" s="8">
        <v>30514.05</v>
      </c>
      <c r="D89" s="8">
        <v>9114.57</v>
      </c>
      <c r="E89" s="8">
        <v>138.47999999999999</v>
      </c>
      <c r="F89" s="8">
        <v>0</v>
      </c>
      <c r="G89" s="8">
        <v>39767.1</v>
      </c>
      <c r="H89" s="8">
        <v>0</v>
      </c>
      <c r="I89" s="8">
        <v>6302.91</v>
      </c>
      <c r="J89" s="8">
        <v>138.47999999999999</v>
      </c>
      <c r="K89" s="8">
        <v>-0.09</v>
      </c>
      <c r="L89" s="8">
        <v>6441.3</v>
      </c>
      <c r="M89" s="8">
        <v>33325.800000000003</v>
      </c>
      <c r="O89" s="37">
        <f>+H89-F89</f>
        <v>0</v>
      </c>
      <c r="P89" s="39" t="e">
        <f>VLOOKUP(A89,[1]TODOS!$A$5:$Q$219,17,FALSE)</f>
        <v>#N/A</v>
      </c>
      <c r="Q89" s="39"/>
      <c r="R89" s="39"/>
    </row>
    <row r="90" spans="1:18" x14ac:dyDescent="0.2">
      <c r="O90" s="32"/>
      <c r="P90" s="39" t="e">
        <f>VLOOKUP(A90,[1]TODOS!$A$5:$Q$219,17,FALSE)</f>
        <v>#N/A</v>
      </c>
      <c r="Q90" s="39"/>
      <c r="R90" s="39"/>
    </row>
    <row r="91" spans="1:18" x14ac:dyDescent="0.2">
      <c r="A91" s="5" t="s">
        <v>143</v>
      </c>
      <c r="O91" s="32"/>
      <c r="P91" s="39">
        <f>VLOOKUP(A91,[1]TODOS!$A$5:$Q$219,17,FALSE)</f>
        <v>0</v>
      </c>
      <c r="Q91" s="39"/>
      <c r="R91" s="39"/>
    </row>
    <row r="92" spans="1:18" x14ac:dyDescent="0.2">
      <c r="A92" s="2" t="s">
        <v>144</v>
      </c>
      <c r="B92" s="1" t="s">
        <v>145</v>
      </c>
      <c r="C92" s="1">
        <v>7823.25</v>
      </c>
      <c r="D92" s="1">
        <v>2336.8000000000002</v>
      </c>
      <c r="E92" s="1">
        <v>31.65</v>
      </c>
      <c r="F92" s="1">
        <v>0</v>
      </c>
      <c r="G92" s="1">
        <v>10191.700000000001</v>
      </c>
      <c r="H92" s="1">
        <v>0</v>
      </c>
      <c r="I92" s="1">
        <v>1449.6</v>
      </c>
      <c r="J92" s="1">
        <v>31.65</v>
      </c>
      <c r="K92" s="1">
        <v>0.05</v>
      </c>
      <c r="L92" s="1">
        <v>1481.3</v>
      </c>
      <c r="M92" s="1">
        <v>8710.4</v>
      </c>
      <c r="O92" s="32">
        <f t="shared" ref="O92:O97" si="4">+H92-F92</f>
        <v>0</v>
      </c>
      <c r="P92" s="39">
        <f>VLOOKUP(A92,[1]TODOS!$A$5:$Q$219,17,FALSE)</f>
        <v>99</v>
      </c>
      <c r="Q92" s="39">
        <v>1</v>
      </c>
      <c r="R92" s="39"/>
    </row>
    <row r="93" spans="1:18" x14ac:dyDescent="0.2">
      <c r="A93" s="2" t="s">
        <v>146</v>
      </c>
      <c r="B93" s="1" t="s">
        <v>147</v>
      </c>
      <c r="C93" s="1">
        <v>7823.25</v>
      </c>
      <c r="D93" s="1">
        <v>2336.8000000000002</v>
      </c>
      <c r="E93" s="1">
        <v>31.65</v>
      </c>
      <c r="F93" s="1">
        <v>0</v>
      </c>
      <c r="G93" s="1">
        <v>10191.700000000001</v>
      </c>
      <c r="H93" s="1">
        <v>0</v>
      </c>
      <c r="I93" s="1">
        <v>1449.6</v>
      </c>
      <c r="J93" s="1">
        <v>31.65</v>
      </c>
      <c r="K93" s="1">
        <v>0.05</v>
      </c>
      <c r="L93" s="1">
        <v>1481.3</v>
      </c>
      <c r="M93" s="1">
        <v>8710.4</v>
      </c>
      <c r="O93" s="32">
        <f t="shared" si="4"/>
        <v>0</v>
      </c>
      <c r="P93" s="39">
        <f>VLOOKUP(A93,[1]TODOS!$A$5:$Q$219,17,FALSE)</f>
        <v>40</v>
      </c>
      <c r="Q93" s="39"/>
      <c r="R93" s="39">
        <v>1</v>
      </c>
    </row>
    <row r="94" spans="1:18" x14ac:dyDescent="0.2">
      <c r="A94" s="2" t="s">
        <v>148</v>
      </c>
      <c r="B94" s="1" t="s">
        <v>149</v>
      </c>
      <c r="C94" s="1">
        <v>7823.25</v>
      </c>
      <c r="D94" s="1">
        <v>2336.8000000000002</v>
      </c>
      <c r="E94" s="1">
        <v>31.65</v>
      </c>
      <c r="F94" s="1">
        <v>0</v>
      </c>
      <c r="G94" s="1">
        <v>10191.700000000001</v>
      </c>
      <c r="H94" s="1">
        <v>0</v>
      </c>
      <c r="I94" s="1">
        <v>1449.6</v>
      </c>
      <c r="J94" s="1">
        <v>31.65</v>
      </c>
      <c r="K94" s="1">
        <v>0.05</v>
      </c>
      <c r="L94" s="1">
        <v>1481.3</v>
      </c>
      <c r="M94" s="1">
        <v>8710.4</v>
      </c>
      <c r="O94" s="32">
        <f t="shared" si="4"/>
        <v>0</v>
      </c>
      <c r="P94" s="39">
        <f>VLOOKUP(A94,[1]TODOS!$A$5:$Q$219,17,FALSE)</f>
        <v>40</v>
      </c>
      <c r="Q94" s="39"/>
      <c r="R94" s="39">
        <v>1</v>
      </c>
    </row>
    <row r="95" spans="1:18" x14ac:dyDescent="0.2">
      <c r="A95" s="2" t="s">
        <v>150</v>
      </c>
      <c r="B95" s="1" t="s">
        <v>151</v>
      </c>
      <c r="C95" s="1">
        <v>7823.25</v>
      </c>
      <c r="D95" s="1">
        <v>2336.8000000000002</v>
      </c>
      <c r="E95" s="1">
        <v>31.65</v>
      </c>
      <c r="F95" s="1">
        <v>0</v>
      </c>
      <c r="G95" s="1">
        <v>10191.700000000001</v>
      </c>
      <c r="H95" s="1">
        <v>0</v>
      </c>
      <c r="I95" s="1">
        <v>1449.6</v>
      </c>
      <c r="J95" s="1">
        <v>31.65</v>
      </c>
      <c r="K95" s="1">
        <v>0.05</v>
      </c>
      <c r="L95" s="1">
        <v>1481.3</v>
      </c>
      <c r="M95" s="1">
        <v>8710.4</v>
      </c>
      <c r="O95" s="32">
        <f t="shared" si="4"/>
        <v>0</v>
      </c>
      <c r="P95" s="39">
        <f>VLOOKUP(A95,[1]TODOS!$A$5:$Q$219,17,FALSE)</f>
        <v>40</v>
      </c>
      <c r="Q95" s="39"/>
      <c r="R95" s="39">
        <v>1</v>
      </c>
    </row>
    <row r="96" spans="1:18" x14ac:dyDescent="0.2">
      <c r="A96" s="2" t="s">
        <v>152</v>
      </c>
      <c r="B96" s="1" t="s">
        <v>153</v>
      </c>
      <c r="C96" s="1">
        <v>10171.35</v>
      </c>
      <c r="D96" s="1">
        <v>3038.19</v>
      </c>
      <c r="E96" s="1">
        <v>46.16</v>
      </c>
      <c r="F96" s="1">
        <v>0</v>
      </c>
      <c r="G96" s="1">
        <v>13255.7</v>
      </c>
      <c r="H96" s="1">
        <v>0</v>
      </c>
      <c r="I96" s="1">
        <v>2100.9699999999998</v>
      </c>
      <c r="J96" s="1">
        <v>46.16</v>
      </c>
      <c r="K96" s="1">
        <v>-0.03</v>
      </c>
      <c r="L96" s="1">
        <v>2147.1</v>
      </c>
      <c r="M96" s="1">
        <v>11108.6</v>
      </c>
      <c r="O96" s="32">
        <f t="shared" si="4"/>
        <v>0</v>
      </c>
      <c r="P96" s="39">
        <f>VLOOKUP(A96,[1]TODOS!$A$5:$Q$219,17,FALSE)</f>
        <v>99</v>
      </c>
      <c r="Q96" s="39">
        <v>1</v>
      </c>
      <c r="R96" s="39"/>
    </row>
    <row r="97" spans="1:18" x14ac:dyDescent="0.2">
      <c r="A97" s="2" t="s">
        <v>154</v>
      </c>
      <c r="B97" s="1" t="s">
        <v>155</v>
      </c>
      <c r="C97" s="1">
        <v>10171.35</v>
      </c>
      <c r="D97" s="1">
        <v>3038.19</v>
      </c>
      <c r="E97" s="1">
        <v>46.16</v>
      </c>
      <c r="F97" s="1">
        <v>0</v>
      </c>
      <c r="G97" s="1">
        <v>13255.7</v>
      </c>
      <c r="H97" s="1">
        <v>0</v>
      </c>
      <c r="I97" s="1">
        <v>2100.9699999999998</v>
      </c>
      <c r="J97" s="1">
        <v>46.16</v>
      </c>
      <c r="K97" s="1">
        <v>-0.03</v>
      </c>
      <c r="L97" s="1">
        <v>2147.1</v>
      </c>
      <c r="M97" s="1">
        <v>11108.6</v>
      </c>
      <c r="O97" s="32">
        <f t="shared" si="4"/>
        <v>0</v>
      </c>
      <c r="P97" s="39">
        <f>VLOOKUP(A97,[1]TODOS!$A$5:$Q$219,17,FALSE)</f>
        <v>40</v>
      </c>
      <c r="Q97" s="39"/>
      <c r="R97" s="39">
        <v>1</v>
      </c>
    </row>
    <row r="98" spans="1:18" s="4" customFormat="1" x14ac:dyDescent="0.2">
      <c r="A98" s="7" t="s">
        <v>18</v>
      </c>
      <c r="B98" s="31">
        <v>6</v>
      </c>
      <c r="C98" s="4" t="s">
        <v>19</v>
      </c>
      <c r="D98" s="4" t="s">
        <v>19</v>
      </c>
      <c r="E98" s="4" t="s">
        <v>19</v>
      </c>
      <c r="F98" s="4" t="s">
        <v>19</v>
      </c>
      <c r="G98" s="4" t="s">
        <v>19</v>
      </c>
      <c r="H98" s="4" t="s">
        <v>19</v>
      </c>
      <c r="I98" s="4" t="s">
        <v>19</v>
      </c>
      <c r="J98" s="4" t="s">
        <v>19</v>
      </c>
      <c r="K98" s="4" t="s">
        <v>19</v>
      </c>
      <c r="L98" s="4" t="s">
        <v>19</v>
      </c>
      <c r="M98" s="4" t="s">
        <v>19</v>
      </c>
      <c r="O98" s="4" t="s">
        <v>19</v>
      </c>
      <c r="P98" s="39">
        <f>VLOOKUP(A98,[1]TODOS!$A$5:$Q$219,17,FALSE)</f>
        <v>0</v>
      </c>
      <c r="Q98" s="39"/>
      <c r="R98" s="39"/>
    </row>
    <row r="99" spans="1:18" x14ac:dyDescent="0.2">
      <c r="C99" s="8">
        <v>51635.7</v>
      </c>
      <c r="D99" s="8">
        <v>15423.58</v>
      </c>
      <c r="E99" s="8">
        <v>218.92</v>
      </c>
      <c r="F99" s="8">
        <v>0</v>
      </c>
      <c r="G99" s="8">
        <v>67278.2</v>
      </c>
      <c r="H99" s="8">
        <v>0</v>
      </c>
      <c r="I99" s="8">
        <v>10000.34</v>
      </c>
      <c r="J99" s="8">
        <v>218.92</v>
      </c>
      <c r="K99" s="8">
        <v>0.14000000000000001</v>
      </c>
      <c r="L99" s="8">
        <v>10219.4</v>
      </c>
      <c r="M99" s="8">
        <v>57058.8</v>
      </c>
      <c r="O99" s="37">
        <f>+H99-F99</f>
        <v>0</v>
      </c>
      <c r="P99" s="39" t="e">
        <f>VLOOKUP(A99,[1]TODOS!$A$5:$Q$219,17,FALSE)</f>
        <v>#N/A</v>
      </c>
      <c r="Q99" s="39"/>
      <c r="R99" s="39"/>
    </row>
    <row r="100" spans="1:18" x14ac:dyDescent="0.2">
      <c r="O100" s="32"/>
      <c r="P100" s="39" t="e">
        <f>VLOOKUP(A100,[1]TODOS!$A$5:$Q$219,17,FALSE)</f>
        <v>#N/A</v>
      </c>
      <c r="Q100" s="39"/>
      <c r="R100" s="39"/>
    </row>
    <row r="101" spans="1:18" x14ac:dyDescent="0.2">
      <c r="A101" s="5" t="s">
        <v>156</v>
      </c>
      <c r="O101" s="32"/>
      <c r="P101" s="39">
        <f>VLOOKUP(A101,[1]TODOS!$A$5:$Q$219,17,FALSE)</f>
        <v>0</v>
      </c>
      <c r="Q101" s="39"/>
      <c r="R101" s="39"/>
    </row>
    <row r="102" spans="1:18" x14ac:dyDescent="0.2">
      <c r="A102" s="2" t="s">
        <v>157</v>
      </c>
      <c r="B102" s="1" t="s">
        <v>158</v>
      </c>
      <c r="C102" s="1">
        <v>7823.25</v>
      </c>
      <c r="D102" s="1">
        <v>2336.8000000000002</v>
      </c>
      <c r="E102" s="1">
        <v>31.65</v>
      </c>
      <c r="F102" s="1">
        <v>0</v>
      </c>
      <c r="G102" s="1">
        <v>10191.700000000001</v>
      </c>
      <c r="H102" s="1">
        <v>0</v>
      </c>
      <c r="I102" s="1">
        <v>1449.6</v>
      </c>
      <c r="J102" s="1">
        <v>31.65</v>
      </c>
      <c r="K102" s="1">
        <v>0.05</v>
      </c>
      <c r="L102" s="1">
        <v>1481.3</v>
      </c>
      <c r="M102" s="1">
        <v>8710.4</v>
      </c>
      <c r="O102" s="32">
        <f>+H102-F102</f>
        <v>0</v>
      </c>
      <c r="P102" s="39">
        <f>VLOOKUP(A102,[1]TODOS!$A$5:$Q$219,17,FALSE)</f>
        <v>99</v>
      </c>
      <c r="Q102" s="39">
        <v>1</v>
      </c>
      <c r="R102" s="39"/>
    </row>
    <row r="103" spans="1:18" x14ac:dyDescent="0.2">
      <c r="A103" s="2" t="s">
        <v>159</v>
      </c>
      <c r="B103" s="1" t="s">
        <v>160</v>
      </c>
      <c r="C103" s="1">
        <v>7823.25</v>
      </c>
      <c r="D103" s="1">
        <v>2336.8000000000002</v>
      </c>
      <c r="E103" s="1">
        <v>31.65</v>
      </c>
      <c r="F103" s="1">
        <v>0</v>
      </c>
      <c r="G103" s="1">
        <v>10191.700000000001</v>
      </c>
      <c r="H103" s="1">
        <v>0</v>
      </c>
      <c r="I103" s="1">
        <v>1449.6</v>
      </c>
      <c r="J103" s="1">
        <v>31.65</v>
      </c>
      <c r="K103" s="1">
        <v>0.05</v>
      </c>
      <c r="L103" s="1">
        <v>1481.3</v>
      </c>
      <c r="M103" s="1">
        <v>8710.4</v>
      </c>
      <c r="O103" s="32">
        <f>+H103-F103</f>
        <v>0</v>
      </c>
      <c r="P103" s="39">
        <f>VLOOKUP(A103,[1]TODOS!$A$5:$Q$219,17,FALSE)</f>
        <v>99</v>
      </c>
      <c r="Q103" s="39">
        <v>1</v>
      </c>
      <c r="R103" s="39"/>
    </row>
    <row r="104" spans="1:18" x14ac:dyDescent="0.2">
      <c r="A104" s="2" t="s">
        <v>161</v>
      </c>
      <c r="B104" s="1" t="s">
        <v>162</v>
      </c>
      <c r="C104" s="1">
        <v>10171.35</v>
      </c>
      <c r="D104" s="1">
        <v>3038.19</v>
      </c>
      <c r="E104" s="1">
        <v>46.16</v>
      </c>
      <c r="F104" s="1">
        <v>0</v>
      </c>
      <c r="G104" s="1">
        <v>13255.7</v>
      </c>
      <c r="H104" s="1">
        <v>0</v>
      </c>
      <c r="I104" s="1">
        <v>2100.9699999999998</v>
      </c>
      <c r="J104" s="1">
        <v>46.16</v>
      </c>
      <c r="K104" s="1">
        <v>0.17</v>
      </c>
      <c r="L104" s="1">
        <v>2147.3000000000002</v>
      </c>
      <c r="M104" s="1">
        <v>11108.4</v>
      </c>
      <c r="O104" s="32">
        <f>+H104-F104</f>
        <v>0</v>
      </c>
      <c r="P104" s="39">
        <f>VLOOKUP(A104,[1]TODOS!$A$5:$Q$219,17,FALSE)</f>
        <v>99</v>
      </c>
      <c r="Q104" s="39">
        <v>1</v>
      </c>
      <c r="R104" s="39"/>
    </row>
    <row r="105" spans="1:18" x14ac:dyDescent="0.2">
      <c r="A105" s="2" t="s">
        <v>163</v>
      </c>
      <c r="B105" s="1" t="s">
        <v>164</v>
      </c>
      <c r="C105" s="1">
        <v>10171.35</v>
      </c>
      <c r="D105" s="1">
        <v>3038.19</v>
      </c>
      <c r="E105" s="1">
        <v>46.16</v>
      </c>
      <c r="F105" s="1">
        <v>0</v>
      </c>
      <c r="G105" s="1">
        <v>13255.7</v>
      </c>
      <c r="H105" s="1">
        <v>0</v>
      </c>
      <c r="I105" s="1">
        <v>2100.9699999999998</v>
      </c>
      <c r="J105" s="1">
        <v>46.16</v>
      </c>
      <c r="K105" s="1">
        <v>-0.03</v>
      </c>
      <c r="L105" s="1">
        <v>2147.1</v>
      </c>
      <c r="M105" s="1">
        <v>11108.6</v>
      </c>
      <c r="O105" s="32">
        <f>+H105-F105</f>
        <v>0</v>
      </c>
      <c r="P105" s="39">
        <f>VLOOKUP(A105,[1]TODOS!$A$5:$Q$219,17,FALSE)</f>
        <v>99</v>
      </c>
      <c r="Q105" s="39">
        <v>1</v>
      </c>
      <c r="R105" s="39"/>
    </row>
    <row r="106" spans="1:18" x14ac:dyDescent="0.2">
      <c r="A106" s="2" t="s">
        <v>165</v>
      </c>
      <c r="B106" s="1" t="s">
        <v>166</v>
      </c>
      <c r="C106" s="1">
        <v>10171.35</v>
      </c>
      <c r="D106" s="1">
        <v>3038.19</v>
      </c>
      <c r="E106" s="1">
        <v>46.16</v>
      </c>
      <c r="F106" s="1">
        <v>0</v>
      </c>
      <c r="G106" s="1">
        <v>13255.7</v>
      </c>
      <c r="H106" s="1">
        <v>0</v>
      </c>
      <c r="I106" s="1">
        <v>2100.9699999999998</v>
      </c>
      <c r="J106" s="1">
        <v>46.16</v>
      </c>
      <c r="K106" s="1">
        <v>-0.03</v>
      </c>
      <c r="L106" s="1">
        <v>2147.1</v>
      </c>
      <c r="M106" s="1">
        <v>11108.6</v>
      </c>
      <c r="O106" s="32">
        <f>+H106-F106</f>
        <v>0</v>
      </c>
      <c r="P106" s="39">
        <f>VLOOKUP(A106,[1]TODOS!$A$5:$Q$219,17,FALSE)</f>
        <v>40</v>
      </c>
      <c r="Q106" s="39"/>
      <c r="R106" s="39">
        <v>1</v>
      </c>
    </row>
    <row r="107" spans="1:18" s="4" customFormat="1" x14ac:dyDescent="0.2">
      <c r="A107" s="7" t="s">
        <v>18</v>
      </c>
      <c r="B107" s="31">
        <v>5</v>
      </c>
      <c r="C107" s="4" t="s">
        <v>19</v>
      </c>
      <c r="D107" s="4" t="s">
        <v>19</v>
      </c>
      <c r="E107" s="4" t="s">
        <v>19</v>
      </c>
      <c r="F107" s="4" t="s">
        <v>19</v>
      </c>
      <c r="G107" s="4" t="s">
        <v>19</v>
      </c>
      <c r="H107" s="4" t="s">
        <v>19</v>
      </c>
      <c r="I107" s="4" t="s">
        <v>19</v>
      </c>
      <c r="J107" s="4" t="s">
        <v>19</v>
      </c>
      <c r="K107" s="4" t="s">
        <v>19</v>
      </c>
      <c r="L107" s="4" t="s">
        <v>19</v>
      </c>
      <c r="M107" s="4" t="s">
        <v>19</v>
      </c>
      <c r="O107" s="4" t="s">
        <v>19</v>
      </c>
      <c r="P107" s="39">
        <f>VLOOKUP(A107,[1]TODOS!$A$5:$Q$219,17,FALSE)</f>
        <v>0</v>
      </c>
      <c r="Q107" s="39"/>
      <c r="R107" s="39"/>
    </row>
    <row r="108" spans="1:18" x14ac:dyDescent="0.2">
      <c r="C108" s="8">
        <v>46160.55</v>
      </c>
      <c r="D108" s="8">
        <v>13788.17</v>
      </c>
      <c r="E108" s="8">
        <v>201.78</v>
      </c>
      <c r="F108" s="8">
        <v>0</v>
      </c>
      <c r="G108" s="8">
        <v>60150.5</v>
      </c>
      <c r="H108" s="8">
        <v>0</v>
      </c>
      <c r="I108" s="8">
        <v>9202.11</v>
      </c>
      <c r="J108" s="8">
        <v>201.78</v>
      </c>
      <c r="K108" s="8">
        <v>0.21</v>
      </c>
      <c r="L108" s="8">
        <v>9404.1</v>
      </c>
      <c r="M108" s="8">
        <v>50746.400000000001</v>
      </c>
      <c r="O108" s="37">
        <f>+H108-F108</f>
        <v>0</v>
      </c>
      <c r="P108" s="39" t="e">
        <f>VLOOKUP(A108,[1]TODOS!$A$5:$Q$219,17,FALSE)</f>
        <v>#N/A</v>
      </c>
      <c r="Q108" s="39"/>
      <c r="R108" s="39"/>
    </row>
    <row r="109" spans="1:18" x14ac:dyDescent="0.2">
      <c r="O109" s="32"/>
      <c r="P109" s="39" t="e">
        <f>VLOOKUP(A109,[1]TODOS!$A$5:$Q$219,17,FALSE)</f>
        <v>#N/A</v>
      </c>
      <c r="Q109" s="39"/>
      <c r="R109" s="39"/>
    </row>
    <row r="110" spans="1:18" x14ac:dyDescent="0.2">
      <c r="A110" s="5" t="s">
        <v>167</v>
      </c>
      <c r="O110" s="32"/>
      <c r="P110" s="39">
        <f>VLOOKUP(A110,[1]TODOS!$A$5:$Q$219,17,FALSE)</f>
        <v>0</v>
      </c>
      <c r="Q110" s="39"/>
      <c r="R110" s="39"/>
    </row>
    <row r="111" spans="1:18" x14ac:dyDescent="0.2">
      <c r="A111" s="2" t="s">
        <v>168</v>
      </c>
      <c r="B111" s="1" t="s">
        <v>169</v>
      </c>
      <c r="C111" s="1">
        <v>10171.35</v>
      </c>
      <c r="D111" s="1">
        <v>3038.19</v>
      </c>
      <c r="E111" s="1">
        <v>46.16</v>
      </c>
      <c r="F111" s="1">
        <v>0</v>
      </c>
      <c r="G111" s="1">
        <v>13255.7</v>
      </c>
      <c r="H111" s="1">
        <v>0</v>
      </c>
      <c r="I111" s="1">
        <v>2100.9699999999998</v>
      </c>
      <c r="J111" s="1">
        <v>46.16</v>
      </c>
      <c r="K111" s="1">
        <v>-0.03</v>
      </c>
      <c r="L111" s="1">
        <v>2147.1</v>
      </c>
      <c r="M111" s="1">
        <v>11108.6</v>
      </c>
      <c r="O111" s="32">
        <f t="shared" ref="O111:O133" si="5">+H111-F111</f>
        <v>0</v>
      </c>
      <c r="P111" s="39">
        <f>VLOOKUP(A111,[1]TODOS!$A$5:$Q$219,17,FALSE)</f>
        <v>40</v>
      </c>
      <c r="Q111" s="39"/>
      <c r="R111" s="39">
        <v>1</v>
      </c>
    </row>
    <row r="112" spans="1:18" x14ac:dyDescent="0.2">
      <c r="A112" s="2" t="s">
        <v>170</v>
      </c>
      <c r="B112" s="1" t="s">
        <v>171</v>
      </c>
      <c r="C112" s="1">
        <v>10171.35</v>
      </c>
      <c r="D112" s="1">
        <v>3038.19</v>
      </c>
      <c r="E112" s="1">
        <v>46.16</v>
      </c>
      <c r="F112" s="1">
        <v>0</v>
      </c>
      <c r="G112" s="1">
        <v>13255.7</v>
      </c>
      <c r="H112" s="1">
        <v>0</v>
      </c>
      <c r="I112" s="1">
        <v>2100.9699999999998</v>
      </c>
      <c r="J112" s="1">
        <v>46.16</v>
      </c>
      <c r="K112" s="1">
        <v>-0.03</v>
      </c>
      <c r="L112" s="1">
        <v>2147.1</v>
      </c>
      <c r="M112" s="1">
        <v>11108.6</v>
      </c>
      <c r="O112" s="32">
        <f t="shared" si="5"/>
        <v>0</v>
      </c>
      <c r="P112" s="39">
        <f>VLOOKUP(A112,[1]TODOS!$A$5:$Q$219,17,FALSE)</f>
        <v>99</v>
      </c>
      <c r="Q112" s="39">
        <v>1</v>
      </c>
      <c r="R112" s="39"/>
    </row>
    <row r="113" spans="1:18" x14ac:dyDescent="0.2">
      <c r="A113" s="2" t="s">
        <v>172</v>
      </c>
      <c r="B113" s="1" t="s">
        <v>173</v>
      </c>
      <c r="C113" s="1">
        <v>10171.35</v>
      </c>
      <c r="D113" s="1">
        <v>3038.19</v>
      </c>
      <c r="E113" s="1">
        <v>46.16</v>
      </c>
      <c r="F113" s="1">
        <v>0</v>
      </c>
      <c r="G113" s="1">
        <v>13255.7</v>
      </c>
      <c r="H113" s="1">
        <v>0</v>
      </c>
      <c r="I113" s="1">
        <v>2100.9699999999998</v>
      </c>
      <c r="J113" s="1">
        <v>46.16</v>
      </c>
      <c r="K113" s="1">
        <v>-0.03</v>
      </c>
      <c r="L113" s="1">
        <v>2147.1</v>
      </c>
      <c r="M113" s="1">
        <v>11108.6</v>
      </c>
      <c r="O113" s="32">
        <f t="shared" si="5"/>
        <v>0</v>
      </c>
      <c r="P113" s="39">
        <f>VLOOKUP(A113,[1]TODOS!$A$5:$Q$219,17,FALSE)</f>
        <v>99</v>
      </c>
      <c r="Q113" s="39">
        <v>1</v>
      </c>
      <c r="R113" s="39"/>
    </row>
    <row r="114" spans="1:18" x14ac:dyDescent="0.2">
      <c r="A114" s="2" t="s">
        <v>174</v>
      </c>
      <c r="B114" s="1" t="s">
        <v>175</v>
      </c>
      <c r="C114" s="1">
        <v>10171.35</v>
      </c>
      <c r="D114" s="1">
        <v>3038.19</v>
      </c>
      <c r="E114" s="1">
        <v>46.16</v>
      </c>
      <c r="F114" s="1">
        <v>0</v>
      </c>
      <c r="G114" s="1">
        <v>13255.7</v>
      </c>
      <c r="H114" s="1">
        <v>0</v>
      </c>
      <c r="I114" s="1">
        <v>2100.9699999999998</v>
      </c>
      <c r="J114" s="1">
        <v>46.16</v>
      </c>
      <c r="K114" s="1">
        <v>-0.03</v>
      </c>
      <c r="L114" s="1">
        <v>2147.1</v>
      </c>
      <c r="M114" s="1">
        <v>11108.6</v>
      </c>
      <c r="O114" s="32">
        <f t="shared" si="5"/>
        <v>0</v>
      </c>
      <c r="P114" s="39">
        <f>VLOOKUP(A114,[1]TODOS!$A$5:$Q$219,17,FALSE)</f>
        <v>40</v>
      </c>
      <c r="Q114" s="39"/>
      <c r="R114" s="39">
        <v>1</v>
      </c>
    </row>
    <row r="115" spans="1:18" x14ac:dyDescent="0.2">
      <c r="A115" s="2" t="s">
        <v>176</v>
      </c>
      <c r="B115" s="1" t="s">
        <v>177</v>
      </c>
      <c r="C115" s="1">
        <v>10171.35</v>
      </c>
      <c r="D115" s="1">
        <v>3038.19</v>
      </c>
      <c r="E115" s="1">
        <v>46.16</v>
      </c>
      <c r="F115" s="1">
        <v>0</v>
      </c>
      <c r="G115" s="1">
        <v>13255.7</v>
      </c>
      <c r="H115" s="1">
        <v>0</v>
      </c>
      <c r="I115" s="1">
        <v>2100.9699999999998</v>
      </c>
      <c r="J115" s="1">
        <v>46.16</v>
      </c>
      <c r="K115" s="1">
        <v>-0.03</v>
      </c>
      <c r="L115" s="1">
        <v>2147.1</v>
      </c>
      <c r="M115" s="1">
        <v>11108.6</v>
      </c>
      <c r="O115" s="32">
        <f t="shared" si="5"/>
        <v>0</v>
      </c>
      <c r="P115" s="39">
        <f>VLOOKUP(A115,[1]TODOS!$A$5:$Q$219,17,FALSE)</f>
        <v>99</v>
      </c>
      <c r="Q115" s="39">
        <v>1</v>
      </c>
      <c r="R115" s="39"/>
    </row>
    <row r="116" spans="1:18" x14ac:dyDescent="0.2">
      <c r="A116" s="2" t="s">
        <v>178</v>
      </c>
      <c r="B116" s="1" t="s">
        <v>179</v>
      </c>
      <c r="C116" s="1">
        <v>10171.35</v>
      </c>
      <c r="D116" s="1">
        <v>3038.19</v>
      </c>
      <c r="E116" s="1">
        <v>46.16</v>
      </c>
      <c r="F116" s="1">
        <v>0</v>
      </c>
      <c r="G116" s="1">
        <v>13255.7</v>
      </c>
      <c r="H116" s="1">
        <v>0</v>
      </c>
      <c r="I116" s="1">
        <v>2100.9699999999998</v>
      </c>
      <c r="J116" s="1">
        <v>46.16</v>
      </c>
      <c r="K116" s="1">
        <v>-0.03</v>
      </c>
      <c r="L116" s="1">
        <v>2147.1</v>
      </c>
      <c r="M116" s="1">
        <v>11108.6</v>
      </c>
      <c r="O116" s="32">
        <f t="shared" si="5"/>
        <v>0</v>
      </c>
      <c r="P116" s="39">
        <f>VLOOKUP(A116,[1]TODOS!$A$5:$Q$219,17,FALSE)</f>
        <v>99</v>
      </c>
      <c r="Q116" s="39">
        <v>1</v>
      </c>
      <c r="R116" s="39"/>
    </row>
    <row r="117" spans="1:18" x14ac:dyDescent="0.2">
      <c r="A117" s="2" t="s">
        <v>180</v>
      </c>
      <c r="B117" s="1" t="s">
        <v>181</v>
      </c>
      <c r="C117" s="1">
        <v>10171.35</v>
      </c>
      <c r="D117" s="1">
        <v>3038.19</v>
      </c>
      <c r="E117" s="1">
        <v>46.16</v>
      </c>
      <c r="F117" s="1">
        <v>0</v>
      </c>
      <c r="G117" s="1">
        <v>13255.7</v>
      </c>
      <c r="H117" s="1">
        <v>0</v>
      </c>
      <c r="I117" s="1">
        <v>2100.9699999999998</v>
      </c>
      <c r="J117" s="1">
        <v>46.16</v>
      </c>
      <c r="K117" s="1">
        <v>-0.03</v>
      </c>
      <c r="L117" s="1">
        <v>2147.1</v>
      </c>
      <c r="M117" s="1">
        <v>11108.6</v>
      </c>
      <c r="O117" s="32">
        <f t="shared" si="5"/>
        <v>0</v>
      </c>
      <c r="P117" s="39">
        <f>VLOOKUP(A117,[1]TODOS!$A$5:$Q$219,17,FALSE)</f>
        <v>99</v>
      </c>
      <c r="Q117" s="39">
        <v>1</v>
      </c>
      <c r="R117" s="39"/>
    </row>
    <row r="118" spans="1:18" x14ac:dyDescent="0.2">
      <c r="A118" s="2" t="s">
        <v>182</v>
      </c>
      <c r="B118" s="1" t="s">
        <v>183</v>
      </c>
      <c r="C118" s="1">
        <v>10171.35</v>
      </c>
      <c r="D118" s="1">
        <v>3038.19</v>
      </c>
      <c r="E118" s="1">
        <v>46.16</v>
      </c>
      <c r="F118" s="1">
        <v>0</v>
      </c>
      <c r="G118" s="1">
        <v>13255.7</v>
      </c>
      <c r="H118" s="1">
        <v>0</v>
      </c>
      <c r="I118" s="1">
        <v>2100.9699999999998</v>
      </c>
      <c r="J118" s="1">
        <v>46.16</v>
      </c>
      <c r="K118" s="1">
        <v>-0.03</v>
      </c>
      <c r="L118" s="1">
        <v>2147.1</v>
      </c>
      <c r="M118" s="1">
        <v>11108.6</v>
      </c>
      <c r="O118" s="32">
        <f t="shared" si="5"/>
        <v>0</v>
      </c>
      <c r="P118" s="39">
        <f>VLOOKUP(A118,[1]TODOS!$A$5:$Q$219,17,FALSE)</f>
        <v>99</v>
      </c>
      <c r="Q118" s="39">
        <v>1</v>
      </c>
      <c r="R118" s="39"/>
    </row>
    <row r="119" spans="1:18" x14ac:dyDescent="0.2">
      <c r="A119" s="2" t="s">
        <v>184</v>
      </c>
      <c r="B119" s="1" t="s">
        <v>185</v>
      </c>
      <c r="C119" s="1">
        <v>10171.35</v>
      </c>
      <c r="D119" s="1">
        <v>3038.19</v>
      </c>
      <c r="E119" s="1">
        <v>46.16</v>
      </c>
      <c r="F119" s="1">
        <v>0</v>
      </c>
      <c r="G119" s="1">
        <v>13255.7</v>
      </c>
      <c r="H119" s="1">
        <v>0</v>
      </c>
      <c r="I119" s="1">
        <v>2100.9699999999998</v>
      </c>
      <c r="J119" s="1">
        <v>46.16</v>
      </c>
      <c r="K119" s="1">
        <v>-0.03</v>
      </c>
      <c r="L119" s="1">
        <v>2147.1</v>
      </c>
      <c r="M119" s="1">
        <v>11108.6</v>
      </c>
      <c r="O119" s="32">
        <f t="shared" si="5"/>
        <v>0</v>
      </c>
      <c r="P119" s="39">
        <f>VLOOKUP(A119,[1]TODOS!$A$5:$Q$219,17,FALSE)</f>
        <v>99</v>
      </c>
      <c r="Q119" s="39">
        <v>1</v>
      </c>
      <c r="R119" s="39"/>
    </row>
    <row r="120" spans="1:18" x14ac:dyDescent="0.2">
      <c r="A120" s="2" t="s">
        <v>186</v>
      </c>
      <c r="B120" s="1" t="s">
        <v>187</v>
      </c>
      <c r="C120" s="1">
        <v>10171.35</v>
      </c>
      <c r="D120" s="1">
        <v>3038.19</v>
      </c>
      <c r="E120" s="1">
        <v>46.16</v>
      </c>
      <c r="F120" s="1">
        <v>0</v>
      </c>
      <c r="G120" s="1">
        <v>13255.7</v>
      </c>
      <c r="H120" s="1">
        <v>0</v>
      </c>
      <c r="I120" s="1">
        <v>2100.9699999999998</v>
      </c>
      <c r="J120" s="1">
        <v>46.16</v>
      </c>
      <c r="K120" s="1">
        <v>-0.03</v>
      </c>
      <c r="L120" s="1">
        <v>2147.1</v>
      </c>
      <c r="M120" s="1">
        <v>11108.6</v>
      </c>
      <c r="O120" s="32">
        <f t="shared" si="5"/>
        <v>0</v>
      </c>
      <c r="P120" s="39">
        <f>VLOOKUP(A120,[1]TODOS!$A$5:$Q$219,17,FALSE)</f>
        <v>40</v>
      </c>
      <c r="Q120" s="39"/>
      <c r="R120" s="39">
        <v>1</v>
      </c>
    </row>
    <row r="121" spans="1:18" x14ac:dyDescent="0.2">
      <c r="A121" s="2" t="s">
        <v>188</v>
      </c>
      <c r="B121" s="1" t="s">
        <v>189</v>
      </c>
      <c r="C121" s="1">
        <v>10171.35</v>
      </c>
      <c r="D121" s="1">
        <v>3038.19</v>
      </c>
      <c r="E121" s="1">
        <v>46.16</v>
      </c>
      <c r="F121" s="1">
        <v>0</v>
      </c>
      <c r="G121" s="1">
        <v>13255.7</v>
      </c>
      <c r="H121" s="1">
        <v>0</v>
      </c>
      <c r="I121" s="1">
        <v>2100.9699999999998</v>
      </c>
      <c r="J121" s="1">
        <v>46.16</v>
      </c>
      <c r="K121" s="1">
        <v>0.17</v>
      </c>
      <c r="L121" s="1">
        <v>2147.3000000000002</v>
      </c>
      <c r="M121" s="1">
        <v>11108.4</v>
      </c>
      <c r="O121" s="32">
        <f t="shared" si="5"/>
        <v>0</v>
      </c>
      <c r="P121" s="39">
        <f>VLOOKUP(A121,[1]TODOS!$A$5:$Q$219,17,FALSE)</f>
        <v>40</v>
      </c>
      <c r="Q121" s="39"/>
      <c r="R121" s="39">
        <v>1</v>
      </c>
    </row>
    <row r="122" spans="1:18" x14ac:dyDescent="0.2">
      <c r="A122" s="2" t="s">
        <v>190</v>
      </c>
      <c r="B122" s="1" t="s">
        <v>191</v>
      </c>
      <c r="C122" s="1">
        <v>10171.35</v>
      </c>
      <c r="D122" s="1">
        <v>3038.19</v>
      </c>
      <c r="E122" s="1">
        <v>46.16</v>
      </c>
      <c r="F122" s="1">
        <v>0</v>
      </c>
      <c r="G122" s="1">
        <v>13255.7</v>
      </c>
      <c r="H122" s="1">
        <v>0</v>
      </c>
      <c r="I122" s="1">
        <v>2100.9699999999998</v>
      </c>
      <c r="J122" s="1">
        <v>46.16</v>
      </c>
      <c r="K122" s="1">
        <v>-0.03</v>
      </c>
      <c r="L122" s="1">
        <v>2147.1</v>
      </c>
      <c r="M122" s="1">
        <v>11108.6</v>
      </c>
      <c r="O122" s="32">
        <f t="shared" si="5"/>
        <v>0</v>
      </c>
      <c r="P122" s="39">
        <f>VLOOKUP(A122,[1]TODOS!$A$5:$Q$219,17,FALSE)</f>
        <v>40</v>
      </c>
      <c r="Q122" s="39"/>
      <c r="R122" s="39">
        <v>1</v>
      </c>
    </row>
    <row r="123" spans="1:18" x14ac:dyDescent="0.2">
      <c r="A123" s="2" t="s">
        <v>192</v>
      </c>
      <c r="B123" s="1" t="s">
        <v>193</v>
      </c>
      <c r="C123" s="1">
        <v>10171.35</v>
      </c>
      <c r="D123" s="1">
        <v>3038.19</v>
      </c>
      <c r="E123" s="1">
        <v>46.16</v>
      </c>
      <c r="F123" s="1">
        <v>0</v>
      </c>
      <c r="G123" s="1">
        <v>13255.7</v>
      </c>
      <c r="H123" s="1">
        <v>0</v>
      </c>
      <c r="I123" s="1">
        <v>2100.9699999999998</v>
      </c>
      <c r="J123" s="1">
        <v>46.16</v>
      </c>
      <c r="K123" s="1">
        <v>-0.03</v>
      </c>
      <c r="L123" s="1">
        <v>2147.1</v>
      </c>
      <c r="M123" s="1">
        <v>11108.6</v>
      </c>
      <c r="O123" s="32">
        <f t="shared" si="5"/>
        <v>0</v>
      </c>
      <c r="P123" s="39">
        <f>VLOOKUP(A123,[1]TODOS!$A$5:$Q$219,17,FALSE)</f>
        <v>40</v>
      </c>
      <c r="Q123" s="39"/>
      <c r="R123" s="39">
        <v>1</v>
      </c>
    </row>
    <row r="124" spans="1:18" x14ac:dyDescent="0.2">
      <c r="A124" s="2" t="s">
        <v>194</v>
      </c>
      <c r="B124" s="1" t="s">
        <v>195</v>
      </c>
      <c r="C124" s="1">
        <v>10171.35</v>
      </c>
      <c r="D124" s="1">
        <v>3038.19</v>
      </c>
      <c r="E124" s="1">
        <v>46.16</v>
      </c>
      <c r="F124" s="1">
        <v>0</v>
      </c>
      <c r="G124" s="1">
        <v>13255.7</v>
      </c>
      <c r="H124" s="1">
        <v>0</v>
      </c>
      <c r="I124" s="1">
        <v>2100.9699999999998</v>
      </c>
      <c r="J124" s="1">
        <v>46.16</v>
      </c>
      <c r="K124" s="1">
        <v>-0.03</v>
      </c>
      <c r="L124" s="1">
        <v>2147.1</v>
      </c>
      <c r="M124" s="1">
        <v>11108.6</v>
      </c>
      <c r="O124" s="32">
        <f t="shared" si="5"/>
        <v>0</v>
      </c>
      <c r="P124" s="39">
        <f>VLOOKUP(A124,[1]TODOS!$A$5:$Q$219,17,FALSE)</f>
        <v>99</v>
      </c>
      <c r="Q124" s="39">
        <v>1</v>
      </c>
      <c r="R124" s="39"/>
    </row>
    <row r="125" spans="1:18" x14ac:dyDescent="0.2">
      <c r="A125" s="2" t="s">
        <v>196</v>
      </c>
      <c r="B125" s="1" t="s">
        <v>197</v>
      </c>
      <c r="C125" s="1">
        <v>10171.35</v>
      </c>
      <c r="D125" s="1">
        <v>3038.19</v>
      </c>
      <c r="E125" s="1">
        <v>46.16</v>
      </c>
      <c r="F125" s="1">
        <v>0</v>
      </c>
      <c r="G125" s="1">
        <v>13255.7</v>
      </c>
      <c r="H125" s="1">
        <v>0</v>
      </c>
      <c r="I125" s="1">
        <v>2100.9699999999998</v>
      </c>
      <c r="J125" s="1">
        <v>46.16</v>
      </c>
      <c r="K125" s="1">
        <v>-0.03</v>
      </c>
      <c r="L125" s="1">
        <v>2147.1</v>
      </c>
      <c r="M125" s="1">
        <v>11108.6</v>
      </c>
      <c r="O125" s="32">
        <f t="shared" si="5"/>
        <v>0</v>
      </c>
      <c r="P125" s="39">
        <f>VLOOKUP(A125,[1]TODOS!$A$5:$Q$219,17,FALSE)</f>
        <v>40</v>
      </c>
      <c r="Q125" s="39"/>
      <c r="R125" s="39">
        <v>1</v>
      </c>
    </row>
    <row r="126" spans="1:18" x14ac:dyDescent="0.2">
      <c r="A126" s="2" t="s">
        <v>198</v>
      </c>
      <c r="B126" s="1" t="s">
        <v>199</v>
      </c>
      <c r="C126" s="1">
        <v>10171.35</v>
      </c>
      <c r="D126" s="1">
        <v>3038.19</v>
      </c>
      <c r="E126" s="1">
        <v>46.16</v>
      </c>
      <c r="F126" s="1">
        <v>0</v>
      </c>
      <c r="G126" s="1">
        <v>13255.7</v>
      </c>
      <c r="H126" s="1">
        <v>0</v>
      </c>
      <c r="I126" s="1">
        <v>2100.9699999999998</v>
      </c>
      <c r="J126" s="1">
        <v>46.16</v>
      </c>
      <c r="K126" s="1">
        <v>-0.03</v>
      </c>
      <c r="L126" s="1">
        <v>2147.1</v>
      </c>
      <c r="M126" s="1">
        <v>11108.6</v>
      </c>
      <c r="O126" s="32">
        <f t="shared" si="5"/>
        <v>0</v>
      </c>
      <c r="P126" s="39">
        <f>VLOOKUP(A126,[1]TODOS!$A$5:$Q$219,17,FALSE)</f>
        <v>40</v>
      </c>
      <c r="Q126" s="39"/>
      <c r="R126" s="39">
        <v>1</v>
      </c>
    </row>
    <row r="127" spans="1:18" x14ac:dyDescent="0.2">
      <c r="A127" s="2" t="s">
        <v>200</v>
      </c>
      <c r="B127" s="1" t="s">
        <v>201</v>
      </c>
      <c r="C127" s="1">
        <v>10171.35</v>
      </c>
      <c r="D127" s="1">
        <v>3038.19</v>
      </c>
      <c r="E127" s="1">
        <v>46.16</v>
      </c>
      <c r="F127" s="1">
        <v>0</v>
      </c>
      <c r="G127" s="1">
        <v>13255.7</v>
      </c>
      <c r="H127" s="1">
        <v>0</v>
      </c>
      <c r="I127" s="1">
        <v>2100.9699999999998</v>
      </c>
      <c r="J127" s="1">
        <v>46.16</v>
      </c>
      <c r="K127" s="1">
        <v>-0.03</v>
      </c>
      <c r="L127" s="1">
        <v>2147.1</v>
      </c>
      <c r="M127" s="1">
        <v>11108.6</v>
      </c>
      <c r="O127" s="32">
        <f t="shared" si="5"/>
        <v>0</v>
      </c>
      <c r="P127" s="39">
        <f>VLOOKUP(A127,[1]TODOS!$A$5:$Q$219,17,FALSE)</f>
        <v>99</v>
      </c>
      <c r="Q127" s="39">
        <v>1</v>
      </c>
      <c r="R127" s="39"/>
    </row>
    <row r="128" spans="1:18" x14ac:dyDescent="0.2">
      <c r="A128" s="2" t="s">
        <v>202</v>
      </c>
      <c r="B128" s="1" t="s">
        <v>203</v>
      </c>
      <c r="C128" s="1">
        <v>2695.05</v>
      </c>
      <c r="D128" s="1">
        <v>805</v>
      </c>
      <c r="E128" s="1">
        <v>0</v>
      </c>
      <c r="F128" s="1">
        <v>126.77</v>
      </c>
      <c r="G128" s="1">
        <v>3626.82</v>
      </c>
      <c r="H128" s="1">
        <v>243.82</v>
      </c>
      <c r="I128" s="1">
        <v>0</v>
      </c>
      <c r="J128" s="1">
        <v>0</v>
      </c>
      <c r="K128" s="1">
        <v>0</v>
      </c>
      <c r="L128" s="1">
        <v>243.82</v>
      </c>
      <c r="M128" s="1">
        <v>3383</v>
      </c>
      <c r="O128" s="32">
        <f t="shared" si="5"/>
        <v>117.05</v>
      </c>
      <c r="P128" s="39">
        <f>VLOOKUP(A128,[1]TODOS!$A$5:$Q$219,17,FALSE)</f>
        <v>99</v>
      </c>
      <c r="Q128" s="39">
        <v>1</v>
      </c>
      <c r="R128" s="39"/>
    </row>
    <row r="129" spans="1:18" x14ac:dyDescent="0.2">
      <c r="A129" s="2" t="s">
        <v>204</v>
      </c>
      <c r="B129" s="1" t="s">
        <v>205</v>
      </c>
      <c r="C129" s="1">
        <v>10171.35</v>
      </c>
      <c r="D129" s="1">
        <v>3038.19</v>
      </c>
      <c r="E129" s="1">
        <v>46.16</v>
      </c>
      <c r="F129" s="1">
        <v>0</v>
      </c>
      <c r="G129" s="1">
        <v>13255.7</v>
      </c>
      <c r="H129" s="1">
        <v>0</v>
      </c>
      <c r="I129" s="1">
        <v>2100.9699999999998</v>
      </c>
      <c r="J129" s="1">
        <v>46.16</v>
      </c>
      <c r="K129" s="1">
        <v>-0.03</v>
      </c>
      <c r="L129" s="1">
        <v>2147.1</v>
      </c>
      <c r="M129" s="1">
        <v>11108.6</v>
      </c>
      <c r="O129" s="32">
        <f t="shared" si="5"/>
        <v>0</v>
      </c>
      <c r="P129" s="39">
        <f>VLOOKUP(A129,[1]TODOS!$A$5:$Q$219,17,FALSE)</f>
        <v>40</v>
      </c>
      <c r="Q129" s="39"/>
      <c r="R129" s="39">
        <v>1</v>
      </c>
    </row>
    <row r="130" spans="1:18" x14ac:dyDescent="0.2">
      <c r="A130" s="2" t="s">
        <v>206</v>
      </c>
      <c r="B130" s="1" t="s">
        <v>207</v>
      </c>
      <c r="C130" s="1">
        <v>10171.35</v>
      </c>
      <c r="D130" s="1">
        <v>3038.19</v>
      </c>
      <c r="E130" s="1">
        <v>46.16</v>
      </c>
      <c r="F130" s="1">
        <v>0</v>
      </c>
      <c r="G130" s="1">
        <v>13255.7</v>
      </c>
      <c r="H130" s="1">
        <v>0</v>
      </c>
      <c r="I130" s="1">
        <v>2100.9699999999998</v>
      </c>
      <c r="J130" s="1">
        <v>46.16</v>
      </c>
      <c r="K130" s="1">
        <v>-0.03</v>
      </c>
      <c r="L130" s="1">
        <v>2147.1</v>
      </c>
      <c r="M130" s="1">
        <v>11108.6</v>
      </c>
      <c r="O130" s="32">
        <f t="shared" si="5"/>
        <v>0</v>
      </c>
      <c r="P130" s="39">
        <f>VLOOKUP(A130,[1]TODOS!$A$5:$Q$219,17,FALSE)</f>
        <v>99</v>
      </c>
      <c r="Q130" s="39">
        <v>1</v>
      </c>
      <c r="R130" s="39"/>
    </row>
    <row r="131" spans="1:18" x14ac:dyDescent="0.2">
      <c r="A131" s="2" t="s">
        <v>208</v>
      </c>
      <c r="B131" s="1" t="s">
        <v>209</v>
      </c>
      <c r="C131" s="1">
        <v>10171.35</v>
      </c>
      <c r="D131" s="1">
        <v>3038.19</v>
      </c>
      <c r="E131" s="1">
        <v>46.16</v>
      </c>
      <c r="F131" s="1">
        <v>0</v>
      </c>
      <c r="G131" s="1">
        <v>13255.7</v>
      </c>
      <c r="H131" s="1">
        <v>0</v>
      </c>
      <c r="I131" s="1">
        <v>2100.9699999999998</v>
      </c>
      <c r="J131" s="1">
        <v>46.16</v>
      </c>
      <c r="K131" s="1">
        <v>-0.03</v>
      </c>
      <c r="L131" s="1">
        <v>2147.1</v>
      </c>
      <c r="M131" s="1">
        <v>11108.6</v>
      </c>
      <c r="O131" s="32">
        <f t="shared" si="5"/>
        <v>0</v>
      </c>
      <c r="P131" s="39">
        <f>VLOOKUP(A131,[1]TODOS!$A$5:$Q$219,17,FALSE)</f>
        <v>99</v>
      </c>
      <c r="Q131" s="39">
        <v>1</v>
      </c>
      <c r="R131" s="39"/>
    </row>
    <row r="132" spans="1:18" x14ac:dyDescent="0.2">
      <c r="A132" s="2" t="s">
        <v>210</v>
      </c>
      <c r="B132" s="1" t="s">
        <v>211</v>
      </c>
      <c r="C132" s="1">
        <v>10171.35</v>
      </c>
      <c r="D132" s="1">
        <v>3038.19</v>
      </c>
      <c r="E132" s="1">
        <v>46.16</v>
      </c>
      <c r="F132" s="1">
        <v>0</v>
      </c>
      <c r="G132" s="1">
        <v>13255.7</v>
      </c>
      <c r="H132" s="1">
        <v>0</v>
      </c>
      <c r="I132" s="1">
        <v>2100.9699999999998</v>
      </c>
      <c r="J132" s="1">
        <v>46.16</v>
      </c>
      <c r="K132" s="1">
        <v>-0.03</v>
      </c>
      <c r="L132" s="1">
        <v>2147.1</v>
      </c>
      <c r="M132" s="1">
        <v>11108.6</v>
      </c>
      <c r="O132" s="32">
        <f t="shared" si="5"/>
        <v>0</v>
      </c>
      <c r="P132" s="39">
        <f>VLOOKUP(A132,[1]TODOS!$A$5:$Q$219,17,FALSE)</f>
        <v>99</v>
      </c>
      <c r="Q132" s="39">
        <v>1</v>
      </c>
      <c r="R132" s="39"/>
    </row>
    <row r="133" spans="1:18" x14ac:dyDescent="0.2">
      <c r="A133" s="2" t="s">
        <v>212</v>
      </c>
      <c r="B133" s="1" t="s">
        <v>213</v>
      </c>
      <c r="C133" s="1">
        <v>10171.35</v>
      </c>
      <c r="D133" s="1">
        <v>3038.19</v>
      </c>
      <c r="E133" s="1">
        <v>46.16</v>
      </c>
      <c r="F133" s="1">
        <v>0</v>
      </c>
      <c r="G133" s="1">
        <v>13255.7</v>
      </c>
      <c r="H133" s="1">
        <v>0</v>
      </c>
      <c r="I133" s="1">
        <v>2100.9699999999998</v>
      </c>
      <c r="J133" s="1">
        <v>46.16</v>
      </c>
      <c r="K133" s="1">
        <v>-0.03</v>
      </c>
      <c r="L133" s="1">
        <v>2147.1</v>
      </c>
      <c r="M133" s="1">
        <v>11108.6</v>
      </c>
      <c r="O133" s="32">
        <f t="shared" si="5"/>
        <v>0</v>
      </c>
      <c r="P133" s="39">
        <f>VLOOKUP(A133,[1]TODOS!$A$5:$Q$219,17,FALSE)</f>
        <v>99</v>
      </c>
      <c r="Q133" s="39">
        <v>1</v>
      </c>
      <c r="R133" s="39"/>
    </row>
    <row r="134" spans="1:18" s="4" customFormat="1" x14ac:dyDescent="0.2">
      <c r="A134" s="7" t="s">
        <v>18</v>
      </c>
      <c r="B134" s="31">
        <v>23</v>
      </c>
      <c r="C134" s="4" t="s">
        <v>19</v>
      </c>
      <c r="D134" s="4" t="s">
        <v>19</v>
      </c>
      <c r="E134" s="4" t="s">
        <v>19</v>
      </c>
      <c r="F134" s="4" t="s">
        <v>19</v>
      </c>
      <c r="G134" s="4" t="s">
        <v>19</v>
      </c>
      <c r="H134" s="4" t="s">
        <v>19</v>
      </c>
      <c r="I134" s="4" t="s">
        <v>19</v>
      </c>
      <c r="J134" s="4" t="s">
        <v>19</v>
      </c>
      <c r="K134" s="4" t="s">
        <v>19</v>
      </c>
      <c r="L134" s="4" t="s">
        <v>19</v>
      </c>
      <c r="M134" s="4" t="s">
        <v>19</v>
      </c>
      <c r="O134" s="4" t="s">
        <v>19</v>
      </c>
      <c r="P134" s="39">
        <f>VLOOKUP(A134,[1]TODOS!$A$5:$Q$219,17,FALSE)</f>
        <v>0</v>
      </c>
      <c r="Q134" s="39"/>
      <c r="R134" s="39"/>
    </row>
    <row r="135" spans="1:18" x14ac:dyDescent="0.2">
      <c r="C135" s="8">
        <v>226464.75</v>
      </c>
      <c r="D135" s="8">
        <v>67645.179999999993</v>
      </c>
      <c r="E135" s="8">
        <v>1015.52</v>
      </c>
      <c r="F135" s="8">
        <v>126.77</v>
      </c>
      <c r="G135" s="8">
        <v>295252.21999999997</v>
      </c>
      <c r="H135" s="8">
        <v>243.82</v>
      </c>
      <c r="I135" s="8">
        <v>46221.34</v>
      </c>
      <c r="J135" s="8">
        <v>1015.52</v>
      </c>
      <c r="K135" s="8">
        <v>-0.46</v>
      </c>
      <c r="L135" s="8">
        <v>47480.22</v>
      </c>
      <c r="M135" s="8">
        <v>247772</v>
      </c>
      <c r="O135" s="37">
        <f>+H135-F135</f>
        <v>117.05</v>
      </c>
      <c r="P135" s="39" t="e">
        <f>VLOOKUP(A135,[1]TODOS!$A$5:$Q$219,17,FALSE)</f>
        <v>#N/A</v>
      </c>
      <c r="Q135" s="39"/>
      <c r="R135" s="39"/>
    </row>
    <row r="136" spans="1:18" x14ac:dyDescent="0.2">
      <c r="O136" s="32"/>
      <c r="P136" s="39" t="e">
        <f>VLOOKUP(A136,[1]TODOS!$A$5:$Q$219,17,FALSE)</f>
        <v>#N/A</v>
      </c>
      <c r="Q136" s="39"/>
      <c r="R136" s="39"/>
    </row>
    <row r="137" spans="1:18" x14ac:dyDescent="0.2">
      <c r="A137" s="5" t="s">
        <v>214</v>
      </c>
      <c r="O137" s="32"/>
      <c r="P137" s="39">
        <f>VLOOKUP(A137,[1]TODOS!$A$5:$Q$219,17,FALSE)</f>
        <v>0</v>
      </c>
      <c r="Q137" s="39"/>
      <c r="R137" s="39"/>
    </row>
    <row r="138" spans="1:18" x14ac:dyDescent="0.2">
      <c r="A138" s="2" t="s">
        <v>215</v>
      </c>
      <c r="B138" s="1" t="s">
        <v>216</v>
      </c>
      <c r="C138" s="1">
        <v>7823.25</v>
      </c>
      <c r="D138" s="1">
        <v>2336.8000000000002</v>
      </c>
      <c r="E138" s="1">
        <v>31.65</v>
      </c>
      <c r="F138" s="1">
        <v>0</v>
      </c>
      <c r="G138" s="1">
        <v>10191.700000000001</v>
      </c>
      <c r="H138" s="1">
        <v>0</v>
      </c>
      <c r="I138" s="1">
        <v>1449.6</v>
      </c>
      <c r="J138" s="1">
        <v>31.65</v>
      </c>
      <c r="K138" s="1">
        <v>-0.15</v>
      </c>
      <c r="L138" s="1">
        <v>1481.1</v>
      </c>
      <c r="M138" s="1">
        <v>8710.6</v>
      </c>
      <c r="O138" s="32">
        <f>+H138-F138</f>
        <v>0</v>
      </c>
      <c r="P138" s="39">
        <f>VLOOKUP(A138,[1]TODOS!$A$5:$Q$219,17,FALSE)</f>
        <v>40</v>
      </c>
      <c r="Q138" s="39"/>
      <c r="R138" s="39">
        <v>1</v>
      </c>
    </row>
    <row r="139" spans="1:18" x14ac:dyDescent="0.2">
      <c r="A139" s="2" t="s">
        <v>217</v>
      </c>
      <c r="B139" s="1" t="s">
        <v>218</v>
      </c>
      <c r="C139" s="1">
        <v>10171.35</v>
      </c>
      <c r="D139" s="1">
        <v>3038.19</v>
      </c>
      <c r="E139" s="1">
        <v>46.16</v>
      </c>
      <c r="F139" s="1">
        <v>0</v>
      </c>
      <c r="G139" s="1">
        <v>13255.7</v>
      </c>
      <c r="H139" s="1">
        <v>0</v>
      </c>
      <c r="I139" s="1">
        <v>2100.9699999999998</v>
      </c>
      <c r="J139" s="1">
        <v>46.16</v>
      </c>
      <c r="K139" s="1">
        <v>-0.03</v>
      </c>
      <c r="L139" s="1">
        <v>2147.1</v>
      </c>
      <c r="M139" s="1">
        <v>11108.6</v>
      </c>
      <c r="O139" s="32">
        <f>+H139-F139</f>
        <v>0</v>
      </c>
      <c r="P139" s="39">
        <f>VLOOKUP(A139,[1]TODOS!$A$5:$Q$219,17,FALSE)</f>
        <v>40</v>
      </c>
      <c r="Q139" s="39"/>
      <c r="R139" s="39">
        <v>1</v>
      </c>
    </row>
    <row r="140" spans="1:18" x14ac:dyDescent="0.2">
      <c r="A140" s="2" t="s">
        <v>219</v>
      </c>
      <c r="B140" s="1" t="s">
        <v>220</v>
      </c>
      <c r="C140" s="1">
        <v>7823.25</v>
      </c>
      <c r="D140" s="1">
        <v>2336.8000000000002</v>
      </c>
      <c r="E140" s="1">
        <v>31.65</v>
      </c>
      <c r="F140" s="1">
        <v>0</v>
      </c>
      <c r="G140" s="1">
        <v>10191.700000000001</v>
      </c>
      <c r="H140" s="1">
        <v>0</v>
      </c>
      <c r="I140" s="1">
        <v>1449.6</v>
      </c>
      <c r="J140" s="1">
        <v>31.65</v>
      </c>
      <c r="K140" s="1">
        <v>0.05</v>
      </c>
      <c r="L140" s="1">
        <v>1481.3</v>
      </c>
      <c r="M140" s="1">
        <v>8710.4</v>
      </c>
      <c r="O140" s="32">
        <f>+H140-F140</f>
        <v>0</v>
      </c>
      <c r="P140" s="39">
        <f>VLOOKUP(A140,[1]TODOS!$A$5:$Q$219,17,FALSE)</f>
        <v>40</v>
      </c>
      <c r="Q140" s="39"/>
      <c r="R140" s="39">
        <v>1</v>
      </c>
    </row>
    <row r="141" spans="1:18" x14ac:dyDescent="0.2">
      <c r="A141" s="2" t="s">
        <v>221</v>
      </c>
      <c r="B141" s="1" t="s">
        <v>222</v>
      </c>
      <c r="C141" s="1">
        <v>10171.35</v>
      </c>
      <c r="D141" s="1">
        <v>3038.19</v>
      </c>
      <c r="E141" s="1">
        <v>46.16</v>
      </c>
      <c r="F141" s="1">
        <v>0</v>
      </c>
      <c r="G141" s="1">
        <v>13255.7</v>
      </c>
      <c r="H141" s="1">
        <v>0</v>
      </c>
      <c r="I141" s="1">
        <v>2100.9699999999998</v>
      </c>
      <c r="J141" s="1">
        <v>46.16</v>
      </c>
      <c r="K141" s="1">
        <v>-0.03</v>
      </c>
      <c r="L141" s="1">
        <v>2147.1</v>
      </c>
      <c r="M141" s="1">
        <v>11108.6</v>
      </c>
      <c r="O141" s="32">
        <f>+H141-F141</f>
        <v>0</v>
      </c>
      <c r="P141" s="39">
        <f>VLOOKUP(A141,[1]TODOS!$A$5:$Q$219,17,FALSE)</f>
        <v>99</v>
      </c>
      <c r="Q141" s="39">
        <v>1</v>
      </c>
      <c r="R141" s="39"/>
    </row>
    <row r="142" spans="1:18" s="4" customFormat="1" x14ac:dyDescent="0.2">
      <c r="A142" s="7" t="s">
        <v>18</v>
      </c>
      <c r="B142" s="31">
        <v>4</v>
      </c>
      <c r="C142" s="4" t="s">
        <v>19</v>
      </c>
      <c r="D142" s="4" t="s">
        <v>19</v>
      </c>
      <c r="E142" s="4" t="s">
        <v>19</v>
      </c>
      <c r="F142" s="4" t="s">
        <v>19</v>
      </c>
      <c r="G142" s="4" t="s">
        <v>19</v>
      </c>
      <c r="H142" s="4" t="s">
        <v>19</v>
      </c>
      <c r="I142" s="4" t="s">
        <v>19</v>
      </c>
      <c r="J142" s="4" t="s">
        <v>19</v>
      </c>
      <c r="K142" s="4" t="s">
        <v>19</v>
      </c>
      <c r="L142" s="4" t="s">
        <v>19</v>
      </c>
      <c r="M142" s="4" t="s">
        <v>19</v>
      </c>
      <c r="O142" s="4" t="s">
        <v>19</v>
      </c>
      <c r="P142" s="39">
        <f>VLOOKUP(A142,[1]TODOS!$A$5:$Q$219,17,FALSE)</f>
        <v>0</v>
      </c>
      <c r="Q142" s="39"/>
      <c r="R142" s="39"/>
    </row>
    <row r="143" spans="1:18" x14ac:dyDescent="0.2">
      <c r="C143" s="8">
        <v>35989.199999999997</v>
      </c>
      <c r="D143" s="8">
        <v>10749.98</v>
      </c>
      <c r="E143" s="8">
        <v>155.62</v>
      </c>
      <c r="F143" s="8">
        <v>0</v>
      </c>
      <c r="G143" s="8">
        <v>46894.8</v>
      </c>
      <c r="H143" s="8">
        <v>0</v>
      </c>
      <c r="I143" s="8">
        <v>7101.14</v>
      </c>
      <c r="J143" s="8">
        <v>155.62</v>
      </c>
      <c r="K143" s="8">
        <v>-0.16</v>
      </c>
      <c r="L143" s="8">
        <v>7256.6</v>
      </c>
      <c r="M143" s="8">
        <v>39638.199999999997</v>
      </c>
      <c r="O143" s="37">
        <f>+H143-F143</f>
        <v>0</v>
      </c>
      <c r="P143" s="39" t="e">
        <f>VLOOKUP(A143,[1]TODOS!$A$5:$Q$219,17,FALSE)</f>
        <v>#N/A</v>
      </c>
      <c r="Q143" s="39"/>
      <c r="R143" s="39"/>
    </row>
    <row r="144" spans="1:18" x14ac:dyDescent="0.2">
      <c r="O144" s="32"/>
      <c r="P144" s="39" t="e">
        <f>VLOOKUP(A144,[1]TODOS!$A$5:$Q$219,17,FALSE)</f>
        <v>#N/A</v>
      </c>
      <c r="Q144" s="39"/>
      <c r="R144" s="39"/>
    </row>
    <row r="145" spans="1:18" x14ac:dyDescent="0.2">
      <c r="A145" s="5" t="s">
        <v>223</v>
      </c>
      <c r="O145" s="32"/>
      <c r="P145" s="39">
        <f>VLOOKUP(A145,[1]TODOS!$A$5:$Q$219,17,FALSE)</f>
        <v>0</v>
      </c>
      <c r="Q145" s="39"/>
      <c r="R145" s="39"/>
    </row>
    <row r="146" spans="1:18" x14ac:dyDescent="0.2">
      <c r="A146" s="2" t="s">
        <v>224</v>
      </c>
      <c r="B146" s="1" t="s">
        <v>225</v>
      </c>
      <c r="C146" s="1">
        <v>5775</v>
      </c>
      <c r="D146" s="1">
        <v>1725</v>
      </c>
      <c r="E146" s="1">
        <v>19</v>
      </c>
      <c r="F146" s="1">
        <v>0</v>
      </c>
      <c r="G146" s="1">
        <v>7519</v>
      </c>
      <c r="H146" s="1">
        <v>0</v>
      </c>
      <c r="I146" s="1">
        <v>881.42</v>
      </c>
      <c r="J146" s="1">
        <v>19</v>
      </c>
      <c r="K146" s="1">
        <v>0.18</v>
      </c>
      <c r="L146" s="1">
        <v>900.6</v>
      </c>
      <c r="M146" s="1">
        <v>6618.4</v>
      </c>
      <c r="O146" s="32">
        <f t="shared" ref="O146:O152" si="6">+H146-F146</f>
        <v>0</v>
      </c>
      <c r="P146" s="39">
        <f>VLOOKUP(A146,[1]TODOS!$A$5:$Q$219,17,FALSE)</f>
        <v>40</v>
      </c>
      <c r="Q146" s="39"/>
      <c r="R146" s="39">
        <v>1</v>
      </c>
    </row>
    <row r="147" spans="1:18" x14ac:dyDescent="0.2">
      <c r="A147" s="2" t="s">
        <v>226</v>
      </c>
      <c r="B147" s="1" t="s">
        <v>227</v>
      </c>
      <c r="C147" s="1">
        <v>10171.35</v>
      </c>
      <c r="D147" s="1">
        <v>3038.19</v>
      </c>
      <c r="E147" s="1">
        <v>46.16</v>
      </c>
      <c r="F147" s="1">
        <v>0</v>
      </c>
      <c r="G147" s="1">
        <v>13255.7</v>
      </c>
      <c r="H147" s="1">
        <v>0</v>
      </c>
      <c r="I147" s="1">
        <v>2100.9699999999998</v>
      </c>
      <c r="J147" s="1">
        <v>46.16</v>
      </c>
      <c r="K147" s="1">
        <v>-0.03</v>
      </c>
      <c r="L147" s="1">
        <v>2147.1</v>
      </c>
      <c r="M147" s="1">
        <v>11108.6</v>
      </c>
      <c r="O147" s="32">
        <f t="shared" si="6"/>
        <v>0</v>
      </c>
      <c r="P147" s="39">
        <f>VLOOKUP(A147,[1]TODOS!$A$5:$Q$219,17,FALSE)</f>
        <v>99</v>
      </c>
      <c r="Q147" s="39">
        <v>1</v>
      </c>
      <c r="R147" s="39"/>
    </row>
    <row r="148" spans="1:18" x14ac:dyDescent="0.2">
      <c r="A148" s="2" t="s">
        <v>228</v>
      </c>
      <c r="B148" s="1" t="s">
        <v>229</v>
      </c>
      <c r="C148" s="1">
        <v>7823.25</v>
      </c>
      <c r="D148" s="1">
        <v>2336.8000000000002</v>
      </c>
      <c r="E148" s="1">
        <v>31.65</v>
      </c>
      <c r="F148" s="1">
        <v>0</v>
      </c>
      <c r="G148" s="1">
        <v>10191.700000000001</v>
      </c>
      <c r="H148" s="1">
        <v>0</v>
      </c>
      <c r="I148" s="1">
        <v>1449.6</v>
      </c>
      <c r="J148" s="1">
        <v>31.65</v>
      </c>
      <c r="K148" s="1">
        <v>0.05</v>
      </c>
      <c r="L148" s="1">
        <v>1481.3</v>
      </c>
      <c r="M148" s="1">
        <v>8710.4</v>
      </c>
      <c r="O148" s="32">
        <f t="shared" si="6"/>
        <v>0</v>
      </c>
      <c r="P148" s="39">
        <f>VLOOKUP(A148,[1]TODOS!$A$5:$Q$219,17,FALSE)</f>
        <v>99</v>
      </c>
      <c r="Q148" s="39">
        <v>1</v>
      </c>
      <c r="R148" s="39"/>
    </row>
    <row r="149" spans="1:18" x14ac:dyDescent="0.2">
      <c r="A149" s="2" t="s">
        <v>230</v>
      </c>
      <c r="B149" s="1" t="s">
        <v>231</v>
      </c>
      <c r="C149" s="1">
        <v>10171.35</v>
      </c>
      <c r="D149" s="1">
        <v>3039.19</v>
      </c>
      <c r="E149" s="1">
        <v>46.16</v>
      </c>
      <c r="F149" s="1">
        <v>0</v>
      </c>
      <c r="G149" s="1">
        <v>13256.7</v>
      </c>
      <c r="H149" s="1">
        <v>0</v>
      </c>
      <c r="I149" s="1">
        <v>2100.9699999999998</v>
      </c>
      <c r="J149" s="1">
        <v>46.16</v>
      </c>
      <c r="K149" s="1">
        <v>-0.03</v>
      </c>
      <c r="L149" s="1">
        <v>2147.1</v>
      </c>
      <c r="M149" s="1">
        <v>11109.6</v>
      </c>
      <c r="O149" s="32">
        <f t="shared" si="6"/>
        <v>0</v>
      </c>
      <c r="P149" s="39">
        <f>VLOOKUP(A149,[1]TODOS!$A$5:$Q$219,17,FALSE)</f>
        <v>40</v>
      </c>
      <c r="Q149" s="39"/>
      <c r="R149" s="39">
        <v>1</v>
      </c>
    </row>
    <row r="150" spans="1:18" x14ac:dyDescent="0.2">
      <c r="A150" s="2" t="s">
        <v>232</v>
      </c>
      <c r="B150" s="1" t="s">
        <v>233</v>
      </c>
      <c r="C150" s="1">
        <v>3850.05</v>
      </c>
      <c r="D150" s="1">
        <v>1150</v>
      </c>
      <c r="E150" s="1">
        <v>7.11</v>
      </c>
      <c r="F150" s="1">
        <v>0</v>
      </c>
      <c r="G150" s="1">
        <v>5007.16</v>
      </c>
      <c r="H150" s="1">
        <v>0</v>
      </c>
      <c r="I150" s="1">
        <v>416.88</v>
      </c>
      <c r="J150" s="1">
        <v>7.11</v>
      </c>
      <c r="K150" s="1">
        <v>-0.03</v>
      </c>
      <c r="L150" s="1">
        <v>423.96</v>
      </c>
      <c r="M150" s="1">
        <v>4583.2</v>
      </c>
      <c r="O150" s="32">
        <f t="shared" si="6"/>
        <v>0</v>
      </c>
      <c r="P150" s="39">
        <f>VLOOKUP(A150,[1]TODOS!$A$5:$Q$219,17,FALSE)</f>
        <v>40</v>
      </c>
      <c r="Q150" s="39"/>
      <c r="R150" s="39">
        <v>1</v>
      </c>
    </row>
    <row r="151" spans="1:18" x14ac:dyDescent="0.2">
      <c r="A151" s="2" t="s">
        <v>234</v>
      </c>
      <c r="B151" s="1" t="s">
        <v>235</v>
      </c>
      <c r="C151" s="1">
        <v>3850.05</v>
      </c>
      <c r="D151" s="1">
        <v>1150</v>
      </c>
      <c r="E151" s="1">
        <v>7.11</v>
      </c>
      <c r="F151" s="1">
        <v>0</v>
      </c>
      <c r="G151" s="1">
        <v>5007.16</v>
      </c>
      <c r="H151" s="1">
        <v>0</v>
      </c>
      <c r="I151" s="1">
        <v>416.88</v>
      </c>
      <c r="J151" s="1">
        <v>7.11</v>
      </c>
      <c r="K151" s="1">
        <v>-0.03</v>
      </c>
      <c r="L151" s="1">
        <v>423.96</v>
      </c>
      <c r="M151" s="1">
        <v>4583.2</v>
      </c>
      <c r="O151" s="32">
        <f t="shared" si="6"/>
        <v>0</v>
      </c>
      <c r="P151" s="39">
        <f>VLOOKUP(A151,[1]TODOS!$A$5:$Q$219,17,FALSE)</f>
        <v>99</v>
      </c>
      <c r="Q151" s="39">
        <v>1</v>
      </c>
      <c r="R151" s="39"/>
    </row>
    <row r="152" spans="1:18" x14ac:dyDescent="0.2">
      <c r="A152" s="2" t="s">
        <v>236</v>
      </c>
      <c r="B152" s="1" t="s">
        <v>237</v>
      </c>
      <c r="C152" s="1">
        <v>10171.35</v>
      </c>
      <c r="D152" s="1">
        <v>3038.19</v>
      </c>
      <c r="E152" s="1">
        <v>46.16</v>
      </c>
      <c r="F152" s="1">
        <v>0</v>
      </c>
      <c r="G152" s="1">
        <v>13255.7</v>
      </c>
      <c r="H152" s="1">
        <v>0</v>
      </c>
      <c r="I152" s="1">
        <v>2100.9699999999998</v>
      </c>
      <c r="J152" s="1">
        <v>46.16</v>
      </c>
      <c r="K152" s="1">
        <v>-0.03</v>
      </c>
      <c r="L152" s="1">
        <v>2147.1</v>
      </c>
      <c r="M152" s="1">
        <v>11108.6</v>
      </c>
      <c r="O152" s="32">
        <f t="shared" si="6"/>
        <v>0</v>
      </c>
      <c r="P152" s="39">
        <f>VLOOKUP(A152,[1]TODOS!$A$5:$Q$219,17,FALSE)</f>
        <v>40</v>
      </c>
      <c r="Q152" s="39"/>
      <c r="R152" s="39">
        <v>1</v>
      </c>
    </row>
    <row r="153" spans="1:18" s="4" customFormat="1" x14ac:dyDescent="0.2">
      <c r="A153" s="7" t="s">
        <v>18</v>
      </c>
      <c r="B153" s="31">
        <v>7</v>
      </c>
      <c r="C153" s="4" t="s">
        <v>19</v>
      </c>
      <c r="D153" s="4" t="s">
        <v>19</v>
      </c>
      <c r="E153" s="4" t="s">
        <v>19</v>
      </c>
      <c r="F153" s="4" t="s">
        <v>19</v>
      </c>
      <c r="G153" s="4" t="s">
        <v>19</v>
      </c>
      <c r="H153" s="4" t="s">
        <v>19</v>
      </c>
      <c r="I153" s="4" t="s">
        <v>19</v>
      </c>
      <c r="J153" s="4" t="s">
        <v>19</v>
      </c>
      <c r="K153" s="4" t="s">
        <v>19</v>
      </c>
      <c r="L153" s="4" t="s">
        <v>19</v>
      </c>
      <c r="M153" s="4" t="s">
        <v>19</v>
      </c>
      <c r="O153" s="4" t="s">
        <v>19</v>
      </c>
      <c r="P153" s="39">
        <f>VLOOKUP(A153,[1]TODOS!$A$5:$Q$219,17,FALSE)</f>
        <v>0</v>
      </c>
      <c r="Q153" s="39"/>
      <c r="R153" s="39"/>
    </row>
    <row r="154" spans="1:18" x14ac:dyDescent="0.2">
      <c r="C154" s="8">
        <v>51812.4</v>
      </c>
      <c r="D154" s="8">
        <v>15477.37</v>
      </c>
      <c r="E154" s="8">
        <v>203.35</v>
      </c>
      <c r="F154" s="8">
        <v>0</v>
      </c>
      <c r="G154" s="8">
        <v>67493.119999999995</v>
      </c>
      <c r="H154" s="8">
        <v>0</v>
      </c>
      <c r="I154" s="8">
        <v>9467.69</v>
      </c>
      <c r="J154" s="8">
        <v>203.35</v>
      </c>
      <c r="K154" s="8">
        <v>0.08</v>
      </c>
      <c r="L154" s="8">
        <v>9671.1200000000008</v>
      </c>
      <c r="M154" s="8">
        <v>57822</v>
      </c>
      <c r="O154" s="37">
        <f>+H154-F154</f>
        <v>0</v>
      </c>
      <c r="P154" s="39" t="e">
        <f>VLOOKUP(A154,[1]TODOS!$A$5:$Q$219,17,FALSE)</f>
        <v>#N/A</v>
      </c>
      <c r="Q154" s="39"/>
      <c r="R154" s="39"/>
    </row>
    <row r="155" spans="1:18" x14ac:dyDescent="0.2">
      <c r="O155" s="32"/>
      <c r="P155" s="39" t="e">
        <f>VLOOKUP(A155,[1]TODOS!$A$5:$Q$219,17,FALSE)</f>
        <v>#N/A</v>
      </c>
      <c r="Q155" s="39"/>
      <c r="R155" s="39"/>
    </row>
    <row r="156" spans="1:18" x14ac:dyDescent="0.2">
      <c r="A156" s="5" t="s">
        <v>238</v>
      </c>
      <c r="O156" s="32"/>
      <c r="P156" s="39">
        <f>VLOOKUP(A156,[1]TODOS!$A$5:$Q$219,17,FALSE)</f>
        <v>0</v>
      </c>
      <c r="Q156" s="39"/>
      <c r="R156" s="39"/>
    </row>
    <row r="157" spans="1:18" x14ac:dyDescent="0.2">
      <c r="A157" s="2" t="s">
        <v>239</v>
      </c>
      <c r="B157" s="1" t="s">
        <v>240</v>
      </c>
      <c r="C157" s="1">
        <v>10171.35</v>
      </c>
      <c r="D157" s="1">
        <v>3038.19</v>
      </c>
      <c r="E157" s="1">
        <v>46.16</v>
      </c>
      <c r="F157" s="1">
        <v>0</v>
      </c>
      <c r="G157" s="1">
        <v>13255.7</v>
      </c>
      <c r="H157" s="1">
        <v>0</v>
      </c>
      <c r="I157" s="1">
        <v>2100.9699999999998</v>
      </c>
      <c r="J157" s="1">
        <v>46.16</v>
      </c>
      <c r="K157" s="1">
        <v>-0.03</v>
      </c>
      <c r="L157" s="1">
        <v>2147.1</v>
      </c>
      <c r="M157" s="1">
        <v>11108.6</v>
      </c>
      <c r="O157" s="32">
        <f t="shared" ref="O157:O163" si="7">+H157-F157</f>
        <v>0</v>
      </c>
      <c r="P157" s="39">
        <f>VLOOKUP(A157,[1]TODOS!$A$5:$Q$219,17,FALSE)</f>
        <v>99</v>
      </c>
      <c r="Q157" s="39">
        <v>1</v>
      </c>
      <c r="R157" s="39"/>
    </row>
    <row r="158" spans="1:18" x14ac:dyDescent="0.2">
      <c r="A158" s="2" t="s">
        <v>241</v>
      </c>
      <c r="B158" s="1" t="s">
        <v>242</v>
      </c>
      <c r="C158" s="1">
        <v>7823.25</v>
      </c>
      <c r="D158" s="1">
        <v>2336.8000000000002</v>
      </c>
      <c r="E158" s="1">
        <v>31.65</v>
      </c>
      <c r="F158" s="1">
        <v>0</v>
      </c>
      <c r="G158" s="1">
        <v>10191.700000000001</v>
      </c>
      <c r="H158" s="1">
        <v>0</v>
      </c>
      <c r="I158" s="1">
        <v>1449.6</v>
      </c>
      <c r="J158" s="1">
        <v>31.65</v>
      </c>
      <c r="K158" s="1">
        <v>0.05</v>
      </c>
      <c r="L158" s="1">
        <v>1481.3</v>
      </c>
      <c r="M158" s="1">
        <v>8710.4</v>
      </c>
      <c r="O158" s="32">
        <f t="shared" si="7"/>
        <v>0</v>
      </c>
      <c r="P158" s="39">
        <f>VLOOKUP(A158,[1]TODOS!$A$5:$Q$219,17,FALSE)</f>
        <v>99</v>
      </c>
      <c r="Q158" s="39">
        <v>1</v>
      </c>
      <c r="R158" s="39"/>
    </row>
    <row r="159" spans="1:18" x14ac:dyDescent="0.2">
      <c r="A159" s="2" t="s">
        <v>243</v>
      </c>
      <c r="B159" s="1" t="s">
        <v>244</v>
      </c>
      <c r="C159" s="1">
        <v>7823.25</v>
      </c>
      <c r="D159" s="1">
        <v>2336.8000000000002</v>
      </c>
      <c r="E159" s="1">
        <v>31.65</v>
      </c>
      <c r="F159" s="1">
        <v>0</v>
      </c>
      <c r="G159" s="1">
        <v>10191.700000000001</v>
      </c>
      <c r="H159" s="1">
        <v>0</v>
      </c>
      <c r="I159" s="1">
        <v>1449.6</v>
      </c>
      <c r="J159" s="1">
        <v>31.65</v>
      </c>
      <c r="K159" s="1">
        <v>0.05</v>
      </c>
      <c r="L159" s="1">
        <v>1481.3</v>
      </c>
      <c r="M159" s="1">
        <v>8710.4</v>
      </c>
      <c r="O159" s="32">
        <f t="shared" si="7"/>
        <v>0</v>
      </c>
      <c r="P159" s="39">
        <f>VLOOKUP(A159,[1]TODOS!$A$5:$Q$219,17,FALSE)</f>
        <v>40</v>
      </c>
      <c r="Q159" s="39"/>
      <c r="R159" s="39">
        <v>1</v>
      </c>
    </row>
    <row r="160" spans="1:18" x14ac:dyDescent="0.2">
      <c r="A160" s="2" t="s">
        <v>245</v>
      </c>
      <c r="B160" s="1" t="s">
        <v>246</v>
      </c>
      <c r="C160" s="1">
        <v>7823.25</v>
      </c>
      <c r="D160" s="1">
        <v>2336.8000000000002</v>
      </c>
      <c r="E160" s="1">
        <v>31.65</v>
      </c>
      <c r="F160" s="1">
        <v>0</v>
      </c>
      <c r="G160" s="1">
        <v>10191.700000000001</v>
      </c>
      <c r="H160" s="1">
        <v>0</v>
      </c>
      <c r="I160" s="1">
        <v>1449.6</v>
      </c>
      <c r="J160" s="1">
        <v>31.65</v>
      </c>
      <c r="K160" s="1">
        <v>0.05</v>
      </c>
      <c r="L160" s="1">
        <v>1481.3</v>
      </c>
      <c r="M160" s="1">
        <v>8710.4</v>
      </c>
      <c r="O160" s="32">
        <f t="shared" si="7"/>
        <v>0</v>
      </c>
      <c r="P160" s="39">
        <f>VLOOKUP(A160,[1]TODOS!$A$5:$Q$219,17,FALSE)</f>
        <v>40</v>
      </c>
      <c r="Q160" s="39"/>
      <c r="R160" s="39">
        <v>1</v>
      </c>
    </row>
    <row r="161" spans="1:18" x14ac:dyDescent="0.2">
      <c r="A161" s="2" t="s">
        <v>247</v>
      </c>
      <c r="B161" s="1" t="s">
        <v>248</v>
      </c>
      <c r="C161" s="1">
        <v>7823.25</v>
      </c>
      <c r="D161" s="1">
        <v>2336.8000000000002</v>
      </c>
      <c r="E161" s="1">
        <v>31.65</v>
      </c>
      <c r="F161" s="1">
        <v>0</v>
      </c>
      <c r="G161" s="1">
        <v>10191.700000000001</v>
      </c>
      <c r="H161" s="1">
        <v>0</v>
      </c>
      <c r="I161" s="1">
        <v>1449.6</v>
      </c>
      <c r="J161" s="1">
        <v>31.65</v>
      </c>
      <c r="K161" s="1">
        <v>0.05</v>
      </c>
      <c r="L161" s="1">
        <v>1481.3</v>
      </c>
      <c r="M161" s="1">
        <v>8710.4</v>
      </c>
      <c r="O161" s="32">
        <f t="shared" si="7"/>
        <v>0</v>
      </c>
      <c r="P161" s="39">
        <f>VLOOKUP(A161,[1]TODOS!$A$5:$Q$219,17,FALSE)</f>
        <v>40</v>
      </c>
      <c r="Q161" s="39"/>
      <c r="R161" s="39">
        <v>1</v>
      </c>
    </row>
    <row r="162" spans="1:18" x14ac:dyDescent="0.2">
      <c r="A162" s="2" t="s">
        <v>249</v>
      </c>
      <c r="B162" s="1" t="s">
        <v>250</v>
      </c>
      <c r="C162" s="1">
        <v>10171.35</v>
      </c>
      <c r="D162" s="1">
        <v>3038.19</v>
      </c>
      <c r="E162" s="1">
        <v>46.16</v>
      </c>
      <c r="F162" s="1">
        <v>0</v>
      </c>
      <c r="G162" s="1">
        <v>13255.7</v>
      </c>
      <c r="H162" s="1">
        <v>0</v>
      </c>
      <c r="I162" s="1">
        <v>2100.9699999999998</v>
      </c>
      <c r="J162" s="1">
        <v>46.16</v>
      </c>
      <c r="K162" s="1">
        <v>-0.03</v>
      </c>
      <c r="L162" s="1">
        <v>2147.1</v>
      </c>
      <c r="M162" s="1">
        <v>11108.6</v>
      </c>
      <c r="O162" s="32">
        <f t="shared" si="7"/>
        <v>0</v>
      </c>
      <c r="P162" s="39">
        <f>VLOOKUP(A162,[1]TODOS!$A$5:$Q$219,17,FALSE)</f>
        <v>40</v>
      </c>
      <c r="Q162" s="39"/>
      <c r="R162" s="39">
        <v>1</v>
      </c>
    </row>
    <row r="163" spans="1:18" x14ac:dyDescent="0.2">
      <c r="A163" s="2" t="s">
        <v>251</v>
      </c>
      <c r="B163" s="1" t="s">
        <v>252</v>
      </c>
      <c r="C163" s="1">
        <v>10171.35</v>
      </c>
      <c r="D163" s="1">
        <v>3038.19</v>
      </c>
      <c r="E163" s="1">
        <v>46.16</v>
      </c>
      <c r="F163" s="1">
        <v>0</v>
      </c>
      <c r="G163" s="1">
        <v>13255.7</v>
      </c>
      <c r="H163" s="1">
        <v>0</v>
      </c>
      <c r="I163" s="1">
        <v>2100.9699999999998</v>
      </c>
      <c r="J163" s="1">
        <v>46.16</v>
      </c>
      <c r="K163" s="1">
        <v>0.17</v>
      </c>
      <c r="L163" s="1">
        <v>2147.3000000000002</v>
      </c>
      <c r="M163" s="1">
        <v>11108.4</v>
      </c>
      <c r="O163" s="32">
        <f t="shared" si="7"/>
        <v>0</v>
      </c>
      <c r="P163" s="39">
        <f>VLOOKUP(A163,[1]TODOS!$A$5:$Q$219,17,FALSE)</f>
        <v>40</v>
      </c>
      <c r="Q163" s="39"/>
      <c r="R163" s="39">
        <v>1</v>
      </c>
    </row>
    <row r="164" spans="1:18" s="4" customFormat="1" x14ac:dyDescent="0.2">
      <c r="A164" s="7" t="s">
        <v>18</v>
      </c>
      <c r="B164" s="31">
        <v>7</v>
      </c>
      <c r="C164" s="4" t="s">
        <v>19</v>
      </c>
      <c r="D164" s="4" t="s">
        <v>19</v>
      </c>
      <c r="E164" s="4" t="s">
        <v>19</v>
      </c>
      <c r="F164" s="4" t="s">
        <v>19</v>
      </c>
      <c r="G164" s="4" t="s">
        <v>19</v>
      </c>
      <c r="H164" s="4" t="s">
        <v>19</v>
      </c>
      <c r="I164" s="4" t="s">
        <v>19</v>
      </c>
      <c r="J164" s="4" t="s">
        <v>19</v>
      </c>
      <c r="K164" s="4" t="s">
        <v>19</v>
      </c>
      <c r="L164" s="4" t="s">
        <v>19</v>
      </c>
      <c r="M164" s="4" t="s">
        <v>19</v>
      </c>
      <c r="O164" s="4" t="s">
        <v>19</v>
      </c>
      <c r="P164" s="39">
        <f>VLOOKUP(A164,[1]TODOS!$A$5:$Q$219,17,FALSE)</f>
        <v>0</v>
      </c>
      <c r="Q164" s="39"/>
      <c r="R164" s="39"/>
    </row>
    <row r="165" spans="1:18" x14ac:dyDescent="0.2">
      <c r="C165" s="8">
        <v>61807.05</v>
      </c>
      <c r="D165" s="8">
        <v>18461.77</v>
      </c>
      <c r="E165" s="8">
        <v>265.08</v>
      </c>
      <c r="F165" s="8">
        <v>0</v>
      </c>
      <c r="G165" s="8">
        <v>80533.899999999994</v>
      </c>
      <c r="H165" s="8">
        <v>0</v>
      </c>
      <c r="I165" s="8">
        <v>12101.31</v>
      </c>
      <c r="J165" s="8">
        <v>265.08</v>
      </c>
      <c r="K165" s="8">
        <v>0.31</v>
      </c>
      <c r="L165" s="8">
        <v>12366.7</v>
      </c>
      <c r="M165" s="8">
        <v>68167.199999999997</v>
      </c>
      <c r="O165" s="37">
        <f>+H165-F165</f>
        <v>0</v>
      </c>
      <c r="P165" s="39" t="e">
        <f>VLOOKUP(A165,[1]TODOS!$A$5:$Q$219,17,FALSE)</f>
        <v>#N/A</v>
      </c>
      <c r="Q165" s="39"/>
      <c r="R165" s="39"/>
    </row>
    <row r="166" spans="1:18" x14ac:dyDescent="0.2">
      <c r="O166" s="32"/>
      <c r="P166" s="39" t="e">
        <f>VLOOKUP(A166,[1]TODOS!$A$5:$Q$219,17,FALSE)</f>
        <v>#N/A</v>
      </c>
      <c r="Q166" s="39"/>
      <c r="R166" s="39"/>
    </row>
    <row r="167" spans="1:18" x14ac:dyDescent="0.2">
      <c r="A167" s="5" t="s">
        <v>253</v>
      </c>
      <c r="O167" s="32"/>
      <c r="P167" s="39">
        <f>VLOOKUP(A167,[1]TODOS!$A$5:$Q$219,17,FALSE)</f>
        <v>0</v>
      </c>
      <c r="Q167" s="39"/>
      <c r="R167" s="39"/>
    </row>
    <row r="168" spans="1:18" x14ac:dyDescent="0.2">
      <c r="A168" s="2" t="s">
        <v>254</v>
      </c>
      <c r="B168" s="1" t="s">
        <v>255</v>
      </c>
      <c r="C168" s="1">
        <v>7823.25</v>
      </c>
      <c r="D168" s="1">
        <v>2336.8000000000002</v>
      </c>
      <c r="E168" s="1">
        <v>31.65</v>
      </c>
      <c r="F168" s="1">
        <v>0</v>
      </c>
      <c r="G168" s="1">
        <v>10191.700000000001</v>
      </c>
      <c r="H168" s="1">
        <v>0</v>
      </c>
      <c r="I168" s="1">
        <v>1449.6</v>
      </c>
      <c r="J168" s="1">
        <v>31.65</v>
      </c>
      <c r="K168" s="1">
        <v>0.05</v>
      </c>
      <c r="L168" s="1">
        <v>1481.3</v>
      </c>
      <c r="M168" s="1">
        <v>8710.4</v>
      </c>
      <c r="O168" s="32">
        <f>+H168-F168</f>
        <v>0</v>
      </c>
      <c r="P168" s="39">
        <f>VLOOKUP(A168,[1]TODOS!$A$5:$Q$219,17,FALSE)</f>
        <v>40</v>
      </c>
      <c r="Q168" s="39"/>
      <c r="R168" s="39">
        <v>1</v>
      </c>
    </row>
    <row r="169" spans="1:18" x14ac:dyDescent="0.2">
      <c r="A169" s="2" t="s">
        <v>256</v>
      </c>
      <c r="B169" s="1" t="s">
        <v>257</v>
      </c>
      <c r="C169" s="1">
        <v>10171.35</v>
      </c>
      <c r="D169" s="1">
        <v>3038.19</v>
      </c>
      <c r="E169" s="1">
        <v>46.16</v>
      </c>
      <c r="F169" s="1">
        <v>0</v>
      </c>
      <c r="G169" s="1">
        <v>13255.7</v>
      </c>
      <c r="H169" s="1">
        <v>0</v>
      </c>
      <c r="I169" s="1">
        <v>2100.9699999999998</v>
      </c>
      <c r="J169" s="1">
        <v>46.16</v>
      </c>
      <c r="K169" s="1">
        <v>-0.03</v>
      </c>
      <c r="L169" s="1">
        <v>2147.1</v>
      </c>
      <c r="M169" s="1">
        <v>11108.6</v>
      </c>
      <c r="O169" s="32">
        <f>+H169-F169</f>
        <v>0</v>
      </c>
      <c r="P169" s="39">
        <f>VLOOKUP(A169,[1]TODOS!$A$5:$Q$219,17,FALSE)</f>
        <v>40</v>
      </c>
      <c r="Q169" s="39"/>
      <c r="R169" s="39">
        <v>1</v>
      </c>
    </row>
    <row r="170" spans="1:18" x14ac:dyDescent="0.2">
      <c r="A170" s="2" t="s">
        <v>258</v>
      </c>
      <c r="B170" s="1" t="s">
        <v>259</v>
      </c>
      <c r="C170" s="1">
        <v>10171.35</v>
      </c>
      <c r="D170" s="1">
        <v>3038.19</v>
      </c>
      <c r="E170" s="1">
        <v>46.16</v>
      </c>
      <c r="F170" s="1">
        <v>0</v>
      </c>
      <c r="G170" s="1">
        <v>13255.7</v>
      </c>
      <c r="H170" s="1">
        <v>0</v>
      </c>
      <c r="I170" s="1">
        <v>2100.9699999999998</v>
      </c>
      <c r="J170" s="1">
        <v>46.16</v>
      </c>
      <c r="K170" s="1">
        <v>-0.03</v>
      </c>
      <c r="L170" s="1">
        <v>2147.1</v>
      </c>
      <c r="M170" s="1">
        <v>11108.6</v>
      </c>
      <c r="O170" s="32">
        <f>+H170-F170</f>
        <v>0</v>
      </c>
      <c r="P170" s="39">
        <f>VLOOKUP(A170,[1]TODOS!$A$5:$Q$219,17,FALSE)</f>
        <v>99</v>
      </c>
      <c r="Q170" s="39">
        <v>1</v>
      </c>
      <c r="R170" s="39"/>
    </row>
    <row r="171" spans="1:18" x14ac:dyDescent="0.2">
      <c r="A171" s="2" t="s">
        <v>260</v>
      </c>
      <c r="B171" s="1" t="s">
        <v>261</v>
      </c>
      <c r="C171" s="1">
        <v>7823.25</v>
      </c>
      <c r="D171" s="1">
        <v>2336.8000000000002</v>
      </c>
      <c r="E171" s="1">
        <v>31.65</v>
      </c>
      <c r="F171" s="1">
        <v>0</v>
      </c>
      <c r="G171" s="1">
        <v>10191.700000000001</v>
      </c>
      <c r="H171" s="1">
        <v>0</v>
      </c>
      <c r="I171" s="1">
        <v>1449.6</v>
      </c>
      <c r="J171" s="1">
        <v>31.65</v>
      </c>
      <c r="K171" s="1">
        <v>-0.15</v>
      </c>
      <c r="L171" s="1">
        <v>1481.1</v>
      </c>
      <c r="M171" s="1">
        <v>8710.6</v>
      </c>
      <c r="O171" s="32">
        <f>+H171-F171</f>
        <v>0</v>
      </c>
      <c r="P171" s="39">
        <f>VLOOKUP(A171,[1]TODOS!$A$5:$Q$219,17,FALSE)</f>
        <v>99</v>
      </c>
      <c r="Q171" s="39">
        <v>1</v>
      </c>
      <c r="R171" s="39"/>
    </row>
    <row r="172" spans="1:18" x14ac:dyDescent="0.2">
      <c r="A172" s="2" t="s">
        <v>262</v>
      </c>
      <c r="B172" s="1" t="s">
        <v>263</v>
      </c>
      <c r="C172" s="1">
        <v>7823.25</v>
      </c>
      <c r="D172" s="1">
        <v>2336.8000000000002</v>
      </c>
      <c r="E172" s="1">
        <v>31.65</v>
      </c>
      <c r="F172" s="1">
        <v>0</v>
      </c>
      <c r="G172" s="1">
        <v>10191.700000000001</v>
      </c>
      <c r="H172" s="1">
        <v>0</v>
      </c>
      <c r="I172" s="1">
        <v>1449.6</v>
      </c>
      <c r="J172" s="1">
        <v>31.65</v>
      </c>
      <c r="K172" s="1">
        <v>0.05</v>
      </c>
      <c r="L172" s="1">
        <v>1481.3</v>
      </c>
      <c r="M172" s="1">
        <v>8710.4</v>
      </c>
      <c r="O172" s="32">
        <f>+H172-F172</f>
        <v>0</v>
      </c>
      <c r="P172" s="39">
        <f>VLOOKUP(A172,[1]TODOS!$A$5:$Q$219,17,FALSE)</f>
        <v>99</v>
      </c>
      <c r="Q172" s="39">
        <v>1</v>
      </c>
      <c r="R172" s="39"/>
    </row>
    <row r="173" spans="1:18" s="4" customFormat="1" x14ac:dyDescent="0.2">
      <c r="A173" s="7" t="s">
        <v>18</v>
      </c>
      <c r="B173" s="31">
        <v>5</v>
      </c>
      <c r="C173" s="4" t="s">
        <v>19</v>
      </c>
      <c r="D173" s="4" t="s">
        <v>19</v>
      </c>
      <c r="E173" s="4" t="s">
        <v>19</v>
      </c>
      <c r="F173" s="4" t="s">
        <v>19</v>
      </c>
      <c r="G173" s="4" t="s">
        <v>19</v>
      </c>
      <c r="H173" s="4" t="s">
        <v>19</v>
      </c>
      <c r="I173" s="4" t="s">
        <v>19</v>
      </c>
      <c r="J173" s="4" t="s">
        <v>19</v>
      </c>
      <c r="K173" s="4" t="s">
        <v>19</v>
      </c>
      <c r="L173" s="4" t="s">
        <v>19</v>
      </c>
      <c r="M173" s="4" t="s">
        <v>19</v>
      </c>
      <c r="O173" s="4" t="s">
        <v>19</v>
      </c>
      <c r="P173" s="39">
        <f>VLOOKUP(A173,[1]TODOS!$A$5:$Q$219,17,FALSE)</f>
        <v>0</v>
      </c>
      <c r="Q173" s="39"/>
      <c r="R173" s="39"/>
    </row>
    <row r="174" spans="1:18" x14ac:dyDescent="0.2">
      <c r="C174" s="8">
        <v>43812.45</v>
      </c>
      <c r="D174" s="8">
        <v>13086.78</v>
      </c>
      <c r="E174" s="8">
        <v>187.27</v>
      </c>
      <c r="F174" s="8">
        <v>0</v>
      </c>
      <c r="G174" s="8">
        <v>57086.5</v>
      </c>
      <c r="H174" s="8">
        <v>0</v>
      </c>
      <c r="I174" s="8">
        <v>8550.74</v>
      </c>
      <c r="J174" s="8">
        <v>187.27</v>
      </c>
      <c r="K174" s="8">
        <v>-0.11</v>
      </c>
      <c r="L174" s="8">
        <v>8737.9</v>
      </c>
      <c r="M174" s="8">
        <v>48348.6</v>
      </c>
      <c r="O174" s="37">
        <f>+H174-F174</f>
        <v>0</v>
      </c>
      <c r="P174" s="39" t="e">
        <f>VLOOKUP(A174,[1]TODOS!$A$5:$Q$219,17,FALSE)</f>
        <v>#N/A</v>
      </c>
      <c r="Q174" s="39"/>
      <c r="R174" s="39"/>
    </row>
    <row r="175" spans="1:18" x14ac:dyDescent="0.2">
      <c r="O175" s="32"/>
      <c r="P175" s="39" t="e">
        <f>VLOOKUP(A175,[1]TODOS!$A$5:$Q$219,17,FALSE)</f>
        <v>#N/A</v>
      </c>
      <c r="Q175" s="39"/>
      <c r="R175" s="39"/>
    </row>
    <row r="176" spans="1:18" x14ac:dyDescent="0.2">
      <c r="A176" s="5" t="s">
        <v>264</v>
      </c>
      <c r="O176" s="32"/>
      <c r="P176" s="39">
        <f>VLOOKUP(A176,[1]TODOS!$A$5:$Q$219,17,FALSE)</f>
        <v>0</v>
      </c>
      <c r="Q176" s="39"/>
      <c r="R176" s="39"/>
    </row>
    <row r="177" spans="1:18" x14ac:dyDescent="0.2">
      <c r="A177" s="2" t="s">
        <v>265</v>
      </c>
      <c r="B177" s="1" t="s">
        <v>266</v>
      </c>
      <c r="C177" s="1">
        <v>7823.25</v>
      </c>
      <c r="D177" s="1">
        <v>2336.8000000000002</v>
      </c>
      <c r="E177" s="1">
        <v>31.65</v>
      </c>
      <c r="F177" s="1">
        <v>0</v>
      </c>
      <c r="G177" s="1">
        <v>10191.700000000001</v>
      </c>
      <c r="H177" s="1">
        <v>0</v>
      </c>
      <c r="I177" s="1">
        <v>1449.6</v>
      </c>
      <c r="J177" s="1">
        <v>31.65</v>
      </c>
      <c r="K177" s="1">
        <v>0.05</v>
      </c>
      <c r="L177" s="1">
        <v>1481.3</v>
      </c>
      <c r="M177" s="1">
        <v>8710.4</v>
      </c>
      <c r="O177" s="32">
        <f t="shared" ref="O177:O200" si="8">+H177-F177</f>
        <v>0</v>
      </c>
      <c r="P177" s="39">
        <f>VLOOKUP(A177,[1]TODOS!$A$5:$Q$219,17,FALSE)</f>
        <v>99</v>
      </c>
      <c r="Q177" s="39">
        <v>1</v>
      </c>
      <c r="R177" s="39"/>
    </row>
    <row r="178" spans="1:18" x14ac:dyDescent="0.2">
      <c r="A178" s="2" t="s">
        <v>267</v>
      </c>
      <c r="B178" s="1" t="s">
        <v>268</v>
      </c>
      <c r="C178" s="1">
        <v>3850.05</v>
      </c>
      <c r="D178" s="1">
        <v>1150</v>
      </c>
      <c r="E178" s="1">
        <v>7.11</v>
      </c>
      <c r="F178" s="1">
        <v>0</v>
      </c>
      <c r="G178" s="1">
        <v>5007.16</v>
      </c>
      <c r="H178" s="1">
        <v>0</v>
      </c>
      <c r="I178" s="1">
        <v>416.88</v>
      </c>
      <c r="J178" s="1">
        <v>7.11</v>
      </c>
      <c r="K178" s="1">
        <v>-0.03</v>
      </c>
      <c r="L178" s="1">
        <v>423.96</v>
      </c>
      <c r="M178" s="1">
        <v>4583.2</v>
      </c>
      <c r="O178" s="32">
        <f t="shared" si="8"/>
        <v>0</v>
      </c>
      <c r="P178" s="39">
        <f>VLOOKUP(A178,[1]TODOS!$A$5:$Q$219,17,FALSE)</f>
        <v>40</v>
      </c>
      <c r="Q178" s="39"/>
      <c r="R178" s="39">
        <v>1</v>
      </c>
    </row>
    <row r="179" spans="1:18" x14ac:dyDescent="0.2">
      <c r="A179" s="2" t="s">
        <v>269</v>
      </c>
      <c r="B179" s="1" t="s">
        <v>270</v>
      </c>
      <c r="C179" s="1">
        <v>10171.200000000001</v>
      </c>
      <c r="D179" s="1">
        <v>3038.19</v>
      </c>
      <c r="E179" s="1">
        <v>46.16</v>
      </c>
      <c r="F179" s="1">
        <v>0</v>
      </c>
      <c r="G179" s="1">
        <v>13255.55</v>
      </c>
      <c r="H179" s="1">
        <v>0</v>
      </c>
      <c r="I179" s="1">
        <v>2100.9699999999998</v>
      </c>
      <c r="J179" s="1">
        <v>46.16</v>
      </c>
      <c r="K179" s="1">
        <v>-0.18</v>
      </c>
      <c r="L179" s="1">
        <v>2146.9499999999998</v>
      </c>
      <c r="M179" s="1">
        <v>11108.6</v>
      </c>
      <c r="O179" s="32">
        <f t="shared" si="8"/>
        <v>0</v>
      </c>
      <c r="P179" s="39">
        <f>VLOOKUP(A179,[1]TODOS!$A$5:$Q$219,17,FALSE)</f>
        <v>99</v>
      </c>
      <c r="Q179" s="39">
        <v>1</v>
      </c>
      <c r="R179" s="39"/>
    </row>
    <row r="180" spans="1:18" x14ac:dyDescent="0.2">
      <c r="A180" s="2" t="s">
        <v>271</v>
      </c>
      <c r="B180" s="1" t="s">
        <v>272</v>
      </c>
      <c r="C180" s="1">
        <v>7823.25</v>
      </c>
      <c r="D180" s="1">
        <v>2336.8000000000002</v>
      </c>
      <c r="E180" s="1">
        <v>31.65</v>
      </c>
      <c r="F180" s="1">
        <v>0</v>
      </c>
      <c r="G180" s="1">
        <v>10191.700000000001</v>
      </c>
      <c r="H180" s="1">
        <v>0</v>
      </c>
      <c r="I180" s="1">
        <v>1449.6</v>
      </c>
      <c r="J180" s="1">
        <v>31.65</v>
      </c>
      <c r="K180" s="1">
        <v>0.05</v>
      </c>
      <c r="L180" s="1">
        <v>1481.3</v>
      </c>
      <c r="M180" s="1">
        <v>8710.4</v>
      </c>
      <c r="O180" s="32">
        <f t="shared" si="8"/>
        <v>0</v>
      </c>
      <c r="P180" s="39">
        <f>VLOOKUP(A180,[1]TODOS!$A$5:$Q$219,17,FALSE)</f>
        <v>40</v>
      </c>
      <c r="Q180" s="39"/>
      <c r="R180" s="39">
        <v>1</v>
      </c>
    </row>
    <row r="181" spans="1:18" x14ac:dyDescent="0.2">
      <c r="A181" s="2" t="s">
        <v>273</v>
      </c>
      <c r="B181" s="1" t="s">
        <v>274</v>
      </c>
      <c r="C181" s="1">
        <v>7823.25</v>
      </c>
      <c r="D181" s="1">
        <v>2336.8000000000002</v>
      </c>
      <c r="E181" s="1">
        <v>31.65</v>
      </c>
      <c r="F181" s="1">
        <v>0</v>
      </c>
      <c r="G181" s="1">
        <v>10191.700000000001</v>
      </c>
      <c r="H181" s="1">
        <v>0</v>
      </c>
      <c r="I181" s="1">
        <v>1449.6</v>
      </c>
      <c r="J181" s="1">
        <v>31.65</v>
      </c>
      <c r="K181" s="1">
        <v>-0.15</v>
      </c>
      <c r="L181" s="1">
        <v>1481.1</v>
      </c>
      <c r="M181" s="1">
        <v>8710.6</v>
      </c>
      <c r="O181" s="32">
        <f t="shared" si="8"/>
        <v>0</v>
      </c>
      <c r="P181" s="39">
        <f>VLOOKUP(A181,[1]TODOS!$A$5:$Q$219,17,FALSE)</f>
        <v>99</v>
      </c>
      <c r="Q181" s="39">
        <v>1</v>
      </c>
      <c r="R181" s="39"/>
    </row>
    <row r="182" spans="1:18" x14ac:dyDescent="0.2">
      <c r="A182" s="2" t="s">
        <v>275</v>
      </c>
      <c r="B182" s="1" t="s">
        <v>276</v>
      </c>
      <c r="C182" s="1">
        <v>3850.05</v>
      </c>
      <c r="D182" s="1">
        <v>1150</v>
      </c>
      <c r="E182" s="1">
        <v>7.11</v>
      </c>
      <c r="F182" s="1">
        <v>0</v>
      </c>
      <c r="G182" s="1">
        <v>5007.16</v>
      </c>
      <c r="H182" s="1">
        <v>0</v>
      </c>
      <c r="I182" s="1">
        <v>416.88</v>
      </c>
      <c r="J182" s="1">
        <v>7.11</v>
      </c>
      <c r="K182" s="1">
        <v>-0.03</v>
      </c>
      <c r="L182" s="1">
        <v>423.96</v>
      </c>
      <c r="M182" s="1">
        <v>4583.2</v>
      </c>
      <c r="O182" s="32">
        <f t="shared" si="8"/>
        <v>0</v>
      </c>
      <c r="P182" s="39">
        <f>VLOOKUP(A182,[1]TODOS!$A$5:$Q$219,17,FALSE)</f>
        <v>99</v>
      </c>
      <c r="Q182" s="39">
        <v>1</v>
      </c>
      <c r="R182" s="39"/>
    </row>
    <row r="183" spans="1:18" x14ac:dyDescent="0.2">
      <c r="A183" s="2" t="s">
        <v>277</v>
      </c>
      <c r="B183" s="1" t="s">
        <v>278</v>
      </c>
      <c r="C183" s="1">
        <v>7823.25</v>
      </c>
      <c r="D183" s="1">
        <v>2336.8000000000002</v>
      </c>
      <c r="E183" s="1">
        <v>31.65</v>
      </c>
      <c r="F183" s="1">
        <v>0</v>
      </c>
      <c r="G183" s="1">
        <v>10191.700000000001</v>
      </c>
      <c r="H183" s="1">
        <v>0</v>
      </c>
      <c r="I183" s="1">
        <v>1449.6</v>
      </c>
      <c r="J183" s="1">
        <v>31.65</v>
      </c>
      <c r="K183" s="1">
        <v>0.05</v>
      </c>
      <c r="L183" s="1">
        <v>1481.3</v>
      </c>
      <c r="M183" s="1">
        <v>8710.4</v>
      </c>
      <c r="O183" s="32">
        <f t="shared" si="8"/>
        <v>0</v>
      </c>
      <c r="P183" s="39">
        <f>VLOOKUP(A183,[1]TODOS!$A$5:$Q$219,17,FALSE)</f>
        <v>40</v>
      </c>
      <c r="Q183" s="39"/>
      <c r="R183" s="39">
        <v>1</v>
      </c>
    </row>
    <row r="184" spans="1:18" x14ac:dyDescent="0.2">
      <c r="A184" s="2" t="s">
        <v>279</v>
      </c>
      <c r="B184" s="1" t="s">
        <v>280</v>
      </c>
      <c r="C184" s="1">
        <v>7823.25</v>
      </c>
      <c r="D184" s="1">
        <v>2336.8000000000002</v>
      </c>
      <c r="E184" s="1">
        <v>31.65</v>
      </c>
      <c r="F184" s="1">
        <v>0</v>
      </c>
      <c r="G184" s="1">
        <v>10191.700000000001</v>
      </c>
      <c r="H184" s="1">
        <v>0</v>
      </c>
      <c r="I184" s="1">
        <v>1449.6</v>
      </c>
      <c r="J184" s="1">
        <v>31.65</v>
      </c>
      <c r="K184" s="1">
        <v>0.05</v>
      </c>
      <c r="L184" s="1">
        <v>1481.3</v>
      </c>
      <c r="M184" s="1">
        <v>8710.4</v>
      </c>
      <c r="O184" s="32">
        <f t="shared" si="8"/>
        <v>0</v>
      </c>
      <c r="P184" s="39">
        <f>VLOOKUP(A184,[1]TODOS!$A$5:$Q$219,17,FALSE)</f>
        <v>99</v>
      </c>
      <c r="Q184" s="39">
        <v>1</v>
      </c>
      <c r="R184" s="39"/>
    </row>
    <row r="185" spans="1:18" x14ac:dyDescent="0.2">
      <c r="A185" s="2" t="s">
        <v>281</v>
      </c>
      <c r="B185" s="1" t="s">
        <v>282</v>
      </c>
      <c r="C185" s="1">
        <v>7823.25</v>
      </c>
      <c r="D185" s="1">
        <v>2336.8000000000002</v>
      </c>
      <c r="E185" s="1">
        <v>31.65</v>
      </c>
      <c r="F185" s="1">
        <v>0</v>
      </c>
      <c r="G185" s="1">
        <v>10191.700000000001</v>
      </c>
      <c r="H185" s="1">
        <v>0</v>
      </c>
      <c r="I185" s="1">
        <v>1449.6</v>
      </c>
      <c r="J185" s="1">
        <v>31.65</v>
      </c>
      <c r="K185" s="1">
        <v>0.05</v>
      </c>
      <c r="L185" s="1">
        <v>1481.3</v>
      </c>
      <c r="M185" s="1">
        <v>8710.4</v>
      </c>
      <c r="O185" s="32">
        <f t="shared" si="8"/>
        <v>0</v>
      </c>
      <c r="P185" s="39">
        <f>VLOOKUP(A185,[1]TODOS!$A$5:$Q$219,17,FALSE)</f>
        <v>99</v>
      </c>
      <c r="Q185" s="39">
        <v>1</v>
      </c>
      <c r="R185" s="39"/>
    </row>
    <row r="186" spans="1:18" x14ac:dyDescent="0.2">
      <c r="A186" s="2" t="s">
        <v>283</v>
      </c>
      <c r="B186" s="1" t="s">
        <v>284</v>
      </c>
      <c r="C186" s="1">
        <v>7823.25</v>
      </c>
      <c r="D186" s="1">
        <v>2336.8000000000002</v>
      </c>
      <c r="E186" s="1">
        <v>31.65</v>
      </c>
      <c r="F186" s="1">
        <v>0</v>
      </c>
      <c r="G186" s="1">
        <v>10191.700000000001</v>
      </c>
      <c r="H186" s="1">
        <v>0</v>
      </c>
      <c r="I186" s="1">
        <v>1449.6</v>
      </c>
      <c r="J186" s="1">
        <v>31.65</v>
      </c>
      <c r="K186" s="1">
        <v>-0.15</v>
      </c>
      <c r="L186" s="1">
        <v>1481.1</v>
      </c>
      <c r="M186" s="1">
        <v>8710.6</v>
      </c>
      <c r="O186" s="32">
        <f t="shared" si="8"/>
        <v>0</v>
      </c>
      <c r="P186" s="39">
        <f>VLOOKUP(A186,[1]TODOS!$A$5:$Q$219,17,FALSE)</f>
        <v>40</v>
      </c>
      <c r="Q186" s="39"/>
      <c r="R186" s="39">
        <v>1</v>
      </c>
    </row>
    <row r="187" spans="1:18" x14ac:dyDescent="0.2">
      <c r="A187" s="2" t="s">
        <v>285</v>
      </c>
      <c r="B187" s="1" t="s">
        <v>286</v>
      </c>
      <c r="C187" s="1">
        <v>5775</v>
      </c>
      <c r="D187" s="1">
        <v>1725</v>
      </c>
      <c r="E187" s="1">
        <v>19</v>
      </c>
      <c r="F187" s="1">
        <v>0</v>
      </c>
      <c r="G187" s="1">
        <v>7519</v>
      </c>
      <c r="H187" s="1">
        <v>0</v>
      </c>
      <c r="I187" s="1">
        <v>881.42</v>
      </c>
      <c r="J187" s="1">
        <v>19</v>
      </c>
      <c r="K187" s="1">
        <v>-0.02</v>
      </c>
      <c r="L187" s="1">
        <v>900.4</v>
      </c>
      <c r="M187" s="1">
        <v>6618.6</v>
      </c>
      <c r="O187" s="32">
        <f t="shared" si="8"/>
        <v>0</v>
      </c>
      <c r="P187" s="39">
        <f>VLOOKUP(A187,[1]TODOS!$A$5:$Q$219,17,FALSE)</f>
        <v>99</v>
      </c>
      <c r="Q187" s="39">
        <v>1</v>
      </c>
      <c r="R187" s="39"/>
    </row>
    <row r="188" spans="1:18" x14ac:dyDescent="0.2">
      <c r="A188" s="2" t="s">
        <v>287</v>
      </c>
      <c r="B188" s="1" t="s">
        <v>288</v>
      </c>
      <c r="C188" s="1">
        <v>7823.25</v>
      </c>
      <c r="D188" s="1">
        <v>2336.8000000000002</v>
      </c>
      <c r="E188" s="1">
        <v>31.65</v>
      </c>
      <c r="F188" s="1">
        <v>0</v>
      </c>
      <c r="G188" s="1">
        <v>10191.700000000001</v>
      </c>
      <c r="H188" s="1">
        <v>0</v>
      </c>
      <c r="I188" s="1">
        <v>1449.6</v>
      </c>
      <c r="J188" s="1">
        <v>31.65</v>
      </c>
      <c r="K188" s="1">
        <v>0.05</v>
      </c>
      <c r="L188" s="1">
        <v>1481.3</v>
      </c>
      <c r="M188" s="1">
        <v>8710.4</v>
      </c>
      <c r="O188" s="32">
        <f t="shared" si="8"/>
        <v>0</v>
      </c>
      <c r="P188" s="39">
        <f>VLOOKUP(A188,[1]TODOS!$A$5:$Q$219,17,FALSE)</f>
        <v>99</v>
      </c>
      <c r="Q188" s="39">
        <v>1</v>
      </c>
      <c r="R188" s="39"/>
    </row>
    <row r="189" spans="1:18" x14ac:dyDescent="0.2">
      <c r="A189" s="2" t="s">
        <v>289</v>
      </c>
      <c r="B189" s="1" t="s">
        <v>290</v>
      </c>
      <c r="C189" s="1">
        <v>10171.35</v>
      </c>
      <c r="D189" s="1">
        <v>3038.19</v>
      </c>
      <c r="E189" s="1">
        <v>46.16</v>
      </c>
      <c r="F189" s="1">
        <v>0</v>
      </c>
      <c r="G189" s="1">
        <v>13255.7</v>
      </c>
      <c r="H189" s="1">
        <v>0</v>
      </c>
      <c r="I189" s="1">
        <v>2100.9699999999998</v>
      </c>
      <c r="J189" s="1">
        <v>46.16</v>
      </c>
      <c r="K189" s="1">
        <v>-0.03</v>
      </c>
      <c r="L189" s="1">
        <v>2147.1</v>
      </c>
      <c r="M189" s="1">
        <v>11108.6</v>
      </c>
      <c r="O189" s="32">
        <f t="shared" si="8"/>
        <v>0</v>
      </c>
      <c r="P189" s="39">
        <f>VLOOKUP(A189,[1]TODOS!$A$5:$Q$219,17,FALSE)</f>
        <v>40</v>
      </c>
      <c r="Q189" s="39"/>
      <c r="R189" s="39">
        <v>1</v>
      </c>
    </row>
    <row r="190" spans="1:18" x14ac:dyDescent="0.2">
      <c r="A190" s="2" t="s">
        <v>291</v>
      </c>
      <c r="B190" s="1" t="s">
        <v>292</v>
      </c>
      <c r="C190" s="1">
        <v>10171.35</v>
      </c>
      <c r="D190" s="1">
        <v>3038.19</v>
      </c>
      <c r="E190" s="1">
        <v>46.16</v>
      </c>
      <c r="F190" s="1">
        <v>0</v>
      </c>
      <c r="G190" s="1">
        <v>13255.7</v>
      </c>
      <c r="H190" s="1">
        <v>0</v>
      </c>
      <c r="I190" s="1">
        <v>2100.9699999999998</v>
      </c>
      <c r="J190" s="1">
        <v>46.16</v>
      </c>
      <c r="K190" s="1">
        <v>-0.03</v>
      </c>
      <c r="L190" s="1">
        <v>2147.1</v>
      </c>
      <c r="M190" s="1">
        <v>11108.6</v>
      </c>
      <c r="O190" s="32">
        <f t="shared" si="8"/>
        <v>0</v>
      </c>
      <c r="P190" s="39">
        <f>VLOOKUP(A190,[1]TODOS!$A$5:$Q$219,17,FALSE)</f>
        <v>40</v>
      </c>
      <c r="Q190" s="39"/>
      <c r="R190" s="39">
        <v>1</v>
      </c>
    </row>
    <row r="191" spans="1:18" x14ac:dyDescent="0.2">
      <c r="A191" s="2" t="s">
        <v>293</v>
      </c>
      <c r="B191" s="1" t="s">
        <v>294</v>
      </c>
      <c r="C191" s="1">
        <v>3850.05</v>
      </c>
      <c r="D191" s="1">
        <v>1150</v>
      </c>
      <c r="E191" s="1">
        <v>7.11</v>
      </c>
      <c r="F191" s="1">
        <v>0</v>
      </c>
      <c r="G191" s="1">
        <v>5007.16</v>
      </c>
      <c r="H191" s="1">
        <v>0</v>
      </c>
      <c r="I191" s="1">
        <v>416.88</v>
      </c>
      <c r="J191" s="1">
        <v>7.11</v>
      </c>
      <c r="K191" s="1">
        <v>-0.03</v>
      </c>
      <c r="L191" s="1">
        <v>423.96</v>
      </c>
      <c r="M191" s="1">
        <v>4583.2</v>
      </c>
      <c r="O191" s="32">
        <f t="shared" si="8"/>
        <v>0</v>
      </c>
      <c r="P191" s="39">
        <f>VLOOKUP(A191,[1]TODOS!$A$5:$Q$219,17,FALSE)</f>
        <v>99</v>
      </c>
      <c r="Q191" s="39">
        <v>1</v>
      </c>
      <c r="R191" s="39"/>
    </row>
    <row r="192" spans="1:18" x14ac:dyDescent="0.2">
      <c r="A192" s="2" t="s">
        <v>295</v>
      </c>
      <c r="B192" s="1" t="s">
        <v>296</v>
      </c>
      <c r="C192" s="1">
        <v>3850.05</v>
      </c>
      <c r="D192" s="1">
        <v>1150</v>
      </c>
      <c r="E192" s="1">
        <v>7.11</v>
      </c>
      <c r="F192" s="1">
        <v>0</v>
      </c>
      <c r="G192" s="1">
        <v>5007.16</v>
      </c>
      <c r="H192" s="1">
        <v>0</v>
      </c>
      <c r="I192" s="1">
        <v>416.88</v>
      </c>
      <c r="J192" s="1">
        <v>7.11</v>
      </c>
      <c r="K192" s="1">
        <v>-0.03</v>
      </c>
      <c r="L192" s="1">
        <v>423.96</v>
      </c>
      <c r="M192" s="1">
        <v>4583.2</v>
      </c>
      <c r="O192" s="32">
        <f t="shared" si="8"/>
        <v>0</v>
      </c>
      <c r="P192" s="39">
        <f>VLOOKUP(A192,[1]TODOS!$A$5:$Q$219,17,FALSE)</f>
        <v>99</v>
      </c>
      <c r="Q192" s="39">
        <v>1</v>
      </c>
      <c r="R192" s="39"/>
    </row>
    <row r="193" spans="1:18" x14ac:dyDescent="0.2">
      <c r="A193" s="2" t="s">
        <v>297</v>
      </c>
      <c r="B193" s="1" t="s">
        <v>298</v>
      </c>
      <c r="C193" s="1">
        <v>10171.35</v>
      </c>
      <c r="D193" s="1">
        <v>3038.19</v>
      </c>
      <c r="E193" s="1">
        <v>46.16</v>
      </c>
      <c r="F193" s="1">
        <v>0</v>
      </c>
      <c r="G193" s="1">
        <v>13255.7</v>
      </c>
      <c r="H193" s="1">
        <v>0</v>
      </c>
      <c r="I193" s="1">
        <v>2100.9699999999998</v>
      </c>
      <c r="J193" s="1">
        <v>46.16</v>
      </c>
      <c r="K193" s="1">
        <v>0.17</v>
      </c>
      <c r="L193" s="1">
        <v>2147.3000000000002</v>
      </c>
      <c r="M193" s="1">
        <v>11108.4</v>
      </c>
      <c r="O193" s="32">
        <f t="shared" si="8"/>
        <v>0</v>
      </c>
      <c r="P193" s="39">
        <f>VLOOKUP(A193,[1]TODOS!$A$5:$Q$219,17,FALSE)</f>
        <v>40</v>
      </c>
      <c r="Q193" s="39"/>
      <c r="R193" s="39">
        <v>1</v>
      </c>
    </row>
    <row r="194" spans="1:18" x14ac:dyDescent="0.2">
      <c r="A194" s="2" t="s">
        <v>299</v>
      </c>
      <c r="B194" s="1" t="s">
        <v>300</v>
      </c>
      <c r="C194" s="1">
        <v>7823.25</v>
      </c>
      <c r="D194" s="1">
        <v>2336.8000000000002</v>
      </c>
      <c r="E194" s="1">
        <v>31.65</v>
      </c>
      <c r="F194" s="1">
        <v>0</v>
      </c>
      <c r="G194" s="1">
        <v>10191.700000000001</v>
      </c>
      <c r="H194" s="1">
        <v>0</v>
      </c>
      <c r="I194" s="1">
        <v>1449.6</v>
      </c>
      <c r="J194" s="1">
        <v>31.65</v>
      </c>
      <c r="K194" s="1">
        <v>-0.15</v>
      </c>
      <c r="L194" s="1">
        <v>1481.1</v>
      </c>
      <c r="M194" s="1">
        <v>8710.6</v>
      </c>
      <c r="O194" s="32">
        <f t="shared" si="8"/>
        <v>0</v>
      </c>
      <c r="P194" s="39">
        <f>VLOOKUP(A194,[1]TODOS!$A$5:$Q$219,17,FALSE)</f>
        <v>40</v>
      </c>
      <c r="Q194" s="39"/>
      <c r="R194" s="39">
        <v>1</v>
      </c>
    </row>
    <row r="195" spans="1:18" x14ac:dyDescent="0.2">
      <c r="A195" s="2" t="s">
        <v>301</v>
      </c>
      <c r="B195" s="1" t="s">
        <v>302</v>
      </c>
      <c r="C195" s="1">
        <v>10171.35</v>
      </c>
      <c r="D195" s="1">
        <v>3038.19</v>
      </c>
      <c r="E195" s="1">
        <v>46.16</v>
      </c>
      <c r="F195" s="1">
        <v>0</v>
      </c>
      <c r="G195" s="1">
        <v>13255.7</v>
      </c>
      <c r="H195" s="1">
        <v>0</v>
      </c>
      <c r="I195" s="1">
        <v>2100.9699999999998</v>
      </c>
      <c r="J195" s="1">
        <v>46.16</v>
      </c>
      <c r="K195" s="1">
        <v>-0.03</v>
      </c>
      <c r="L195" s="1">
        <v>2147.1</v>
      </c>
      <c r="M195" s="1">
        <v>11108.6</v>
      </c>
      <c r="O195" s="32">
        <f t="shared" si="8"/>
        <v>0</v>
      </c>
      <c r="P195" s="39">
        <f>VLOOKUP(A195,[1]TODOS!$A$5:$Q$219,17,FALSE)</f>
        <v>99</v>
      </c>
      <c r="Q195" s="39">
        <v>1</v>
      </c>
      <c r="R195" s="39"/>
    </row>
    <row r="196" spans="1:18" x14ac:dyDescent="0.2">
      <c r="A196" s="2" t="s">
        <v>303</v>
      </c>
      <c r="B196" s="1" t="s">
        <v>304</v>
      </c>
      <c r="C196" s="1">
        <v>3850.05</v>
      </c>
      <c r="D196" s="1">
        <v>1150</v>
      </c>
      <c r="E196" s="1">
        <v>7.11</v>
      </c>
      <c r="F196" s="1">
        <v>0</v>
      </c>
      <c r="G196" s="1">
        <v>5007.16</v>
      </c>
      <c r="H196" s="1">
        <v>0</v>
      </c>
      <c r="I196" s="1">
        <v>416.88</v>
      </c>
      <c r="J196" s="1">
        <v>7.11</v>
      </c>
      <c r="K196" s="1">
        <v>-0.03</v>
      </c>
      <c r="L196" s="1">
        <v>423.96</v>
      </c>
      <c r="M196" s="1">
        <v>4583.2</v>
      </c>
      <c r="O196" s="32">
        <f t="shared" si="8"/>
        <v>0</v>
      </c>
      <c r="P196" s="39">
        <f>VLOOKUP(A196,[1]TODOS!$A$5:$Q$219,17,FALSE)</f>
        <v>99</v>
      </c>
      <c r="Q196" s="39">
        <v>1</v>
      </c>
      <c r="R196" s="39"/>
    </row>
    <row r="197" spans="1:18" x14ac:dyDescent="0.2">
      <c r="A197" s="2" t="s">
        <v>305</v>
      </c>
      <c r="B197" s="1" t="s">
        <v>306</v>
      </c>
      <c r="C197" s="1">
        <v>3850.05</v>
      </c>
      <c r="D197" s="1">
        <v>1150</v>
      </c>
      <c r="E197" s="1">
        <v>7.11</v>
      </c>
      <c r="F197" s="1">
        <v>0</v>
      </c>
      <c r="G197" s="1">
        <v>5007.16</v>
      </c>
      <c r="H197" s="1">
        <v>0</v>
      </c>
      <c r="I197" s="1">
        <v>416.88</v>
      </c>
      <c r="J197" s="1">
        <v>7.11</v>
      </c>
      <c r="K197" s="1">
        <v>-0.03</v>
      </c>
      <c r="L197" s="1">
        <v>423.96</v>
      </c>
      <c r="M197" s="1">
        <v>4583.2</v>
      </c>
      <c r="O197" s="32">
        <f t="shared" si="8"/>
        <v>0</v>
      </c>
      <c r="P197" s="39">
        <f>VLOOKUP(A197,[1]TODOS!$A$5:$Q$219,17,FALSE)</f>
        <v>99</v>
      </c>
      <c r="Q197" s="39">
        <v>1</v>
      </c>
      <c r="R197" s="39"/>
    </row>
    <row r="198" spans="1:18" x14ac:dyDescent="0.2">
      <c r="A198" s="2" t="s">
        <v>307</v>
      </c>
      <c r="B198" s="1" t="s">
        <v>308</v>
      </c>
      <c r="C198" s="1">
        <v>7823.25</v>
      </c>
      <c r="D198" s="1">
        <v>2336.8000000000002</v>
      </c>
      <c r="E198" s="1">
        <v>31.65</v>
      </c>
      <c r="F198" s="1">
        <v>0</v>
      </c>
      <c r="G198" s="1">
        <v>10191.700000000001</v>
      </c>
      <c r="H198" s="1">
        <v>0</v>
      </c>
      <c r="I198" s="1">
        <v>1449.6</v>
      </c>
      <c r="J198" s="1">
        <v>31.65</v>
      </c>
      <c r="K198" s="1">
        <v>0.05</v>
      </c>
      <c r="L198" s="1">
        <v>1481.3</v>
      </c>
      <c r="M198" s="1">
        <v>8710.4</v>
      </c>
      <c r="O198" s="32">
        <f t="shared" si="8"/>
        <v>0</v>
      </c>
      <c r="P198" s="39">
        <f>VLOOKUP(A198,[1]TODOS!$A$5:$Q$219,17,FALSE)</f>
        <v>40</v>
      </c>
      <c r="Q198" s="39"/>
      <c r="R198" s="39">
        <v>1</v>
      </c>
    </row>
    <row r="199" spans="1:18" x14ac:dyDescent="0.2">
      <c r="A199" s="2" t="s">
        <v>309</v>
      </c>
      <c r="B199" s="1" t="s">
        <v>310</v>
      </c>
      <c r="C199" s="1">
        <v>10171.35</v>
      </c>
      <c r="D199" s="1">
        <v>3038.19</v>
      </c>
      <c r="E199" s="1">
        <v>46.16</v>
      </c>
      <c r="F199" s="1">
        <v>0</v>
      </c>
      <c r="G199" s="1">
        <v>13255.7</v>
      </c>
      <c r="H199" s="1">
        <v>0</v>
      </c>
      <c r="I199" s="1">
        <v>2100.9699999999998</v>
      </c>
      <c r="J199" s="1">
        <v>46.16</v>
      </c>
      <c r="K199" s="1">
        <v>-0.03</v>
      </c>
      <c r="L199" s="1">
        <v>2147.1</v>
      </c>
      <c r="M199" s="1">
        <v>11108.6</v>
      </c>
      <c r="O199" s="32">
        <f t="shared" si="8"/>
        <v>0</v>
      </c>
      <c r="P199" s="39">
        <f>VLOOKUP(A199,[1]TODOS!$A$5:$Q$219,17,FALSE)</f>
        <v>40</v>
      </c>
      <c r="Q199" s="39"/>
      <c r="R199" s="39">
        <v>1</v>
      </c>
    </row>
    <row r="200" spans="1:18" x14ac:dyDescent="0.2">
      <c r="A200" s="2" t="s">
        <v>311</v>
      </c>
      <c r="B200" s="1" t="s">
        <v>312</v>
      </c>
      <c r="C200" s="1">
        <v>10171.35</v>
      </c>
      <c r="D200" s="1">
        <v>3038.19</v>
      </c>
      <c r="E200" s="1">
        <v>46.16</v>
      </c>
      <c r="F200" s="1">
        <v>0</v>
      </c>
      <c r="G200" s="1">
        <v>13255.7</v>
      </c>
      <c r="H200" s="1">
        <v>0</v>
      </c>
      <c r="I200" s="1">
        <v>2100.9699999999998</v>
      </c>
      <c r="J200" s="1">
        <v>46.16</v>
      </c>
      <c r="K200" s="1">
        <v>-0.03</v>
      </c>
      <c r="L200" s="1">
        <v>2147.1</v>
      </c>
      <c r="M200" s="1">
        <v>11108.6</v>
      </c>
      <c r="O200" s="32">
        <f t="shared" si="8"/>
        <v>0</v>
      </c>
      <c r="P200" s="39">
        <f>VLOOKUP(A200,[1]TODOS!$A$5:$Q$219,17,FALSE)</f>
        <v>99</v>
      </c>
      <c r="Q200" s="39">
        <v>1</v>
      </c>
      <c r="R200" s="39"/>
    </row>
    <row r="201" spans="1:18" s="4" customFormat="1" x14ac:dyDescent="0.2">
      <c r="A201" s="7" t="s">
        <v>18</v>
      </c>
      <c r="B201" s="31">
        <v>24</v>
      </c>
      <c r="C201" s="4" t="s">
        <v>19</v>
      </c>
      <c r="D201" s="4" t="s">
        <v>19</v>
      </c>
      <c r="E201" s="4" t="s">
        <v>19</v>
      </c>
      <c r="F201" s="4" t="s">
        <v>19</v>
      </c>
      <c r="G201" s="4" t="s">
        <v>19</v>
      </c>
      <c r="H201" s="4" t="s">
        <v>19</v>
      </c>
      <c r="I201" s="4" t="s">
        <v>19</v>
      </c>
      <c r="J201" s="4" t="s">
        <v>19</v>
      </c>
      <c r="K201" s="4" t="s">
        <v>19</v>
      </c>
      <c r="L201" s="4" t="s">
        <v>19</v>
      </c>
      <c r="M201" s="4" t="s">
        <v>19</v>
      </c>
      <c r="O201" s="4" t="s">
        <v>19</v>
      </c>
      <c r="P201" s="39">
        <f>VLOOKUP(A201,[1]TODOS!$A$5:$Q$219,17,FALSE)</f>
        <v>0</v>
      </c>
      <c r="Q201" s="39"/>
      <c r="R201" s="39"/>
    </row>
    <row r="202" spans="1:18" x14ac:dyDescent="0.2">
      <c r="C202" s="8">
        <v>178307.1</v>
      </c>
      <c r="D202" s="8">
        <v>53260.33</v>
      </c>
      <c r="E202" s="8">
        <v>701.28</v>
      </c>
      <c r="F202" s="8">
        <v>0</v>
      </c>
      <c r="G202" s="8">
        <v>232268.71</v>
      </c>
      <c r="H202" s="8">
        <v>0</v>
      </c>
      <c r="I202" s="8">
        <v>32585.49</v>
      </c>
      <c r="J202" s="8">
        <v>701.28</v>
      </c>
      <c r="K202" s="8">
        <v>-0.46</v>
      </c>
      <c r="L202" s="8">
        <v>33286.31</v>
      </c>
      <c r="M202" s="8">
        <v>198982.39999999999</v>
      </c>
      <c r="O202" s="37">
        <f>+H202-F202</f>
        <v>0</v>
      </c>
      <c r="P202" s="39" t="e">
        <f>VLOOKUP(A202,[1]TODOS!$A$5:$Q$219,17,FALSE)</f>
        <v>#N/A</v>
      </c>
      <c r="Q202" s="39"/>
      <c r="R202" s="39"/>
    </row>
    <row r="203" spans="1:18" x14ac:dyDescent="0.2">
      <c r="O203" s="32"/>
      <c r="P203" s="39" t="e">
        <f>VLOOKUP(A203,[1]TODOS!$A$5:$Q$219,17,FALSE)</f>
        <v>#N/A</v>
      </c>
      <c r="Q203" s="39"/>
      <c r="R203" s="39"/>
    </row>
    <row r="204" spans="1:18" x14ac:dyDescent="0.2">
      <c r="A204" s="5" t="s">
        <v>313</v>
      </c>
      <c r="O204" s="32"/>
      <c r="P204" s="39">
        <f>VLOOKUP(A204,[1]TODOS!$A$5:$Q$219,17,FALSE)</f>
        <v>0</v>
      </c>
      <c r="Q204" s="39"/>
      <c r="R204" s="39"/>
    </row>
    <row r="205" spans="1:18" x14ac:dyDescent="0.2">
      <c r="A205" s="2" t="s">
        <v>314</v>
      </c>
      <c r="B205" s="1" t="s">
        <v>315</v>
      </c>
      <c r="C205" s="1">
        <v>10171.35</v>
      </c>
      <c r="D205" s="1">
        <v>3038.19</v>
      </c>
      <c r="E205" s="1">
        <v>46.16</v>
      </c>
      <c r="F205" s="1">
        <v>0</v>
      </c>
      <c r="G205" s="1">
        <v>13255.7</v>
      </c>
      <c r="H205" s="1">
        <v>0</v>
      </c>
      <c r="I205" s="1">
        <v>2100.9699999999998</v>
      </c>
      <c r="J205" s="1">
        <v>46.16</v>
      </c>
      <c r="K205" s="1">
        <v>-0.03</v>
      </c>
      <c r="L205" s="1">
        <v>2147.1</v>
      </c>
      <c r="M205" s="1">
        <v>11108.6</v>
      </c>
      <c r="O205" s="32">
        <f t="shared" ref="O205:O211" si="9">+H205-F205</f>
        <v>0</v>
      </c>
      <c r="P205" s="39">
        <f>VLOOKUP(A205,[1]TODOS!$A$5:$Q$219,17,FALSE)</f>
        <v>40</v>
      </c>
      <c r="Q205" s="39"/>
      <c r="R205" s="39">
        <v>1</v>
      </c>
    </row>
    <row r="206" spans="1:18" x14ac:dyDescent="0.2">
      <c r="A206" s="2" t="s">
        <v>316</v>
      </c>
      <c r="B206" s="1" t="s">
        <v>317</v>
      </c>
      <c r="C206" s="1">
        <v>7823.25</v>
      </c>
      <c r="D206" s="1">
        <v>2336.8000000000002</v>
      </c>
      <c r="E206" s="1">
        <v>31.65</v>
      </c>
      <c r="F206" s="1">
        <v>0</v>
      </c>
      <c r="G206" s="1">
        <v>10191.700000000001</v>
      </c>
      <c r="H206" s="1">
        <v>0</v>
      </c>
      <c r="I206" s="1">
        <v>1449.6</v>
      </c>
      <c r="J206" s="1">
        <v>31.65</v>
      </c>
      <c r="K206" s="1">
        <v>0.05</v>
      </c>
      <c r="L206" s="1">
        <v>1481.3</v>
      </c>
      <c r="M206" s="1">
        <v>8710.4</v>
      </c>
      <c r="O206" s="32">
        <f t="shared" si="9"/>
        <v>0</v>
      </c>
      <c r="P206" s="39">
        <f>VLOOKUP(A206,[1]TODOS!$A$5:$Q$219,17,FALSE)</f>
        <v>99</v>
      </c>
      <c r="Q206" s="39">
        <v>1</v>
      </c>
      <c r="R206" s="39"/>
    </row>
    <row r="207" spans="1:18" x14ac:dyDescent="0.2">
      <c r="A207" s="2" t="s">
        <v>318</v>
      </c>
      <c r="B207" s="1" t="s">
        <v>319</v>
      </c>
      <c r="C207" s="1">
        <v>10171.35</v>
      </c>
      <c r="D207" s="1">
        <v>3038.19</v>
      </c>
      <c r="E207" s="1">
        <v>46.16</v>
      </c>
      <c r="F207" s="1">
        <v>0</v>
      </c>
      <c r="G207" s="1">
        <v>13255.7</v>
      </c>
      <c r="H207" s="1">
        <v>0</v>
      </c>
      <c r="I207" s="1">
        <v>2100.9699999999998</v>
      </c>
      <c r="J207" s="1">
        <v>46.16</v>
      </c>
      <c r="K207" s="1">
        <v>0.17</v>
      </c>
      <c r="L207" s="1">
        <v>2147.3000000000002</v>
      </c>
      <c r="M207" s="1">
        <v>11108.4</v>
      </c>
      <c r="O207" s="32">
        <f t="shared" si="9"/>
        <v>0</v>
      </c>
      <c r="P207" s="39">
        <f>VLOOKUP(A207,[1]TODOS!$A$5:$Q$219,17,FALSE)</f>
        <v>40</v>
      </c>
      <c r="Q207" s="39"/>
      <c r="R207" s="39">
        <v>1</v>
      </c>
    </row>
    <row r="208" spans="1:18" x14ac:dyDescent="0.2">
      <c r="A208" s="2" t="s">
        <v>320</v>
      </c>
      <c r="B208" s="1" t="s">
        <v>321</v>
      </c>
      <c r="C208" s="1">
        <v>10171.35</v>
      </c>
      <c r="D208" s="1">
        <v>3038.19</v>
      </c>
      <c r="E208" s="1">
        <v>46.16</v>
      </c>
      <c r="F208" s="1">
        <v>0</v>
      </c>
      <c r="G208" s="1">
        <v>13255.7</v>
      </c>
      <c r="H208" s="1">
        <v>0</v>
      </c>
      <c r="I208" s="1">
        <v>2100.9699999999998</v>
      </c>
      <c r="J208" s="1">
        <v>46.16</v>
      </c>
      <c r="K208" s="1">
        <v>-0.03</v>
      </c>
      <c r="L208" s="1">
        <v>2147.1</v>
      </c>
      <c r="M208" s="1">
        <v>11108.6</v>
      </c>
      <c r="O208" s="32">
        <f t="shared" si="9"/>
        <v>0</v>
      </c>
      <c r="P208" s="39">
        <f>VLOOKUP(A208,[1]TODOS!$A$5:$Q$219,17,FALSE)</f>
        <v>99</v>
      </c>
      <c r="Q208" s="39">
        <v>1</v>
      </c>
      <c r="R208" s="39"/>
    </row>
    <row r="209" spans="1:18" x14ac:dyDescent="0.2">
      <c r="A209" s="2" t="s">
        <v>322</v>
      </c>
      <c r="B209" s="1" t="s">
        <v>323</v>
      </c>
      <c r="C209" s="1">
        <v>6475.65</v>
      </c>
      <c r="D209" s="1">
        <v>1934.3</v>
      </c>
      <c r="E209" s="1">
        <v>23.33</v>
      </c>
      <c r="F209" s="1">
        <v>0</v>
      </c>
      <c r="G209" s="1">
        <v>8433.2800000000007</v>
      </c>
      <c r="H209" s="1">
        <v>0</v>
      </c>
      <c r="I209" s="1">
        <v>1075.78</v>
      </c>
      <c r="J209" s="1">
        <v>23.33</v>
      </c>
      <c r="K209" s="1">
        <v>-0.03</v>
      </c>
      <c r="L209" s="1">
        <v>1099.08</v>
      </c>
      <c r="M209" s="1">
        <v>7334.2</v>
      </c>
      <c r="O209" s="32">
        <f t="shared" si="9"/>
        <v>0</v>
      </c>
      <c r="P209" s="39">
        <f>VLOOKUP(A209,[1]TODOS!$A$5:$Q$219,17,FALSE)</f>
        <v>99</v>
      </c>
      <c r="Q209" s="39">
        <v>1</v>
      </c>
      <c r="R209" s="39"/>
    </row>
    <row r="210" spans="1:18" x14ac:dyDescent="0.2">
      <c r="A210" s="2" t="s">
        <v>324</v>
      </c>
      <c r="B210" s="1" t="s">
        <v>325</v>
      </c>
      <c r="C210" s="1">
        <v>6475.65</v>
      </c>
      <c r="D210" s="1">
        <v>1934.3</v>
      </c>
      <c r="E210" s="1">
        <v>23.33</v>
      </c>
      <c r="F210" s="1">
        <v>0</v>
      </c>
      <c r="G210" s="1">
        <v>8433.2800000000007</v>
      </c>
      <c r="H210" s="1">
        <v>0</v>
      </c>
      <c r="I210" s="1">
        <v>1075.78</v>
      </c>
      <c r="J210" s="1">
        <v>23.33</v>
      </c>
      <c r="K210" s="1">
        <v>0.17</v>
      </c>
      <c r="L210" s="1">
        <v>1099.28</v>
      </c>
      <c r="M210" s="1">
        <v>7334</v>
      </c>
      <c r="O210" s="32">
        <f t="shared" si="9"/>
        <v>0</v>
      </c>
      <c r="P210" s="39">
        <f>VLOOKUP(A210,[1]TODOS!$A$5:$Q$219,17,FALSE)</f>
        <v>40</v>
      </c>
      <c r="Q210" s="39"/>
      <c r="R210" s="39">
        <v>1</v>
      </c>
    </row>
    <row r="211" spans="1:18" x14ac:dyDescent="0.2">
      <c r="A211" s="2" t="s">
        <v>326</v>
      </c>
      <c r="B211" s="1" t="s">
        <v>327</v>
      </c>
      <c r="C211" s="1">
        <v>7823.25</v>
      </c>
      <c r="D211" s="1">
        <v>2336.8000000000002</v>
      </c>
      <c r="E211" s="1">
        <v>31.65</v>
      </c>
      <c r="F211" s="1">
        <v>0</v>
      </c>
      <c r="G211" s="1">
        <v>10191.700000000001</v>
      </c>
      <c r="H211" s="1">
        <v>0</v>
      </c>
      <c r="I211" s="1">
        <v>1449.6</v>
      </c>
      <c r="J211" s="1">
        <v>31.65</v>
      </c>
      <c r="K211" s="1">
        <v>0.05</v>
      </c>
      <c r="L211" s="1">
        <v>1481.3</v>
      </c>
      <c r="M211" s="1">
        <v>8710.4</v>
      </c>
      <c r="O211" s="32">
        <f t="shared" si="9"/>
        <v>0</v>
      </c>
      <c r="P211" s="39">
        <f>VLOOKUP(A211,[1]TODOS!$A$5:$Q$219,17,FALSE)</f>
        <v>99</v>
      </c>
      <c r="Q211" s="39">
        <v>1</v>
      </c>
      <c r="R211" s="39"/>
    </row>
    <row r="212" spans="1:18" s="4" customFormat="1" x14ac:dyDescent="0.2">
      <c r="A212" s="7" t="s">
        <v>18</v>
      </c>
      <c r="B212" s="31">
        <v>7</v>
      </c>
      <c r="C212" s="4" t="s">
        <v>19</v>
      </c>
      <c r="D212" s="4" t="s">
        <v>19</v>
      </c>
      <c r="E212" s="4" t="s">
        <v>19</v>
      </c>
      <c r="F212" s="4" t="s">
        <v>19</v>
      </c>
      <c r="G212" s="4" t="s">
        <v>19</v>
      </c>
      <c r="H212" s="4" t="s">
        <v>19</v>
      </c>
      <c r="I212" s="4" t="s">
        <v>19</v>
      </c>
      <c r="J212" s="4" t="s">
        <v>19</v>
      </c>
      <c r="K212" s="4" t="s">
        <v>19</v>
      </c>
      <c r="L212" s="4" t="s">
        <v>19</v>
      </c>
      <c r="M212" s="4" t="s">
        <v>19</v>
      </c>
      <c r="O212" s="4" t="s">
        <v>19</v>
      </c>
      <c r="P212" s="39">
        <f>VLOOKUP(A212,[1]TODOS!$A$5:$Q$219,17,FALSE)</f>
        <v>0</v>
      </c>
      <c r="Q212" s="39"/>
      <c r="R212" s="39"/>
    </row>
    <row r="213" spans="1:18" x14ac:dyDescent="0.2">
      <c r="C213" s="8">
        <v>59111.85</v>
      </c>
      <c r="D213" s="8">
        <v>17656.77</v>
      </c>
      <c r="E213" s="8">
        <v>248.44</v>
      </c>
      <c r="F213" s="8">
        <v>0</v>
      </c>
      <c r="G213" s="8">
        <v>77017.06</v>
      </c>
      <c r="H213" s="8">
        <v>0</v>
      </c>
      <c r="I213" s="8">
        <v>11353.67</v>
      </c>
      <c r="J213" s="8">
        <v>248.44</v>
      </c>
      <c r="K213" s="8">
        <v>0.35</v>
      </c>
      <c r="L213" s="8">
        <v>11602.46</v>
      </c>
      <c r="M213" s="8">
        <v>65414.6</v>
      </c>
      <c r="O213" s="37">
        <f>+H213-F213</f>
        <v>0</v>
      </c>
      <c r="P213" s="39" t="e">
        <f>VLOOKUP(A213,[1]TODOS!$A$5:$Q$219,17,FALSE)</f>
        <v>#N/A</v>
      </c>
      <c r="Q213" s="39"/>
      <c r="R213" s="39"/>
    </row>
    <row r="214" spans="1:18" x14ac:dyDescent="0.2">
      <c r="O214" s="32"/>
      <c r="P214" s="39" t="e">
        <f>VLOOKUP(A214,[1]TODOS!$A$5:$Q$219,17,FALSE)</f>
        <v>#N/A</v>
      </c>
      <c r="Q214" s="39"/>
      <c r="R214" s="39"/>
    </row>
    <row r="215" spans="1:18" x14ac:dyDescent="0.2">
      <c r="A215" s="5" t="s">
        <v>328</v>
      </c>
      <c r="O215" s="32"/>
      <c r="P215" s="39">
        <f>VLOOKUP(A215,[1]TODOS!$A$5:$Q$219,17,FALSE)</f>
        <v>0</v>
      </c>
      <c r="Q215" s="39"/>
      <c r="R215" s="39"/>
    </row>
    <row r="216" spans="1:18" x14ac:dyDescent="0.2">
      <c r="A216" s="2" t="s">
        <v>329</v>
      </c>
      <c r="B216" s="1" t="s">
        <v>330</v>
      </c>
      <c r="C216" s="1">
        <v>7823.25</v>
      </c>
      <c r="D216" s="1">
        <v>2336.8000000000002</v>
      </c>
      <c r="E216" s="1">
        <v>31.65</v>
      </c>
      <c r="F216" s="1">
        <v>0</v>
      </c>
      <c r="G216" s="1">
        <v>10191.700000000001</v>
      </c>
      <c r="H216" s="1">
        <v>0</v>
      </c>
      <c r="I216" s="1">
        <v>1449.6</v>
      </c>
      <c r="J216" s="1">
        <v>31.65</v>
      </c>
      <c r="K216" s="1">
        <v>0.05</v>
      </c>
      <c r="L216" s="1">
        <v>1481.3</v>
      </c>
      <c r="M216" s="1">
        <v>8710.4</v>
      </c>
      <c r="O216" s="32">
        <f>+H216-F216</f>
        <v>0</v>
      </c>
      <c r="P216" s="39">
        <f>VLOOKUP(A216,[1]TODOS!$A$5:$Q$219,17,FALSE)</f>
        <v>40</v>
      </c>
      <c r="Q216" s="39"/>
      <c r="R216" s="39">
        <v>1</v>
      </c>
    </row>
    <row r="217" spans="1:18" x14ac:dyDescent="0.2">
      <c r="A217" s="2" t="s">
        <v>331</v>
      </c>
      <c r="B217" s="1" t="s">
        <v>332</v>
      </c>
      <c r="C217" s="1">
        <v>10171.35</v>
      </c>
      <c r="D217" s="1">
        <v>3038.19</v>
      </c>
      <c r="E217" s="1">
        <v>46.16</v>
      </c>
      <c r="F217" s="1">
        <v>0</v>
      </c>
      <c r="G217" s="1">
        <v>13255.7</v>
      </c>
      <c r="H217" s="1">
        <v>0</v>
      </c>
      <c r="I217" s="1">
        <v>2100.9699999999998</v>
      </c>
      <c r="J217" s="1">
        <v>46.16</v>
      </c>
      <c r="K217" s="1">
        <v>0.17</v>
      </c>
      <c r="L217" s="1">
        <v>2147.3000000000002</v>
      </c>
      <c r="M217" s="1">
        <v>11108.4</v>
      </c>
      <c r="O217" s="32">
        <f>+H217-F217</f>
        <v>0</v>
      </c>
      <c r="P217" s="39">
        <f>VLOOKUP(A217,[1]TODOS!$A$5:$Q$219,17,FALSE)</f>
        <v>99</v>
      </c>
      <c r="Q217" s="39">
        <v>1</v>
      </c>
      <c r="R217" s="39"/>
    </row>
    <row r="218" spans="1:18" x14ac:dyDescent="0.2">
      <c r="A218" s="2" t="s">
        <v>333</v>
      </c>
      <c r="B218" s="1" t="s">
        <v>334</v>
      </c>
      <c r="C218" s="1">
        <v>7823.25</v>
      </c>
      <c r="D218" s="1">
        <v>2336.8000000000002</v>
      </c>
      <c r="E218" s="1">
        <v>31.65</v>
      </c>
      <c r="F218" s="1">
        <v>0</v>
      </c>
      <c r="G218" s="1">
        <v>10191.700000000001</v>
      </c>
      <c r="H218" s="1">
        <v>0</v>
      </c>
      <c r="I218" s="1">
        <v>1449.6</v>
      </c>
      <c r="J218" s="1">
        <v>31.65</v>
      </c>
      <c r="K218" s="1">
        <v>0.05</v>
      </c>
      <c r="L218" s="1">
        <v>1481.3</v>
      </c>
      <c r="M218" s="1">
        <v>8710.4</v>
      </c>
      <c r="O218" s="32">
        <f>+H218-F218</f>
        <v>0</v>
      </c>
      <c r="P218" s="39">
        <f>VLOOKUP(A218,[1]TODOS!$A$5:$Q$219,17,FALSE)</f>
        <v>40</v>
      </c>
      <c r="Q218" s="39"/>
      <c r="R218" s="39">
        <v>1</v>
      </c>
    </row>
    <row r="219" spans="1:18" s="4" customFormat="1" x14ac:dyDescent="0.2">
      <c r="A219" s="7" t="s">
        <v>18</v>
      </c>
      <c r="B219" s="31">
        <v>3</v>
      </c>
      <c r="C219" s="4" t="s">
        <v>19</v>
      </c>
      <c r="D219" s="4" t="s">
        <v>19</v>
      </c>
      <c r="E219" s="4" t="s">
        <v>19</v>
      </c>
      <c r="F219" s="4" t="s">
        <v>19</v>
      </c>
      <c r="G219" s="4" t="s">
        <v>19</v>
      </c>
      <c r="H219" s="4" t="s">
        <v>19</v>
      </c>
      <c r="I219" s="4" t="s">
        <v>19</v>
      </c>
      <c r="J219" s="4" t="s">
        <v>19</v>
      </c>
      <c r="K219" s="4" t="s">
        <v>19</v>
      </c>
      <c r="L219" s="4" t="s">
        <v>19</v>
      </c>
      <c r="M219" s="4" t="s">
        <v>19</v>
      </c>
      <c r="O219" s="4" t="s">
        <v>19</v>
      </c>
      <c r="P219" s="39">
        <f>VLOOKUP(A219,[1]TODOS!$A$5:$Q$219,17,FALSE)</f>
        <v>0</v>
      </c>
      <c r="Q219" s="39"/>
      <c r="R219" s="39"/>
    </row>
    <row r="220" spans="1:18" x14ac:dyDescent="0.2">
      <c r="C220" s="8">
        <v>25817.85</v>
      </c>
      <c r="D220" s="8">
        <v>7711.79</v>
      </c>
      <c r="E220" s="8">
        <v>109.46</v>
      </c>
      <c r="F220" s="8">
        <v>0</v>
      </c>
      <c r="G220" s="8">
        <v>33639.1</v>
      </c>
      <c r="H220" s="8">
        <v>0</v>
      </c>
      <c r="I220" s="8">
        <v>5000.17</v>
      </c>
      <c r="J220" s="8">
        <v>109.46</v>
      </c>
      <c r="K220" s="8">
        <v>0.27</v>
      </c>
      <c r="L220" s="8">
        <v>5109.8999999999996</v>
      </c>
      <c r="M220" s="8">
        <v>28529.200000000001</v>
      </c>
      <c r="O220" s="37">
        <f>+H220-F220</f>
        <v>0</v>
      </c>
      <c r="Q220" s="39"/>
      <c r="R220" s="39"/>
    </row>
    <row r="221" spans="1:18" x14ac:dyDescent="0.2">
      <c r="O221" s="32"/>
      <c r="Q221" s="39"/>
      <c r="R221" s="39"/>
    </row>
    <row r="222" spans="1:18" s="4" customFormat="1" x14ac:dyDescent="0.2">
      <c r="A222" s="6"/>
      <c r="C222" s="4" t="s">
        <v>335</v>
      </c>
      <c r="D222" s="4" t="s">
        <v>335</v>
      </c>
      <c r="E222" s="4" t="s">
        <v>335</v>
      </c>
      <c r="F222" s="4" t="s">
        <v>335</v>
      </c>
      <c r="G222" s="4" t="s">
        <v>335</v>
      </c>
      <c r="H222" s="4" t="s">
        <v>335</v>
      </c>
      <c r="I222" s="4" t="s">
        <v>335</v>
      </c>
      <c r="J222" s="4" t="s">
        <v>335</v>
      </c>
      <c r="K222" s="4" t="s">
        <v>335</v>
      </c>
      <c r="L222" s="4" t="s">
        <v>335</v>
      </c>
      <c r="M222" s="4" t="s">
        <v>335</v>
      </c>
      <c r="O222" s="4" t="s">
        <v>335</v>
      </c>
      <c r="P222" s="39"/>
      <c r="Q222" s="39"/>
      <c r="R222" s="39"/>
    </row>
    <row r="223" spans="1:18" x14ac:dyDescent="0.2">
      <c r="A223" s="7" t="s">
        <v>336</v>
      </c>
      <c r="B223" s="31">
        <f>+B219+B212+B201+B173+B164+B153+B142+B134+B107+B98+B88+B81+B53+B35+B19+B9</f>
        <v>152</v>
      </c>
      <c r="C223" s="8">
        <v>1307991.1499999999</v>
      </c>
      <c r="D223" s="8">
        <v>390698.23999999999</v>
      </c>
      <c r="E223" s="8">
        <v>5545.49</v>
      </c>
      <c r="F223" s="8">
        <v>126.77</v>
      </c>
      <c r="G223" s="8">
        <v>1704361.65</v>
      </c>
      <c r="H223" s="8">
        <v>243.82</v>
      </c>
      <c r="I223" s="8">
        <v>254117.08</v>
      </c>
      <c r="J223" s="8">
        <v>5545.49</v>
      </c>
      <c r="K223" s="8">
        <v>-0.54</v>
      </c>
      <c r="L223" s="8">
        <v>259905.85</v>
      </c>
      <c r="M223" s="8">
        <v>1444455.8</v>
      </c>
      <c r="O223" s="37">
        <f>+H223-F223</f>
        <v>117.05</v>
      </c>
      <c r="Q223" s="39"/>
      <c r="R223" s="39"/>
    </row>
    <row r="225" spans="1:19" ht="15.75" x14ac:dyDescent="0.3">
      <c r="A225" s="25"/>
      <c r="B225" s="26"/>
      <c r="C225" s="27"/>
      <c r="D225" s="28"/>
      <c r="E225" s="28"/>
      <c r="F225" s="50" t="s">
        <v>341</v>
      </c>
      <c r="G225" s="50"/>
      <c r="H225" s="50"/>
      <c r="I225" s="24"/>
      <c r="J225" s="24"/>
      <c r="K225" s="24"/>
      <c r="L225" s="24"/>
      <c r="M225" s="1" t="s">
        <v>337</v>
      </c>
    </row>
    <row r="226" spans="1:19" ht="15.75" x14ac:dyDescent="0.3">
      <c r="A226" s="25"/>
      <c r="B226" s="26"/>
      <c r="C226" s="27"/>
      <c r="D226" s="28"/>
      <c r="E226" s="28"/>
      <c r="F226" s="29"/>
      <c r="G226" s="29"/>
      <c r="H226" s="24"/>
      <c r="I226" s="24"/>
      <c r="J226" s="24"/>
      <c r="K226" s="24"/>
      <c r="L226" s="24"/>
      <c r="M226" s="8"/>
    </row>
    <row r="227" spans="1:19" ht="15.75" customHeight="1" x14ac:dyDescent="0.3">
      <c r="A227" s="25"/>
      <c r="B227" s="26"/>
      <c r="C227" s="27"/>
      <c r="D227" s="28"/>
      <c r="E227" s="30"/>
      <c r="F227" s="29"/>
      <c r="G227" s="29"/>
      <c r="I227" s="47"/>
      <c r="J227" s="47"/>
      <c r="K227" s="47"/>
      <c r="L227" s="47"/>
    </row>
    <row r="228" spans="1:19" ht="15.75" customHeight="1" x14ac:dyDescent="0.3">
      <c r="A228" s="25"/>
      <c r="B228" s="56" t="s">
        <v>342</v>
      </c>
      <c r="C228" s="56"/>
      <c r="D228" s="56"/>
      <c r="E228" s="56"/>
      <c r="F228" s="29"/>
      <c r="G228" s="29"/>
      <c r="I228" s="48" t="s">
        <v>343</v>
      </c>
      <c r="J228" s="48"/>
      <c r="K228" s="48"/>
      <c r="L228" s="48"/>
    </row>
    <row r="229" spans="1:19" ht="15.75" customHeight="1" x14ac:dyDescent="0.3">
      <c r="A229" s="25"/>
      <c r="B229" s="51" t="s">
        <v>344</v>
      </c>
      <c r="C229" s="51"/>
      <c r="D229" s="51"/>
      <c r="E229" s="51"/>
      <c r="F229" s="29"/>
      <c r="G229" s="29"/>
      <c r="I229" s="49" t="s">
        <v>345</v>
      </c>
      <c r="J229" s="49"/>
      <c r="K229" s="49"/>
      <c r="L229" s="49"/>
    </row>
    <row r="233" spans="1:19" x14ac:dyDescent="0.2">
      <c r="C233" s="9">
        <v>1307991.3</v>
      </c>
      <c r="D233" s="12">
        <v>390697.24</v>
      </c>
      <c r="E233" s="13">
        <v>5545.4899999999916</v>
      </c>
      <c r="F233" s="15">
        <v>126.77</v>
      </c>
      <c r="G233" s="16">
        <v>1704360.7999999961</v>
      </c>
      <c r="H233" s="17">
        <v>243.81684799999999</v>
      </c>
      <c r="I233" s="18">
        <v>254117.69075599953</v>
      </c>
      <c r="J233" s="14">
        <v>5545.4899999999916</v>
      </c>
      <c r="K233" s="1">
        <f>+K223</f>
        <v>-0.54</v>
      </c>
      <c r="L233" s="20">
        <v>259906.99760399945</v>
      </c>
      <c r="M233" s="21">
        <v>1444453.8023960029</v>
      </c>
      <c r="Q233" s="41" t="s">
        <v>348</v>
      </c>
      <c r="R233" s="42">
        <v>81</v>
      </c>
      <c r="S233" s="43">
        <f>+M15+M17+M24+M25+M29+M30+M31+M33+M34+M39+M40+M41+M42+M43+M45+M46+M50+M51+M57+M59+M60+M61+M62+M66+M67+M68+M69+M70+M75+M77+M78+M85+M86+M92+M96+M102+M103+M104+M105+M112+M113+M115+M116+M117+M118+M119+M124+M127+M130+M131+M132+M133+M141+M147+M148+M151+M157+M158+M170+M171+M172+M177+M179+M181+M182+M184+M185+M187+M188+M191+M192+M195+M196+M197+M200+M206+M208+M209+M211+M217+M128</f>
        <v>754861.59999999939</v>
      </c>
    </row>
    <row r="234" spans="1:19" x14ac:dyDescent="0.2">
      <c r="Q234" s="40" t="s">
        <v>349</v>
      </c>
      <c r="R234" s="44">
        <v>71</v>
      </c>
      <c r="S234" s="45">
        <f>+M7+M8+M13+M14+M16+M18+M23+M26+M27+M28+M32+M44+M47+M48+M49+M52+M58+M63+M64+M65+M71+M72+M73+M74+M76+M79+M80+M87+M93+M94+M95+M97+M106+M111+M114+M120+M121+M122+M125+M123+M126+M129+M138+M139+M140+M146+M149+M150+M152+M159+M160+M161+M162+M163+M168+M169+M178+M180+M183+M186+M189+M190+M193+M194+M198+M199+M205+M207+M210+M216+M218</f>
        <v>689594.19999999984</v>
      </c>
    </row>
    <row r="235" spans="1:19" x14ac:dyDescent="0.2">
      <c r="C235" s="1">
        <f>+C233-C223</f>
        <v>0.15000000013969839</v>
      </c>
      <c r="D235" s="19">
        <f t="shared" ref="D235:M235" si="10">+D233-D223</f>
        <v>-1</v>
      </c>
      <c r="E235" s="19">
        <f t="shared" si="10"/>
        <v>-8.1854523159563541E-12</v>
      </c>
      <c r="F235" s="19">
        <f t="shared" si="10"/>
        <v>0</v>
      </c>
      <c r="G235" s="19">
        <f t="shared" si="10"/>
        <v>-0.85000000381842256</v>
      </c>
      <c r="H235" s="19">
        <f t="shared" si="10"/>
        <v>-3.1520000000000437E-3</v>
      </c>
      <c r="I235" s="19">
        <f t="shared" si="10"/>
        <v>0.61075599954347126</v>
      </c>
      <c r="J235" s="19">
        <f t="shared" si="10"/>
        <v>-8.1854523159563541E-12</v>
      </c>
      <c r="K235" s="19">
        <f t="shared" si="10"/>
        <v>0</v>
      </c>
      <c r="L235" s="19">
        <f t="shared" si="10"/>
        <v>1.147603999444982</v>
      </c>
      <c r="M235" s="19">
        <f t="shared" si="10"/>
        <v>-1.9976039971224964</v>
      </c>
      <c r="Q235" s="39"/>
      <c r="R235" s="38">
        <f>+R233+R234</f>
        <v>152</v>
      </c>
      <c r="S235" s="37">
        <f>+S233+S234</f>
        <v>1444455.7999999993</v>
      </c>
    </row>
    <row r="236" spans="1:19" ht="15" x14ac:dyDescent="0.25">
      <c r="Q236" s="35"/>
      <c r="R236" s="35"/>
      <c r="S236" s="36">
        <f>+S235-M223</f>
        <v>0</v>
      </c>
    </row>
  </sheetData>
  <mergeCells count="10">
    <mergeCell ref="H1:K1"/>
    <mergeCell ref="A2:K2"/>
    <mergeCell ref="A3:K3"/>
    <mergeCell ref="A4:K4"/>
    <mergeCell ref="B228:E228"/>
    <mergeCell ref="I227:L227"/>
    <mergeCell ref="I228:L228"/>
    <mergeCell ref="I229:L229"/>
    <mergeCell ref="F225:H225"/>
    <mergeCell ref="B229:E229"/>
  </mergeCells>
  <conditionalFormatting sqref="A1:B4 A5:F234 A235:XFD1048576 G1:XFD224 G230:XFD234 G227:G229 I227:I229 M227:XFD229 G226:XFD226 I225:XFD225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&amp;C&amp;P de &amp;N</oddFooter>
  </headerFooter>
  <rowBreaks count="3" manualBreakCount="3">
    <brk id="50" max="16383" man="1"/>
    <brk id="95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Lilia Presas Magdaleno</dc:creator>
  <cp:lastModifiedBy>Sofía Karina Argüello Michel</cp:lastModifiedBy>
  <cp:lastPrinted>2021-12-21T21:54:27Z</cp:lastPrinted>
  <dcterms:created xsi:type="dcterms:W3CDTF">2021-12-21T16:52:00Z</dcterms:created>
  <dcterms:modified xsi:type="dcterms:W3CDTF">2022-01-28T18:26:14Z</dcterms:modified>
</cp:coreProperties>
</file>