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" yWindow="-12" windowWidth="10104" windowHeight="9516"/>
  </bookViews>
  <sheets>
    <sheet name="balance May13 " sheetId="5" r:id="rId1"/>
    <sheet name="balance Abr13" sheetId="4" r:id="rId2"/>
    <sheet name="balance Mzo13" sheetId="3" r:id="rId3"/>
    <sheet name="balanceFeb13" sheetId="2" r:id="rId4"/>
    <sheet name="balanceENE13" sheetId="1" r:id="rId5"/>
  </sheets>
  <calcPr calcId="145621"/>
</workbook>
</file>

<file path=xl/calcChain.xml><?xml version="1.0" encoding="utf-8"?>
<calcChain xmlns="http://schemas.openxmlformats.org/spreadsheetml/2006/main">
  <c r="D56" i="2" l="1"/>
  <c r="C56" i="2"/>
  <c r="E56" i="2" l="1"/>
  <c r="G56" i="2"/>
  <c r="F56" i="2"/>
  <c r="F51" i="1" l="1"/>
  <c r="F54" i="1" s="1"/>
  <c r="F56" i="1" s="1"/>
  <c r="D51" i="1"/>
  <c r="D54" i="1" s="1"/>
  <c r="C51" i="1"/>
  <c r="C54" i="1" s="1"/>
  <c r="G50" i="1"/>
  <c r="E50" i="1"/>
  <c r="G49" i="1"/>
  <c r="E49" i="1"/>
  <c r="G48" i="1"/>
  <c r="G51" i="1" s="1"/>
  <c r="G54" i="1" s="1"/>
  <c r="E48" i="1"/>
  <c r="G47" i="1"/>
  <c r="E47" i="1"/>
  <c r="E51" i="1" s="1"/>
  <c r="E54" i="1" s="1"/>
  <c r="G44" i="1"/>
  <c r="F44" i="1"/>
  <c r="D44" i="1"/>
  <c r="C44" i="1"/>
  <c r="G43" i="1"/>
  <c r="E43" i="1"/>
  <c r="G42" i="1"/>
  <c r="E42" i="1"/>
  <c r="G41" i="1"/>
  <c r="E41" i="1"/>
  <c r="G40" i="1"/>
  <c r="E40" i="1"/>
  <c r="G39" i="1"/>
  <c r="E39" i="1"/>
  <c r="E44" i="1" s="1"/>
  <c r="F35" i="1"/>
  <c r="G32" i="1"/>
  <c r="G35" i="1" s="1"/>
  <c r="F32" i="1"/>
  <c r="D32" i="1"/>
  <c r="D35" i="1" s="1"/>
  <c r="D56" i="1" s="1"/>
  <c r="C32" i="1"/>
  <c r="C35" i="1" s="1"/>
  <c r="G31" i="1"/>
  <c r="E31" i="1"/>
  <c r="G30" i="1"/>
  <c r="E30" i="1"/>
  <c r="G29" i="1"/>
  <c r="E29" i="1"/>
  <c r="G28" i="1"/>
  <c r="E28" i="1"/>
  <c r="G27" i="1"/>
  <c r="E27" i="1"/>
  <c r="G26" i="1"/>
  <c r="E26" i="1"/>
  <c r="E32" i="1" s="1"/>
  <c r="F23" i="1"/>
  <c r="D23" i="1"/>
  <c r="C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G23" i="1" s="1"/>
  <c r="E16" i="1"/>
  <c r="E23" i="1" s="1"/>
  <c r="G13" i="1"/>
  <c r="F13" i="1"/>
  <c r="D13" i="1"/>
  <c r="C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E13" i="1" s="1"/>
  <c r="G56" i="1" l="1"/>
  <c r="E35" i="1"/>
  <c r="E56" i="1" s="1"/>
  <c r="C56" i="1"/>
</calcChain>
</file>

<file path=xl/sharedStrings.xml><?xml version="1.0" encoding="utf-8"?>
<sst xmlns="http://schemas.openxmlformats.org/spreadsheetml/2006/main" count="225" uniqueCount="52">
  <si>
    <t>INSTITUTO ELECTORAL Y DE PARTICIPACION CIUDADANA DEL ESTADO DE JALISCO</t>
  </si>
  <si>
    <t>ESTADO DE SITUACION FINANCIERA</t>
  </si>
  <si>
    <t>ENERO DE 2013</t>
  </si>
  <si>
    <t>CONCEPTO</t>
  </si>
  <si>
    <t>ENERO</t>
  </si>
  <si>
    <t>DICIEMBRE</t>
  </si>
  <si>
    <t>VARIACION MENSUAL</t>
  </si>
  <si>
    <t>VARIACION ACUMULADA</t>
  </si>
  <si>
    <t>FONDO FIJO DE CAJA</t>
  </si>
  <si>
    <t>BANCOS CTA. DE CHEQUES</t>
  </si>
  <si>
    <t>INVERSIONES</t>
  </si>
  <si>
    <t>DEUDORES DIVERSOS</t>
  </si>
  <si>
    <t>FUNCIONARIOS Y EMPLEADOS</t>
  </si>
  <si>
    <t>ANTICIPO A PROVEEDORES</t>
  </si>
  <si>
    <t>SUBSIDIO AL EMPLEO</t>
  </si>
  <si>
    <t xml:space="preserve">TOTAL ACTIVO CIRCULANTE </t>
  </si>
  <si>
    <t>MOBILIARIO Y EQUIPO DE OFICINA</t>
  </si>
  <si>
    <t>EQUIPO DE TRANSPORTE</t>
  </si>
  <si>
    <t>EQUIPO DE CÓMPUTO</t>
  </si>
  <si>
    <t>EQUIPO DE COMUNICACIÓN</t>
  </si>
  <si>
    <t>PROGRAMAS DE CÓMPUTO</t>
  </si>
  <si>
    <t>EQUIPO DE AUDIO Y VIDEO</t>
  </si>
  <si>
    <t>Depreciación Acumulada</t>
  </si>
  <si>
    <t xml:space="preserve">TOTAL ACTIVO FIJO </t>
  </si>
  <si>
    <t>MEJORAS A LOCALES ARRENDADOS</t>
  </si>
  <si>
    <t>Amortización Acumulada a Locales Arrendados</t>
  </si>
  <si>
    <t>GASTOS DE INSTALACIÓN</t>
  </si>
  <si>
    <t>Amortización acumulada Gastos de Instalación</t>
  </si>
  <si>
    <t>DEPOSITOS EN GARANTíA</t>
  </si>
  <si>
    <t>PAGOS ANTICIPADOS</t>
  </si>
  <si>
    <t xml:space="preserve">TOTAL ACTIVO DIFERIDO </t>
  </si>
  <si>
    <t>TOTAL ACTIVO</t>
  </si>
  <si>
    <t>ACREEDORES DIVERSOS</t>
  </si>
  <si>
    <t>IMPUESTOS POR PAGAR</t>
  </si>
  <si>
    <t>PROVEEDORES</t>
  </si>
  <si>
    <t>SUELDOS Y SALARIOS POR PAGAR</t>
  </si>
  <si>
    <t>CUENTAS POR PAGAR</t>
  </si>
  <si>
    <t xml:space="preserve">TOTAL PASIVO CIRCULANTE </t>
  </si>
  <si>
    <t>PATRIMONIO</t>
  </si>
  <si>
    <t>ASIGNACION PRESUPUESTAL-ADQ. ACTIVOS</t>
  </si>
  <si>
    <t>RESULTADOS DE EJERCICIOS ANTERIORES</t>
  </si>
  <si>
    <t>RESULTADO DEL EJERCICIO</t>
  </si>
  <si>
    <t>TOTAL PATRIMONIO</t>
  </si>
  <si>
    <t>TOTAL PASIVO Y PATRIMONIO</t>
  </si>
  <si>
    <t>FEBRERO DE 2013</t>
  </si>
  <si>
    <t>FEBRERO</t>
  </si>
  <si>
    <t>MARZO DE 2013</t>
  </si>
  <si>
    <t>MARZO</t>
  </si>
  <si>
    <t>ABRIL DE 2013</t>
  </si>
  <si>
    <t>ABRIL</t>
  </si>
  <si>
    <t>MAYO DE 2013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</si>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</sst>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_);_(* \(#,##0\);_(* &quot;-&quot;??_);_(@_)"/>
    <numFmt numFmtId="166" formatCode="_-* #,##0.00\ _P_t_s_-;\-* #,##0.00\ _P_t_s_-;_-* &quot;-&quot;??\ _P_t_s_-;_-@_-"/>
  </numFmts>
  <fonts count="6" x14ac:knownFonts="1">
    <font>
      <sz val="12"/>
      <name val="Garamond"/>
      <family val="1"/>
    </font>
    <font>
      <sz val="12"/>
      <name val="Garamond"/>
      <family val="1"/>
    </font>
    <font>
      <b/>
      <sz val="12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sz val="12"/>
      <name val="Garamond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5" fillId="0" borderId="0"/>
  </cellStyleXfs>
  <cellXfs count="105">
    <xf numFmtId="0" fontId="0" fillId="0" borderId="0" xfId="0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/>
    <xf numFmtId="4" fontId="4" fillId="0" borderId="9" xfId="0" applyNumberFormat="1" applyFont="1" applyBorder="1"/>
    <xf numFmtId="37" fontId="4" fillId="0" borderId="9" xfId="0" applyNumberFormat="1" applyFont="1" applyBorder="1"/>
    <xf numFmtId="4" fontId="3" fillId="2" borderId="10" xfId="0" applyNumberFormat="1" applyFont="1" applyFill="1" applyBorder="1" applyAlignment="1">
      <alignment horizontal="center" vertical="center"/>
    </xf>
    <xf numFmtId="37" fontId="3" fillId="2" borderId="11" xfId="0" applyNumberFormat="1" applyFont="1" applyFill="1" applyBorder="1" applyAlignment="1">
      <alignment horizontal="center" vertical="center"/>
    </xf>
    <xf numFmtId="37" fontId="3" fillId="2" borderId="11" xfId="0" applyNumberFormat="1" applyFont="1" applyFill="1" applyBorder="1" applyAlignment="1">
      <alignment horizontal="center" vertical="justify"/>
    </xf>
    <xf numFmtId="37" fontId="3" fillId="2" borderId="12" xfId="0" applyNumberFormat="1" applyFont="1" applyFill="1" applyBorder="1" applyAlignment="1">
      <alignment horizontal="centerContinuous" vertical="distributed"/>
    </xf>
    <xf numFmtId="4" fontId="4" fillId="0" borderId="13" xfId="0" applyNumberFormat="1" applyFont="1" applyBorder="1"/>
    <xf numFmtId="37" fontId="4" fillId="0" borderId="0" xfId="0" applyNumberFormat="1" applyFont="1" applyBorder="1"/>
    <xf numFmtId="164" fontId="4" fillId="0" borderId="0" xfId="0" applyNumberFormat="1" applyFont="1" applyBorder="1"/>
    <xf numFmtId="164" fontId="4" fillId="0" borderId="14" xfId="0" applyNumberFormat="1" applyFont="1" applyBorder="1"/>
    <xf numFmtId="4" fontId="2" fillId="3" borderId="10" xfId="0" applyNumberFormat="1" applyFont="1" applyFill="1" applyBorder="1"/>
    <xf numFmtId="37" fontId="2" fillId="3" borderId="11" xfId="0" applyNumberFormat="1" applyFont="1" applyFill="1" applyBorder="1"/>
    <xf numFmtId="165" fontId="2" fillId="3" borderId="11" xfId="0" applyNumberFormat="1" applyFont="1" applyFill="1" applyBorder="1"/>
    <xf numFmtId="165" fontId="2" fillId="3" borderId="12" xfId="0" applyNumberFormat="1" applyFont="1" applyFill="1" applyBorder="1"/>
    <xf numFmtId="4" fontId="2" fillId="0" borderId="13" xfId="0" applyNumberFormat="1" applyFont="1" applyBorder="1"/>
    <xf numFmtId="37" fontId="2" fillId="0" borderId="0" xfId="0" applyNumberFormat="1" applyFont="1" applyBorder="1"/>
    <xf numFmtId="4" fontId="2" fillId="0" borderId="0" xfId="0" applyNumberFormat="1" applyFont="1" applyBorder="1"/>
    <xf numFmtId="37" fontId="2" fillId="0" borderId="14" xfId="0" applyNumberFormat="1" applyFont="1" applyBorder="1"/>
    <xf numFmtId="4" fontId="4" fillId="0" borderId="0" xfId="0" applyNumberFormat="1" applyFont="1" applyBorder="1"/>
    <xf numFmtId="37" fontId="4" fillId="0" borderId="14" xfId="0" applyNumberFormat="1" applyFont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4" fontId="4" fillId="0" borderId="13" xfId="0" applyNumberFormat="1" applyFont="1" applyFill="1" applyBorder="1"/>
    <xf numFmtId="37" fontId="4" fillId="0" borderId="0" xfId="0" applyNumberFormat="1" applyFont="1" applyFill="1" applyBorder="1"/>
    <xf numFmtId="37" fontId="4" fillId="0" borderId="14" xfId="0" applyNumberFormat="1" applyFont="1" applyFill="1" applyBorder="1"/>
    <xf numFmtId="4" fontId="2" fillId="2" borderId="10" xfId="0" applyNumberFormat="1" applyFont="1" applyFill="1" applyBorder="1"/>
    <xf numFmtId="37" fontId="2" fillId="2" borderId="11" xfId="0" applyNumberFormat="1" applyFont="1" applyFill="1" applyBorder="1"/>
    <xf numFmtId="165" fontId="2" fillId="2" borderId="11" xfId="0" applyNumberFormat="1" applyFont="1" applyFill="1" applyBorder="1"/>
    <xf numFmtId="165" fontId="2" fillId="2" borderId="12" xfId="0" applyNumberFormat="1" applyFont="1" applyFill="1" applyBorder="1"/>
    <xf numFmtId="4" fontId="2" fillId="0" borderId="13" xfId="0" applyNumberFormat="1" applyFont="1" applyFill="1" applyBorder="1"/>
    <xf numFmtId="37" fontId="2" fillId="0" borderId="0" xfId="0" applyNumberFormat="1" applyFont="1" applyFill="1" applyBorder="1"/>
    <xf numFmtId="37" fontId="2" fillId="0" borderId="14" xfId="0" applyNumberFormat="1" applyFont="1" applyFill="1" applyBorder="1"/>
    <xf numFmtId="0" fontId="2" fillId="0" borderId="0" xfId="0" applyFont="1" applyFill="1" applyBorder="1"/>
    <xf numFmtId="164" fontId="4" fillId="0" borderId="9" xfId="0" applyNumberFormat="1" applyFont="1" applyBorder="1"/>
    <xf numFmtId="4" fontId="2" fillId="2" borderId="15" xfId="0" applyNumberFormat="1" applyFont="1" applyFill="1" applyBorder="1"/>
    <xf numFmtId="37" fontId="2" fillId="2" borderId="16" xfId="0" applyNumberFormat="1" applyFont="1" applyFill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37" fontId="4" fillId="0" borderId="0" xfId="0" applyNumberFormat="1" applyFont="1"/>
    <xf numFmtId="0" fontId="3" fillId="0" borderId="0" xfId="2" applyFont="1" applyFill="1" applyBorder="1"/>
    <xf numFmtId="0" fontId="3" fillId="0" borderId="0" xfId="2" applyFont="1"/>
    <xf numFmtId="0" fontId="4" fillId="0" borderId="0" xfId="2" applyFont="1" applyFill="1" applyBorder="1"/>
    <xf numFmtId="0" fontId="4" fillId="0" borderId="0" xfId="2" applyFont="1"/>
    <xf numFmtId="4" fontId="4" fillId="0" borderId="9" xfId="2" applyNumberFormat="1" applyFont="1" applyBorder="1"/>
    <xf numFmtId="37" fontId="4" fillId="0" borderId="9" xfId="2" applyNumberFormat="1" applyFont="1" applyBorder="1"/>
    <xf numFmtId="4" fontId="3" fillId="2" borderId="10" xfId="2" applyNumberFormat="1" applyFont="1" applyFill="1" applyBorder="1" applyAlignment="1">
      <alignment horizontal="center" vertical="center"/>
    </xf>
    <xf numFmtId="37" fontId="3" fillId="2" borderId="11" xfId="2" applyNumberFormat="1" applyFont="1" applyFill="1" applyBorder="1" applyAlignment="1">
      <alignment horizontal="center" vertical="center"/>
    </xf>
    <xf numFmtId="37" fontId="3" fillId="2" borderId="11" xfId="2" applyNumberFormat="1" applyFont="1" applyFill="1" applyBorder="1" applyAlignment="1">
      <alignment horizontal="center" vertical="justify"/>
    </xf>
    <xf numFmtId="37" fontId="3" fillId="2" borderId="12" xfId="2" applyNumberFormat="1" applyFont="1" applyFill="1" applyBorder="1" applyAlignment="1">
      <alignment horizontal="centerContinuous" vertical="distributed"/>
    </xf>
    <xf numFmtId="4" fontId="4" fillId="0" borderId="13" xfId="2" applyNumberFormat="1" applyFont="1" applyBorder="1"/>
    <xf numFmtId="37" fontId="4" fillId="0" borderId="0" xfId="2" applyNumberFormat="1" applyFont="1" applyBorder="1"/>
    <xf numFmtId="164" fontId="4" fillId="0" borderId="0" xfId="2" applyNumberFormat="1" applyFont="1" applyBorder="1"/>
    <xf numFmtId="164" fontId="4" fillId="0" borderId="14" xfId="2" applyNumberFormat="1" applyFont="1" applyBorder="1"/>
    <xf numFmtId="4" fontId="2" fillId="3" borderId="10" xfId="2" applyNumberFormat="1" applyFont="1" applyFill="1" applyBorder="1"/>
    <xf numFmtId="37" fontId="2" fillId="3" borderId="11" xfId="2" applyNumberFormat="1" applyFont="1" applyFill="1" applyBorder="1"/>
    <xf numFmtId="165" fontId="2" fillId="3" borderId="11" xfId="2" applyNumberFormat="1" applyFont="1" applyFill="1" applyBorder="1"/>
    <xf numFmtId="165" fontId="2" fillId="3" borderId="12" xfId="2" applyNumberFormat="1" applyFont="1" applyFill="1" applyBorder="1"/>
    <xf numFmtId="4" fontId="2" fillId="0" borderId="13" xfId="2" applyNumberFormat="1" applyFont="1" applyBorder="1"/>
    <xf numFmtId="37" fontId="2" fillId="0" borderId="0" xfId="2" applyNumberFormat="1" applyFont="1" applyBorder="1"/>
    <xf numFmtId="4" fontId="2" fillId="0" borderId="0" xfId="2" applyNumberFormat="1" applyFont="1" applyBorder="1"/>
    <xf numFmtId="37" fontId="2" fillId="0" borderId="14" xfId="2" applyNumberFormat="1" applyFont="1" applyBorder="1"/>
    <xf numFmtId="4" fontId="4" fillId="0" borderId="0" xfId="2" applyNumberFormat="1" applyFont="1" applyBorder="1"/>
    <xf numFmtId="37" fontId="4" fillId="0" borderId="14" xfId="2" applyNumberFormat="1" applyFont="1" applyBorder="1"/>
    <xf numFmtId="164" fontId="2" fillId="3" borderId="11" xfId="2" applyNumberFormat="1" applyFont="1" applyFill="1" applyBorder="1"/>
    <xf numFmtId="164" fontId="2" fillId="3" borderId="12" xfId="2" applyNumberFormat="1" applyFont="1" applyFill="1" applyBorder="1"/>
    <xf numFmtId="4" fontId="4" fillId="0" borderId="13" xfId="2" applyNumberFormat="1" applyFont="1" applyFill="1" applyBorder="1"/>
    <xf numFmtId="37" fontId="4" fillId="0" borderId="0" xfId="2" applyNumberFormat="1" applyFont="1" applyFill="1" applyBorder="1"/>
    <xf numFmtId="37" fontId="4" fillId="0" borderId="14" xfId="2" applyNumberFormat="1" applyFont="1" applyFill="1" applyBorder="1"/>
    <xf numFmtId="4" fontId="2" fillId="2" borderId="10" xfId="2" applyNumberFormat="1" applyFont="1" applyFill="1" applyBorder="1"/>
    <xf numFmtId="37" fontId="2" fillId="2" borderId="11" xfId="2" applyNumberFormat="1" applyFont="1" applyFill="1" applyBorder="1"/>
    <xf numFmtId="165" fontId="2" fillId="2" borderId="11" xfId="2" applyNumberFormat="1" applyFont="1" applyFill="1" applyBorder="1"/>
    <xf numFmtId="165" fontId="2" fillId="2" borderId="12" xfId="2" applyNumberFormat="1" applyFont="1" applyFill="1" applyBorder="1"/>
    <xf numFmtId="4" fontId="2" fillId="0" borderId="13" xfId="2" applyNumberFormat="1" applyFont="1" applyFill="1" applyBorder="1"/>
    <xf numFmtId="37" fontId="2" fillId="0" borderId="0" xfId="2" applyNumberFormat="1" applyFont="1" applyFill="1" applyBorder="1"/>
    <xf numFmtId="37" fontId="2" fillId="0" borderId="14" xfId="2" applyNumberFormat="1" applyFont="1" applyFill="1" applyBorder="1"/>
    <xf numFmtId="0" fontId="2" fillId="0" borderId="0" xfId="2" applyFont="1" applyFill="1" applyBorder="1"/>
    <xf numFmtId="164" fontId="4" fillId="0" borderId="9" xfId="2" applyNumberFormat="1" applyFont="1" applyBorder="1"/>
    <xf numFmtId="4" fontId="2" fillId="2" borderId="15" xfId="2" applyNumberFormat="1" applyFont="1" applyFill="1" applyBorder="1"/>
    <xf numFmtId="37" fontId="2" fillId="2" borderId="16" xfId="2" applyNumberFormat="1" applyFont="1" applyFill="1" applyBorder="1"/>
    <xf numFmtId="164" fontId="2" fillId="2" borderId="16" xfId="2" applyNumberFormat="1" applyFont="1" applyFill="1" applyBorder="1"/>
    <xf numFmtId="164" fontId="2" fillId="2" borderId="17" xfId="2" applyNumberFormat="1" applyFont="1" applyFill="1" applyBorder="1"/>
    <xf numFmtId="37" fontId="4" fillId="0" borderId="0" xfId="2" applyNumberFormat="1" applyFont="1"/>
    <xf numFmtId="4" fontId="2" fillId="2" borderId="1" xfId="2" applyNumberFormat="1" applyFont="1" applyFill="1" applyBorder="1" applyAlignment="1">
      <alignment horizontal="center"/>
    </xf>
    <xf numFmtId="4" fontId="2" fillId="2" borderId="2" xfId="2" applyNumberFormat="1" applyFont="1" applyFill="1" applyBorder="1" applyAlignment="1">
      <alignment horizontal="center"/>
    </xf>
    <xf numFmtId="4" fontId="2" fillId="2" borderId="3" xfId="2" applyNumberFormat="1" applyFont="1" applyFill="1" applyBorder="1" applyAlignment="1">
      <alignment horizontal="center"/>
    </xf>
    <xf numFmtId="4" fontId="2" fillId="2" borderId="4" xfId="2" applyNumberFormat="1" applyFont="1" applyFill="1" applyBorder="1" applyAlignment="1">
      <alignment horizontal="center"/>
    </xf>
    <xf numFmtId="4" fontId="2" fillId="2" borderId="0" xfId="2" applyNumberFormat="1" applyFont="1" applyFill="1" applyBorder="1" applyAlignment="1">
      <alignment horizontal="center"/>
    </xf>
    <xf numFmtId="4" fontId="2" fillId="2" borderId="5" xfId="2" applyNumberFormat="1" applyFont="1" applyFill="1" applyBorder="1" applyAlignment="1">
      <alignment horizontal="center"/>
    </xf>
    <xf numFmtId="4" fontId="2" fillId="2" borderId="6" xfId="2" applyNumberFormat="1" applyFont="1" applyFill="1" applyBorder="1" applyAlignment="1">
      <alignment horizontal="center"/>
    </xf>
    <xf numFmtId="4" fontId="2" fillId="2" borderId="7" xfId="2" applyNumberFormat="1" applyFont="1" applyFill="1" applyBorder="1" applyAlignment="1">
      <alignment horizontal="center"/>
    </xf>
    <xf numFmtId="4" fontId="2" fillId="2" borderId="8" xfId="2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K56"/>
  <sheetViews>
    <sheetView tabSelected="1" workbookViewId="0">
      <selection activeCell="A13" sqref="A13"/>
    </sheetView>
  </sheetViews>
  <sheetFormatPr baseColWidth="10" defaultColWidth="11" defaultRowHeight="16.2" x14ac:dyDescent="0.35"/>
  <cols>
    <col min="1" max="1" width="11" style="47"/>
    <col min="2" max="2" width="43.44140625" style="47" customWidth="1"/>
    <col min="3" max="3" width="15.21875" style="47" customWidth="1"/>
    <col min="4" max="4" width="14.6640625" style="47" customWidth="1"/>
    <col min="5" max="5" width="16.44140625" style="47" customWidth="1"/>
    <col min="6" max="6" width="15.21875" style="47" customWidth="1"/>
    <col min="7" max="7" width="16.44140625" style="47" customWidth="1"/>
    <col min="8" max="11" width="11" style="46"/>
    <col min="12" max="257" width="11" style="47"/>
    <col min="258" max="258" width="43.44140625" style="47" customWidth="1"/>
    <col min="259" max="259" width="15.21875" style="47" customWidth="1"/>
    <col min="260" max="260" width="14.6640625" style="47" customWidth="1"/>
    <col min="261" max="261" width="16.44140625" style="47" customWidth="1"/>
    <col min="262" max="262" width="15.21875" style="47" customWidth="1"/>
    <col min="263" max="263" width="16.44140625" style="47" customWidth="1"/>
    <col min="264" max="513" width="11" style="47"/>
    <col min="514" max="514" width="43.44140625" style="47" customWidth="1"/>
    <col min="515" max="515" width="15.21875" style="47" customWidth="1"/>
    <col min="516" max="516" width="14.6640625" style="47" customWidth="1"/>
    <col min="517" max="517" width="16.44140625" style="47" customWidth="1"/>
    <col min="518" max="518" width="15.21875" style="47" customWidth="1"/>
    <col min="519" max="519" width="16.44140625" style="47" customWidth="1"/>
    <col min="520" max="769" width="11" style="47"/>
    <col min="770" max="770" width="43.44140625" style="47" customWidth="1"/>
    <col min="771" max="771" width="15.21875" style="47" customWidth="1"/>
    <col min="772" max="772" width="14.6640625" style="47" customWidth="1"/>
    <col min="773" max="773" width="16.44140625" style="47" customWidth="1"/>
    <col min="774" max="774" width="15.21875" style="47" customWidth="1"/>
    <col min="775" max="775" width="16.44140625" style="47" customWidth="1"/>
    <col min="776" max="1025" width="11" style="47"/>
    <col min="1026" max="1026" width="43.44140625" style="47" customWidth="1"/>
    <col min="1027" max="1027" width="15.21875" style="47" customWidth="1"/>
    <col min="1028" max="1028" width="14.6640625" style="47" customWidth="1"/>
    <col min="1029" max="1029" width="16.44140625" style="47" customWidth="1"/>
    <col min="1030" max="1030" width="15.21875" style="47" customWidth="1"/>
    <col min="1031" max="1031" width="16.44140625" style="47" customWidth="1"/>
    <col min="1032" max="1281" width="11" style="47"/>
    <col min="1282" max="1282" width="43.44140625" style="47" customWidth="1"/>
    <col min="1283" max="1283" width="15.21875" style="47" customWidth="1"/>
    <col min="1284" max="1284" width="14.6640625" style="47" customWidth="1"/>
    <col min="1285" max="1285" width="16.44140625" style="47" customWidth="1"/>
    <col min="1286" max="1286" width="15.21875" style="47" customWidth="1"/>
    <col min="1287" max="1287" width="16.44140625" style="47" customWidth="1"/>
    <col min="1288" max="1537" width="11" style="47"/>
    <col min="1538" max="1538" width="43.44140625" style="47" customWidth="1"/>
    <col min="1539" max="1539" width="15.21875" style="47" customWidth="1"/>
    <col min="1540" max="1540" width="14.6640625" style="47" customWidth="1"/>
    <col min="1541" max="1541" width="16.44140625" style="47" customWidth="1"/>
    <col min="1542" max="1542" width="15.21875" style="47" customWidth="1"/>
    <col min="1543" max="1543" width="16.44140625" style="47" customWidth="1"/>
    <col min="1544" max="1793" width="11" style="47"/>
    <col min="1794" max="1794" width="43.44140625" style="47" customWidth="1"/>
    <col min="1795" max="1795" width="15.21875" style="47" customWidth="1"/>
    <col min="1796" max="1796" width="14.6640625" style="47" customWidth="1"/>
    <col min="1797" max="1797" width="16.44140625" style="47" customWidth="1"/>
    <col min="1798" max="1798" width="15.21875" style="47" customWidth="1"/>
    <col min="1799" max="1799" width="16.44140625" style="47" customWidth="1"/>
    <col min="1800" max="2049" width="11" style="47"/>
    <col min="2050" max="2050" width="43.44140625" style="47" customWidth="1"/>
    <col min="2051" max="2051" width="15.21875" style="47" customWidth="1"/>
    <col min="2052" max="2052" width="14.6640625" style="47" customWidth="1"/>
    <col min="2053" max="2053" width="16.44140625" style="47" customWidth="1"/>
    <col min="2054" max="2054" width="15.21875" style="47" customWidth="1"/>
    <col min="2055" max="2055" width="16.44140625" style="47" customWidth="1"/>
    <col min="2056" max="2305" width="11" style="47"/>
    <col min="2306" max="2306" width="43.44140625" style="47" customWidth="1"/>
    <col min="2307" max="2307" width="15.21875" style="47" customWidth="1"/>
    <col min="2308" max="2308" width="14.6640625" style="47" customWidth="1"/>
    <col min="2309" max="2309" width="16.44140625" style="47" customWidth="1"/>
    <col min="2310" max="2310" width="15.21875" style="47" customWidth="1"/>
    <col min="2311" max="2311" width="16.44140625" style="47" customWidth="1"/>
    <col min="2312" max="2561" width="11" style="47"/>
    <col min="2562" max="2562" width="43.44140625" style="47" customWidth="1"/>
    <col min="2563" max="2563" width="15.21875" style="47" customWidth="1"/>
    <col min="2564" max="2564" width="14.6640625" style="47" customWidth="1"/>
    <col min="2565" max="2565" width="16.44140625" style="47" customWidth="1"/>
    <col min="2566" max="2566" width="15.21875" style="47" customWidth="1"/>
    <col min="2567" max="2567" width="16.44140625" style="47" customWidth="1"/>
    <col min="2568" max="2817" width="11" style="47"/>
    <col min="2818" max="2818" width="43.44140625" style="47" customWidth="1"/>
    <col min="2819" max="2819" width="15.21875" style="47" customWidth="1"/>
    <col min="2820" max="2820" width="14.6640625" style="47" customWidth="1"/>
    <col min="2821" max="2821" width="16.44140625" style="47" customWidth="1"/>
    <col min="2822" max="2822" width="15.21875" style="47" customWidth="1"/>
    <col min="2823" max="2823" width="16.44140625" style="47" customWidth="1"/>
    <col min="2824" max="3073" width="11" style="47"/>
    <col min="3074" max="3074" width="43.44140625" style="47" customWidth="1"/>
    <col min="3075" max="3075" width="15.21875" style="47" customWidth="1"/>
    <col min="3076" max="3076" width="14.6640625" style="47" customWidth="1"/>
    <col min="3077" max="3077" width="16.44140625" style="47" customWidth="1"/>
    <col min="3078" max="3078" width="15.21875" style="47" customWidth="1"/>
    <col min="3079" max="3079" width="16.44140625" style="47" customWidth="1"/>
    <col min="3080" max="3329" width="11" style="47"/>
    <col min="3330" max="3330" width="43.44140625" style="47" customWidth="1"/>
    <col min="3331" max="3331" width="15.21875" style="47" customWidth="1"/>
    <col min="3332" max="3332" width="14.6640625" style="47" customWidth="1"/>
    <col min="3333" max="3333" width="16.44140625" style="47" customWidth="1"/>
    <col min="3334" max="3334" width="15.21875" style="47" customWidth="1"/>
    <col min="3335" max="3335" width="16.44140625" style="47" customWidth="1"/>
    <col min="3336" max="3585" width="11" style="47"/>
    <col min="3586" max="3586" width="43.44140625" style="47" customWidth="1"/>
    <col min="3587" max="3587" width="15.21875" style="47" customWidth="1"/>
    <col min="3588" max="3588" width="14.6640625" style="47" customWidth="1"/>
    <col min="3589" max="3589" width="16.44140625" style="47" customWidth="1"/>
    <col min="3590" max="3590" width="15.21875" style="47" customWidth="1"/>
    <col min="3591" max="3591" width="16.44140625" style="47" customWidth="1"/>
    <col min="3592" max="3841" width="11" style="47"/>
    <col min="3842" max="3842" width="43.44140625" style="47" customWidth="1"/>
    <col min="3843" max="3843" width="15.21875" style="47" customWidth="1"/>
    <col min="3844" max="3844" width="14.6640625" style="47" customWidth="1"/>
    <col min="3845" max="3845" width="16.44140625" style="47" customWidth="1"/>
    <col min="3846" max="3846" width="15.21875" style="47" customWidth="1"/>
    <col min="3847" max="3847" width="16.44140625" style="47" customWidth="1"/>
    <col min="3848" max="4097" width="11" style="47"/>
    <col min="4098" max="4098" width="43.44140625" style="47" customWidth="1"/>
    <col min="4099" max="4099" width="15.21875" style="47" customWidth="1"/>
    <col min="4100" max="4100" width="14.6640625" style="47" customWidth="1"/>
    <col min="4101" max="4101" width="16.44140625" style="47" customWidth="1"/>
    <col min="4102" max="4102" width="15.21875" style="47" customWidth="1"/>
    <col min="4103" max="4103" width="16.44140625" style="47" customWidth="1"/>
    <col min="4104" max="4353" width="11" style="47"/>
    <col min="4354" max="4354" width="43.44140625" style="47" customWidth="1"/>
    <col min="4355" max="4355" width="15.21875" style="47" customWidth="1"/>
    <col min="4356" max="4356" width="14.6640625" style="47" customWidth="1"/>
    <col min="4357" max="4357" width="16.44140625" style="47" customWidth="1"/>
    <col min="4358" max="4358" width="15.21875" style="47" customWidth="1"/>
    <col min="4359" max="4359" width="16.44140625" style="47" customWidth="1"/>
    <col min="4360" max="4609" width="11" style="47"/>
    <col min="4610" max="4610" width="43.44140625" style="47" customWidth="1"/>
    <col min="4611" max="4611" width="15.21875" style="47" customWidth="1"/>
    <col min="4612" max="4612" width="14.6640625" style="47" customWidth="1"/>
    <col min="4613" max="4613" width="16.44140625" style="47" customWidth="1"/>
    <col min="4614" max="4614" width="15.21875" style="47" customWidth="1"/>
    <col min="4615" max="4615" width="16.44140625" style="47" customWidth="1"/>
    <col min="4616" max="4865" width="11" style="47"/>
    <col min="4866" max="4866" width="43.44140625" style="47" customWidth="1"/>
    <col min="4867" max="4867" width="15.21875" style="47" customWidth="1"/>
    <col min="4868" max="4868" width="14.6640625" style="47" customWidth="1"/>
    <col min="4869" max="4869" width="16.44140625" style="47" customWidth="1"/>
    <col min="4870" max="4870" width="15.21875" style="47" customWidth="1"/>
    <col min="4871" max="4871" width="16.44140625" style="47" customWidth="1"/>
    <col min="4872" max="5121" width="11" style="47"/>
    <col min="5122" max="5122" width="43.44140625" style="47" customWidth="1"/>
    <col min="5123" max="5123" width="15.21875" style="47" customWidth="1"/>
    <col min="5124" max="5124" width="14.6640625" style="47" customWidth="1"/>
    <col min="5125" max="5125" width="16.44140625" style="47" customWidth="1"/>
    <col min="5126" max="5126" width="15.21875" style="47" customWidth="1"/>
    <col min="5127" max="5127" width="16.44140625" style="47" customWidth="1"/>
    <col min="5128" max="5377" width="11" style="47"/>
    <col min="5378" max="5378" width="43.44140625" style="47" customWidth="1"/>
    <col min="5379" max="5379" width="15.21875" style="47" customWidth="1"/>
    <col min="5380" max="5380" width="14.6640625" style="47" customWidth="1"/>
    <col min="5381" max="5381" width="16.44140625" style="47" customWidth="1"/>
    <col min="5382" max="5382" width="15.21875" style="47" customWidth="1"/>
    <col min="5383" max="5383" width="16.44140625" style="47" customWidth="1"/>
    <col min="5384" max="5633" width="11" style="47"/>
    <col min="5634" max="5634" width="43.44140625" style="47" customWidth="1"/>
    <col min="5635" max="5635" width="15.21875" style="47" customWidth="1"/>
    <col min="5636" max="5636" width="14.6640625" style="47" customWidth="1"/>
    <col min="5637" max="5637" width="16.44140625" style="47" customWidth="1"/>
    <col min="5638" max="5638" width="15.21875" style="47" customWidth="1"/>
    <col min="5639" max="5639" width="16.44140625" style="47" customWidth="1"/>
    <col min="5640" max="5889" width="11" style="47"/>
    <col min="5890" max="5890" width="43.44140625" style="47" customWidth="1"/>
    <col min="5891" max="5891" width="15.21875" style="47" customWidth="1"/>
    <col min="5892" max="5892" width="14.6640625" style="47" customWidth="1"/>
    <col min="5893" max="5893" width="16.44140625" style="47" customWidth="1"/>
    <col min="5894" max="5894" width="15.21875" style="47" customWidth="1"/>
    <col min="5895" max="5895" width="16.44140625" style="47" customWidth="1"/>
    <col min="5896" max="6145" width="11" style="47"/>
    <col min="6146" max="6146" width="43.44140625" style="47" customWidth="1"/>
    <col min="6147" max="6147" width="15.21875" style="47" customWidth="1"/>
    <col min="6148" max="6148" width="14.6640625" style="47" customWidth="1"/>
    <col min="6149" max="6149" width="16.44140625" style="47" customWidth="1"/>
    <col min="6150" max="6150" width="15.21875" style="47" customWidth="1"/>
    <col min="6151" max="6151" width="16.44140625" style="47" customWidth="1"/>
    <col min="6152" max="6401" width="11" style="47"/>
    <col min="6402" max="6402" width="43.44140625" style="47" customWidth="1"/>
    <col min="6403" max="6403" width="15.21875" style="47" customWidth="1"/>
    <col min="6404" max="6404" width="14.6640625" style="47" customWidth="1"/>
    <col min="6405" max="6405" width="16.44140625" style="47" customWidth="1"/>
    <col min="6406" max="6406" width="15.21875" style="47" customWidth="1"/>
    <col min="6407" max="6407" width="16.44140625" style="47" customWidth="1"/>
    <col min="6408" max="6657" width="11" style="47"/>
    <col min="6658" max="6658" width="43.44140625" style="47" customWidth="1"/>
    <col min="6659" max="6659" width="15.21875" style="47" customWidth="1"/>
    <col min="6660" max="6660" width="14.6640625" style="47" customWidth="1"/>
    <col min="6661" max="6661" width="16.44140625" style="47" customWidth="1"/>
    <col min="6662" max="6662" width="15.21875" style="47" customWidth="1"/>
    <col min="6663" max="6663" width="16.44140625" style="47" customWidth="1"/>
    <col min="6664" max="6913" width="11" style="47"/>
    <col min="6914" max="6914" width="43.44140625" style="47" customWidth="1"/>
    <col min="6915" max="6915" width="15.21875" style="47" customWidth="1"/>
    <col min="6916" max="6916" width="14.6640625" style="47" customWidth="1"/>
    <col min="6917" max="6917" width="16.44140625" style="47" customWidth="1"/>
    <col min="6918" max="6918" width="15.21875" style="47" customWidth="1"/>
    <col min="6919" max="6919" width="16.44140625" style="47" customWidth="1"/>
    <col min="6920" max="7169" width="11" style="47"/>
    <col min="7170" max="7170" width="43.44140625" style="47" customWidth="1"/>
    <col min="7171" max="7171" width="15.21875" style="47" customWidth="1"/>
    <col min="7172" max="7172" width="14.6640625" style="47" customWidth="1"/>
    <col min="7173" max="7173" width="16.44140625" style="47" customWidth="1"/>
    <col min="7174" max="7174" width="15.21875" style="47" customWidth="1"/>
    <col min="7175" max="7175" width="16.44140625" style="47" customWidth="1"/>
    <col min="7176" max="7425" width="11" style="47"/>
    <col min="7426" max="7426" width="43.44140625" style="47" customWidth="1"/>
    <col min="7427" max="7427" width="15.21875" style="47" customWidth="1"/>
    <col min="7428" max="7428" width="14.6640625" style="47" customWidth="1"/>
    <col min="7429" max="7429" width="16.44140625" style="47" customWidth="1"/>
    <col min="7430" max="7430" width="15.21875" style="47" customWidth="1"/>
    <col min="7431" max="7431" width="16.44140625" style="47" customWidth="1"/>
    <col min="7432" max="7681" width="11" style="47"/>
    <col min="7682" max="7682" width="43.44140625" style="47" customWidth="1"/>
    <col min="7683" max="7683" width="15.21875" style="47" customWidth="1"/>
    <col min="7684" max="7684" width="14.6640625" style="47" customWidth="1"/>
    <col min="7685" max="7685" width="16.44140625" style="47" customWidth="1"/>
    <col min="7686" max="7686" width="15.21875" style="47" customWidth="1"/>
    <col min="7687" max="7687" width="16.44140625" style="47" customWidth="1"/>
    <col min="7688" max="7937" width="11" style="47"/>
    <col min="7938" max="7938" width="43.44140625" style="47" customWidth="1"/>
    <col min="7939" max="7939" width="15.21875" style="47" customWidth="1"/>
    <col min="7940" max="7940" width="14.6640625" style="47" customWidth="1"/>
    <col min="7941" max="7941" width="16.44140625" style="47" customWidth="1"/>
    <col min="7942" max="7942" width="15.21875" style="47" customWidth="1"/>
    <col min="7943" max="7943" width="16.44140625" style="47" customWidth="1"/>
    <col min="7944" max="8193" width="11" style="47"/>
    <col min="8194" max="8194" width="43.44140625" style="47" customWidth="1"/>
    <col min="8195" max="8195" width="15.21875" style="47" customWidth="1"/>
    <col min="8196" max="8196" width="14.6640625" style="47" customWidth="1"/>
    <col min="8197" max="8197" width="16.44140625" style="47" customWidth="1"/>
    <col min="8198" max="8198" width="15.21875" style="47" customWidth="1"/>
    <col min="8199" max="8199" width="16.44140625" style="47" customWidth="1"/>
    <col min="8200" max="8449" width="11" style="47"/>
    <col min="8450" max="8450" width="43.44140625" style="47" customWidth="1"/>
    <col min="8451" max="8451" width="15.21875" style="47" customWidth="1"/>
    <col min="8452" max="8452" width="14.6640625" style="47" customWidth="1"/>
    <col min="8453" max="8453" width="16.44140625" style="47" customWidth="1"/>
    <col min="8454" max="8454" width="15.21875" style="47" customWidth="1"/>
    <col min="8455" max="8455" width="16.44140625" style="47" customWidth="1"/>
    <col min="8456" max="8705" width="11" style="47"/>
    <col min="8706" max="8706" width="43.44140625" style="47" customWidth="1"/>
    <col min="8707" max="8707" width="15.21875" style="47" customWidth="1"/>
    <col min="8708" max="8708" width="14.6640625" style="47" customWidth="1"/>
    <col min="8709" max="8709" width="16.44140625" style="47" customWidth="1"/>
    <col min="8710" max="8710" width="15.21875" style="47" customWidth="1"/>
    <col min="8711" max="8711" width="16.44140625" style="47" customWidth="1"/>
    <col min="8712" max="8961" width="11" style="47"/>
    <col min="8962" max="8962" width="43.44140625" style="47" customWidth="1"/>
    <col min="8963" max="8963" width="15.21875" style="47" customWidth="1"/>
    <col min="8964" max="8964" width="14.6640625" style="47" customWidth="1"/>
    <col min="8965" max="8965" width="16.44140625" style="47" customWidth="1"/>
    <col min="8966" max="8966" width="15.21875" style="47" customWidth="1"/>
    <col min="8967" max="8967" width="16.44140625" style="47" customWidth="1"/>
    <col min="8968" max="9217" width="11" style="47"/>
    <col min="9218" max="9218" width="43.44140625" style="47" customWidth="1"/>
    <col min="9219" max="9219" width="15.21875" style="47" customWidth="1"/>
    <col min="9220" max="9220" width="14.6640625" style="47" customWidth="1"/>
    <col min="9221" max="9221" width="16.44140625" style="47" customWidth="1"/>
    <col min="9222" max="9222" width="15.21875" style="47" customWidth="1"/>
    <col min="9223" max="9223" width="16.44140625" style="47" customWidth="1"/>
    <col min="9224" max="9473" width="11" style="47"/>
    <col min="9474" max="9474" width="43.44140625" style="47" customWidth="1"/>
    <col min="9475" max="9475" width="15.21875" style="47" customWidth="1"/>
    <col min="9476" max="9476" width="14.6640625" style="47" customWidth="1"/>
    <col min="9477" max="9477" width="16.44140625" style="47" customWidth="1"/>
    <col min="9478" max="9478" width="15.21875" style="47" customWidth="1"/>
    <col min="9479" max="9479" width="16.44140625" style="47" customWidth="1"/>
    <col min="9480" max="9729" width="11" style="47"/>
    <col min="9730" max="9730" width="43.44140625" style="47" customWidth="1"/>
    <col min="9731" max="9731" width="15.21875" style="47" customWidth="1"/>
    <col min="9732" max="9732" width="14.6640625" style="47" customWidth="1"/>
    <col min="9733" max="9733" width="16.44140625" style="47" customWidth="1"/>
    <col min="9734" max="9734" width="15.21875" style="47" customWidth="1"/>
    <col min="9735" max="9735" width="16.44140625" style="47" customWidth="1"/>
    <col min="9736" max="9985" width="11" style="47"/>
    <col min="9986" max="9986" width="43.44140625" style="47" customWidth="1"/>
    <col min="9987" max="9987" width="15.21875" style="47" customWidth="1"/>
    <col min="9988" max="9988" width="14.6640625" style="47" customWidth="1"/>
    <col min="9989" max="9989" width="16.44140625" style="47" customWidth="1"/>
    <col min="9990" max="9990" width="15.21875" style="47" customWidth="1"/>
    <col min="9991" max="9991" width="16.44140625" style="47" customWidth="1"/>
    <col min="9992" max="10241" width="11" style="47"/>
    <col min="10242" max="10242" width="43.44140625" style="47" customWidth="1"/>
    <col min="10243" max="10243" width="15.21875" style="47" customWidth="1"/>
    <col min="10244" max="10244" width="14.6640625" style="47" customWidth="1"/>
    <col min="10245" max="10245" width="16.44140625" style="47" customWidth="1"/>
    <col min="10246" max="10246" width="15.21875" style="47" customWidth="1"/>
    <col min="10247" max="10247" width="16.44140625" style="47" customWidth="1"/>
    <col min="10248" max="10497" width="11" style="47"/>
    <col min="10498" max="10498" width="43.44140625" style="47" customWidth="1"/>
    <col min="10499" max="10499" width="15.21875" style="47" customWidth="1"/>
    <col min="10500" max="10500" width="14.6640625" style="47" customWidth="1"/>
    <col min="10501" max="10501" width="16.44140625" style="47" customWidth="1"/>
    <col min="10502" max="10502" width="15.21875" style="47" customWidth="1"/>
    <col min="10503" max="10503" width="16.44140625" style="47" customWidth="1"/>
    <col min="10504" max="10753" width="11" style="47"/>
    <col min="10754" max="10754" width="43.44140625" style="47" customWidth="1"/>
    <col min="10755" max="10755" width="15.21875" style="47" customWidth="1"/>
    <col min="10756" max="10756" width="14.6640625" style="47" customWidth="1"/>
    <col min="10757" max="10757" width="16.44140625" style="47" customWidth="1"/>
    <col min="10758" max="10758" width="15.21875" style="47" customWidth="1"/>
    <col min="10759" max="10759" width="16.44140625" style="47" customWidth="1"/>
    <col min="10760" max="11009" width="11" style="47"/>
    <col min="11010" max="11010" width="43.44140625" style="47" customWidth="1"/>
    <col min="11011" max="11011" width="15.21875" style="47" customWidth="1"/>
    <col min="11012" max="11012" width="14.6640625" style="47" customWidth="1"/>
    <col min="11013" max="11013" width="16.44140625" style="47" customWidth="1"/>
    <col min="11014" max="11014" width="15.21875" style="47" customWidth="1"/>
    <col min="11015" max="11015" width="16.44140625" style="47" customWidth="1"/>
    <col min="11016" max="11265" width="11" style="47"/>
    <col min="11266" max="11266" width="43.44140625" style="47" customWidth="1"/>
    <col min="11267" max="11267" width="15.21875" style="47" customWidth="1"/>
    <col min="11268" max="11268" width="14.6640625" style="47" customWidth="1"/>
    <col min="11269" max="11269" width="16.44140625" style="47" customWidth="1"/>
    <col min="11270" max="11270" width="15.21875" style="47" customWidth="1"/>
    <col min="11271" max="11271" width="16.44140625" style="47" customWidth="1"/>
    <col min="11272" max="11521" width="11" style="47"/>
    <col min="11522" max="11522" width="43.44140625" style="47" customWidth="1"/>
    <col min="11523" max="11523" width="15.21875" style="47" customWidth="1"/>
    <col min="11524" max="11524" width="14.6640625" style="47" customWidth="1"/>
    <col min="11525" max="11525" width="16.44140625" style="47" customWidth="1"/>
    <col min="11526" max="11526" width="15.21875" style="47" customWidth="1"/>
    <col min="11527" max="11527" width="16.44140625" style="47" customWidth="1"/>
    <col min="11528" max="11777" width="11" style="47"/>
    <col min="11778" max="11778" width="43.44140625" style="47" customWidth="1"/>
    <col min="11779" max="11779" width="15.21875" style="47" customWidth="1"/>
    <col min="11780" max="11780" width="14.6640625" style="47" customWidth="1"/>
    <col min="11781" max="11781" width="16.44140625" style="47" customWidth="1"/>
    <col min="11782" max="11782" width="15.21875" style="47" customWidth="1"/>
    <col min="11783" max="11783" width="16.44140625" style="47" customWidth="1"/>
    <col min="11784" max="12033" width="11" style="47"/>
    <col min="12034" max="12034" width="43.44140625" style="47" customWidth="1"/>
    <col min="12035" max="12035" width="15.21875" style="47" customWidth="1"/>
    <col min="12036" max="12036" width="14.6640625" style="47" customWidth="1"/>
    <col min="12037" max="12037" width="16.44140625" style="47" customWidth="1"/>
    <col min="12038" max="12038" width="15.21875" style="47" customWidth="1"/>
    <col min="12039" max="12039" width="16.44140625" style="47" customWidth="1"/>
    <col min="12040" max="12289" width="11" style="47"/>
    <col min="12290" max="12290" width="43.44140625" style="47" customWidth="1"/>
    <col min="12291" max="12291" width="15.21875" style="47" customWidth="1"/>
    <col min="12292" max="12292" width="14.6640625" style="47" customWidth="1"/>
    <col min="12293" max="12293" width="16.44140625" style="47" customWidth="1"/>
    <col min="12294" max="12294" width="15.21875" style="47" customWidth="1"/>
    <col min="12295" max="12295" width="16.44140625" style="47" customWidth="1"/>
    <col min="12296" max="12545" width="11" style="47"/>
    <col min="12546" max="12546" width="43.44140625" style="47" customWidth="1"/>
    <col min="12547" max="12547" width="15.21875" style="47" customWidth="1"/>
    <col min="12548" max="12548" width="14.6640625" style="47" customWidth="1"/>
    <col min="12549" max="12549" width="16.44140625" style="47" customWidth="1"/>
    <col min="12550" max="12550" width="15.21875" style="47" customWidth="1"/>
    <col min="12551" max="12551" width="16.44140625" style="47" customWidth="1"/>
    <col min="12552" max="12801" width="11" style="47"/>
    <col min="12802" max="12802" width="43.44140625" style="47" customWidth="1"/>
    <col min="12803" max="12803" width="15.21875" style="47" customWidth="1"/>
    <col min="12804" max="12804" width="14.6640625" style="47" customWidth="1"/>
    <col min="12805" max="12805" width="16.44140625" style="47" customWidth="1"/>
    <col min="12806" max="12806" width="15.21875" style="47" customWidth="1"/>
    <col min="12807" max="12807" width="16.44140625" style="47" customWidth="1"/>
    <col min="12808" max="13057" width="11" style="47"/>
    <col min="13058" max="13058" width="43.44140625" style="47" customWidth="1"/>
    <col min="13059" max="13059" width="15.21875" style="47" customWidth="1"/>
    <col min="13060" max="13060" width="14.6640625" style="47" customWidth="1"/>
    <col min="13061" max="13061" width="16.44140625" style="47" customWidth="1"/>
    <col min="13062" max="13062" width="15.21875" style="47" customWidth="1"/>
    <col min="13063" max="13063" width="16.44140625" style="47" customWidth="1"/>
    <col min="13064" max="13313" width="11" style="47"/>
    <col min="13314" max="13314" width="43.44140625" style="47" customWidth="1"/>
    <col min="13315" max="13315" width="15.21875" style="47" customWidth="1"/>
    <col min="13316" max="13316" width="14.6640625" style="47" customWidth="1"/>
    <col min="13317" max="13317" width="16.44140625" style="47" customWidth="1"/>
    <col min="13318" max="13318" width="15.21875" style="47" customWidth="1"/>
    <col min="13319" max="13319" width="16.44140625" style="47" customWidth="1"/>
    <col min="13320" max="13569" width="11" style="47"/>
    <col min="13570" max="13570" width="43.44140625" style="47" customWidth="1"/>
    <col min="13571" max="13571" width="15.21875" style="47" customWidth="1"/>
    <col min="13572" max="13572" width="14.6640625" style="47" customWidth="1"/>
    <col min="13573" max="13573" width="16.44140625" style="47" customWidth="1"/>
    <col min="13574" max="13574" width="15.21875" style="47" customWidth="1"/>
    <col min="13575" max="13575" width="16.44140625" style="47" customWidth="1"/>
    <col min="13576" max="13825" width="11" style="47"/>
    <col min="13826" max="13826" width="43.44140625" style="47" customWidth="1"/>
    <col min="13827" max="13827" width="15.21875" style="47" customWidth="1"/>
    <col min="13828" max="13828" width="14.6640625" style="47" customWidth="1"/>
    <col min="13829" max="13829" width="16.44140625" style="47" customWidth="1"/>
    <col min="13830" max="13830" width="15.21875" style="47" customWidth="1"/>
    <col min="13831" max="13831" width="16.44140625" style="47" customWidth="1"/>
    <col min="13832" max="14081" width="11" style="47"/>
    <col min="14082" max="14082" width="43.44140625" style="47" customWidth="1"/>
    <col min="14083" max="14083" width="15.21875" style="47" customWidth="1"/>
    <col min="14084" max="14084" width="14.6640625" style="47" customWidth="1"/>
    <col min="14085" max="14085" width="16.44140625" style="47" customWidth="1"/>
    <col min="14086" max="14086" width="15.21875" style="47" customWidth="1"/>
    <col min="14087" max="14087" width="16.44140625" style="47" customWidth="1"/>
    <col min="14088" max="14337" width="11" style="47"/>
    <col min="14338" max="14338" width="43.44140625" style="47" customWidth="1"/>
    <col min="14339" max="14339" width="15.21875" style="47" customWidth="1"/>
    <col min="14340" max="14340" width="14.6640625" style="47" customWidth="1"/>
    <col min="14341" max="14341" width="16.44140625" style="47" customWidth="1"/>
    <col min="14342" max="14342" width="15.21875" style="47" customWidth="1"/>
    <col min="14343" max="14343" width="16.44140625" style="47" customWidth="1"/>
    <col min="14344" max="14593" width="11" style="47"/>
    <col min="14594" max="14594" width="43.44140625" style="47" customWidth="1"/>
    <col min="14595" max="14595" width="15.21875" style="47" customWidth="1"/>
    <col min="14596" max="14596" width="14.6640625" style="47" customWidth="1"/>
    <col min="14597" max="14597" width="16.44140625" style="47" customWidth="1"/>
    <col min="14598" max="14598" width="15.21875" style="47" customWidth="1"/>
    <col min="14599" max="14599" width="16.44140625" style="47" customWidth="1"/>
    <col min="14600" max="14849" width="11" style="47"/>
    <col min="14850" max="14850" width="43.44140625" style="47" customWidth="1"/>
    <col min="14851" max="14851" width="15.21875" style="47" customWidth="1"/>
    <col min="14852" max="14852" width="14.6640625" style="47" customWidth="1"/>
    <col min="14853" max="14853" width="16.44140625" style="47" customWidth="1"/>
    <col min="14854" max="14854" width="15.21875" style="47" customWidth="1"/>
    <col min="14855" max="14855" width="16.44140625" style="47" customWidth="1"/>
    <col min="14856" max="15105" width="11" style="47"/>
    <col min="15106" max="15106" width="43.44140625" style="47" customWidth="1"/>
    <col min="15107" max="15107" width="15.21875" style="47" customWidth="1"/>
    <col min="15108" max="15108" width="14.6640625" style="47" customWidth="1"/>
    <col min="15109" max="15109" width="16.44140625" style="47" customWidth="1"/>
    <col min="15110" max="15110" width="15.21875" style="47" customWidth="1"/>
    <col min="15111" max="15111" width="16.44140625" style="47" customWidth="1"/>
    <col min="15112" max="15361" width="11" style="47"/>
    <col min="15362" max="15362" width="43.44140625" style="47" customWidth="1"/>
    <col min="15363" max="15363" width="15.21875" style="47" customWidth="1"/>
    <col min="15364" max="15364" width="14.6640625" style="47" customWidth="1"/>
    <col min="15365" max="15365" width="16.44140625" style="47" customWidth="1"/>
    <col min="15366" max="15366" width="15.21875" style="47" customWidth="1"/>
    <col min="15367" max="15367" width="16.44140625" style="47" customWidth="1"/>
    <col min="15368" max="15617" width="11" style="47"/>
    <col min="15618" max="15618" width="43.44140625" style="47" customWidth="1"/>
    <col min="15619" max="15619" width="15.21875" style="47" customWidth="1"/>
    <col min="15620" max="15620" width="14.6640625" style="47" customWidth="1"/>
    <col min="15621" max="15621" width="16.44140625" style="47" customWidth="1"/>
    <col min="15622" max="15622" width="15.21875" style="47" customWidth="1"/>
    <col min="15623" max="15623" width="16.44140625" style="47" customWidth="1"/>
    <col min="15624" max="15873" width="11" style="47"/>
    <col min="15874" max="15874" width="43.44140625" style="47" customWidth="1"/>
    <col min="15875" max="15875" width="15.21875" style="47" customWidth="1"/>
    <col min="15876" max="15876" width="14.6640625" style="47" customWidth="1"/>
    <col min="15877" max="15877" width="16.44140625" style="47" customWidth="1"/>
    <col min="15878" max="15878" width="15.21875" style="47" customWidth="1"/>
    <col min="15879" max="15879" width="16.44140625" style="47" customWidth="1"/>
    <col min="15880" max="16129" width="11" style="47"/>
    <col min="16130" max="16130" width="43.44140625" style="47" customWidth="1"/>
    <col min="16131" max="16131" width="15.21875" style="47" customWidth="1"/>
    <col min="16132" max="16132" width="14.6640625" style="47" customWidth="1"/>
    <col min="16133" max="16133" width="16.44140625" style="47" customWidth="1"/>
    <col min="16134" max="16134" width="15.21875" style="47" customWidth="1"/>
    <col min="16135" max="16135" width="16.44140625" style="47" customWidth="1"/>
    <col min="16136" max="16384" width="11" style="47"/>
  </cols>
  <sheetData>
    <row r="1" spans="2:11" s="45" customFormat="1" x14ac:dyDescent="0.35">
      <c r="B1" s="87" t="s">
        <v>0</v>
      </c>
      <c r="C1" s="88"/>
      <c r="D1" s="88"/>
      <c r="E1" s="88"/>
      <c r="F1" s="88"/>
      <c r="G1" s="89"/>
      <c r="H1" s="44"/>
      <c r="I1" s="44"/>
      <c r="J1" s="44"/>
      <c r="K1" s="44"/>
    </row>
    <row r="2" spans="2:11" x14ac:dyDescent="0.35">
      <c r="B2" s="90" t="s">
        <v>1</v>
      </c>
      <c r="C2" s="91"/>
      <c r="D2" s="91"/>
      <c r="E2" s="91"/>
      <c r="F2" s="91"/>
      <c r="G2" s="92"/>
    </row>
    <row r="3" spans="2:11" ht="16.8" thickBot="1" x14ac:dyDescent="0.4">
      <c r="B3" s="93" t="s">
        <v>50</v>
      </c>
      <c r="C3" s="94"/>
      <c r="D3" s="94"/>
      <c r="E3" s="94"/>
      <c r="F3" s="94"/>
      <c r="G3" s="95"/>
    </row>
    <row r="4" spans="2:11" x14ac:dyDescent="0.35">
      <c r="B4" s="48"/>
      <c r="C4" s="48"/>
      <c r="D4" s="49"/>
      <c r="E4" s="49"/>
      <c r="F4" s="48"/>
      <c r="G4" s="48"/>
    </row>
    <row r="5" spans="2:11" ht="36" customHeight="1" thickBot="1" x14ac:dyDescent="0.4">
      <c r="B5" s="50" t="s">
        <v>3</v>
      </c>
      <c r="C5" s="8" t="s">
        <v>51</v>
      </c>
      <c r="D5" s="8" t="s">
        <v>49</v>
      </c>
      <c r="E5" s="9" t="s">
        <v>6</v>
      </c>
      <c r="F5" s="8" t="s">
        <v>5</v>
      </c>
      <c r="G5" s="10" t="s">
        <v>7</v>
      </c>
    </row>
    <row r="6" spans="2:11" ht="16.8" thickTop="1" x14ac:dyDescent="0.35">
      <c r="B6" s="54" t="s">
        <v>8</v>
      </c>
      <c r="C6" s="12">
        <v>74016.34</v>
      </c>
      <c r="D6" s="12">
        <v>74529.34</v>
      </c>
      <c r="E6" s="13">
        <v>513</v>
      </c>
      <c r="F6" s="12">
        <v>110585</v>
      </c>
      <c r="G6" s="14">
        <v>36568.660000000003</v>
      </c>
    </row>
    <row r="7" spans="2:11" x14ac:dyDescent="0.35">
      <c r="B7" s="54" t="s">
        <v>9</v>
      </c>
      <c r="C7" s="12">
        <v>3962504.48</v>
      </c>
      <c r="D7" s="12">
        <v>2895109.94</v>
      </c>
      <c r="E7" s="13">
        <v>-1067394.54</v>
      </c>
      <c r="F7" s="12">
        <v>668905</v>
      </c>
      <c r="G7" s="14">
        <v>-3293599.48</v>
      </c>
    </row>
    <row r="8" spans="2:11" hidden="1" x14ac:dyDescent="0.35">
      <c r="B8" s="54" t="s">
        <v>10</v>
      </c>
      <c r="C8" s="12">
        <v>0</v>
      </c>
      <c r="D8" s="12">
        <v>0</v>
      </c>
      <c r="E8" s="13">
        <v>0</v>
      </c>
      <c r="F8" s="12"/>
      <c r="G8" s="14">
        <v>0</v>
      </c>
    </row>
    <row r="9" spans="2:11" x14ac:dyDescent="0.35">
      <c r="B9" s="54" t="s">
        <v>11</v>
      </c>
      <c r="C9" s="12">
        <v>2149924.19</v>
      </c>
      <c r="D9" s="12">
        <v>2313345.33</v>
      </c>
      <c r="E9" s="13">
        <v>163421.14000000013</v>
      </c>
      <c r="F9" s="12">
        <v>11112740</v>
      </c>
      <c r="G9" s="14">
        <v>8962814.8100000005</v>
      </c>
    </row>
    <row r="10" spans="2:11" hidden="1" x14ac:dyDescent="0.35">
      <c r="B10" s="54" t="s">
        <v>12</v>
      </c>
      <c r="C10" s="13">
        <v>0</v>
      </c>
      <c r="D10" s="13">
        <v>0</v>
      </c>
      <c r="E10" s="13">
        <v>0</v>
      </c>
      <c r="F10" s="13"/>
      <c r="G10" s="14">
        <v>0</v>
      </c>
    </row>
    <row r="11" spans="2:11" hidden="1" x14ac:dyDescent="0.35">
      <c r="B11" s="54" t="s">
        <v>13</v>
      </c>
      <c r="C11" s="13">
        <v>0</v>
      </c>
      <c r="D11" s="13">
        <v>0</v>
      </c>
      <c r="E11" s="13">
        <v>0</v>
      </c>
      <c r="F11" s="13"/>
      <c r="G11" s="14">
        <v>0</v>
      </c>
    </row>
    <row r="12" spans="2:11" x14ac:dyDescent="0.35">
      <c r="B12" s="54" t="s">
        <v>14</v>
      </c>
      <c r="C12" s="13"/>
      <c r="D12" s="13">
        <v>324.87</v>
      </c>
      <c r="E12" s="13">
        <v>324.87</v>
      </c>
      <c r="F12" s="13">
        <v>-364</v>
      </c>
      <c r="G12" s="14">
        <v>-364</v>
      </c>
    </row>
    <row r="13" spans="2:11" ht="16.8" thickBot="1" x14ac:dyDescent="0.4">
      <c r="B13" s="58" t="s">
        <v>15</v>
      </c>
      <c r="C13" s="16">
        <v>6186445.0099999998</v>
      </c>
      <c r="D13" s="16">
        <v>5283309.4799999995</v>
      </c>
      <c r="E13" s="17">
        <v>-903135.52999999991</v>
      </c>
      <c r="F13" s="16">
        <v>11891866</v>
      </c>
      <c r="G13" s="18">
        <v>5705420.9900000002</v>
      </c>
    </row>
    <row r="14" spans="2:11" ht="16.8" thickTop="1" x14ac:dyDescent="0.35">
      <c r="B14" s="62"/>
      <c r="C14" s="20"/>
      <c r="D14" s="20"/>
      <c r="E14" s="21"/>
      <c r="F14" s="20"/>
      <c r="G14" s="22"/>
    </row>
    <row r="15" spans="2:11" x14ac:dyDescent="0.35">
      <c r="B15" s="54"/>
      <c r="C15" s="12"/>
      <c r="D15" s="12"/>
      <c r="E15" s="23"/>
      <c r="F15" s="12"/>
      <c r="G15" s="24"/>
    </row>
    <row r="16" spans="2:11" x14ac:dyDescent="0.35">
      <c r="B16" s="54" t="s">
        <v>16</v>
      </c>
      <c r="C16" s="12">
        <v>5726392.4000000004</v>
      </c>
      <c r="D16" s="12">
        <v>5726392.4000000004</v>
      </c>
      <c r="E16" s="13">
        <v>0</v>
      </c>
      <c r="F16" s="12">
        <v>5726392</v>
      </c>
      <c r="G16" s="14">
        <v>-0.40000000037252903</v>
      </c>
    </row>
    <row r="17" spans="2:10" x14ac:dyDescent="0.35">
      <c r="B17" s="54" t="s">
        <v>17</v>
      </c>
      <c r="C17" s="12">
        <v>2325751.33</v>
      </c>
      <c r="D17" s="12">
        <v>2325751.33</v>
      </c>
      <c r="E17" s="13">
        <v>0</v>
      </c>
      <c r="F17" s="12">
        <v>2325751</v>
      </c>
      <c r="G17" s="14">
        <v>-0.33000000007450581</v>
      </c>
    </row>
    <row r="18" spans="2:10" x14ac:dyDescent="0.35">
      <c r="B18" s="54" t="s">
        <v>18</v>
      </c>
      <c r="C18" s="12">
        <v>47752017.229999997</v>
      </c>
      <c r="D18" s="12">
        <v>47752017.229999997</v>
      </c>
      <c r="E18" s="13">
        <v>0</v>
      </c>
      <c r="F18" s="12">
        <v>47715278</v>
      </c>
      <c r="G18" s="14">
        <v>-36739.229999996722</v>
      </c>
    </row>
    <row r="19" spans="2:10" x14ac:dyDescent="0.35">
      <c r="B19" s="54" t="s">
        <v>19</v>
      </c>
      <c r="C19" s="12">
        <v>347705.97</v>
      </c>
      <c r="D19" s="12">
        <v>347705.97</v>
      </c>
      <c r="E19" s="13">
        <v>0</v>
      </c>
      <c r="F19" s="12">
        <v>347706</v>
      </c>
      <c r="G19" s="14">
        <v>3.0000000027939677E-2</v>
      </c>
    </row>
    <row r="20" spans="2:10" x14ac:dyDescent="0.35">
      <c r="B20" s="54" t="s">
        <v>20</v>
      </c>
      <c r="C20" s="12">
        <v>5531707.4000000004</v>
      </c>
      <c r="D20" s="12">
        <v>5531707.4000000004</v>
      </c>
      <c r="E20" s="13">
        <v>0</v>
      </c>
      <c r="F20" s="12">
        <v>5531707</v>
      </c>
      <c r="G20" s="14">
        <v>-0.40000000037252903</v>
      </c>
    </row>
    <row r="21" spans="2:10" x14ac:dyDescent="0.35">
      <c r="B21" s="54" t="s">
        <v>21</v>
      </c>
      <c r="C21" s="12">
        <v>559930.77</v>
      </c>
      <c r="D21" s="12">
        <v>559930.77</v>
      </c>
      <c r="E21" s="13">
        <v>0</v>
      </c>
      <c r="F21" s="12">
        <v>559931</v>
      </c>
      <c r="G21" s="14">
        <v>0.22999999998137355</v>
      </c>
    </row>
    <row r="22" spans="2:10" x14ac:dyDescent="0.35">
      <c r="B22" s="54" t="s">
        <v>22</v>
      </c>
      <c r="C22" s="13">
        <v>-30348307.989999998</v>
      </c>
      <c r="D22" s="13">
        <v>-30348307.989999998</v>
      </c>
      <c r="E22" s="13">
        <v>0</v>
      </c>
      <c r="F22" s="13">
        <v>-30348308</v>
      </c>
      <c r="G22" s="14">
        <v>-1.0000001639127731E-2</v>
      </c>
    </row>
    <row r="23" spans="2:10" ht="16.8" thickBot="1" x14ac:dyDescent="0.4">
      <c r="B23" s="58" t="s">
        <v>23</v>
      </c>
      <c r="C23" s="16">
        <v>31895197.109999996</v>
      </c>
      <c r="D23" s="16">
        <v>31895197.109999996</v>
      </c>
      <c r="E23" s="25">
        <v>0</v>
      </c>
      <c r="F23" s="16">
        <v>31858458</v>
      </c>
      <c r="G23" s="26">
        <v>-36739.109999999171</v>
      </c>
    </row>
    <row r="24" spans="2:10" ht="16.8" thickTop="1" x14ac:dyDescent="0.35">
      <c r="B24" s="62"/>
      <c r="C24" s="20"/>
      <c r="D24" s="20"/>
      <c r="E24" s="20"/>
      <c r="F24" s="20"/>
      <c r="G24" s="22"/>
    </row>
    <row r="25" spans="2:10" x14ac:dyDescent="0.35">
      <c r="B25" s="54"/>
      <c r="C25" s="12"/>
      <c r="D25" s="12"/>
      <c r="E25" s="12"/>
      <c r="F25" s="12"/>
      <c r="G25" s="24"/>
    </row>
    <row r="26" spans="2:10" x14ac:dyDescent="0.35">
      <c r="B26" s="54" t="s">
        <v>24</v>
      </c>
      <c r="C26" s="12">
        <v>743608.15</v>
      </c>
      <c r="D26" s="12">
        <v>743608.15</v>
      </c>
      <c r="E26" s="13">
        <v>0</v>
      </c>
      <c r="F26" s="12">
        <v>743608.15</v>
      </c>
      <c r="G26" s="14">
        <v>0</v>
      </c>
    </row>
    <row r="27" spans="2:10" x14ac:dyDescent="0.35">
      <c r="B27" s="54" t="s">
        <v>25</v>
      </c>
      <c r="C27" s="13">
        <v>-743608.15</v>
      </c>
      <c r="D27" s="13">
        <v>-743608.15</v>
      </c>
      <c r="E27" s="13">
        <v>0</v>
      </c>
      <c r="F27" s="13">
        <v>-743608.15</v>
      </c>
      <c r="G27" s="14">
        <v>0</v>
      </c>
    </row>
    <row r="28" spans="2:10" x14ac:dyDescent="0.35">
      <c r="B28" s="54" t="s">
        <v>26</v>
      </c>
      <c r="C28" s="12">
        <v>45533.24</v>
      </c>
      <c r="D28" s="12">
        <v>45533.24</v>
      </c>
      <c r="E28" s="13">
        <v>0</v>
      </c>
      <c r="F28" s="12">
        <v>45533.24</v>
      </c>
      <c r="G28" s="14">
        <v>0</v>
      </c>
    </row>
    <row r="29" spans="2:10" x14ac:dyDescent="0.35">
      <c r="B29" s="54" t="s">
        <v>27</v>
      </c>
      <c r="C29" s="13">
        <v>-31110.21</v>
      </c>
      <c r="D29" s="13">
        <v>-31110.21</v>
      </c>
      <c r="E29" s="13">
        <v>0</v>
      </c>
      <c r="F29" s="13">
        <v>-31110</v>
      </c>
      <c r="G29" s="14">
        <v>0.20999999999912689</v>
      </c>
      <c r="J29" s="56"/>
    </row>
    <row r="30" spans="2:10" x14ac:dyDescent="0.35">
      <c r="B30" s="54" t="s">
        <v>28</v>
      </c>
      <c r="C30" s="12">
        <v>157364.67000000001</v>
      </c>
      <c r="D30" s="12">
        <v>157364.67000000001</v>
      </c>
      <c r="E30" s="13">
        <v>0</v>
      </c>
      <c r="F30" s="12">
        <v>165365</v>
      </c>
      <c r="G30" s="14">
        <v>8000.3299999999872</v>
      </c>
    </row>
    <row r="31" spans="2:10" ht="18" hidden="1" customHeight="1" x14ac:dyDescent="0.35">
      <c r="B31" s="54" t="s">
        <v>29</v>
      </c>
      <c r="C31" s="12">
        <v>0</v>
      </c>
      <c r="D31" s="12">
        <v>0</v>
      </c>
      <c r="E31" s="12">
        <v>0</v>
      </c>
      <c r="F31" s="12">
        <v>0</v>
      </c>
      <c r="G31" s="14">
        <v>0</v>
      </c>
    </row>
    <row r="32" spans="2:10" ht="16.8" thickBot="1" x14ac:dyDescent="0.4">
      <c r="B32" s="58" t="s">
        <v>30</v>
      </c>
      <c r="C32" s="16">
        <v>171787.7</v>
      </c>
      <c r="D32" s="16">
        <v>171787.7</v>
      </c>
      <c r="E32" s="25">
        <v>0</v>
      </c>
      <c r="F32" s="16">
        <v>179788.24</v>
      </c>
      <c r="G32" s="18">
        <v>7999.5399999999863</v>
      </c>
    </row>
    <row r="33" spans="2:10" ht="16.8" hidden="1" thickTop="1" x14ac:dyDescent="0.35">
      <c r="B33" s="62"/>
      <c r="C33" s="20"/>
      <c r="D33" s="20"/>
      <c r="E33" s="20"/>
      <c r="F33" s="20"/>
      <c r="G33" s="22"/>
    </row>
    <row r="34" spans="2:10" ht="16.8" thickTop="1" x14ac:dyDescent="0.35">
      <c r="B34" s="70"/>
      <c r="C34" s="28"/>
      <c r="D34" s="28"/>
      <c r="E34" s="28"/>
      <c r="F34" s="28"/>
      <c r="G34" s="29"/>
    </row>
    <row r="35" spans="2:10" ht="16.8" thickBot="1" x14ac:dyDescent="0.4">
      <c r="B35" s="73" t="s">
        <v>31</v>
      </c>
      <c r="C35" s="31">
        <v>38253428.819999993</v>
      </c>
      <c r="D35" s="31">
        <v>37350294.289999992</v>
      </c>
      <c r="E35" s="32">
        <v>-903135.52999999991</v>
      </c>
      <c r="F35" s="31">
        <v>43930105.239999995</v>
      </c>
      <c r="G35" s="33">
        <v>5676680.4200000009</v>
      </c>
    </row>
    <row r="36" spans="2:10" ht="16.8" thickTop="1" x14ac:dyDescent="0.35">
      <c r="B36" s="77"/>
      <c r="C36" s="35"/>
      <c r="D36" s="35"/>
      <c r="E36" s="35"/>
      <c r="F36" s="35"/>
      <c r="G36" s="36"/>
    </row>
    <row r="37" spans="2:10" hidden="1" x14ac:dyDescent="0.35">
      <c r="B37" s="77"/>
      <c r="C37" s="35"/>
      <c r="D37" s="35"/>
      <c r="E37" s="35"/>
      <c r="F37" s="35"/>
      <c r="G37" s="36"/>
    </row>
    <row r="38" spans="2:10" hidden="1" x14ac:dyDescent="0.35">
      <c r="B38" s="70"/>
      <c r="C38" s="28"/>
      <c r="D38" s="28"/>
      <c r="E38" s="28"/>
      <c r="F38" s="28"/>
      <c r="G38" s="29"/>
    </row>
    <row r="39" spans="2:10" x14ac:dyDescent="0.35">
      <c r="B39" s="70" t="s">
        <v>32</v>
      </c>
      <c r="C39" s="13">
        <v>19905</v>
      </c>
      <c r="D39" s="13">
        <v>19905</v>
      </c>
      <c r="E39" s="13">
        <v>0</v>
      </c>
      <c r="F39" s="13">
        <v>84114</v>
      </c>
      <c r="G39" s="14">
        <v>-64209</v>
      </c>
      <c r="J39" s="80"/>
    </row>
    <row r="40" spans="2:10" x14ac:dyDescent="0.35">
      <c r="B40" s="70" t="s">
        <v>33</v>
      </c>
      <c r="C40" s="13">
        <v>1374777.96</v>
      </c>
      <c r="D40" s="13">
        <v>1348941.89</v>
      </c>
      <c r="E40" s="13">
        <v>25836.070000000065</v>
      </c>
      <c r="F40" s="13">
        <v>5905807</v>
      </c>
      <c r="G40" s="14">
        <v>-4531029.04</v>
      </c>
    </row>
    <row r="41" spans="2:10" x14ac:dyDescent="0.35">
      <c r="B41" s="70" t="s">
        <v>34</v>
      </c>
      <c r="C41" s="13">
        <v>169358.17</v>
      </c>
      <c r="D41" s="13">
        <v>169358.17</v>
      </c>
      <c r="E41" s="13">
        <v>0</v>
      </c>
      <c r="F41" s="13">
        <v>2398906</v>
      </c>
      <c r="G41" s="14">
        <v>-2229547.83</v>
      </c>
    </row>
    <row r="42" spans="2:10" x14ac:dyDescent="0.35">
      <c r="B42" s="70" t="s">
        <v>35</v>
      </c>
      <c r="C42" s="13">
        <v>75317.42</v>
      </c>
      <c r="D42" s="13">
        <v>75317.42</v>
      </c>
      <c r="E42" s="13">
        <v>0</v>
      </c>
      <c r="F42" s="13">
        <v>3433737</v>
      </c>
      <c r="G42" s="14">
        <v>-3358419.58</v>
      </c>
    </row>
    <row r="43" spans="2:10" x14ac:dyDescent="0.35">
      <c r="B43" s="70" t="s">
        <v>36</v>
      </c>
      <c r="C43" s="13">
        <v>111731.29</v>
      </c>
      <c r="D43" s="13">
        <v>59305.62</v>
      </c>
      <c r="E43" s="13">
        <v>52425.669999999991</v>
      </c>
      <c r="F43" s="13">
        <v>55901</v>
      </c>
      <c r="G43" s="14">
        <v>55830.289999999994</v>
      </c>
    </row>
    <row r="44" spans="2:10" ht="16.8" thickBot="1" x14ac:dyDescent="0.4">
      <c r="B44" s="58" t="s">
        <v>37</v>
      </c>
      <c r="C44" s="17">
        <v>1751089.8399999999</v>
      </c>
      <c r="D44" s="17">
        <v>1672828.0999999999</v>
      </c>
      <c r="E44" s="17">
        <v>78261.740000000049</v>
      </c>
      <c r="F44" s="17">
        <v>11878465</v>
      </c>
      <c r="G44" s="18">
        <v>-10127375.16</v>
      </c>
    </row>
    <row r="45" spans="2:10" ht="16.8" thickTop="1" x14ac:dyDescent="0.35">
      <c r="B45" s="77"/>
      <c r="C45" s="35"/>
      <c r="D45" s="35"/>
      <c r="E45" s="35"/>
      <c r="F45" s="35"/>
      <c r="G45" s="36"/>
    </row>
    <row r="46" spans="2:10" x14ac:dyDescent="0.35">
      <c r="B46" s="70"/>
      <c r="C46" s="28"/>
      <c r="D46" s="28"/>
      <c r="E46" s="28"/>
      <c r="F46" s="28"/>
      <c r="G46" s="29"/>
    </row>
    <row r="47" spans="2:10" x14ac:dyDescent="0.35">
      <c r="B47" s="70" t="s">
        <v>38</v>
      </c>
      <c r="C47" s="28">
        <v>42008.47</v>
      </c>
      <c r="D47" s="28">
        <v>42008.47</v>
      </c>
      <c r="E47" s="13">
        <v>0</v>
      </c>
      <c r="F47" s="28">
        <v>42008.47</v>
      </c>
      <c r="G47" s="14">
        <v>0</v>
      </c>
    </row>
    <row r="48" spans="2:10" x14ac:dyDescent="0.35">
      <c r="B48" s="70" t="s">
        <v>39</v>
      </c>
      <c r="C48" s="28">
        <v>29998711.199999999</v>
      </c>
      <c r="D48" s="28">
        <v>29998711.199999999</v>
      </c>
      <c r="E48" s="13">
        <v>0</v>
      </c>
      <c r="F48" s="28">
        <v>29998711</v>
      </c>
      <c r="G48" s="14">
        <v>0.19999999925494194</v>
      </c>
    </row>
    <row r="49" spans="2:7" x14ac:dyDescent="0.35">
      <c r="B49" s="70" t="s">
        <v>40</v>
      </c>
      <c r="C49" s="13">
        <v>2010927.9</v>
      </c>
      <c r="D49" s="28">
        <v>2010927.9</v>
      </c>
      <c r="E49" s="13">
        <v>0</v>
      </c>
      <c r="F49" s="28">
        <v>74311506</v>
      </c>
      <c r="G49" s="14">
        <v>-72300578.099999994</v>
      </c>
    </row>
    <row r="50" spans="2:7" x14ac:dyDescent="0.35">
      <c r="B50" s="70" t="s">
        <v>41</v>
      </c>
      <c r="C50" s="38">
        <v>4450688.7000000048</v>
      </c>
      <c r="D50" s="13">
        <v>3625814</v>
      </c>
      <c r="E50" s="13">
        <v>824873.70000000484</v>
      </c>
      <c r="F50" s="13">
        <v>-72300585</v>
      </c>
      <c r="G50" s="14">
        <v>76751272.700000003</v>
      </c>
    </row>
    <row r="51" spans="2:7" ht="16.8" thickBot="1" x14ac:dyDescent="0.4">
      <c r="B51" s="58" t="s">
        <v>42</v>
      </c>
      <c r="C51" s="16">
        <v>36502336.270000003</v>
      </c>
      <c r="D51" s="16">
        <v>35677461.569999993</v>
      </c>
      <c r="E51" s="25">
        <v>824873.70000000484</v>
      </c>
      <c r="F51" s="16">
        <v>32051640.469999999</v>
      </c>
      <c r="G51" s="18">
        <v>4450694.8000000119</v>
      </c>
    </row>
    <row r="52" spans="2:7" ht="16.8" thickTop="1" x14ac:dyDescent="0.35">
      <c r="B52" s="77"/>
      <c r="C52" s="35"/>
      <c r="D52" s="35"/>
      <c r="E52" s="35"/>
      <c r="F52" s="35"/>
      <c r="G52" s="36"/>
    </row>
    <row r="53" spans="2:7" ht="16.8" thickBot="1" x14ac:dyDescent="0.4">
      <c r="B53" s="70"/>
      <c r="C53" s="28"/>
      <c r="D53" s="28"/>
      <c r="E53" s="28"/>
      <c r="F53" s="28"/>
      <c r="G53" s="29"/>
    </row>
    <row r="54" spans="2:7" ht="17.399999999999999" thickTop="1" thickBot="1" x14ac:dyDescent="0.4">
      <c r="B54" s="82" t="s">
        <v>43</v>
      </c>
      <c r="C54" s="40">
        <v>38253429.109999999</v>
      </c>
      <c r="D54" s="40">
        <v>37350293.669999994</v>
      </c>
      <c r="E54" s="41">
        <v>903136.44000000483</v>
      </c>
      <c r="F54" s="40">
        <v>43930105.469999999</v>
      </c>
      <c r="G54" s="42">
        <v>-5676680.3599999882</v>
      </c>
    </row>
    <row r="55" spans="2:7" ht="16.8" thickTop="1" x14ac:dyDescent="0.35"/>
    <row r="56" spans="2:7" x14ac:dyDescent="0.35">
      <c r="C56" s="86"/>
      <c r="D56" s="86"/>
      <c r="E56" s="86"/>
      <c r="F56" s="86"/>
      <c r="G56" s="86"/>
    </row>
  </sheetData>
  <mergeCells count="3">
    <mergeCell ref="B1:G1"/>
    <mergeCell ref="B2:G2"/>
    <mergeCell ref="B3:G3"/>
  </mergeCells>
  <printOptions horizontalCentered="1"/>
  <pageMargins left="0.17" right="0.17" top="0.18" bottom="0.22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K56"/>
  <sheetViews>
    <sheetView topLeftCell="C29" workbookViewId="0">
      <selection activeCell="E42" sqref="E42"/>
    </sheetView>
  </sheetViews>
  <sheetFormatPr baseColWidth="10" defaultColWidth="11" defaultRowHeight="16.2" x14ac:dyDescent="0.35"/>
  <cols>
    <col min="1" max="1" width="11" style="47"/>
    <col min="2" max="2" width="43.44140625" style="47" customWidth="1"/>
    <col min="3" max="3" width="15.21875" style="47" customWidth="1"/>
    <col min="4" max="4" width="14.6640625" style="47" customWidth="1"/>
    <col min="5" max="5" width="16.44140625" style="47" customWidth="1"/>
    <col min="6" max="6" width="15.21875" style="47" customWidth="1"/>
    <col min="7" max="7" width="16.44140625" style="47" customWidth="1"/>
    <col min="8" max="11" width="11" style="46"/>
    <col min="12" max="257" width="11" style="47"/>
    <col min="258" max="258" width="43.44140625" style="47" customWidth="1"/>
    <col min="259" max="259" width="15.21875" style="47" customWidth="1"/>
    <col min="260" max="260" width="14.6640625" style="47" customWidth="1"/>
    <col min="261" max="261" width="16.44140625" style="47" customWidth="1"/>
    <col min="262" max="262" width="15.21875" style="47" customWidth="1"/>
    <col min="263" max="263" width="16.44140625" style="47" customWidth="1"/>
    <col min="264" max="513" width="11" style="47"/>
    <col min="514" max="514" width="43.44140625" style="47" customWidth="1"/>
    <col min="515" max="515" width="15.21875" style="47" customWidth="1"/>
    <col min="516" max="516" width="14.6640625" style="47" customWidth="1"/>
    <col min="517" max="517" width="16.44140625" style="47" customWidth="1"/>
    <col min="518" max="518" width="15.21875" style="47" customWidth="1"/>
    <col min="519" max="519" width="16.44140625" style="47" customWidth="1"/>
    <col min="520" max="769" width="11" style="47"/>
    <col min="770" max="770" width="43.44140625" style="47" customWidth="1"/>
    <col min="771" max="771" width="15.21875" style="47" customWidth="1"/>
    <col min="772" max="772" width="14.6640625" style="47" customWidth="1"/>
    <col min="773" max="773" width="16.44140625" style="47" customWidth="1"/>
    <col min="774" max="774" width="15.21875" style="47" customWidth="1"/>
    <col min="775" max="775" width="16.44140625" style="47" customWidth="1"/>
    <col min="776" max="1025" width="11" style="47"/>
    <col min="1026" max="1026" width="43.44140625" style="47" customWidth="1"/>
    <col min="1027" max="1027" width="15.21875" style="47" customWidth="1"/>
    <col min="1028" max="1028" width="14.6640625" style="47" customWidth="1"/>
    <col min="1029" max="1029" width="16.44140625" style="47" customWidth="1"/>
    <col min="1030" max="1030" width="15.21875" style="47" customWidth="1"/>
    <col min="1031" max="1031" width="16.44140625" style="47" customWidth="1"/>
    <col min="1032" max="1281" width="11" style="47"/>
    <col min="1282" max="1282" width="43.44140625" style="47" customWidth="1"/>
    <col min="1283" max="1283" width="15.21875" style="47" customWidth="1"/>
    <col min="1284" max="1284" width="14.6640625" style="47" customWidth="1"/>
    <col min="1285" max="1285" width="16.44140625" style="47" customWidth="1"/>
    <col min="1286" max="1286" width="15.21875" style="47" customWidth="1"/>
    <col min="1287" max="1287" width="16.44140625" style="47" customWidth="1"/>
    <col min="1288" max="1537" width="11" style="47"/>
    <col min="1538" max="1538" width="43.44140625" style="47" customWidth="1"/>
    <col min="1539" max="1539" width="15.21875" style="47" customWidth="1"/>
    <col min="1540" max="1540" width="14.6640625" style="47" customWidth="1"/>
    <col min="1541" max="1541" width="16.44140625" style="47" customWidth="1"/>
    <col min="1542" max="1542" width="15.21875" style="47" customWidth="1"/>
    <col min="1543" max="1543" width="16.44140625" style="47" customWidth="1"/>
    <col min="1544" max="1793" width="11" style="47"/>
    <col min="1794" max="1794" width="43.44140625" style="47" customWidth="1"/>
    <col min="1795" max="1795" width="15.21875" style="47" customWidth="1"/>
    <col min="1796" max="1796" width="14.6640625" style="47" customWidth="1"/>
    <col min="1797" max="1797" width="16.44140625" style="47" customWidth="1"/>
    <col min="1798" max="1798" width="15.21875" style="47" customWidth="1"/>
    <col min="1799" max="1799" width="16.44140625" style="47" customWidth="1"/>
    <col min="1800" max="2049" width="11" style="47"/>
    <col min="2050" max="2050" width="43.44140625" style="47" customWidth="1"/>
    <col min="2051" max="2051" width="15.21875" style="47" customWidth="1"/>
    <col min="2052" max="2052" width="14.6640625" style="47" customWidth="1"/>
    <col min="2053" max="2053" width="16.44140625" style="47" customWidth="1"/>
    <col min="2054" max="2054" width="15.21875" style="47" customWidth="1"/>
    <col min="2055" max="2055" width="16.44140625" style="47" customWidth="1"/>
    <col min="2056" max="2305" width="11" style="47"/>
    <col min="2306" max="2306" width="43.44140625" style="47" customWidth="1"/>
    <col min="2307" max="2307" width="15.21875" style="47" customWidth="1"/>
    <col min="2308" max="2308" width="14.6640625" style="47" customWidth="1"/>
    <col min="2309" max="2309" width="16.44140625" style="47" customWidth="1"/>
    <col min="2310" max="2310" width="15.21875" style="47" customWidth="1"/>
    <col min="2311" max="2311" width="16.44140625" style="47" customWidth="1"/>
    <col min="2312" max="2561" width="11" style="47"/>
    <col min="2562" max="2562" width="43.44140625" style="47" customWidth="1"/>
    <col min="2563" max="2563" width="15.21875" style="47" customWidth="1"/>
    <col min="2564" max="2564" width="14.6640625" style="47" customWidth="1"/>
    <col min="2565" max="2565" width="16.44140625" style="47" customWidth="1"/>
    <col min="2566" max="2566" width="15.21875" style="47" customWidth="1"/>
    <col min="2567" max="2567" width="16.44140625" style="47" customWidth="1"/>
    <col min="2568" max="2817" width="11" style="47"/>
    <col min="2818" max="2818" width="43.44140625" style="47" customWidth="1"/>
    <col min="2819" max="2819" width="15.21875" style="47" customWidth="1"/>
    <col min="2820" max="2820" width="14.6640625" style="47" customWidth="1"/>
    <col min="2821" max="2821" width="16.44140625" style="47" customWidth="1"/>
    <col min="2822" max="2822" width="15.21875" style="47" customWidth="1"/>
    <col min="2823" max="2823" width="16.44140625" style="47" customWidth="1"/>
    <col min="2824" max="3073" width="11" style="47"/>
    <col min="3074" max="3074" width="43.44140625" style="47" customWidth="1"/>
    <col min="3075" max="3075" width="15.21875" style="47" customWidth="1"/>
    <col min="3076" max="3076" width="14.6640625" style="47" customWidth="1"/>
    <col min="3077" max="3077" width="16.44140625" style="47" customWidth="1"/>
    <col min="3078" max="3078" width="15.21875" style="47" customWidth="1"/>
    <col min="3079" max="3079" width="16.44140625" style="47" customWidth="1"/>
    <col min="3080" max="3329" width="11" style="47"/>
    <col min="3330" max="3330" width="43.44140625" style="47" customWidth="1"/>
    <col min="3331" max="3331" width="15.21875" style="47" customWidth="1"/>
    <col min="3332" max="3332" width="14.6640625" style="47" customWidth="1"/>
    <col min="3333" max="3333" width="16.44140625" style="47" customWidth="1"/>
    <col min="3334" max="3334" width="15.21875" style="47" customWidth="1"/>
    <col min="3335" max="3335" width="16.44140625" style="47" customWidth="1"/>
    <col min="3336" max="3585" width="11" style="47"/>
    <col min="3586" max="3586" width="43.44140625" style="47" customWidth="1"/>
    <col min="3587" max="3587" width="15.21875" style="47" customWidth="1"/>
    <col min="3588" max="3588" width="14.6640625" style="47" customWidth="1"/>
    <col min="3589" max="3589" width="16.44140625" style="47" customWidth="1"/>
    <col min="3590" max="3590" width="15.21875" style="47" customWidth="1"/>
    <col min="3591" max="3591" width="16.44140625" style="47" customWidth="1"/>
    <col min="3592" max="3841" width="11" style="47"/>
    <col min="3842" max="3842" width="43.44140625" style="47" customWidth="1"/>
    <col min="3843" max="3843" width="15.21875" style="47" customWidth="1"/>
    <col min="3844" max="3844" width="14.6640625" style="47" customWidth="1"/>
    <col min="3845" max="3845" width="16.44140625" style="47" customWidth="1"/>
    <col min="3846" max="3846" width="15.21875" style="47" customWidth="1"/>
    <col min="3847" max="3847" width="16.44140625" style="47" customWidth="1"/>
    <col min="3848" max="4097" width="11" style="47"/>
    <col min="4098" max="4098" width="43.44140625" style="47" customWidth="1"/>
    <col min="4099" max="4099" width="15.21875" style="47" customWidth="1"/>
    <col min="4100" max="4100" width="14.6640625" style="47" customWidth="1"/>
    <col min="4101" max="4101" width="16.44140625" style="47" customWidth="1"/>
    <col min="4102" max="4102" width="15.21875" style="47" customWidth="1"/>
    <col min="4103" max="4103" width="16.44140625" style="47" customWidth="1"/>
    <col min="4104" max="4353" width="11" style="47"/>
    <col min="4354" max="4354" width="43.44140625" style="47" customWidth="1"/>
    <col min="4355" max="4355" width="15.21875" style="47" customWidth="1"/>
    <col min="4356" max="4356" width="14.6640625" style="47" customWidth="1"/>
    <col min="4357" max="4357" width="16.44140625" style="47" customWidth="1"/>
    <col min="4358" max="4358" width="15.21875" style="47" customWidth="1"/>
    <col min="4359" max="4359" width="16.44140625" style="47" customWidth="1"/>
    <col min="4360" max="4609" width="11" style="47"/>
    <col min="4610" max="4610" width="43.44140625" style="47" customWidth="1"/>
    <col min="4611" max="4611" width="15.21875" style="47" customWidth="1"/>
    <col min="4612" max="4612" width="14.6640625" style="47" customWidth="1"/>
    <col min="4613" max="4613" width="16.44140625" style="47" customWidth="1"/>
    <col min="4614" max="4614" width="15.21875" style="47" customWidth="1"/>
    <col min="4615" max="4615" width="16.44140625" style="47" customWidth="1"/>
    <col min="4616" max="4865" width="11" style="47"/>
    <col min="4866" max="4866" width="43.44140625" style="47" customWidth="1"/>
    <col min="4867" max="4867" width="15.21875" style="47" customWidth="1"/>
    <col min="4868" max="4868" width="14.6640625" style="47" customWidth="1"/>
    <col min="4869" max="4869" width="16.44140625" style="47" customWidth="1"/>
    <col min="4870" max="4870" width="15.21875" style="47" customWidth="1"/>
    <col min="4871" max="4871" width="16.44140625" style="47" customWidth="1"/>
    <col min="4872" max="5121" width="11" style="47"/>
    <col min="5122" max="5122" width="43.44140625" style="47" customWidth="1"/>
    <col min="5123" max="5123" width="15.21875" style="47" customWidth="1"/>
    <col min="5124" max="5124" width="14.6640625" style="47" customWidth="1"/>
    <col min="5125" max="5125" width="16.44140625" style="47" customWidth="1"/>
    <col min="5126" max="5126" width="15.21875" style="47" customWidth="1"/>
    <col min="5127" max="5127" width="16.44140625" style="47" customWidth="1"/>
    <col min="5128" max="5377" width="11" style="47"/>
    <col min="5378" max="5378" width="43.44140625" style="47" customWidth="1"/>
    <col min="5379" max="5379" width="15.21875" style="47" customWidth="1"/>
    <col min="5380" max="5380" width="14.6640625" style="47" customWidth="1"/>
    <col min="5381" max="5381" width="16.44140625" style="47" customWidth="1"/>
    <col min="5382" max="5382" width="15.21875" style="47" customWidth="1"/>
    <col min="5383" max="5383" width="16.44140625" style="47" customWidth="1"/>
    <col min="5384" max="5633" width="11" style="47"/>
    <col min="5634" max="5634" width="43.44140625" style="47" customWidth="1"/>
    <col min="5635" max="5635" width="15.21875" style="47" customWidth="1"/>
    <col min="5636" max="5636" width="14.6640625" style="47" customWidth="1"/>
    <col min="5637" max="5637" width="16.44140625" style="47" customWidth="1"/>
    <col min="5638" max="5638" width="15.21875" style="47" customWidth="1"/>
    <col min="5639" max="5639" width="16.44140625" style="47" customWidth="1"/>
    <col min="5640" max="5889" width="11" style="47"/>
    <col min="5890" max="5890" width="43.44140625" style="47" customWidth="1"/>
    <col min="5891" max="5891" width="15.21875" style="47" customWidth="1"/>
    <col min="5892" max="5892" width="14.6640625" style="47" customWidth="1"/>
    <col min="5893" max="5893" width="16.44140625" style="47" customWidth="1"/>
    <col min="5894" max="5894" width="15.21875" style="47" customWidth="1"/>
    <col min="5895" max="5895" width="16.44140625" style="47" customWidth="1"/>
    <col min="5896" max="6145" width="11" style="47"/>
    <col min="6146" max="6146" width="43.44140625" style="47" customWidth="1"/>
    <col min="6147" max="6147" width="15.21875" style="47" customWidth="1"/>
    <col min="6148" max="6148" width="14.6640625" style="47" customWidth="1"/>
    <col min="6149" max="6149" width="16.44140625" style="47" customWidth="1"/>
    <col min="6150" max="6150" width="15.21875" style="47" customWidth="1"/>
    <col min="6151" max="6151" width="16.44140625" style="47" customWidth="1"/>
    <col min="6152" max="6401" width="11" style="47"/>
    <col min="6402" max="6402" width="43.44140625" style="47" customWidth="1"/>
    <col min="6403" max="6403" width="15.21875" style="47" customWidth="1"/>
    <col min="6404" max="6404" width="14.6640625" style="47" customWidth="1"/>
    <col min="6405" max="6405" width="16.44140625" style="47" customWidth="1"/>
    <col min="6406" max="6406" width="15.21875" style="47" customWidth="1"/>
    <col min="6407" max="6407" width="16.44140625" style="47" customWidth="1"/>
    <col min="6408" max="6657" width="11" style="47"/>
    <col min="6658" max="6658" width="43.44140625" style="47" customWidth="1"/>
    <col min="6659" max="6659" width="15.21875" style="47" customWidth="1"/>
    <col min="6660" max="6660" width="14.6640625" style="47" customWidth="1"/>
    <col min="6661" max="6661" width="16.44140625" style="47" customWidth="1"/>
    <col min="6662" max="6662" width="15.21875" style="47" customWidth="1"/>
    <col min="6663" max="6663" width="16.44140625" style="47" customWidth="1"/>
    <col min="6664" max="6913" width="11" style="47"/>
    <col min="6914" max="6914" width="43.44140625" style="47" customWidth="1"/>
    <col min="6915" max="6915" width="15.21875" style="47" customWidth="1"/>
    <col min="6916" max="6916" width="14.6640625" style="47" customWidth="1"/>
    <col min="6917" max="6917" width="16.44140625" style="47" customWidth="1"/>
    <col min="6918" max="6918" width="15.21875" style="47" customWidth="1"/>
    <col min="6919" max="6919" width="16.44140625" style="47" customWidth="1"/>
    <col min="6920" max="7169" width="11" style="47"/>
    <col min="7170" max="7170" width="43.44140625" style="47" customWidth="1"/>
    <col min="7171" max="7171" width="15.21875" style="47" customWidth="1"/>
    <col min="7172" max="7172" width="14.6640625" style="47" customWidth="1"/>
    <col min="7173" max="7173" width="16.44140625" style="47" customWidth="1"/>
    <col min="7174" max="7174" width="15.21875" style="47" customWidth="1"/>
    <col min="7175" max="7175" width="16.44140625" style="47" customWidth="1"/>
    <col min="7176" max="7425" width="11" style="47"/>
    <col min="7426" max="7426" width="43.44140625" style="47" customWidth="1"/>
    <col min="7427" max="7427" width="15.21875" style="47" customWidth="1"/>
    <col min="7428" max="7428" width="14.6640625" style="47" customWidth="1"/>
    <col min="7429" max="7429" width="16.44140625" style="47" customWidth="1"/>
    <col min="7430" max="7430" width="15.21875" style="47" customWidth="1"/>
    <col min="7431" max="7431" width="16.44140625" style="47" customWidth="1"/>
    <col min="7432" max="7681" width="11" style="47"/>
    <col min="7682" max="7682" width="43.44140625" style="47" customWidth="1"/>
    <col min="7683" max="7683" width="15.21875" style="47" customWidth="1"/>
    <col min="7684" max="7684" width="14.6640625" style="47" customWidth="1"/>
    <col min="7685" max="7685" width="16.44140625" style="47" customWidth="1"/>
    <col min="7686" max="7686" width="15.21875" style="47" customWidth="1"/>
    <col min="7687" max="7687" width="16.44140625" style="47" customWidth="1"/>
    <col min="7688" max="7937" width="11" style="47"/>
    <col min="7938" max="7938" width="43.44140625" style="47" customWidth="1"/>
    <col min="7939" max="7939" width="15.21875" style="47" customWidth="1"/>
    <col min="7940" max="7940" width="14.6640625" style="47" customWidth="1"/>
    <col min="7941" max="7941" width="16.44140625" style="47" customWidth="1"/>
    <col min="7942" max="7942" width="15.21875" style="47" customWidth="1"/>
    <col min="7943" max="7943" width="16.44140625" style="47" customWidth="1"/>
    <col min="7944" max="8193" width="11" style="47"/>
    <col min="8194" max="8194" width="43.44140625" style="47" customWidth="1"/>
    <col min="8195" max="8195" width="15.21875" style="47" customWidth="1"/>
    <col min="8196" max="8196" width="14.6640625" style="47" customWidth="1"/>
    <col min="8197" max="8197" width="16.44140625" style="47" customWidth="1"/>
    <col min="8198" max="8198" width="15.21875" style="47" customWidth="1"/>
    <col min="8199" max="8199" width="16.44140625" style="47" customWidth="1"/>
    <col min="8200" max="8449" width="11" style="47"/>
    <col min="8450" max="8450" width="43.44140625" style="47" customWidth="1"/>
    <col min="8451" max="8451" width="15.21875" style="47" customWidth="1"/>
    <col min="8452" max="8452" width="14.6640625" style="47" customWidth="1"/>
    <col min="8453" max="8453" width="16.44140625" style="47" customWidth="1"/>
    <col min="8454" max="8454" width="15.21875" style="47" customWidth="1"/>
    <col min="8455" max="8455" width="16.44140625" style="47" customWidth="1"/>
    <col min="8456" max="8705" width="11" style="47"/>
    <col min="8706" max="8706" width="43.44140625" style="47" customWidth="1"/>
    <col min="8707" max="8707" width="15.21875" style="47" customWidth="1"/>
    <col min="8708" max="8708" width="14.6640625" style="47" customWidth="1"/>
    <col min="8709" max="8709" width="16.44140625" style="47" customWidth="1"/>
    <col min="8710" max="8710" width="15.21875" style="47" customWidth="1"/>
    <col min="8711" max="8711" width="16.44140625" style="47" customWidth="1"/>
    <col min="8712" max="8961" width="11" style="47"/>
    <col min="8962" max="8962" width="43.44140625" style="47" customWidth="1"/>
    <col min="8963" max="8963" width="15.21875" style="47" customWidth="1"/>
    <col min="8964" max="8964" width="14.6640625" style="47" customWidth="1"/>
    <col min="8965" max="8965" width="16.44140625" style="47" customWidth="1"/>
    <col min="8966" max="8966" width="15.21875" style="47" customWidth="1"/>
    <col min="8967" max="8967" width="16.44140625" style="47" customWidth="1"/>
    <col min="8968" max="9217" width="11" style="47"/>
    <col min="9218" max="9218" width="43.44140625" style="47" customWidth="1"/>
    <col min="9219" max="9219" width="15.21875" style="47" customWidth="1"/>
    <col min="9220" max="9220" width="14.6640625" style="47" customWidth="1"/>
    <col min="9221" max="9221" width="16.44140625" style="47" customWidth="1"/>
    <col min="9222" max="9222" width="15.21875" style="47" customWidth="1"/>
    <col min="9223" max="9223" width="16.44140625" style="47" customWidth="1"/>
    <col min="9224" max="9473" width="11" style="47"/>
    <col min="9474" max="9474" width="43.44140625" style="47" customWidth="1"/>
    <col min="9475" max="9475" width="15.21875" style="47" customWidth="1"/>
    <col min="9476" max="9476" width="14.6640625" style="47" customWidth="1"/>
    <col min="9477" max="9477" width="16.44140625" style="47" customWidth="1"/>
    <col min="9478" max="9478" width="15.21875" style="47" customWidth="1"/>
    <col min="9479" max="9479" width="16.44140625" style="47" customWidth="1"/>
    <col min="9480" max="9729" width="11" style="47"/>
    <col min="9730" max="9730" width="43.44140625" style="47" customWidth="1"/>
    <col min="9731" max="9731" width="15.21875" style="47" customWidth="1"/>
    <col min="9732" max="9732" width="14.6640625" style="47" customWidth="1"/>
    <col min="9733" max="9733" width="16.44140625" style="47" customWidth="1"/>
    <col min="9734" max="9734" width="15.21875" style="47" customWidth="1"/>
    <col min="9735" max="9735" width="16.44140625" style="47" customWidth="1"/>
    <col min="9736" max="9985" width="11" style="47"/>
    <col min="9986" max="9986" width="43.44140625" style="47" customWidth="1"/>
    <col min="9987" max="9987" width="15.21875" style="47" customWidth="1"/>
    <col min="9988" max="9988" width="14.6640625" style="47" customWidth="1"/>
    <col min="9989" max="9989" width="16.44140625" style="47" customWidth="1"/>
    <col min="9990" max="9990" width="15.21875" style="47" customWidth="1"/>
    <col min="9991" max="9991" width="16.44140625" style="47" customWidth="1"/>
    <col min="9992" max="10241" width="11" style="47"/>
    <col min="10242" max="10242" width="43.44140625" style="47" customWidth="1"/>
    <col min="10243" max="10243" width="15.21875" style="47" customWidth="1"/>
    <col min="10244" max="10244" width="14.6640625" style="47" customWidth="1"/>
    <col min="10245" max="10245" width="16.44140625" style="47" customWidth="1"/>
    <col min="10246" max="10246" width="15.21875" style="47" customWidth="1"/>
    <col min="10247" max="10247" width="16.44140625" style="47" customWidth="1"/>
    <col min="10248" max="10497" width="11" style="47"/>
    <col min="10498" max="10498" width="43.44140625" style="47" customWidth="1"/>
    <col min="10499" max="10499" width="15.21875" style="47" customWidth="1"/>
    <col min="10500" max="10500" width="14.6640625" style="47" customWidth="1"/>
    <col min="10501" max="10501" width="16.44140625" style="47" customWidth="1"/>
    <col min="10502" max="10502" width="15.21875" style="47" customWidth="1"/>
    <col min="10503" max="10503" width="16.44140625" style="47" customWidth="1"/>
    <col min="10504" max="10753" width="11" style="47"/>
    <col min="10754" max="10754" width="43.44140625" style="47" customWidth="1"/>
    <col min="10755" max="10755" width="15.21875" style="47" customWidth="1"/>
    <col min="10756" max="10756" width="14.6640625" style="47" customWidth="1"/>
    <col min="10757" max="10757" width="16.44140625" style="47" customWidth="1"/>
    <col min="10758" max="10758" width="15.21875" style="47" customWidth="1"/>
    <col min="10759" max="10759" width="16.44140625" style="47" customWidth="1"/>
    <col min="10760" max="11009" width="11" style="47"/>
    <col min="11010" max="11010" width="43.44140625" style="47" customWidth="1"/>
    <col min="11011" max="11011" width="15.21875" style="47" customWidth="1"/>
    <col min="11012" max="11012" width="14.6640625" style="47" customWidth="1"/>
    <col min="11013" max="11013" width="16.44140625" style="47" customWidth="1"/>
    <col min="11014" max="11014" width="15.21875" style="47" customWidth="1"/>
    <col min="11015" max="11015" width="16.44140625" style="47" customWidth="1"/>
    <col min="11016" max="11265" width="11" style="47"/>
    <col min="11266" max="11266" width="43.44140625" style="47" customWidth="1"/>
    <col min="11267" max="11267" width="15.21875" style="47" customWidth="1"/>
    <col min="11268" max="11268" width="14.6640625" style="47" customWidth="1"/>
    <col min="11269" max="11269" width="16.44140625" style="47" customWidth="1"/>
    <col min="11270" max="11270" width="15.21875" style="47" customWidth="1"/>
    <col min="11271" max="11271" width="16.44140625" style="47" customWidth="1"/>
    <col min="11272" max="11521" width="11" style="47"/>
    <col min="11522" max="11522" width="43.44140625" style="47" customWidth="1"/>
    <col min="11523" max="11523" width="15.21875" style="47" customWidth="1"/>
    <col min="11524" max="11524" width="14.6640625" style="47" customWidth="1"/>
    <col min="11525" max="11525" width="16.44140625" style="47" customWidth="1"/>
    <col min="11526" max="11526" width="15.21875" style="47" customWidth="1"/>
    <col min="11527" max="11527" width="16.44140625" style="47" customWidth="1"/>
    <col min="11528" max="11777" width="11" style="47"/>
    <col min="11778" max="11778" width="43.44140625" style="47" customWidth="1"/>
    <col min="11779" max="11779" width="15.21875" style="47" customWidth="1"/>
    <col min="11780" max="11780" width="14.6640625" style="47" customWidth="1"/>
    <col min="11781" max="11781" width="16.44140625" style="47" customWidth="1"/>
    <col min="11782" max="11782" width="15.21875" style="47" customWidth="1"/>
    <col min="11783" max="11783" width="16.44140625" style="47" customWidth="1"/>
    <col min="11784" max="12033" width="11" style="47"/>
    <col min="12034" max="12034" width="43.44140625" style="47" customWidth="1"/>
    <col min="12035" max="12035" width="15.21875" style="47" customWidth="1"/>
    <col min="12036" max="12036" width="14.6640625" style="47" customWidth="1"/>
    <col min="12037" max="12037" width="16.44140625" style="47" customWidth="1"/>
    <col min="12038" max="12038" width="15.21875" style="47" customWidth="1"/>
    <col min="12039" max="12039" width="16.44140625" style="47" customWidth="1"/>
    <col min="12040" max="12289" width="11" style="47"/>
    <col min="12290" max="12290" width="43.44140625" style="47" customWidth="1"/>
    <col min="12291" max="12291" width="15.21875" style="47" customWidth="1"/>
    <col min="12292" max="12292" width="14.6640625" style="47" customWidth="1"/>
    <col min="12293" max="12293" width="16.44140625" style="47" customWidth="1"/>
    <col min="12294" max="12294" width="15.21875" style="47" customWidth="1"/>
    <col min="12295" max="12295" width="16.44140625" style="47" customWidth="1"/>
    <col min="12296" max="12545" width="11" style="47"/>
    <col min="12546" max="12546" width="43.44140625" style="47" customWidth="1"/>
    <col min="12547" max="12547" width="15.21875" style="47" customWidth="1"/>
    <col min="12548" max="12548" width="14.6640625" style="47" customWidth="1"/>
    <col min="12549" max="12549" width="16.44140625" style="47" customWidth="1"/>
    <col min="12550" max="12550" width="15.21875" style="47" customWidth="1"/>
    <col min="12551" max="12551" width="16.44140625" style="47" customWidth="1"/>
    <col min="12552" max="12801" width="11" style="47"/>
    <col min="12802" max="12802" width="43.44140625" style="47" customWidth="1"/>
    <col min="12803" max="12803" width="15.21875" style="47" customWidth="1"/>
    <col min="12804" max="12804" width="14.6640625" style="47" customWidth="1"/>
    <col min="12805" max="12805" width="16.44140625" style="47" customWidth="1"/>
    <col min="12806" max="12806" width="15.21875" style="47" customWidth="1"/>
    <col min="12807" max="12807" width="16.44140625" style="47" customWidth="1"/>
    <col min="12808" max="13057" width="11" style="47"/>
    <col min="13058" max="13058" width="43.44140625" style="47" customWidth="1"/>
    <col min="13059" max="13059" width="15.21875" style="47" customWidth="1"/>
    <col min="13060" max="13060" width="14.6640625" style="47" customWidth="1"/>
    <col min="13061" max="13061" width="16.44140625" style="47" customWidth="1"/>
    <col min="13062" max="13062" width="15.21875" style="47" customWidth="1"/>
    <col min="13063" max="13063" width="16.44140625" style="47" customWidth="1"/>
    <col min="13064" max="13313" width="11" style="47"/>
    <col min="13314" max="13314" width="43.44140625" style="47" customWidth="1"/>
    <col min="13315" max="13315" width="15.21875" style="47" customWidth="1"/>
    <col min="13316" max="13316" width="14.6640625" style="47" customWidth="1"/>
    <col min="13317" max="13317" width="16.44140625" style="47" customWidth="1"/>
    <col min="13318" max="13318" width="15.21875" style="47" customWidth="1"/>
    <col min="13319" max="13319" width="16.44140625" style="47" customWidth="1"/>
    <col min="13320" max="13569" width="11" style="47"/>
    <col min="13570" max="13570" width="43.44140625" style="47" customWidth="1"/>
    <col min="13571" max="13571" width="15.21875" style="47" customWidth="1"/>
    <col min="13572" max="13572" width="14.6640625" style="47" customWidth="1"/>
    <col min="13573" max="13573" width="16.44140625" style="47" customWidth="1"/>
    <col min="13574" max="13574" width="15.21875" style="47" customWidth="1"/>
    <col min="13575" max="13575" width="16.44140625" style="47" customWidth="1"/>
    <col min="13576" max="13825" width="11" style="47"/>
    <col min="13826" max="13826" width="43.44140625" style="47" customWidth="1"/>
    <col min="13827" max="13827" width="15.21875" style="47" customWidth="1"/>
    <col min="13828" max="13828" width="14.6640625" style="47" customWidth="1"/>
    <col min="13829" max="13829" width="16.44140625" style="47" customWidth="1"/>
    <col min="13830" max="13830" width="15.21875" style="47" customWidth="1"/>
    <col min="13831" max="13831" width="16.44140625" style="47" customWidth="1"/>
    <col min="13832" max="14081" width="11" style="47"/>
    <col min="14082" max="14082" width="43.44140625" style="47" customWidth="1"/>
    <col min="14083" max="14083" width="15.21875" style="47" customWidth="1"/>
    <col min="14084" max="14084" width="14.6640625" style="47" customWidth="1"/>
    <col min="14085" max="14085" width="16.44140625" style="47" customWidth="1"/>
    <col min="14086" max="14086" width="15.21875" style="47" customWidth="1"/>
    <col min="14087" max="14087" width="16.44140625" style="47" customWidth="1"/>
    <col min="14088" max="14337" width="11" style="47"/>
    <col min="14338" max="14338" width="43.44140625" style="47" customWidth="1"/>
    <col min="14339" max="14339" width="15.21875" style="47" customWidth="1"/>
    <col min="14340" max="14340" width="14.6640625" style="47" customWidth="1"/>
    <col min="14341" max="14341" width="16.44140625" style="47" customWidth="1"/>
    <col min="14342" max="14342" width="15.21875" style="47" customWidth="1"/>
    <col min="14343" max="14343" width="16.44140625" style="47" customWidth="1"/>
    <col min="14344" max="14593" width="11" style="47"/>
    <col min="14594" max="14594" width="43.44140625" style="47" customWidth="1"/>
    <col min="14595" max="14595" width="15.21875" style="47" customWidth="1"/>
    <col min="14596" max="14596" width="14.6640625" style="47" customWidth="1"/>
    <col min="14597" max="14597" width="16.44140625" style="47" customWidth="1"/>
    <col min="14598" max="14598" width="15.21875" style="47" customWidth="1"/>
    <col min="14599" max="14599" width="16.44140625" style="47" customWidth="1"/>
    <col min="14600" max="14849" width="11" style="47"/>
    <col min="14850" max="14850" width="43.44140625" style="47" customWidth="1"/>
    <col min="14851" max="14851" width="15.21875" style="47" customWidth="1"/>
    <col min="14852" max="14852" width="14.6640625" style="47" customWidth="1"/>
    <col min="14853" max="14853" width="16.44140625" style="47" customWidth="1"/>
    <col min="14854" max="14854" width="15.21875" style="47" customWidth="1"/>
    <col min="14855" max="14855" width="16.44140625" style="47" customWidth="1"/>
    <col min="14856" max="15105" width="11" style="47"/>
    <col min="15106" max="15106" width="43.44140625" style="47" customWidth="1"/>
    <col min="15107" max="15107" width="15.21875" style="47" customWidth="1"/>
    <col min="15108" max="15108" width="14.6640625" style="47" customWidth="1"/>
    <col min="15109" max="15109" width="16.44140625" style="47" customWidth="1"/>
    <col min="15110" max="15110" width="15.21875" style="47" customWidth="1"/>
    <col min="15111" max="15111" width="16.44140625" style="47" customWidth="1"/>
    <col min="15112" max="15361" width="11" style="47"/>
    <col min="15362" max="15362" width="43.44140625" style="47" customWidth="1"/>
    <col min="15363" max="15363" width="15.21875" style="47" customWidth="1"/>
    <col min="15364" max="15364" width="14.6640625" style="47" customWidth="1"/>
    <col min="15365" max="15365" width="16.44140625" style="47" customWidth="1"/>
    <col min="15366" max="15366" width="15.21875" style="47" customWidth="1"/>
    <col min="15367" max="15367" width="16.44140625" style="47" customWidth="1"/>
    <col min="15368" max="15617" width="11" style="47"/>
    <col min="15618" max="15618" width="43.44140625" style="47" customWidth="1"/>
    <col min="15619" max="15619" width="15.21875" style="47" customWidth="1"/>
    <col min="15620" max="15620" width="14.6640625" style="47" customWidth="1"/>
    <col min="15621" max="15621" width="16.44140625" style="47" customWidth="1"/>
    <col min="15622" max="15622" width="15.21875" style="47" customWidth="1"/>
    <col min="15623" max="15623" width="16.44140625" style="47" customWidth="1"/>
    <col min="15624" max="15873" width="11" style="47"/>
    <col min="15874" max="15874" width="43.44140625" style="47" customWidth="1"/>
    <col min="15875" max="15875" width="15.21875" style="47" customWidth="1"/>
    <col min="15876" max="15876" width="14.6640625" style="47" customWidth="1"/>
    <col min="15877" max="15877" width="16.44140625" style="47" customWidth="1"/>
    <col min="15878" max="15878" width="15.21875" style="47" customWidth="1"/>
    <col min="15879" max="15879" width="16.44140625" style="47" customWidth="1"/>
    <col min="15880" max="16129" width="11" style="47"/>
    <col min="16130" max="16130" width="43.44140625" style="47" customWidth="1"/>
    <col min="16131" max="16131" width="15.21875" style="47" customWidth="1"/>
    <col min="16132" max="16132" width="14.6640625" style="47" customWidth="1"/>
    <col min="16133" max="16133" width="16.44140625" style="47" customWidth="1"/>
    <col min="16134" max="16134" width="15.21875" style="47" customWidth="1"/>
    <col min="16135" max="16135" width="16.44140625" style="47" customWidth="1"/>
    <col min="16136" max="16384" width="11" style="47"/>
  </cols>
  <sheetData>
    <row r="1" spans="2:11" s="45" customFormat="1" x14ac:dyDescent="0.35">
      <c r="B1" s="87" t="s">
        <v>0</v>
      </c>
      <c r="C1" s="88"/>
      <c r="D1" s="88"/>
      <c r="E1" s="88"/>
      <c r="F1" s="88"/>
      <c r="G1" s="89"/>
      <c r="H1" s="44"/>
      <c r="I1" s="44"/>
      <c r="J1" s="44"/>
      <c r="K1" s="44"/>
    </row>
    <row r="2" spans="2:11" x14ac:dyDescent="0.35">
      <c r="B2" s="90" t="s">
        <v>1</v>
      </c>
      <c r="C2" s="91"/>
      <c r="D2" s="91"/>
      <c r="E2" s="91"/>
      <c r="F2" s="91"/>
      <c r="G2" s="92"/>
    </row>
    <row r="3" spans="2:11" ht="16.8" thickBot="1" x14ac:dyDescent="0.4">
      <c r="B3" s="93" t="s">
        <v>48</v>
      </c>
      <c r="C3" s="94"/>
      <c r="D3" s="94"/>
      <c r="E3" s="94"/>
      <c r="F3" s="94"/>
      <c r="G3" s="95"/>
    </row>
    <row r="4" spans="2:11" x14ac:dyDescent="0.35">
      <c r="B4" s="48"/>
      <c r="C4" s="48"/>
      <c r="D4" s="49"/>
      <c r="E4" s="49"/>
      <c r="F4" s="48"/>
      <c r="G4" s="48"/>
    </row>
    <row r="5" spans="2:11" ht="36" customHeight="1" thickBot="1" x14ac:dyDescent="0.4">
      <c r="B5" s="50" t="s">
        <v>3</v>
      </c>
      <c r="C5" s="51" t="s">
        <v>49</v>
      </c>
      <c r="D5" s="51" t="s">
        <v>47</v>
      </c>
      <c r="E5" s="52" t="s">
        <v>6</v>
      </c>
      <c r="F5" s="51" t="s">
        <v>5</v>
      </c>
      <c r="G5" s="53" t="s">
        <v>7</v>
      </c>
    </row>
    <row r="6" spans="2:11" ht="16.8" thickTop="1" x14ac:dyDescent="0.35">
      <c r="B6" s="54" t="s">
        <v>8</v>
      </c>
      <c r="C6" s="55">
        <v>74529.34</v>
      </c>
      <c r="D6" s="55">
        <v>88669.74</v>
      </c>
      <c r="E6" s="56">
        <v>14140.400000000009</v>
      </c>
      <c r="F6" s="55">
        <v>110585</v>
      </c>
      <c r="G6" s="57">
        <v>36055.660000000003</v>
      </c>
    </row>
    <row r="7" spans="2:11" x14ac:dyDescent="0.35">
      <c r="B7" s="54" t="s">
        <v>9</v>
      </c>
      <c r="C7" s="55">
        <v>2895109.94</v>
      </c>
      <c r="D7" s="55">
        <v>2002534.83</v>
      </c>
      <c r="E7" s="56">
        <v>-892575.10999999987</v>
      </c>
      <c r="F7" s="55">
        <v>668905</v>
      </c>
      <c r="G7" s="57">
        <v>-2226204.94</v>
      </c>
    </row>
    <row r="8" spans="2:11" hidden="1" x14ac:dyDescent="0.35">
      <c r="B8" s="54" t="s">
        <v>10</v>
      </c>
      <c r="C8" s="55">
        <v>0</v>
      </c>
      <c r="D8" s="55">
        <v>0</v>
      </c>
      <c r="E8" s="56">
        <v>0</v>
      </c>
      <c r="F8" s="55"/>
      <c r="G8" s="57">
        <v>0</v>
      </c>
    </row>
    <row r="9" spans="2:11" x14ac:dyDescent="0.35">
      <c r="B9" s="54" t="s">
        <v>11</v>
      </c>
      <c r="C9" s="55">
        <v>2313345.33</v>
      </c>
      <c r="D9" s="55">
        <v>2154765.33</v>
      </c>
      <c r="E9" s="56">
        <v>-158580</v>
      </c>
      <c r="F9" s="55">
        <v>11112740</v>
      </c>
      <c r="G9" s="57">
        <v>8799393.6699999999</v>
      </c>
    </row>
    <row r="10" spans="2:11" hidden="1" x14ac:dyDescent="0.35">
      <c r="B10" s="54" t="s">
        <v>12</v>
      </c>
      <c r="C10" s="56">
        <v>0</v>
      </c>
      <c r="D10" s="56">
        <v>0</v>
      </c>
      <c r="E10" s="56">
        <v>0</v>
      </c>
      <c r="F10" s="56"/>
      <c r="G10" s="57">
        <v>0</v>
      </c>
    </row>
    <row r="11" spans="2:11" hidden="1" x14ac:dyDescent="0.35">
      <c r="B11" s="54" t="s">
        <v>13</v>
      </c>
      <c r="C11" s="56">
        <v>0</v>
      </c>
      <c r="D11" s="56">
        <v>0</v>
      </c>
      <c r="E11" s="56">
        <v>0</v>
      </c>
      <c r="F11" s="56"/>
      <c r="G11" s="57">
        <v>0</v>
      </c>
    </row>
    <row r="12" spans="2:11" x14ac:dyDescent="0.35">
      <c r="B12" s="54" t="s">
        <v>14</v>
      </c>
      <c r="C12" s="56">
        <v>324.87</v>
      </c>
      <c r="D12" s="56">
        <v>0</v>
      </c>
      <c r="E12" s="56">
        <v>-324.87</v>
      </c>
      <c r="F12" s="56">
        <v>-364</v>
      </c>
      <c r="G12" s="57">
        <v>-688.87</v>
      </c>
    </row>
    <row r="13" spans="2:11" ht="16.8" thickBot="1" x14ac:dyDescent="0.4">
      <c r="B13" s="58" t="s">
        <v>15</v>
      </c>
      <c r="C13" s="59">
        <v>5283309.4799999995</v>
      </c>
      <c r="D13" s="59">
        <v>4245969.9000000004</v>
      </c>
      <c r="E13" s="60">
        <v>-1037339.5799999998</v>
      </c>
      <c r="F13" s="59">
        <v>11891866</v>
      </c>
      <c r="G13" s="61">
        <v>6608556.5200000005</v>
      </c>
    </row>
    <row r="14" spans="2:11" ht="16.8" thickTop="1" x14ac:dyDescent="0.35">
      <c r="B14" s="62"/>
      <c r="C14" s="63"/>
      <c r="D14" s="63"/>
      <c r="E14" s="64"/>
      <c r="F14" s="63"/>
      <c r="G14" s="65"/>
    </row>
    <row r="15" spans="2:11" x14ac:dyDescent="0.35">
      <c r="B15" s="54"/>
      <c r="C15" s="55"/>
      <c r="D15" s="55"/>
      <c r="E15" s="66"/>
      <c r="F15" s="55"/>
      <c r="G15" s="67"/>
    </row>
    <row r="16" spans="2:11" x14ac:dyDescent="0.35">
      <c r="B16" s="54" t="s">
        <v>16</v>
      </c>
      <c r="C16" s="55">
        <v>5726392.4000000004</v>
      </c>
      <c r="D16" s="55">
        <v>5726392.4000000004</v>
      </c>
      <c r="E16" s="56">
        <v>0</v>
      </c>
      <c r="F16" s="55">
        <v>5726392</v>
      </c>
      <c r="G16" s="57">
        <v>-0.40000000037252903</v>
      </c>
    </row>
    <row r="17" spans="2:10" x14ac:dyDescent="0.35">
      <c r="B17" s="54" t="s">
        <v>17</v>
      </c>
      <c r="C17" s="55">
        <v>2325751.33</v>
      </c>
      <c r="D17" s="55">
        <v>2325751.33</v>
      </c>
      <c r="E17" s="56">
        <v>0</v>
      </c>
      <c r="F17" s="55">
        <v>2325751</v>
      </c>
      <c r="G17" s="57">
        <v>-0.33000000007450581</v>
      </c>
    </row>
    <row r="18" spans="2:10" x14ac:dyDescent="0.35">
      <c r="B18" s="54" t="s">
        <v>18</v>
      </c>
      <c r="C18" s="55">
        <v>47752017.229999997</v>
      </c>
      <c r="D18" s="55">
        <v>47715278.229999997</v>
      </c>
      <c r="E18" s="56">
        <v>-36739</v>
      </c>
      <c r="F18" s="55">
        <v>47715278</v>
      </c>
      <c r="G18" s="57">
        <v>-36739.229999996722</v>
      </c>
    </row>
    <row r="19" spans="2:10" x14ac:dyDescent="0.35">
      <c r="B19" s="54" t="s">
        <v>19</v>
      </c>
      <c r="C19" s="55">
        <v>347705.97</v>
      </c>
      <c r="D19" s="55">
        <v>347705.97</v>
      </c>
      <c r="E19" s="56">
        <v>0</v>
      </c>
      <c r="F19" s="55">
        <v>347706</v>
      </c>
      <c r="G19" s="57">
        <v>3.0000000027939677E-2</v>
      </c>
    </row>
    <row r="20" spans="2:10" x14ac:dyDescent="0.35">
      <c r="B20" s="54" t="s">
        <v>20</v>
      </c>
      <c r="C20" s="55">
        <v>5531707.4000000004</v>
      </c>
      <c r="D20" s="55">
        <v>5531707.4000000004</v>
      </c>
      <c r="E20" s="56">
        <v>0</v>
      </c>
      <c r="F20" s="55">
        <v>5531707</v>
      </c>
      <c r="G20" s="57">
        <v>-0.40000000037252903</v>
      </c>
    </row>
    <row r="21" spans="2:10" x14ac:dyDescent="0.35">
      <c r="B21" s="54" t="s">
        <v>21</v>
      </c>
      <c r="C21" s="55">
        <v>559930.77</v>
      </c>
      <c r="D21" s="55">
        <v>559930.77</v>
      </c>
      <c r="E21" s="56">
        <v>0</v>
      </c>
      <c r="F21" s="55">
        <v>559931</v>
      </c>
      <c r="G21" s="57">
        <v>0.22999999998137355</v>
      </c>
    </row>
    <row r="22" spans="2:10" x14ac:dyDescent="0.35">
      <c r="B22" s="54" t="s">
        <v>22</v>
      </c>
      <c r="C22" s="56">
        <v>-30348307.989999998</v>
      </c>
      <c r="D22" s="56">
        <v>-30348307.989999998</v>
      </c>
      <c r="E22" s="56">
        <v>0</v>
      </c>
      <c r="F22" s="56">
        <v>-30348308</v>
      </c>
      <c r="G22" s="57">
        <v>-1.0000001639127731E-2</v>
      </c>
    </row>
    <row r="23" spans="2:10" ht="16.8" thickBot="1" x14ac:dyDescent="0.4">
      <c r="B23" s="58" t="s">
        <v>23</v>
      </c>
      <c r="C23" s="59">
        <v>31895197.109999996</v>
      </c>
      <c r="D23" s="59">
        <v>31858458.109999996</v>
      </c>
      <c r="E23" s="68">
        <v>-36739</v>
      </c>
      <c r="F23" s="59">
        <v>31858458</v>
      </c>
      <c r="G23" s="69">
        <v>-36739.109999999171</v>
      </c>
    </row>
    <row r="24" spans="2:10" ht="16.8" thickTop="1" x14ac:dyDescent="0.35">
      <c r="B24" s="62"/>
      <c r="C24" s="63"/>
      <c r="D24" s="63"/>
      <c r="E24" s="63"/>
      <c r="F24" s="63"/>
      <c r="G24" s="65"/>
    </row>
    <row r="25" spans="2:10" x14ac:dyDescent="0.35">
      <c r="B25" s="54"/>
      <c r="C25" s="55"/>
      <c r="D25" s="55"/>
      <c r="E25" s="55"/>
      <c r="F25" s="55"/>
      <c r="G25" s="67"/>
    </row>
    <row r="26" spans="2:10" x14ac:dyDescent="0.35">
      <c r="B26" s="54" t="s">
        <v>24</v>
      </c>
      <c r="C26" s="55">
        <v>743608.15</v>
      </c>
      <c r="D26" s="55">
        <v>743608.15</v>
      </c>
      <c r="E26" s="56">
        <v>0</v>
      </c>
      <c r="F26" s="55">
        <v>743608.15</v>
      </c>
      <c r="G26" s="57">
        <v>0</v>
      </c>
    </row>
    <row r="27" spans="2:10" x14ac:dyDescent="0.35">
      <c r="B27" s="54" t="s">
        <v>25</v>
      </c>
      <c r="C27" s="56">
        <v>-743608.15</v>
      </c>
      <c r="D27" s="56">
        <v>-743608.15</v>
      </c>
      <c r="E27" s="56">
        <v>0</v>
      </c>
      <c r="F27" s="56">
        <v>-743608.15</v>
      </c>
      <c r="G27" s="57">
        <v>0</v>
      </c>
    </row>
    <row r="28" spans="2:10" x14ac:dyDescent="0.35">
      <c r="B28" s="54" t="s">
        <v>26</v>
      </c>
      <c r="C28" s="55">
        <v>45533.24</v>
      </c>
      <c r="D28" s="55">
        <v>45533.24</v>
      </c>
      <c r="E28" s="56">
        <v>0</v>
      </c>
      <c r="F28" s="55">
        <v>45533.24</v>
      </c>
      <c r="G28" s="57">
        <v>0</v>
      </c>
    </row>
    <row r="29" spans="2:10" x14ac:dyDescent="0.35">
      <c r="B29" s="54" t="s">
        <v>27</v>
      </c>
      <c r="C29" s="56">
        <v>-31110.21</v>
      </c>
      <c r="D29" s="56">
        <v>-31110.21</v>
      </c>
      <c r="E29" s="56">
        <v>0</v>
      </c>
      <c r="F29" s="56">
        <v>-31110</v>
      </c>
      <c r="G29" s="57">
        <v>0.20999999999912689</v>
      </c>
      <c r="J29" s="56"/>
    </row>
    <row r="30" spans="2:10" x14ac:dyDescent="0.35">
      <c r="B30" s="54" t="s">
        <v>28</v>
      </c>
      <c r="C30" s="55">
        <v>157364.67000000001</v>
      </c>
      <c r="D30" s="55">
        <v>157364.67000000001</v>
      </c>
      <c r="E30" s="56">
        <v>0</v>
      </c>
      <c r="F30" s="55">
        <v>165365</v>
      </c>
      <c r="G30" s="57">
        <v>8000.3299999999872</v>
      </c>
    </row>
    <row r="31" spans="2:10" ht="18" hidden="1" customHeight="1" x14ac:dyDescent="0.35">
      <c r="B31" s="54" t="s">
        <v>29</v>
      </c>
      <c r="C31" s="55">
        <v>0</v>
      </c>
      <c r="D31" s="55">
        <v>0</v>
      </c>
      <c r="E31" s="55">
        <v>0</v>
      </c>
      <c r="F31" s="55">
        <v>0</v>
      </c>
      <c r="G31" s="57">
        <v>0</v>
      </c>
    </row>
    <row r="32" spans="2:10" ht="16.8" thickBot="1" x14ac:dyDescent="0.4">
      <c r="B32" s="58" t="s">
        <v>30</v>
      </c>
      <c r="C32" s="59">
        <v>171787.7</v>
      </c>
      <c r="D32" s="59">
        <v>171787.7</v>
      </c>
      <c r="E32" s="68">
        <v>0</v>
      </c>
      <c r="F32" s="59">
        <v>179788.24</v>
      </c>
      <c r="G32" s="61">
        <v>7999.5399999999863</v>
      </c>
    </row>
    <row r="33" spans="2:10" ht="16.8" hidden="1" thickTop="1" x14ac:dyDescent="0.35">
      <c r="B33" s="62"/>
      <c r="C33" s="63"/>
      <c r="D33" s="63"/>
      <c r="E33" s="63"/>
      <c r="F33" s="63"/>
      <c r="G33" s="65"/>
    </row>
    <row r="34" spans="2:10" ht="16.8" thickTop="1" x14ac:dyDescent="0.35">
      <c r="B34" s="70"/>
      <c r="C34" s="71"/>
      <c r="D34" s="71"/>
      <c r="E34" s="71"/>
      <c r="F34" s="71"/>
      <c r="G34" s="72"/>
    </row>
    <row r="35" spans="2:10" ht="16.8" thickBot="1" x14ac:dyDescent="0.4">
      <c r="B35" s="73" t="s">
        <v>31</v>
      </c>
      <c r="C35" s="74">
        <v>37350294.289999992</v>
      </c>
      <c r="D35" s="74">
        <v>36276215.709999993</v>
      </c>
      <c r="E35" s="75">
        <v>-1074078.5799999998</v>
      </c>
      <c r="F35" s="74">
        <v>43930105.239999995</v>
      </c>
      <c r="G35" s="76">
        <v>6579816.9500000011</v>
      </c>
    </row>
    <row r="36" spans="2:10" ht="16.8" thickTop="1" x14ac:dyDescent="0.35">
      <c r="B36" s="77"/>
      <c r="C36" s="78"/>
      <c r="D36" s="78"/>
      <c r="E36" s="78"/>
      <c r="F36" s="78"/>
      <c r="G36" s="79"/>
    </row>
    <row r="37" spans="2:10" hidden="1" x14ac:dyDescent="0.35">
      <c r="B37" s="77"/>
      <c r="C37" s="78"/>
      <c r="D37" s="78"/>
      <c r="E37" s="78"/>
      <c r="F37" s="78"/>
      <c r="G37" s="79"/>
    </row>
    <row r="38" spans="2:10" hidden="1" x14ac:dyDescent="0.35">
      <c r="B38" s="70"/>
      <c r="C38" s="71"/>
      <c r="D38" s="71"/>
      <c r="E38" s="71"/>
      <c r="F38" s="71"/>
      <c r="G38" s="72"/>
    </row>
    <row r="39" spans="2:10" x14ac:dyDescent="0.35">
      <c r="B39" s="70" t="s">
        <v>32</v>
      </c>
      <c r="C39" s="56">
        <v>19905</v>
      </c>
      <c r="D39" s="56">
        <v>19905</v>
      </c>
      <c r="E39" s="56">
        <v>0</v>
      </c>
      <c r="F39" s="56">
        <v>84114</v>
      </c>
      <c r="G39" s="57">
        <v>-64209</v>
      </c>
      <c r="J39" s="80"/>
    </row>
    <row r="40" spans="2:10" x14ac:dyDescent="0.35">
      <c r="B40" s="70" t="s">
        <v>33</v>
      </c>
      <c r="C40" s="56">
        <v>1348941.89</v>
      </c>
      <c r="D40" s="56">
        <v>1489618.84</v>
      </c>
      <c r="E40" s="56">
        <v>-140676.95000000019</v>
      </c>
      <c r="F40" s="56">
        <v>5905807</v>
      </c>
      <c r="G40" s="57">
        <v>-4556865.1100000003</v>
      </c>
    </row>
    <row r="41" spans="2:10" x14ac:dyDescent="0.35">
      <c r="B41" s="70" t="s">
        <v>34</v>
      </c>
      <c r="C41" s="56">
        <v>169358.17</v>
      </c>
      <c r="D41" s="56">
        <v>158268.17000000001</v>
      </c>
      <c r="E41" s="56">
        <v>11090</v>
      </c>
      <c r="F41" s="56">
        <v>2398906</v>
      </c>
      <c r="G41" s="57">
        <v>-2229547.83</v>
      </c>
    </row>
    <row r="42" spans="2:10" x14ac:dyDescent="0.35">
      <c r="B42" s="70" t="s">
        <v>35</v>
      </c>
      <c r="C42" s="56">
        <v>75317.42</v>
      </c>
      <c r="D42" s="56">
        <v>75317.42</v>
      </c>
      <c r="E42" s="56">
        <v>0</v>
      </c>
      <c r="F42" s="56">
        <v>3433737</v>
      </c>
      <c r="G42" s="57">
        <v>-3358419.58</v>
      </c>
    </row>
    <row r="43" spans="2:10" x14ac:dyDescent="0.35">
      <c r="B43" s="70" t="s">
        <v>36</v>
      </c>
      <c r="C43" s="56">
        <v>59305.62</v>
      </c>
      <c r="D43" s="56">
        <v>39431.96</v>
      </c>
      <c r="E43" s="56">
        <v>19873.660000000003</v>
      </c>
      <c r="F43" s="56">
        <v>55901</v>
      </c>
      <c r="G43" s="57">
        <v>3404.6200000000026</v>
      </c>
    </row>
    <row r="44" spans="2:10" ht="16.8" thickBot="1" x14ac:dyDescent="0.4">
      <c r="B44" s="58" t="s">
        <v>37</v>
      </c>
      <c r="C44" s="60">
        <v>1672828.0999999999</v>
      </c>
      <c r="D44" s="60">
        <v>1782541.39</v>
      </c>
      <c r="E44" s="60">
        <v>-109713.29000000018</v>
      </c>
      <c r="F44" s="60">
        <v>11878465</v>
      </c>
      <c r="G44" s="61">
        <v>-10205636.9</v>
      </c>
    </row>
    <row r="45" spans="2:10" ht="16.8" thickTop="1" x14ac:dyDescent="0.35">
      <c r="B45" s="77"/>
      <c r="C45" s="78"/>
      <c r="D45" s="78"/>
      <c r="E45" s="78"/>
      <c r="F45" s="78"/>
      <c r="G45" s="79"/>
    </row>
    <row r="46" spans="2:10" x14ac:dyDescent="0.35">
      <c r="B46" s="70"/>
      <c r="C46" s="71"/>
      <c r="D46" s="71"/>
      <c r="E46" s="71"/>
      <c r="F46" s="71"/>
      <c r="G46" s="72"/>
    </row>
    <row r="47" spans="2:10" x14ac:dyDescent="0.35">
      <c r="B47" s="70" t="s">
        <v>38</v>
      </c>
      <c r="C47" s="71">
        <v>42008.47</v>
      </c>
      <c r="D47" s="71">
        <v>42008.47</v>
      </c>
      <c r="E47" s="56">
        <v>0</v>
      </c>
      <c r="F47" s="71">
        <v>42008.47</v>
      </c>
      <c r="G47" s="57">
        <v>0</v>
      </c>
    </row>
    <row r="48" spans="2:10" x14ac:dyDescent="0.35">
      <c r="B48" s="70" t="s">
        <v>39</v>
      </c>
      <c r="C48" s="71">
        <v>29998711.199999999</v>
      </c>
      <c r="D48" s="71">
        <v>29998711.199999999</v>
      </c>
      <c r="E48" s="56">
        <v>0</v>
      </c>
      <c r="F48" s="71">
        <v>29998711</v>
      </c>
      <c r="G48" s="57">
        <v>0.19999999925494194</v>
      </c>
    </row>
    <row r="49" spans="2:7" x14ac:dyDescent="0.35">
      <c r="B49" s="70" t="s">
        <v>40</v>
      </c>
      <c r="C49" s="56">
        <v>2010927.9</v>
      </c>
      <c r="D49" s="71">
        <v>2010927.9</v>
      </c>
      <c r="E49" s="56">
        <v>0</v>
      </c>
      <c r="F49" s="71">
        <v>74311506</v>
      </c>
      <c r="G49" s="57">
        <v>-72300578.099999994</v>
      </c>
    </row>
    <row r="50" spans="2:7" x14ac:dyDescent="0.35">
      <c r="B50" s="70" t="s">
        <v>41</v>
      </c>
      <c r="C50" s="81">
        <v>3625814</v>
      </c>
      <c r="D50" s="56">
        <v>2442023</v>
      </c>
      <c r="E50" s="56">
        <v>1183790</v>
      </c>
      <c r="F50" s="56">
        <v>-72300585</v>
      </c>
      <c r="G50" s="57">
        <v>75926398</v>
      </c>
    </row>
    <row r="51" spans="2:7" ht="16.8" thickBot="1" x14ac:dyDescent="0.4">
      <c r="B51" s="58" t="s">
        <v>42</v>
      </c>
      <c r="C51" s="59">
        <v>35677461.569999993</v>
      </c>
      <c r="D51" s="59">
        <v>34493670.569999993</v>
      </c>
      <c r="E51" s="68">
        <v>1183790</v>
      </c>
      <c r="F51" s="59">
        <v>32051640.469999999</v>
      </c>
      <c r="G51" s="61">
        <v>3625820.1000000089</v>
      </c>
    </row>
    <row r="52" spans="2:7" ht="16.8" thickTop="1" x14ac:dyDescent="0.35">
      <c r="B52" s="77"/>
      <c r="C52" s="78"/>
      <c r="D52" s="78"/>
      <c r="E52" s="78"/>
      <c r="F52" s="78"/>
      <c r="G52" s="79"/>
    </row>
    <row r="53" spans="2:7" ht="16.8" thickBot="1" x14ac:dyDescent="0.4">
      <c r="B53" s="70"/>
      <c r="C53" s="71"/>
      <c r="D53" s="71"/>
      <c r="E53" s="71"/>
      <c r="F53" s="71"/>
      <c r="G53" s="72"/>
    </row>
    <row r="54" spans="2:7" ht="17.399999999999999" thickTop="1" thickBot="1" x14ac:dyDescent="0.4">
      <c r="B54" s="82" t="s">
        <v>43</v>
      </c>
      <c r="C54" s="83">
        <v>37350293.669999994</v>
      </c>
      <c r="D54" s="83">
        <v>36276215.959999993</v>
      </c>
      <c r="E54" s="84">
        <v>1074078.7099999997</v>
      </c>
      <c r="F54" s="83">
        <v>43930105.469999999</v>
      </c>
      <c r="G54" s="85">
        <v>-6579816.7999999914</v>
      </c>
    </row>
    <row r="55" spans="2:7" ht="16.8" thickTop="1" x14ac:dyDescent="0.35"/>
    <row r="56" spans="2:7" x14ac:dyDescent="0.35">
      <c r="C56" s="86"/>
      <c r="D56" s="86"/>
      <c r="E56" s="86"/>
      <c r="F56" s="86"/>
      <c r="G56" s="86"/>
    </row>
  </sheetData>
  <mergeCells count="3">
    <mergeCell ref="B1:G1"/>
    <mergeCell ref="B2:G2"/>
    <mergeCell ref="B3:G3"/>
  </mergeCells>
  <printOptions horizontalCentered="1"/>
  <pageMargins left="0.17" right="0.17" top="0.18" bottom="0.22" header="0" footer="0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K56"/>
  <sheetViews>
    <sheetView workbookViewId="0">
      <selection activeCell="B7" sqref="B7"/>
    </sheetView>
  </sheetViews>
  <sheetFormatPr baseColWidth="10" defaultColWidth="11" defaultRowHeight="16.2" x14ac:dyDescent="0.35"/>
  <cols>
    <col min="1" max="1" width="11" style="47"/>
    <col min="2" max="2" width="43.44140625" style="47" customWidth="1"/>
    <col min="3" max="3" width="15.21875" style="47" customWidth="1"/>
    <col min="4" max="4" width="14.6640625" style="47" customWidth="1"/>
    <col min="5" max="5" width="16.44140625" style="47" customWidth="1"/>
    <col min="6" max="6" width="15.21875" style="47" customWidth="1"/>
    <col min="7" max="7" width="16.44140625" style="47" customWidth="1"/>
    <col min="8" max="11" width="11" style="46"/>
    <col min="12" max="257" width="11" style="47"/>
    <col min="258" max="258" width="43.44140625" style="47" customWidth="1"/>
    <col min="259" max="259" width="15.21875" style="47" customWidth="1"/>
    <col min="260" max="260" width="14.6640625" style="47" customWidth="1"/>
    <col min="261" max="261" width="16.44140625" style="47" customWidth="1"/>
    <col min="262" max="262" width="15.21875" style="47" customWidth="1"/>
    <col min="263" max="263" width="16.44140625" style="47" customWidth="1"/>
    <col min="264" max="513" width="11" style="47"/>
    <col min="514" max="514" width="43.44140625" style="47" customWidth="1"/>
    <col min="515" max="515" width="15.21875" style="47" customWidth="1"/>
    <col min="516" max="516" width="14.6640625" style="47" customWidth="1"/>
    <col min="517" max="517" width="16.44140625" style="47" customWidth="1"/>
    <col min="518" max="518" width="15.21875" style="47" customWidth="1"/>
    <col min="519" max="519" width="16.44140625" style="47" customWidth="1"/>
    <col min="520" max="769" width="11" style="47"/>
    <col min="770" max="770" width="43.44140625" style="47" customWidth="1"/>
    <col min="771" max="771" width="15.21875" style="47" customWidth="1"/>
    <col min="772" max="772" width="14.6640625" style="47" customWidth="1"/>
    <col min="773" max="773" width="16.44140625" style="47" customWidth="1"/>
    <col min="774" max="774" width="15.21875" style="47" customWidth="1"/>
    <col min="775" max="775" width="16.44140625" style="47" customWidth="1"/>
    <col min="776" max="1025" width="11" style="47"/>
    <col min="1026" max="1026" width="43.44140625" style="47" customWidth="1"/>
    <col min="1027" max="1027" width="15.21875" style="47" customWidth="1"/>
    <col min="1028" max="1028" width="14.6640625" style="47" customWidth="1"/>
    <col min="1029" max="1029" width="16.44140625" style="47" customWidth="1"/>
    <col min="1030" max="1030" width="15.21875" style="47" customWidth="1"/>
    <col min="1031" max="1031" width="16.44140625" style="47" customWidth="1"/>
    <col min="1032" max="1281" width="11" style="47"/>
    <col min="1282" max="1282" width="43.44140625" style="47" customWidth="1"/>
    <col min="1283" max="1283" width="15.21875" style="47" customWidth="1"/>
    <col min="1284" max="1284" width="14.6640625" style="47" customWidth="1"/>
    <col min="1285" max="1285" width="16.44140625" style="47" customWidth="1"/>
    <col min="1286" max="1286" width="15.21875" style="47" customWidth="1"/>
    <col min="1287" max="1287" width="16.44140625" style="47" customWidth="1"/>
    <col min="1288" max="1537" width="11" style="47"/>
    <col min="1538" max="1538" width="43.44140625" style="47" customWidth="1"/>
    <col min="1539" max="1539" width="15.21875" style="47" customWidth="1"/>
    <col min="1540" max="1540" width="14.6640625" style="47" customWidth="1"/>
    <col min="1541" max="1541" width="16.44140625" style="47" customWidth="1"/>
    <col min="1542" max="1542" width="15.21875" style="47" customWidth="1"/>
    <col min="1543" max="1543" width="16.44140625" style="47" customWidth="1"/>
    <col min="1544" max="1793" width="11" style="47"/>
    <col min="1794" max="1794" width="43.44140625" style="47" customWidth="1"/>
    <col min="1795" max="1795" width="15.21875" style="47" customWidth="1"/>
    <col min="1796" max="1796" width="14.6640625" style="47" customWidth="1"/>
    <col min="1797" max="1797" width="16.44140625" style="47" customWidth="1"/>
    <col min="1798" max="1798" width="15.21875" style="47" customWidth="1"/>
    <col min="1799" max="1799" width="16.44140625" style="47" customWidth="1"/>
    <col min="1800" max="2049" width="11" style="47"/>
    <col min="2050" max="2050" width="43.44140625" style="47" customWidth="1"/>
    <col min="2051" max="2051" width="15.21875" style="47" customWidth="1"/>
    <col min="2052" max="2052" width="14.6640625" style="47" customWidth="1"/>
    <col min="2053" max="2053" width="16.44140625" style="47" customWidth="1"/>
    <col min="2054" max="2054" width="15.21875" style="47" customWidth="1"/>
    <col min="2055" max="2055" width="16.44140625" style="47" customWidth="1"/>
    <col min="2056" max="2305" width="11" style="47"/>
    <col min="2306" max="2306" width="43.44140625" style="47" customWidth="1"/>
    <col min="2307" max="2307" width="15.21875" style="47" customWidth="1"/>
    <col min="2308" max="2308" width="14.6640625" style="47" customWidth="1"/>
    <col min="2309" max="2309" width="16.44140625" style="47" customWidth="1"/>
    <col min="2310" max="2310" width="15.21875" style="47" customWidth="1"/>
    <col min="2311" max="2311" width="16.44140625" style="47" customWidth="1"/>
    <col min="2312" max="2561" width="11" style="47"/>
    <col min="2562" max="2562" width="43.44140625" style="47" customWidth="1"/>
    <col min="2563" max="2563" width="15.21875" style="47" customWidth="1"/>
    <col min="2564" max="2564" width="14.6640625" style="47" customWidth="1"/>
    <col min="2565" max="2565" width="16.44140625" style="47" customWidth="1"/>
    <col min="2566" max="2566" width="15.21875" style="47" customWidth="1"/>
    <col min="2567" max="2567" width="16.44140625" style="47" customWidth="1"/>
    <col min="2568" max="2817" width="11" style="47"/>
    <col min="2818" max="2818" width="43.44140625" style="47" customWidth="1"/>
    <col min="2819" max="2819" width="15.21875" style="47" customWidth="1"/>
    <col min="2820" max="2820" width="14.6640625" style="47" customWidth="1"/>
    <col min="2821" max="2821" width="16.44140625" style="47" customWidth="1"/>
    <col min="2822" max="2822" width="15.21875" style="47" customWidth="1"/>
    <col min="2823" max="2823" width="16.44140625" style="47" customWidth="1"/>
    <col min="2824" max="3073" width="11" style="47"/>
    <col min="3074" max="3074" width="43.44140625" style="47" customWidth="1"/>
    <col min="3075" max="3075" width="15.21875" style="47" customWidth="1"/>
    <col min="3076" max="3076" width="14.6640625" style="47" customWidth="1"/>
    <col min="3077" max="3077" width="16.44140625" style="47" customWidth="1"/>
    <col min="3078" max="3078" width="15.21875" style="47" customWidth="1"/>
    <col min="3079" max="3079" width="16.44140625" style="47" customWidth="1"/>
    <col min="3080" max="3329" width="11" style="47"/>
    <col min="3330" max="3330" width="43.44140625" style="47" customWidth="1"/>
    <col min="3331" max="3331" width="15.21875" style="47" customWidth="1"/>
    <col min="3332" max="3332" width="14.6640625" style="47" customWidth="1"/>
    <col min="3333" max="3333" width="16.44140625" style="47" customWidth="1"/>
    <col min="3334" max="3334" width="15.21875" style="47" customWidth="1"/>
    <col min="3335" max="3335" width="16.44140625" style="47" customWidth="1"/>
    <col min="3336" max="3585" width="11" style="47"/>
    <col min="3586" max="3586" width="43.44140625" style="47" customWidth="1"/>
    <col min="3587" max="3587" width="15.21875" style="47" customWidth="1"/>
    <col min="3588" max="3588" width="14.6640625" style="47" customWidth="1"/>
    <col min="3589" max="3589" width="16.44140625" style="47" customWidth="1"/>
    <col min="3590" max="3590" width="15.21875" style="47" customWidth="1"/>
    <col min="3591" max="3591" width="16.44140625" style="47" customWidth="1"/>
    <col min="3592" max="3841" width="11" style="47"/>
    <col min="3842" max="3842" width="43.44140625" style="47" customWidth="1"/>
    <col min="3843" max="3843" width="15.21875" style="47" customWidth="1"/>
    <col min="3844" max="3844" width="14.6640625" style="47" customWidth="1"/>
    <col min="3845" max="3845" width="16.44140625" style="47" customWidth="1"/>
    <col min="3846" max="3846" width="15.21875" style="47" customWidth="1"/>
    <col min="3847" max="3847" width="16.44140625" style="47" customWidth="1"/>
    <col min="3848" max="4097" width="11" style="47"/>
    <col min="4098" max="4098" width="43.44140625" style="47" customWidth="1"/>
    <col min="4099" max="4099" width="15.21875" style="47" customWidth="1"/>
    <col min="4100" max="4100" width="14.6640625" style="47" customWidth="1"/>
    <col min="4101" max="4101" width="16.44140625" style="47" customWidth="1"/>
    <col min="4102" max="4102" width="15.21875" style="47" customWidth="1"/>
    <col min="4103" max="4103" width="16.44140625" style="47" customWidth="1"/>
    <col min="4104" max="4353" width="11" style="47"/>
    <col min="4354" max="4354" width="43.44140625" style="47" customWidth="1"/>
    <col min="4355" max="4355" width="15.21875" style="47" customWidth="1"/>
    <col min="4356" max="4356" width="14.6640625" style="47" customWidth="1"/>
    <col min="4357" max="4357" width="16.44140625" style="47" customWidth="1"/>
    <col min="4358" max="4358" width="15.21875" style="47" customWidth="1"/>
    <col min="4359" max="4359" width="16.44140625" style="47" customWidth="1"/>
    <col min="4360" max="4609" width="11" style="47"/>
    <col min="4610" max="4610" width="43.44140625" style="47" customWidth="1"/>
    <col min="4611" max="4611" width="15.21875" style="47" customWidth="1"/>
    <col min="4612" max="4612" width="14.6640625" style="47" customWidth="1"/>
    <col min="4613" max="4613" width="16.44140625" style="47" customWidth="1"/>
    <col min="4614" max="4614" width="15.21875" style="47" customWidth="1"/>
    <col min="4615" max="4615" width="16.44140625" style="47" customWidth="1"/>
    <col min="4616" max="4865" width="11" style="47"/>
    <col min="4866" max="4866" width="43.44140625" style="47" customWidth="1"/>
    <col min="4867" max="4867" width="15.21875" style="47" customWidth="1"/>
    <col min="4868" max="4868" width="14.6640625" style="47" customWidth="1"/>
    <col min="4869" max="4869" width="16.44140625" style="47" customWidth="1"/>
    <col min="4870" max="4870" width="15.21875" style="47" customWidth="1"/>
    <col min="4871" max="4871" width="16.44140625" style="47" customWidth="1"/>
    <col min="4872" max="5121" width="11" style="47"/>
    <col min="5122" max="5122" width="43.44140625" style="47" customWidth="1"/>
    <col min="5123" max="5123" width="15.21875" style="47" customWidth="1"/>
    <col min="5124" max="5124" width="14.6640625" style="47" customWidth="1"/>
    <col min="5125" max="5125" width="16.44140625" style="47" customWidth="1"/>
    <col min="5126" max="5126" width="15.21875" style="47" customWidth="1"/>
    <col min="5127" max="5127" width="16.44140625" style="47" customWidth="1"/>
    <col min="5128" max="5377" width="11" style="47"/>
    <col min="5378" max="5378" width="43.44140625" style="47" customWidth="1"/>
    <col min="5379" max="5379" width="15.21875" style="47" customWidth="1"/>
    <col min="5380" max="5380" width="14.6640625" style="47" customWidth="1"/>
    <col min="5381" max="5381" width="16.44140625" style="47" customWidth="1"/>
    <col min="5382" max="5382" width="15.21875" style="47" customWidth="1"/>
    <col min="5383" max="5383" width="16.44140625" style="47" customWidth="1"/>
    <col min="5384" max="5633" width="11" style="47"/>
    <col min="5634" max="5634" width="43.44140625" style="47" customWidth="1"/>
    <col min="5635" max="5635" width="15.21875" style="47" customWidth="1"/>
    <col min="5636" max="5636" width="14.6640625" style="47" customWidth="1"/>
    <col min="5637" max="5637" width="16.44140625" style="47" customWidth="1"/>
    <col min="5638" max="5638" width="15.21875" style="47" customWidth="1"/>
    <col min="5639" max="5639" width="16.44140625" style="47" customWidth="1"/>
    <col min="5640" max="5889" width="11" style="47"/>
    <col min="5890" max="5890" width="43.44140625" style="47" customWidth="1"/>
    <col min="5891" max="5891" width="15.21875" style="47" customWidth="1"/>
    <col min="5892" max="5892" width="14.6640625" style="47" customWidth="1"/>
    <col min="5893" max="5893" width="16.44140625" style="47" customWidth="1"/>
    <col min="5894" max="5894" width="15.21875" style="47" customWidth="1"/>
    <col min="5895" max="5895" width="16.44140625" style="47" customWidth="1"/>
    <col min="5896" max="6145" width="11" style="47"/>
    <col min="6146" max="6146" width="43.44140625" style="47" customWidth="1"/>
    <col min="6147" max="6147" width="15.21875" style="47" customWidth="1"/>
    <col min="6148" max="6148" width="14.6640625" style="47" customWidth="1"/>
    <col min="6149" max="6149" width="16.44140625" style="47" customWidth="1"/>
    <col min="6150" max="6150" width="15.21875" style="47" customWidth="1"/>
    <col min="6151" max="6151" width="16.44140625" style="47" customWidth="1"/>
    <col min="6152" max="6401" width="11" style="47"/>
    <col min="6402" max="6402" width="43.44140625" style="47" customWidth="1"/>
    <col min="6403" max="6403" width="15.21875" style="47" customWidth="1"/>
    <col min="6404" max="6404" width="14.6640625" style="47" customWidth="1"/>
    <col min="6405" max="6405" width="16.44140625" style="47" customWidth="1"/>
    <col min="6406" max="6406" width="15.21875" style="47" customWidth="1"/>
    <col min="6407" max="6407" width="16.44140625" style="47" customWidth="1"/>
    <col min="6408" max="6657" width="11" style="47"/>
    <col min="6658" max="6658" width="43.44140625" style="47" customWidth="1"/>
    <col min="6659" max="6659" width="15.21875" style="47" customWidth="1"/>
    <col min="6660" max="6660" width="14.6640625" style="47" customWidth="1"/>
    <col min="6661" max="6661" width="16.44140625" style="47" customWidth="1"/>
    <col min="6662" max="6662" width="15.21875" style="47" customWidth="1"/>
    <col min="6663" max="6663" width="16.44140625" style="47" customWidth="1"/>
    <col min="6664" max="6913" width="11" style="47"/>
    <col min="6914" max="6914" width="43.44140625" style="47" customWidth="1"/>
    <col min="6915" max="6915" width="15.21875" style="47" customWidth="1"/>
    <col min="6916" max="6916" width="14.6640625" style="47" customWidth="1"/>
    <col min="6917" max="6917" width="16.44140625" style="47" customWidth="1"/>
    <col min="6918" max="6918" width="15.21875" style="47" customWidth="1"/>
    <col min="6919" max="6919" width="16.44140625" style="47" customWidth="1"/>
    <col min="6920" max="7169" width="11" style="47"/>
    <col min="7170" max="7170" width="43.44140625" style="47" customWidth="1"/>
    <col min="7171" max="7171" width="15.21875" style="47" customWidth="1"/>
    <col min="7172" max="7172" width="14.6640625" style="47" customWidth="1"/>
    <col min="7173" max="7173" width="16.44140625" style="47" customWidth="1"/>
    <col min="7174" max="7174" width="15.21875" style="47" customWidth="1"/>
    <col min="7175" max="7175" width="16.44140625" style="47" customWidth="1"/>
    <col min="7176" max="7425" width="11" style="47"/>
    <col min="7426" max="7426" width="43.44140625" style="47" customWidth="1"/>
    <col min="7427" max="7427" width="15.21875" style="47" customWidth="1"/>
    <col min="7428" max="7428" width="14.6640625" style="47" customWidth="1"/>
    <col min="7429" max="7429" width="16.44140625" style="47" customWidth="1"/>
    <col min="7430" max="7430" width="15.21875" style="47" customWidth="1"/>
    <col min="7431" max="7431" width="16.44140625" style="47" customWidth="1"/>
    <col min="7432" max="7681" width="11" style="47"/>
    <col min="7682" max="7682" width="43.44140625" style="47" customWidth="1"/>
    <col min="7683" max="7683" width="15.21875" style="47" customWidth="1"/>
    <col min="7684" max="7684" width="14.6640625" style="47" customWidth="1"/>
    <col min="7685" max="7685" width="16.44140625" style="47" customWidth="1"/>
    <col min="7686" max="7686" width="15.21875" style="47" customWidth="1"/>
    <col min="7687" max="7687" width="16.44140625" style="47" customWidth="1"/>
    <col min="7688" max="7937" width="11" style="47"/>
    <col min="7938" max="7938" width="43.44140625" style="47" customWidth="1"/>
    <col min="7939" max="7939" width="15.21875" style="47" customWidth="1"/>
    <col min="7940" max="7940" width="14.6640625" style="47" customWidth="1"/>
    <col min="7941" max="7941" width="16.44140625" style="47" customWidth="1"/>
    <col min="7942" max="7942" width="15.21875" style="47" customWidth="1"/>
    <col min="7943" max="7943" width="16.44140625" style="47" customWidth="1"/>
    <col min="7944" max="8193" width="11" style="47"/>
    <col min="8194" max="8194" width="43.44140625" style="47" customWidth="1"/>
    <col min="8195" max="8195" width="15.21875" style="47" customWidth="1"/>
    <col min="8196" max="8196" width="14.6640625" style="47" customWidth="1"/>
    <col min="8197" max="8197" width="16.44140625" style="47" customWidth="1"/>
    <col min="8198" max="8198" width="15.21875" style="47" customWidth="1"/>
    <col min="8199" max="8199" width="16.44140625" style="47" customWidth="1"/>
    <col min="8200" max="8449" width="11" style="47"/>
    <col min="8450" max="8450" width="43.44140625" style="47" customWidth="1"/>
    <col min="8451" max="8451" width="15.21875" style="47" customWidth="1"/>
    <col min="8452" max="8452" width="14.6640625" style="47" customWidth="1"/>
    <col min="8453" max="8453" width="16.44140625" style="47" customWidth="1"/>
    <col min="8454" max="8454" width="15.21875" style="47" customWidth="1"/>
    <col min="8455" max="8455" width="16.44140625" style="47" customWidth="1"/>
    <col min="8456" max="8705" width="11" style="47"/>
    <col min="8706" max="8706" width="43.44140625" style="47" customWidth="1"/>
    <col min="8707" max="8707" width="15.21875" style="47" customWidth="1"/>
    <col min="8708" max="8708" width="14.6640625" style="47" customWidth="1"/>
    <col min="8709" max="8709" width="16.44140625" style="47" customWidth="1"/>
    <col min="8710" max="8710" width="15.21875" style="47" customWidth="1"/>
    <col min="8711" max="8711" width="16.44140625" style="47" customWidth="1"/>
    <col min="8712" max="8961" width="11" style="47"/>
    <col min="8962" max="8962" width="43.44140625" style="47" customWidth="1"/>
    <col min="8963" max="8963" width="15.21875" style="47" customWidth="1"/>
    <col min="8964" max="8964" width="14.6640625" style="47" customWidth="1"/>
    <col min="8965" max="8965" width="16.44140625" style="47" customWidth="1"/>
    <col min="8966" max="8966" width="15.21875" style="47" customWidth="1"/>
    <col min="8967" max="8967" width="16.44140625" style="47" customWidth="1"/>
    <col min="8968" max="9217" width="11" style="47"/>
    <col min="9218" max="9218" width="43.44140625" style="47" customWidth="1"/>
    <col min="9219" max="9219" width="15.21875" style="47" customWidth="1"/>
    <col min="9220" max="9220" width="14.6640625" style="47" customWidth="1"/>
    <col min="9221" max="9221" width="16.44140625" style="47" customWidth="1"/>
    <col min="9222" max="9222" width="15.21875" style="47" customWidth="1"/>
    <col min="9223" max="9223" width="16.44140625" style="47" customWidth="1"/>
    <col min="9224" max="9473" width="11" style="47"/>
    <col min="9474" max="9474" width="43.44140625" style="47" customWidth="1"/>
    <col min="9475" max="9475" width="15.21875" style="47" customWidth="1"/>
    <col min="9476" max="9476" width="14.6640625" style="47" customWidth="1"/>
    <col min="9477" max="9477" width="16.44140625" style="47" customWidth="1"/>
    <col min="9478" max="9478" width="15.21875" style="47" customWidth="1"/>
    <col min="9479" max="9479" width="16.44140625" style="47" customWidth="1"/>
    <col min="9480" max="9729" width="11" style="47"/>
    <col min="9730" max="9730" width="43.44140625" style="47" customWidth="1"/>
    <col min="9731" max="9731" width="15.21875" style="47" customWidth="1"/>
    <col min="9732" max="9732" width="14.6640625" style="47" customWidth="1"/>
    <col min="9733" max="9733" width="16.44140625" style="47" customWidth="1"/>
    <col min="9734" max="9734" width="15.21875" style="47" customWidth="1"/>
    <col min="9735" max="9735" width="16.44140625" style="47" customWidth="1"/>
    <col min="9736" max="9985" width="11" style="47"/>
    <col min="9986" max="9986" width="43.44140625" style="47" customWidth="1"/>
    <col min="9987" max="9987" width="15.21875" style="47" customWidth="1"/>
    <col min="9988" max="9988" width="14.6640625" style="47" customWidth="1"/>
    <col min="9989" max="9989" width="16.44140625" style="47" customWidth="1"/>
    <col min="9990" max="9990" width="15.21875" style="47" customWidth="1"/>
    <col min="9991" max="9991" width="16.44140625" style="47" customWidth="1"/>
    <col min="9992" max="10241" width="11" style="47"/>
    <col min="10242" max="10242" width="43.44140625" style="47" customWidth="1"/>
    <col min="10243" max="10243" width="15.21875" style="47" customWidth="1"/>
    <col min="10244" max="10244" width="14.6640625" style="47" customWidth="1"/>
    <col min="10245" max="10245" width="16.44140625" style="47" customWidth="1"/>
    <col min="10246" max="10246" width="15.21875" style="47" customWidth="1"/>
    <col min="10247" max="10247" width="16.44140625" style="47" customWidth="1"/>
    <col min="10248" max="10497" width="11" style="47"/>
    <col min="10498" max="10498" width="43.44140625" style="47" customWidth="1"/>
    <col min="10499" max="10499" width="15.21875" style="47" customWidth="1"/>
    <col min="10500" max="10500" width="14.6640625" style="47" customWidth="1"/>
    <col min="10501" max="10501" width="16.44140625" style="47" customWidth="1"/>
    <col min="10502" max="10502" width="15.21875" style="47" customWidth="1"/>
    <col min="10503" max="10503" width="16.44140625" style="47" customWidth="1"/>
    <col min="10504" max="10753" width="11" style="47"/>
    <col min="10754" max="10754" width="43.44140625" style="47" customWidth="1"/>
    <col min="10755" max="10755" width="15.21875" style="47" customWidth="1"/>
    <col min="10756" max="10756" width="14.6640625" style="47" customWidth="1"/>
    <col min="10757" max="10757" width="16.44140625" style="47" customWidth="1"/>
    <col min="10758" max="10758" width="15.21875" style="47" customWidth="1"/>
    <col min="10759" max="10759" width="16.44140625" style="47" customWidth="1"/>
    <col min="10760" max="11009" width="11" style="47"/>
    <col min="11010" max="11010" width="43.44140625" style="47" customWidth="1"/>
    <col min="11011" max="11011" width="15.21875" style="47" customWidth="1"/>
    <col min="11012" max="11012" width="14.6640625" style="47" customWidth="1"/>
    <col min="11013" max="11013" width="16.44140625" style="47" customWidth="1"/>
    <col min="11014" max="11014" width="15.21875" style="47" customWidth="1"/>
    <col min="11015" max="11015" width="16.44140625" style="47" customWidth="1"/>
    <col min="11016" max="11265" width="11" style="47"/>
    <col min="11266" max="11266" width="43.44140625" style="47" customWidth="1"/>
    <col min="11267" max="11267" width="15.21875" style="47" customWidth="1"/>
    <col min="11268" max="11268" width="14.6640625" style="47" customWidth="1"/>
    <col min="11269" max="11269" width="16.44140625" style="47" customWidth="1"/>
    <col min="11270" max="11270" width="15.21875" style="47" customWidth="1"/>
    <col min="11271" max="11271" width="16.44140625" style="47" customWidth="1"/>
    <col min="11272" max="11521" width="11" style="47"/>
    <col min="11522" max="11522" width="43.44140625" style="47" customWidth="1"/>
    <col min="11523" max="11523" width="15.21875" style="47" customWidth="1"/>
    <col min="11524" max="11524" width="14.6640625" style="47" customWidth="1"/>
    <col min="11525" max="11525" width="16.44140625" style="47" customWidth="1"/>
    <col min="11526" max="11526" width="15.21875" style="47" customWidth="1"/>
    <col min="11527" max="11527" width="16.44140625" style="47" customWidth="1"/>
    <col min="11528" max="11777" width="11" style="47"/>
    <col min="11778" max="11778" width="43.44140625" style="47" customWidth="1"/>
    <col min="11779" max="11779" width="15.21875" style="47" customWidth="1"/>
    <col min="11780" max="11780" width="14.6640625" style="47" customWidth="1"/>
    <col min="11781" max="11781" width="16.44140625" style="47" customWidth="1"/>
    <col min="11782" max="11782" width="15.21875" style="47" customWidth="1"/>
    <col min="11783" max="11783" width="16.44140625" style="47" customWidth="1"/>
    <col min="11784" max="12033" width="11" style="47"/>
    <col min="12034" max="12034" width="43.44140625" style="47" customWidth="1"/>
    <col min="12035" max="12035" width="15.21875" style="47" customWidth="1"/>
    <col min="12036" max="12036" width="14.6640625" style="47" customWidth="1"/>
    <col min="12037" max="12037" width="16.44140625" style="47" customWidth="1"/>
    <col min="12038" max="12038" width="15.21875" style="47" customWidth="1"/>
    <col min="12039" max="12039" width="16.44140625" style="47" customWidth="1"/>
    <col min="12040" max="12289" width="11" style="47"/>
    <col min="12290" max="12290" width="43.44140625" style="47" customWidth="1"/>
    <col min="12291" max="12291" width="15.21875" style="47" customWidth="1"/>
    <col min="12292" max="12292" width="14.6640625" style="47" customWidth="1"/>
    <col min="12293" max="12293" width="16.44140625" style="47" customWidth="1"/>
    <col min="12294" max="12294" width="15.21875" style="47" customWidth="1"/>
    <col min="12295" max="12295" width="16.44140625" style="47" customWidth="1"/>
    <col min="12296" max="12545" width="11" style="47"/>
    <col min="12546" max="12546" width="43.44140625" style="47" customWidth="1"/>
    <col min="12547" max="12547" width="15.21875" style="47" customWidth="1"/>
    <col min="12548" max="12548" width="14.6640625" style="47" customWidth="1"/>
    <col min="12549" max="12549" width="16.44140625" style="47" customWidth="1"/>
    <col min="12550" max="12550" width="15.21875" style="47" customWidth="1"/>
    <col min="12551" max="12551" width="16.44140625" style="47" customWidth="1"/>
    <col min="12552" max="12801" width="11" style="47"/>
    <col min="12802" max="12802" width="43.44140625" style="47" customWidth="1"/>
    <col min="12803" max="12803" width="15.21875" style="47" customWidth="1"/>
    <col min="12804" max="12804" width="14.6640625" style="47" customWidth="1"/>
    <col min="12805" max="12805" width="16.44140625" style="47" customWidth="1"/>
    <col min="12806" max="12806" width="15.21875" style="47" customWidth="1"/>
    <col min="12807" max="12807" width="16.44140625" style="47" customWidth="1"/>
    <col min="12808" max="13057" width="11" style="47"/>
    <col min="13058" max="13058" width="43.44140625" style="47" customWidth="1"/>
    <col min="13059" max="13059" width="15.21875" style="47" customWidth="1"/>
    <col min="13060" max="13060" width="14.6640625" style="47" customWidth="1"/>
    <col min="13061" max="13061" width="16.44140625" style="47" customWidth="1"/>
    <col min="13062" max="13062" width="15.21875" style="47" customWidth="1"/>
    <col min="13063" max="13063" width="16.44140625" style="47" customWidth="1"/>
    <col min="13064" max="13313" width="11" style="47"/>
    <col min="13314" max="13314" width="43.44140625" style="47" customWidth="1"/>
    <col min="13315" max="13315" width="15.21875" style="47" customWidth="1"/>
    <col min="13316" max="13316" width="14.6640625" style="47" customWidth="1"/>
    <col min="13317" max="13317" width="16.44140625" style="47" customWidth="1"/>
    <col min="13318" max="13318" width="15.21875" style="47" customWidth="1"/>
    <col min="13319" max="13319" width="16.44140625" style="47" customWidth="1"/>
    <col min="13320" max="13569" width="11" style="47"/>
    <col min="13570" max="13570" width="43.44140625" style="47" customWidth="1"/>
    <col min="13571" max="13571" width="15.21875" style="47" customWidth="1"/>
    <col min="13572" max="13572" width="14.6640625" style="47" customWidth="1"/>
    <col min="13573" max="13573" width="16.44140625" style="47" customWidth="1"/>
    <col min="13574" max="13574" width="15.21875" style="47" customWidth="1"/>
    <col min="13575" max="13575" width="16.44140625" style="47" customWidth="1"/>
    <col min="13576" max="13825" width="11" style="47"/>
    <col min="13826" max="13826" width="43.44140625" style="47" customWidth="1"/>
    <col min="13827" max="13827" width="15.21875" style="47" customWidth="1"/>
    <col min="13828" max="13828" width="14.6640625" style="47" customWidth="1"/>
    <col min="13829" max="13829" width="16.44140625" style="47" customWidth="1"/>
    <col min="13830" max="13830" width="15.21875" style="47" customWidth="1"/>
    <col min="13831" max="13831" width="16.44140625" style="47" customWidth="1"/>
    <col min="13832" max="14081" width="11" style="47"/>
    <col min="14082" max="14082" width="43.44140625" style="47" customWidth="1"/>
    <col min="14083" max="14083" width="15.21875" style="47" customWidth="1"/>
    <col min="14084" max="14084" width="14.6640625" style="47" customWidth="1"/>
    <col min="14085" max="14085" width="16.44140625" style="47" customWidth="1"/>
    <col min="14086" max="14086" width="15.21875" style="47" customWidth="1"/>
    <col min="14087" max="14087" width="16.44140625" style="47" customWidth="1"/>
    <col min="14088" max="14337" width="11" style="47"/>
    <col min="14338" max="14338" width="43.44140625" style="47" customWidth="1"/>
    <col min="14339" max="14339" width="15.21875" style="47" customWidth="1"/>
    <col min="14340" max="14340" width="14.6640625" style="47" customWidth="1"/>
    <col min="14341" max="14341" width="16.44140625" style="47" customWidth="1"/>
    <col min="14342" max="14342" width="15.21875" style="47" customWidth="1"/>
    <col min="14343" max="14343" width="16.44140625" style="47" customWidth="1"/>
    <col min="14344" max="14593" width="11" style="47"/>
    <col min="14594" max="14594" width="43.44140625" style="47" customWidth="1"/>
    <col min="14595" max="14595" width="15.21875" style="47" customWidth="1"/>
    <col min="14596" max="14596" width="14.6640625" style="47" customWidth="1"/>
    <col min="14597" max="14597" width="16.44140625" style="47" customWidth="1"/>
    <col min="14598" max="14598" width="15.21875" style="47" customWidth="1"/>
    <col min="14599" max="14599" width="16.44140625" style="47" customWidth="1"/>
    <col min="14600" max="14849" width="11" style="47"/>
    <col min="14850" max="14850" width="43.44140625" style="47" customWidth="1"/>
    <col min="14851" max="14851" width="15.21875" style="47" customWidth="1"/>
    <col min="14852" max="14852" width="14.6640625" style="47" customWidth="1"/>
    <col min="14853" max="14853" width="16.44140625" style="47" customWidth="1"/>
    <col min="14854" max="14854" width="15.21875" style="47" customWidth="1"/>
    <col min="14855" max="14855" width="16.44140625" style="47" customWidth="1"/>
    <col min="14856" max="15105" width="11" style="47"/>
    <col min="15106" max="15106" width="43.44140625" style="47" customWidth="1"/>
    <col min="15107" max="15107" width="15.21875" style="47" customWidth="1"/>
    <col min="15108" max="15108" width="14.6640625" style="47" customWidth="1"/>
    <col min="15109" max="15109" width="16.44140625" style="47" customWidth="1"/>
    <col min="15110" max="15110" width="15.21875" style="47" customWidth="1"/>
    <col min="15111" max="15111" width="16.44140625" style="47" customWidth="1"/>
    <col min="15112" max="15361" width="11" style="47"/>
    <col min="15362" max="15362" width="43.44140625" style="47" customWidth="1"/>
    <col min="15363" max="15363" width="15.21875" style="47" customWidth="1"/>
    <col min="15364" max="15364" width="14.6640625" style="47" customWidth="1"/>
    <col min="15365" max="15365" width="16.44140625" style="47" customWidth="1"/>
    <col min="15366" max="15366" width="15.21875" style="47" customWidth="1"/>
    <col min="15367" max="15367" width="16.44140625" style="47" customWidth="1"/>
    <col min="15368" max="15617" width="11" style="47"/>
    <col min="15618" max="15618" width="43.44140625" style="47" customWidth="1"/>
    <col min="15619" max="15619" width="15.21875" style="47" customWidth="1"/>
    <col min="15620" max="15620" width="14.6640625" style="47" customWidth="1"/>
    <col min="15621" max="15621" width="16.44140625" style="47" customWidth="1"/>
    <col min="15622" max="15622" width="15.21875" style="47" customWidth="1"/>
    <col min="15623" max="15623" width="16.44140625" style="47" customWidth="1"/>
    <col min="15624" max="15873" width="11" style="47"/>
    <col min="15874" max="15874" width="43.44140625" style="47" customWidth="1"/>
    <col min="15875" max="15875" width="15.21875" style="47" customWidth="1"/>
    <col min="15876" max="15876" width="14.6640625" style="47" customWidth="1"/>
    <col min="15877" max="15877" width="16.44140625" style="47" customWidth="1"/>
    <col min="15878" max="15878" width="15.21875" style="47" customWidth="1"/>
    <col min="15879" max="15879" width="16.44140625" style="47" customWidth="1"/>
    <col min="15880" max="16129" width="11" style="47"/>
    <col min="16130" max="16130" width="43.44140625" style="47" customWidth="1"/>
    <col min="16131" max="16131" width="15.21875" style="47" customWidth="1"/>
    <col min="16132" max="16132" width="14.6640625" style="47" customWidth="1"/>
    <col min="16133" max="16133" width="16.44140625" style="47" customWidth="1"/>
    <col min="16134" max="16134" width="15.21875" style="47" customWidth="1"/>
    <col min="16135" max="16135" width="16.44140625" style="47" customWidth="1"/>
    <col min="16136" max="16384" width="11" style="47"/>
  </cols>
  <sheetData>
    <row r="1" spans="2:11" s="45" customFormat="1" x14ac:dyDescent="0.35">
      <c r="B1" s="87" t="s">
        <v>0</v>
      </c>
      <c r="C1" s="88"/>
      <c r="D1" s="88"/>
      <c r="E1" s="88"/>
      <c r="F1" s="88"/>
      <c r="G1" s="89"/>
      <c r="H1" s="44"/>
      <c r="I1" s="44"/>
      <c r="J1" s="44"/>
      <c r="K1" s="44"/>
    </row>
    <row r="2" spans="2:11" x14ac:dyDescent="0.35">
      <c r="B2" s="90" t="s">
        <v>1</v>
      </c>
      <c r="C2" s="91"/>
      <c r="D2" s="91"/>
      <c r="E2" s="91"/>
      <c r="F2" s="91"/>
      <c r="G2" s="92"/>
    </row>
    <row r="3" spans="2:11" ht="16.8" thickBot="1" x14ac:dyDescent="0.4">
      <c r="B3" s="93" t="s">
        <v>46</v>
      </c>
      <c r="C3" s="94"/>
      <c r="D3" s="94"/>
      <c r="E3" s="94"/>
      <c r="F3" s="94"/>
      <c r="G3" s="95"/>
    </row>
    <row r="4" spans="2:11" x14ac:dyDescent="0.35">
      <c r="B4" s="48"/>
      <c r="C4" s="48"/>
      <c r="D4" s="49"/>
      <c r="E4" s="49"/>
      <c r="F4" s="48"/>
      <c r="G4" s="48"/>
    </row>
    <row r="5" spans="2:11" ht="36" customHeight="1" thickBot="1" x14ac:dyDescent="0.4">
      <c r="B5" s="50" t="s">
        <v>3</v>
      </c>
      <c r="C5" s="51" t="s">
        <v>47</v>
      </c>
      <c r="D5" s="51" t="s">
        <v>45</v>
      </c>
      <c r="E5" s="52" t="s">
        <v>6</v>
      </c>
      <c r="F5" s="51" t="s">
        <v>5</v>
      </c>
      <c r="G5" s="53" t="s">
        <v>7</v>
      </c>
    </row>
    <row r="6" spans="2:11" ht="16.8" thickTop="1" x14ac:dyDescent="0.35">
      <c r="B6" s="54" t="s">
        <v>8</v>
      </c>
      <c r="C6" s="55">
        <v>88669.74</v>
      </c>
      <c r="D6" s="55">
        <v>88669.74</v>
      </c>
      <c r="E6" s="56">
        <v>0</v>
      </c>
      <c r="F6" s="55">
        <v>110585</v>
      </c>
      <c r="G6" s="57">
        <v>21915.259999999995</v>
      </c>
    </row>
    <row r="7" spans="2:11" x14ac:dyDescent="0.35">
      <c r="B7" s="54" t="s">
        <v>9</v>
      </c>
      <c r="C7" s="55">
        <v>2002534.83</v>
      </c>
      <c r="D7" s="55">
        <v>2191648.25</v>
      </c>
      <c r="E7" s="56">
        <v>189113.41999999993</v>
      </c>
      <c r="F7" s="55">
        <v>668905</v>
      </c>
      <c r="G7" s="57">
        <v>-1333629.83</v>
      </c>
    </row>
    <row r="8" spans="2:11" hidden="1" x14ac:dyDescent="0.35">
      <c r="B8" s="54" t="s">
        <v>10</v>
      </c>
      <c r="C8" s="55">
        <v>0</v>
      </c>
      <c r="D8" s="55">
        <v>0</v>
      </c>
      <c r="E8" s="56">
        <v>0</v>
      </c>
      <c r="F8" s="55"/>
      <c r="G8" s="57">
        <v>0</v>
      </c>
    </row>
    <row r="9" spans="2:11" x14ac:dyDescent="0.35">
      <c r="B9" s="54" t="s">
        <v>11</v>
      </c>
      <c r="C9" s="55">
        <v>2154765.33</v>
      </c>
      <c r="D9" s="55">
        <v>2058650.61</v>
      </c>
      <c r="E9" s="56">
        <v>-96114.719999999972</v>
      </c>
      <c r="F9" s="55">
        <v>11112740</v>
      </c>
      <c r="G9" s="57">
        <v>8957973.6699999999</v>
      </c>
    </row>
    <row r="10" spans="2:11" hidden="1" x14ac:dyDescent="0.35">
      <c r="B10" s="54" t="s">
        <v>12</v>
      </c>
      <c r="C10" s="56">
        <v>0</v>
      </c>
      <c r="D10" s="56">
        <v>0</v>
      </c>
      <c r="E10" s="56">
        <v>0</v>
      </c>
      <c r="F10" s="56"/>
      <c r="G10" s="57">
        <v>0</v>
      </c>
    </row>
    <row r="11" spans="2:11" hidden="1" x14ac:dyDescent="0.35">
      <c r="B11" s="54" t="s">
        <v>13</v>
      </c>
      <c r="C11" s="56">
        <v>0</v>
      </c>
      <c r="D11" s="56">
        <v>0</v>
      </c>
      <c r="E11" s="56">
        <v>0</v>
      </c>
      <c r="F11" s="56"/>
      <c r="G11" s="57">
        <v>0</v>
      </c>
    </row>
    <row r="12" spans="2:11" x14ac:dyDescent="0.35">
      <c r="B12" s="54" t="s">
        <v>14</v>
      </c>
      <c r="C12" s="56">
        <v>0</v>
      </c>
      <c r="D12" s="56">
        <v>18295.3</v>
      </c>
      <c r="E12" s="56">
        <v>18295.3</v>
      </c>
      <c r="F12" s="56">
        <v>-364</v>
      </c>
      <c r="G12" s="57">
        <v>-364</v>
      </c>
    </row>
    <row r="13" spans="2:11" ht="16.8" thickBot="1" x14ac:dyDescent="0.4">
      <c r="B13" s="58" t="s">
        <v>15</v>
      </c>
      <c r="C13" s="59">
        <v>4245969.9000000004</v>
      </c>
      <c r="D13" s="59">
        <v>4357263.9000000004</v>
      </c>
      <c r="E13" s="60">
        <v>111293.99999999996</v>
      </c>
      <c r="F13" s="59">
        <v>11891866</v>
      </c>
      <c r="G13" s="61">
        <v>7645896.0999999996</v>
      </c>
    </row>
    <row r="14" spans="2:11" ht="16.8" thickTop="1" x14ac:dyDescent="0.35">
      <c r="B14" s="62"/>
      <c r="C14" s="63"/>
      <c r="D14" s="63"/>
      <c r="E14" s="64"/>
      <c r="F14" s="63"/>
      <c r="G14" s="65"/>
    </row>
    <row r="15" spans="2:11" x14ac:dyDescent="0.35">
      <c r="B15" s="54"/>
      <c r="C15" s="55"/>
      <c r="D15" s="55"/>
      <c r="E15" s="66"/>
      <c r="F15" s="55"/>
      <c r="G15" s="67"/>
    </row>
    <row r="16" spans="2:11" x14ac:dyDescent="0.35">
      <c r="B16" s="54" t="s">
        <v>16</v>
      </c>
      <c r="C16" s="55">
        <v>5726392.4000000004</v>
      </c>
      <c r="D16" s="55">
        <v>5726392.4000000004</v>
      </c>
      <c r="E16" s="56">
        <v>0</v>
      </c>
      <c r="F16" s="55">
        <v>5726392</v>
      </c>
      <c r="G16" s="57">
        <v>-0.40000000037252903</v>
      </c>
    </row>
    <row r="17" spans="2:10" x14ac:dyDescent="0.35">
      <c r="B17" s="54" t="s">
        <v>17</v>
      </c>
      <c r="C17" s="55">
        <v>2325751.33</v>
      </c>
      <c r="D17" s="55">
        <v>2325751.33</v>
      </c>
      <c r="E17" s="56">
        <v>0</v>
      </c>
      <c r="F17" s="55">
        <v>2325751</v>
      </c>
      <c r="G17" s="57">
        <v>-0.33000000007450581</v>
      </c>
    </row>
    <row r="18" spans="2:10" x14ac:dyDescent="0.35">
      <c r="B18" s="54" t="s">
        <v>18</v>
      </c>
      <c r="C18" s="55">
        <v>47715278.229999997</v>
      </c>
      <c r="D18" s="55">
        <v>47715278.229999997</v>
      </c>
      <c r="E18" s="56">
        <v>0</v>
      </c>
      <c r="F18" s="55">
        <v>47715278</v>
      </c>
      <c r="G18" s="57">
        <v>-0.22999999672174454</v>
      </c>
    </row>
    <row r="19" spans="2:10" x14ac:dyDescent="0.35">
      <c r="B19" s="54" t="s">
        <v>19</v>
      </c>
      <c r="C19" s="55">
        <v>347705.97</v>
      </c>
      <c r="D19" s="55">
        <v>347705.97</v>
      </c>
      <c r="E19" s="56">
        <v>0</v>
      </c>
      <c r="F19" s="55">
        <v>347706</v>
      </c>
      <c r="G19" s="57">
        <v>3.0000000027939677E-2</v>
      </c>
    </row>
    <row r="20" spans="2:10" x14ac:dyDescent="0.35">
      <c r="B20" s="54" t="s">
        <v>20</v>
      </c>
      <c r="C20" s="55">
        <v>5531707.4000000004</v>
      </c>
      <c r="D20" s="55">
        <v>5531707.4000000004</v>
      </c>
      <c r="E20" s="56">
        <v>0</v>
      </c>
      <c r="F20" s="55">
        <v>5531707</v>
      </c>
      <c r="G20" s="57">
        <v>-0.40000000037252903</v>
      </c>
    </row>
    <row r="21" spans="2:10" x14ac:dyDescent="0.35">
      <c r="B21" s="54" t="s">
        <v>21</v>
      </c>
      <c r="C21" s="55">
        <v>559930.77</v>
      </c>
      <c r="D21" s="55">
        <v>559930.77</v>
      </c>
      <c r="E21" s="56">
        <v>0</v>
      </c>
      <c r="F21" s="55">
        <v>559931</v>
      </c>
      <c r="G21" s="57">
        <v>0.22999999998137355</v>
      </c>
    </row>
    <row r="22" spans="2:10" x14ac:dyDescent="0.35">
      <c r="B22" s="54" t="s">
        <v>22</v>
      </c>
      <c r="C22" s="56">
        <v>-30348307.989999998</v>
      </c>
      <c r="D22" s="56">
        <v>-30348307.989999998</v>
      </c>
      <c r="E22" s="56">
        <v>0</v>
      </c>
      <c r="F22" s="56">
        <v>-30348308</v>
      </c>
      <c r="G22" s="57">
        <v>-1.0000001639127731E-2</v>
      </c>
    </row>
    <row r="23" spans="2:10" ht="16.8" thickBot="1" x14ac:dyDescent="0.4">
      <c r="B23" s="58" t="s">
        <v>23</v>
      </c>
      <c r="C23" s="59">
        <v>31858458.109999996</v>
      </c>
      <c r="D23" s="59">
        <v>31858458.109999996</v>
      </c>
      <c r="E23" s="68">
        <v>0</v>
      </c>
      <c r="F23" s="59">
        <v>31858458</v>
      </c>
      <c r="G23" s="69">
        <v>-0.10999999917112291</v>
      </c>
    </row>
    <row r="24" spans="2:10" ht="16.8" thickTop="1" x14ac:dyDescent="0.35">
      <c r="B24" s="62"/>
      <c r="C24" s="63"/>
      <c r="D24" s="63"/>
      <c r="E24" s="63"/>
      <c r="F24" s="63"/>
      <c r="G24" s="65"/>
    </row>
    <row r="25" spans="2:10" x14ac:dyDescent="0.35">
      <c r="B25" s="54"/>
      <c r="C25" s="55"/>
      <c r="D25" s="55"/>
      <c r="E25" s="55"/>
      <c r="F25" s="55"/>
      <c r="G25" s="67"/>
    </row>
    <row r="26" spans="2:10" x14ac:dyDescent="0.35">
      <c r="B26" s="54" t="s">
        <v>24</v>
      </c>
      <c r="C26" s="55">
        <v>743608.15</v>
      </c>
      <c r="D26" s="55">
        <v>743608.15</v>
      </c>
      <c r="E26" s="56">
        <v>0</v>
      </c>
      <c r="F26" s="55">
        <v>743608.15</v>
      </c>
      <c r="G26" s="57">
        <v>0</v>
      </c>
    </row>
    <row r="27" spans="2:10" x14ac:dyDescent="0.35">
      <c r="B27" s="54" t="s">
        <v>25</v>
      </c>
      <c r="C27" s="56">
        <v>-743608.15</v>
      </c>
      <c r="D27" s="56">
        <v>-743608.15</v>
      </c>
      <c r="E27" s="56">
        <v>0</v>
      </c>
      <c r="F27" s="56">
        <v>-743608.15</v>
      </c>
      <c r="G27" s="57">
        <v>0</v>
      </c>
    </row>
    <row r="28" spans="2:10" x14ac:dyDescent="0.35">
      <c r="B28" s="54" t="s">
        <v>26</v>
      </c>
      <c r="C28" s="55">
        <v>45533.24</v>
      </c>
      <c r="D28" s="55">
        <v>45533.24</v>
      </c>
      <c r="E28" s="56">
        <v>0</v>
      </c>
      <c r="F28" s="55">
        <v>45533.24</v>
      </c>
      <c r="G28" s="57">
        <v>0</v>
      </c>
    </row>
    <row r="29" spans="2:10" x14ac:dyDescent="0.35">
      <c r="B29" s="54" t="s">
        <v>27</v>
      </c>
      <c r="C29" s="56">
        <v>-31110.21</v>
      </c>
      <c r="D29" s="56">
        <v>-31110.21</v>
      </c>
      <c r="E29" s="56">
        <v>0</v>
      </c>
      <c r="F29" s="56">
        <v>-31110</v>
      </c>
      <c r="G29" s="57">
        <v>0.20999999999912689</v>
      </c>
      <c r="J29" s="56"/>
    </row>
    <row r="30" spans="2:10" x14ac:dyDescent="0.35">
      <c r="B30" s="54" t="s">
        <v>28</v>
      </c>
      <c r="C30" s="55">
        <v>157364.67000000001</v>
      </c>
      <c r="D30" s="55">
        <v>157364.67000000001</v>
      </c>
      <c r="E30" s="56">
        <v>0</v>
      </c>
      <c r="F30" s="55">
        <v>165365</v>
      </c>
      <c r="G30" s="57">
        <v>8000.3299999999872</v>
      </c>
    </row>
    <row r="31" spans="2:10" ht="18" hidden="1" customHeight="1" x14ac:dyDescent="0.35">
      <c r="B31" s="54" t="s">
        <v>29</v>
      </c>
      <c r="C31" s="55">
        <v>0</v>
      </c>
      <c r="D31" s="55">
        <v>0</v>
      </c>
      <c r="E31" s="55">
        <v>0</v>
      </c>
      <c r="F31" s="55">
        <v>0</v>
      </c>
      <c r="G31" s="57">
        <v>0</v>
      </c>
    </row>
    <row r="32" spans="2:10" ht="16.8" thickBot="1" x14ac:dyDescent="0.4">
      <c r="B32" s="58" t="s">
        <v>30</v>
      </c>
      <c r="C32" s="59">
        <v>171787.7</v>
      </c>
      <c r="D32" s="59">
        <v>171787.7</v>
      </c>
      <c r="E32" s="68">
        <v>0</v>
      </c>
      <c r="F32" s="59">
        <v>179788.24</v>
      </c>
      <c r="G32" s="61">
        <v>7999.5399999999863</v>
      </c>
    </row>
    <row r="33" spans="2:10" ht="16.8" hidden="1" thickTop="1" x14ac:dyDescent="0.35">
      <c r="B33" s="62"/>
      <c r="C33" s="63"/>
      <c r="D33" s="63"/>
      <c r="E33" s="63"/>
      <c r="F33" s="63"/>
      <c r="G33" s="65"/>
    </row>
    <row r="34" spans="2:10" ht="16.8" thickTop="1" x14ac:dyDescent="0.35">
      <c r="B34" s="70"/>
      <c r="C34" s="71"/>
      <c r="D34" s="71"/>
      <c r="E34" s="71"/>
      <c r="F34" s="71"/>
      <c r="G34" s="72"/>
    </row>
    <row r="35" spans="2:10" ht="16.8" thickBot="1" x14ac:dyDescent="0.4">
      <c r="B35" s="73" t="s">
        <v>31</v>
      </c>
      <c r="C35" s="74">
        <v>36276215.709999993</v>
      </c>
      <c r="D35" s="74">
        <v>36387509.709999993</v>
      </c>
      <c r="E35" s="75">
        <v>111293.99999999996</v>
      </c>
      <c r="F35" s="74">
        <v>43930105.239999995</v>
      </c>
      <c r="G35" s="76">
        <v>7653895.5300000003</v>
      </c>
    </row>
    <row r="36" spans="2:10" ht="16.8" thickTop="1" x14ac:dyDescent="0.35">
      <c r="B36" s="77"/>
      <c r="C36" s="78"/>
      <c r="D36" s="78"/>
      <c r="E36" s="78"/>
      <c r="F36" s="78"/>
      <c r="G36" s="79"/>
    </row>
    <row r="37" spans="2:10" hidden="1" x14ac:dyDescent="0.35">
      <c r="B37" s="77"/>
      <c r="C37" s="78"/>
      <c r="D37" s="78"/>
      <c r="E37" s="78"/>
      <c r="F37" s="78"/>
      <c r="G37" s="79"/>
    </row>
    <row r="38" spans="2:10" hidden="1" x14ac:dyDescent="0.35">
      <c r="B38" s="70"/>
      <c r="C38" s="71"/>
      <c r="D38" s="71"/>
      <c r="E38" s="71"/>
      <c r="F38" s="71"/>
      <c r="G38" s="72"/>
    </row>
    <row r="39" spans="2:10" x14ac:dyDescent="0.35">
      <c r="B39" s="70" t="s">
        <v>32</v>
      </c>
      <c r="C39" s="56">
        <v>19905</v>
      </c>
      <c r="D39" s="56">
        <v>19905</v>
      </c>
      <c r="E39" s="56">
        <v>0</v>
      </c>
      <c r="F39" s="56">
        <v>84114</v>
      </c>
      <c r="G39" s="57">
        <v>-64209</v>
      </c>
      <c r="J39" s="80"/>
    </row>
    <row r="40" spans="2:10" x14ac:dyDescent="0.35">
      <c r="B40" s="70" t="s">
        <v>33</v>
      </c>
      <c r="C40" s="56">
        <v>1489618.84</v>
      </c>
      <c r="D40" s="56">
        <v>1419699.28</v>
      </c>
      <c r="E40" s="56">
        <v>69919.560000000056</v>
      </c>
      <c r="F40" s="56">
        <v>5905807</v>
      </c>
      <c r="G40" s="57">
        <v>-4416188.16</v>
      </c>
    </row>
    <row r="41" spans="2:10" x14ac:dyDescent="0.35">
      <c r="B41" s="70" t="s">
        <v>34</v>
      </c>
      <c r="C41" s="56">
        <v>158268.17000000001</v>
      </c>
      <c r="D41" s="56">
        <v>158268.17000000001</v>
      </c>
      <c r="E41" s="56">
        <v>0</v>
      </c>
      <c r="F41" s="56">
        <v>2398906</v>
      </c>
      <c r="G41" s="57">
        <v>-2240637.83</v>
      </c>
    </row>
    <row r="42" spans="2:10" x14ac:dyDescent="0.35">
      <c r="B42" s="70" t="s">
        <v>35</v>
      </c>
      <c r="C42" s="56">
        <v>75317.42</v>
      </c>
      <c r="D42" s="56">
        <v>95241.82</v>
      </c>
      <c r="E42" s="56">
        <v>-19924.400000000009</v>
      </c>
      <c r="F42" s="56">
        <v>3433737</v>
      </c>
      <c r="G42" s="57">
        <v>-3358419.58</v>
      </c>
    </row>
    <row r="43" spans="2:10" x14ac:dyDescent="0.35">
      <c r="B43" s="70" t="s">
        <v>36</v>
      </c>
      <c r="C43" s="56">
        <v>39431.96</v>
      </c>
      <c r="D43" s="56">
        <v>89587.42</v>
      </c>
      <c r="E43" s="56">
        <v>-50155.46</v>
      </c>
      <c r="F43" s="56">
        <v>55901</v>
      </c>
      <c r="G43" s="57">
        <v>-16469.04</v>
      </c>
    </row>
    <row r="44" spans="2:10" ht="16.8" thickBot="1" x14ac:dyDescent="0.4">
      <c r="B44" s="58" t="s">
        <v>37</v>
      </c>
      <c r="C44" s="60">
        <v>1782541.39</v>
      </c>
      <c r="D44" s="60">
        <v>1782701.69</v>
      </c>
      <c r="E44" s="60">
        <v>-160.29999999995198</v>
      </c>
      <c r="F44" s="60">
        <v>11878465</v>
      </c>
      <c r="G44" s="61">
        <v>-10095923.609999999</v>
      </c>
    </row>
    <row r="45" spans="2:10" ht="16.8" thickTop="1" x14ac:dyDescent="0.35">
      <c r="B45" s="77"/>
      <c r="C45" s="78"/>
      <c r="D45" s="78"/>
      <c r="E45" s="78"/>
      <c r="F45" s="78"/>
      <c r="G45" s="79"/>
    </row>
    <row r="46" spans="2:10" x14ac:dyDescent="0.35">
      <c r="B46" s="70"/>
      <c r="C46" s="71"/>
      <c r="D46" s="71"/>
      <c r="E46" s="71"/>
      <c r="F46" s="71"/>
      <c r="G46" s="72"/>
    </row>
    <row r="47" spans="2:10" x14ac:dyDescent="0.35">
      <c r="B47" s="70" t="s">
        <v>38</v>
      </c>
      <c r="C47" s="71">
        <v>42008.47</v>
      </c>
      <c r="D47" s="71">
        <v>42008.47</v>
      </c>
      <c r="E47" s="56">
        <v>0</v>
      </c>
      <c r="F47" s="71">
        <v>42008.47</v>
      </c>
      <c r="G47" s="57">
        <v>0</v>
      </c>
    </row>
    <row r="48" spans="2:10" x14ac:dyDescent="0.35">
      <c r="B48" s="70" t="s">
        <v>39</v>
      </c>
      <c r="C48" s="71">
        <v>29998711.199999999</v>
      </c>
      <c r="D48" s="71">
        <v>29998711.199999999</v>
      </c>
      <c r="E48" s="56">
        <v>0</v>
      </c>
      <c r="F48" s="71">
        <v>29998711</v>
      </c>
      <c r="G48" s="57">
        <v>0.19999999925494194</v>
      </c>
    </row>
    <row r="49" spans="2:7" x14ac:dyDescent="0.35">
      <c r="B49" s="70" t="s">
        <v>40</v>
      </c>
      <c r="C49" s="56">
        <v>2010927.9</v>
      </c>
      <c r="D49" s="71">
        <v>2010927.9</v>
      </c>
      <c r="E49" s="56">
        <v>0</v>
      </c>
      <c r="F49" s="71">
        <v>74311506</v>
      </c>
      <c r="G49" s="57">
        <v>-72300578.099999994</v>
      </c>
    </row>
    <row r="50" spans="2:7" x14ac:dyDescent="0.35">
      <c r="B50" s="70" t="s">
        <v>41</v>
      </c>
      <c r="C50" s="81">
        <v>2442023</v>
      </c>
      <c r="D50" s="56">
        <v>2553157</v>
      </c>
      <c r="E50" s="56">
        <v>-111135</v>
      </c>
      <c r="F50" s="56">
        <v>-72300585</v>
      </c>
      <c r="G50" s="57">
        <v>74742607</v>
      </c>
    </row>
    <row r="51" spans="2:7" ht="16.8" thickBot="1" x14ac:dyDescent="0.4">
      <c r="B51" s="58" t="s">
        <v>42</v>
      </c>
      <c r="C51" s="59">
        <v>34493670.569999993</v>
      </c>
      <c r="D51" s="59">
        <v>34604804.569999993</v>
      </c>
      <c r="E51" s="68">
        <v>-111135</v>
      </c>
      <c r="F51" s="59">
        <v>32051640.469999999</v>
      </c>
      <c r="G51" s="61">
        <v>2442029.1000000089</v>
      </c>
    </row>
    <row r="52" spans="2:7" ht="16.8" thickTop="1" x14ac:dyDescent="0.35">
      <c r="B52" s="77"/>
      <c r="C52" s="78"/>
      <c r="D52" s="78"/>
      <c r="E52" s="78"/>
      <c r="F52" s="78"/>
      <c r="G52" s="79"/>
    </row>
    <row r="53" spans="2:7" ht="16.8" thickBot="1" x14ac:dyDescent="0.4">
      <c r="B53" s="70"/>
      <c r="C53" s="71"/>
      <c r="D53" s="71"/>
      <c r="E53" s="71"/>
      <c r="F53" s="71"/>
      <c r="G53" s="72"/>
    </row>
    <row r="54" spans="2:7" ht="17.399999999999999" thickTop="1" thickBot="1" x14ac:dyDescent="0.4">
      <c r="B54" s="82" t="s">
        <v>43</v>
      </c>
      <c r="C54" s="83">
        <v>36276215.959999993</v>
      </c>
      <c r="D54" s="83">
        <v>36387510.25999999</v>
      </c>
      <c r="E54" s="84">
        <v>-111294.29999999996</v>
      </c>
      <c r="F54" s="83">
        <v>43930105.469999999</v>
      </c>
      <c r="G54" s="85">
        <v>-7653895.5099999905</v>
      </c>
    </row>
    <row r="55" spans="2:7" ht="16.8" thickTop="1" x14ac:dyDescent="0.35"/>
    <row r="56" spans="2:7" x14ac:dyDescent="0.35">
      <c r="C56" s="86"/>
      <c r="D56" s="86"/>
      <c r="E56" s="86"/>
      <c r="F56" s="86"/>
      <c r="G56" s="86"/>
    </row>
  </sheetData>
  <mergeCells count="3">
    <mergeCell ref="B1:G1"/>
    <mergeCell ref="B2:G2"/>
    <mergeCell ref="B3:G3"/>
  </mergeCells>
  <printOptions horizontalCentered="1"/>
  <pageMargins left="0.17" right="0.17" top="0.18" bottom="0.22" header="0" footer="0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K56"/>
  <sheetViews>
    <sheetView topLeftCell="C1" workbookViewId="0">
      <selection activeCell="G58" sqref="G58"/>
    </sheetView>
  </sheetViews>
  <sheetFormatPr baseColWidth="10" defaultColWidth="11" defaultRowHeight="16.2" x14ac:dyDescent="0.35"/>
  <cols>
    <col min="1" max="1" width="11" style="4"/>
    <col min="2" max="2" width="43.44140625" style="4" customWidth="1"/>
    <col min="3" max="3" width="15.21875" style="4" customWidth="1"/>
    <col min="4" max="4" width="14.6640625" style="4" customWidth="1"/>
    <col min="5" max="5" width="16.44140625" style="4" customWidth="1"/>
    <col min="6" max="6" width="15.21875" style="4" customWidth="1"/>
    <col min="7" max="7" width="16.44140625" style="4" customWidth="1"/>
    <col min="8" max="11" width="11" style="3"/>
    <col min="12" max="16384" width="11" style="4"/>
  </cols>
  <sheetData>
    <row r="1" spans="2:11" s="2" customFormat="1" x14ac:dyDescent="0.35">
      <c r="B1" s="96" t="s">
        <v>0</v>
      </c>
      <c r="C1" s="97"/>
      <c r="D1" s="97"/>
      <c r="E1" s="97"/>
      <c r="F1" s="97"/>
      <c r="G1" s="98"/>
      <c r="H1" s="1"/>
      <c r="I1" s="1"/>
      <c r="J1" s="1"/>
      <c r="K1" s="1"/>
    </row>
    <row r="2" spans="2:11" x14ac:dyDescent="0.35">
      <c r="B2" s="99" t="s">
        <v>1</v>
      </c>
      <c r="C2" s="100"/>
      <c r="D2" s="100"/>
      <c r="E2" s="100"/>
      <c r="F2" s="100"/>
      <c r="G2" s="101"/>
    </row>
    <row r="3" spans="2:11" ht="16.8" thickBot="1" x14ac:dyDescent="0.4">
      <c r="B3" s="102" t="s">
        <v>44</v>
      </c>
      <c r="C3" s="103"/>
      <c r="D3" s="103"/>
      <c r="E3" s="103"/>
      <c r="F3" s="103"/>
      <c r="G3" s="104"/>
    </row>
    <row r="4" spans="2:11" x14ac:dyDescent="0.35">
      <c r="B4" s="5"/>
      <c r="C4" s="5"/>
      <c r="D4" s="6"/>
      <c r="E4" s="6"/>
      <c r="F4" s="5"/>
      <c r="G4" s="5"/>
    </row>
    <row r="5" spans="2:11" ht="36" customHeight="1" thickBot="1" x14ac:dyDescent="0.4">
      <c r="B5" s="7" t="s">
        <v>3</v>
      </c>
      <c r="C5" s="8" t="s">
        <v>45</v>
      </c>
      <c r="D5" s="8" t="s">
        <v>4</v>
      </c>
      <c r="E5" s="9" t="s">
        <v>6</v>
      </c>
      <c r="F5" s="8" t="s">
        <v>5</v>
      </c>
      <c r="G5" s="10" t="s">
        <v>7</v>
      </c>
    </row>
    <row r="6" spans="2:11" ht="16.8" thickTop="1" x14ac:dyDescent="0.35">
      <c r="B6" s="11" t="s">
        <v>8</v>
      </c>
      <c r="C6" s="12">
        <v>88669.74</v>
      </c>
      <c r="D6" s="12">
        <v>105519.74</v>
      </c>
      <c r="E6" s="13">
        <v>16850</v>
      </c>
      <c r="F6" s="12">
        <v>110585</v>
      </c>
      <c r="G6" s="14">
        <v>21915.259999999995</v>
      </c>
    </row>
    <row r="7" spans="2:11" x14ac:dyDescent="0.35">
      <c r="B7" s="11" t="s">
        <v>9</v>
      </c>
      <c r="C7" s="12">
        <v>2191648.25</v>
      </c>
      <c r="D7" s="12">
        <v>999262.94</v>
      </c>
      <c r="E7" s="13">
        <v>-1192385.31</v>
      </c>
      <c r="F7" s="12">
        <v>668905</v>
      </c>
      <c r="G7" s="14">
        <v>-1522743.25</v>
      </c>
    </row>
    <row r="8" spans="2:11" hidden="1" x14ac:dyDescent="0.35">
      <c r="B8" s="11" t="s">
        <v>10</v>
      </c>
      <c r="C8" s="12">
        <v>0</v>
      </c>
      <c r="D8" s="12">
        <v>0</v>
      </c>
      <c r="E8" s="13">
        <v>0</v>
      </c>
      <c r="F8" s="12"/>
      <c r="G8" s="14">
        <v>0</v>
      </c>
    </row>
    <row r="9" spans="2:11" x14ac:dyDescent="0.35">
      <c r="B9" s="11" t="s">
        <v>11</v>
      </c>
      <c r="C9" s="12">
        <v>2058650.61</v>
      </c>
      <c r="D9" s="12">
        <v>2060457.72</v>
      </c>
      <c r="E9" s="13">
        <v>1807.1099999998696</v>
      </c>
      <c r="F9" s="12">
        <v>11112740</v>
      </c>
      <c r="G9" s="14">
        <v>9054088.3900000006</v>
      </c>
    </row>
    <row r="10" spans="2:11" hidden="1" x14ac:dyDescent="0.35">
      <c r="B10" s="11" t="s">
        <v>12</v>
      </c>
      <c r="C10" s="13">
        <v>0</v>
      </c>
      <c r="D10" s="13">
        <v>0</v>
      </c>
      <c r="E10" s="13">
        <v>0</v>
      </c>
      <c r="F10" s="13"/>
      <c r="G10" s="14">
        <v>0</v>
      </c>
    </row>
    <row r="11" spans="2:11" hidden="1" x14ac:dyDescent="0.35">
      <c r="B11" s="11" t="s">
        <v>13</v>
      </c>
      <c r="C11" s="13">
        <v>0</v>
      </c>
      <c r="D11" s="13">
        <v>0</v>
      </c>
      <c r="E11" s="13">
        <v>0</v>
      </c>
      <c r="F11" s="13"/>
      <c r="G11" s="14">
        <v>0</v>
      </c>
    </row>
    <row r="12" spans="2:11" x14ac:dyDescent="0.35">
      <c r="B12" s="11" t="s">
        <v>14</v>
      </c>
      <c r="C12" s="13">
        <v>18295.3</v>
      </c>
      <c r="D12" s="13">
        <v>0</v>
      </c>
      <c r="E12" s="13">
        <v>-18295.3</v>
      </c>
      <c r="F12" s="13">
        <v>-364</v>
      </c>
      <c r="G12" s="14">
        <v>-18659.3</v>
      </c>
    </row>
    <row r="13" spans="2:11" ht="16.8" thickBot="1" x14ac:dyDescent="0.4">
      <c r="B13" s="15" t="s">
        <v>15</v>
      </c>
      <c r="C13" s="16">
        <v>4357263.9000000004</v>
      </c>
      <c r="D13" s="16">
        <v>3165240.4</v>
      </c>
      <c r="E13" s="17">
        <v>-1192023.5000000002</v>
      </c>
      <c r="F13" s="16">
        <v>11891866</v>
      </c>
      <c r="G13" s="18">
        <v>7534602.1000000006</v>
      </c>
    </row>
    <row r="14" spans="2:11" ht="16.8" thickTop="1" x14ac:dyDescent="0.35">
      <c r="B14" s="19"/>
      <c r="C14" s="20"/>
      <c r="D14" s="20"/>
      <c r="E14" s="21"/>
      <c r="F14" s="20"/>
      <c r="G14" s="22"/>
    </row>
    <row r="15" spans="2:11" x14ac:dyDescent="0.35">
      <c r="B15" s="11"/>
      <c r="C15" s="12"/>
      <c r="D15" s="12"/>
      <c r="E15" s="23"/>
      <c r="F15" s="12"/>
      <c r="G15" s="24"/>
    </row>
    <row r="16" spans="2:11" x14ac:dyDescent="0.35">
      <c r="B16" s="11" t="s">
        <v>16</v>
      </c>
      <c r="C16" s="12">
        <v>5726392.4000000004</v>
      </c>
      <c r="D16" s="12">
        <v>5726392.4000000004</v>
      </c>
      <c r="E16" s="13">
        <v>0</v>
      </c>
      <c r="F16" s="12">
        <v>5726392</v>
      </c>
      <c r="G16" s="14">
        <v>-0.40000000037252903</v>
      </c>
    </row>
    <row r="17" spans="2:10" x14ac:dyDescent="0.35">
      <c r="B17" s="11" t="s">
        <v>17</v>
      </c>
      <c r="C17" s="12">
        <v>2325751.33</v>
      </c>
      <c r="D17" s="12">
        <v>2325751.33</v>
      </c>
      <c r="E17" s="13">
        <v>0</v>
      </c>
      <c r="F17" s="12">
        <v>2325751</v>
      </c>
      <c r="G17" s="14">
        <v>-0.33000000007450581</v>
      </c>
    </row>
    <row r="18" spans="2:10" x14ac:dyDescent="0.35">
      <c r="B18" s="11" t="s">
        <v>18</v>
      </c>
      <c r="C18" s="12">
        <v>47715278.229999997</v>
      </c>
      <c r="D18" s="12">
        <v>47715278.229999997</v>
      </c>
      <c r="E18" s="13">
        <v>0</v>
      </c>
      <c r="F18" s="12">
        <v>47715278</v>
      </c>
      <c r="G18" s="14">
        <v>-0.22999999672174454</v>
      </c>
    </row>
    <row r="19" spans="2:10" x14ac:dyDescent="0.35">
      <c r="B19" s="11" t="s">
        <v>19</v>
      </c>
      <c r="C19" s="12">
        <v>347705.97</v>
      </c>
      <c r="D19" s="12">
        <v>347705.97</v>
      </c>
      <c r="E19" s="13">
        <v>0</v>
      </c>
      <c r="F19" s="12">
        <v>347706</v>
      </c>
      <c r="G19" s="14">
        <v>3.0000000027939677E-2</v>
      </c>
    </row>
    <row r="20" spans="2:10" x14ac:dyDescent="0.35">
      <c r="B20" s="11" t="s">
        <v>20</v>
      </c>
      <c r="C20" s="12">
        <v>5531707.4000000004</v>
      </c>
      <c r="D20" s="12">
        <v>5531707.4000000004</v>
      </c>
      <c r="E20" s="13">
        <v>0</v>
      </c>
      <c r="F20" s="12">
        <v>5531707</v>
      </c>
      <c r="G20" s="14">
        <v>-0.40000000037252903</v>
      </c>
    </row>
    <row r="21" spans="2:10" x14ac:dyDescent="0.35">
      <c r="B21" s="11" t="s">
        <v>21</v>
      </c>
      <c r="C21" s="12">
        <v>559930.77</v>
      </c>
      <c r="D21" s="12">
        <v>559930.77</v>
      </c>
      <c r="E21" s="13">
        <v>0</v>
      </c>
      <c r="F21" s="12">
        <v>559931</v>
      </c>
      <c r="G21" s="14">
        <v>0.22999999998137355</v>
      </c>
    </row>
    <row r="22" spans="2:10" x14ac:dyDescent="0.35">
      <c r="B22" s="11" t="s">
        <v>22</v>
      </c>
      <c r="C22" s="13">
        <v>-30348307.989999998</v>
      </c>
      <c r="D22" s="13">
        <v>-30348307.989999998</v>
      </c>
      <c r="E22" s="13">
        <v>0</v>
      </c>
      <c r="F22" s="13">
        <v>-30348308</v>
      </c>
      <c r="G22" s="14">
        <v>-1.0000001639127731E-2</v>
      </c>
    </row>
    <row r="23" spans="2:10" ht="16.8" thickBot="1" x14ac:dyDescent="0.4">
      <c r="B23" s="15" t="s">
        <v>23</v>
      </c>
      <c r="C23" s="16">
        <v>31858458.109999996</v>
      </c>
      <c r="D23" s="16">
        <v>31858458.109999996</v>
      </c>
      <c r="E23" s="25">
        <v>1</v>
      </c>
      <c r="F23" s="16">
        <v>31858458</v>
      </c>
      <c r="G23" s="26">
        <v>-0.10999999917112291</v>
      </c>
    </row>
    <row r="24" spans="2:10" ht="16.8" thickTop="1" x14ac:dyDescent="0.35">
      <c r="B24" s="19"/>
      <c r="C24" s="20"/>
      <c r="D24" s="20"/>
      <c r="E24" s="20"/>
      <c r="F24" s="20"/>
      <c r="G24" s="22"/>
    </row>
    <row r="25" spans="2:10" x14ac:dyDescent="0.35">
      <c r="B25" s="11"/>
      <c r="C25" s="12"/>
      <c r="D25" s="12"/>
      <c r="E25" s="12"/>
      <c r="F25" s="12"/>
      <c r="G25" s="24"/>
    </row>
    <row r="26" spans="2:10" x14ac:dyDescent="0.35">
      <c r="B26" s="11" t="s">
        <v>24</v>
      </c>
      <c r="C26" s="12">
        <v>743608.15</v>
      </c>
      <c r="D26" s="12">
        <v>743608.15</v>
      </c>
      <c r="E26" s="13">
        <v>0</v>
      </c>
      <c r="F26" s="12">
        <v>743608.15</v>
      </c>
      <c r="G26" s="14">
        <v>0</v>
      </c>
    </row>
    <row r="27" spans="2:10" x14ac:dyDescent="0.35">
      <c r="B27" s="11" t="s">
        <v>25</v>
      </c>
      <c r="C27" s="13">
        <v>-743608.15</v>
      </c>
      <c r="D27" s="13">
        <v>-743608.15</v>
      </c>
      <c r="E27" s="13">
        <v>0</v>
      </c>
      <c r="F27" s="13">
        <v>-743608.15</v>
      </c>
      <c r="G27" s="14">
        <v>0</v>
      </c>
    </row>
    <row r="28" spans="2:10" x14ac:dyDescent="0.35">
      <c r="B28" s="11" t="s">
        <v>26</v>
      </c>
      <c r="C28" s="12">
        <v>45533.24</v>
      </c>
      <c r="D28" s="12">
        <v>45533.24</v>
      </c>
      <c r="E28" s="13">
        <v>0</v>
      </c>
      <c r="F28" s="12">
        <v>45533.24</v>
      </c>
      <c r="G28" s="14">
        <v>0</v>
      </c>
    </row>
    <row r="29" spans="2:10" x14ac:dyDescent="0.35">
      <c r="B29" s="11" t="s">
        <v>27</v>
      </c>
      <c r="C29" s="13">
        <v>-31110.21</v>
      </c>
      <c r="D29" s="13">
        <v>-31110.21</v>
      </c>
      <c r="E29" s="13">
        <v>0</v>
      </c>
      <c r="F29" s="13">
        <v>-31110</v>
      </c>
      <c r="G29" s="14">
        <v>0.20999999999912689</v>
      </c>
      <c r="J29" s="13"/>
    </row>
    <row r="30" spans="2:10" x14ac:dyDescent="0.35">
      <c r="B30" s="11" t="s">
        <v>28</v>
      </c>
      <c r="C30" s="12">
        <v>157364.67000000001</v>
      </c>
      <c r="D30" s="12">
        <v>157364.67000000001</v>
      </c>
      <c r="E30" s="13">
        <v>0</v>
      </c>
      <c r="F30" s="12">
        <v>165365</v>
      </c>
      <c r="G30" s="14">
        <v>8000.3299999999872</v>
      </c>
    </row>
    <row r="31" spans="2:10" ht="18" hidden="1" customHeight="1" x14ac:dyDescent="0.35">
      <c r="B31" s="11" t="s">
        <v>29</v>
      </c>
      <c r="C31" s="12">
        <v>0</v>
      </c>
      <c r="D31" s="12">
        <v>0</v>
      </c>
      <c r="E31" s="12">
        <v>0</v>
      </c>
      <c r="F31" s="12">
        <v>0</v>
      </c>
      <c r="G31" s="14">
        <v>0</v>
      </c>
    </row>
    <row r="32" spans="2:10" ht="16.8" thickBot="1" x14ac:dyDescent="0.4">
      <c r="B32" s="15" t="s">
        <v>30</v>
      </c>
      <c r="C32" s="16">
        <v>171787.7</v>
      </c>
      <c r="D32" s="16">
        <v>171787.7</v>
      </c>
      <c r="E32" s="25">
        <v>-1</v>
      </c>
      <c r="F32" s="16">
        <v>179788.24</v>
      </c>
      <c r="G32" s="18">
        <v>7999.5399999999863</v>
      </c>
    </row>
    <row r="33" spans="2:10" ht="16.8" hidden="1" thickTop="1" x14ac:dyDescent="0.35">
      <c r="B33" s="19"/>
      <c r="C33" s="20"/>
      <c r="D33" s="20"/>
      <c r="E33" s="20"/>
      <c r="F33" s="20"/>
      <c r="G33" s="22"/>
    </row>
    <row r="34" spans="2:10" ht="16.8" thickTop="1" x14ac:dyDescent="0.35">
      <c r="B34" s="27"/>
      <c r="C34" s="28"/>
      <c r="D34" s="28"/>
      <c r="E34" s="28"/>
      <c r="F34" s="28"/>
      <c r="G34" s="29"/>
    </row>
    <row r="35" spans="2:10" ht="16.8" thickBot="1" x14ac:dyDescent="0.4">
      <c r="B35" s="30" t="s">
        <v>31</v>
      </c>
      <c r="C35" s="31">
        <v>36387509.709999993</v>
      </c>
      <c r="D35" s="31">
        <v>35195486.209999993</v>
      </c>
      <c r="E35" s="32">
        <v>-1192023.5000000002</v>
      </c>
      <c r="F35" s="31">
        <v>43930105.239999995</v>
      </c>
      <c r="G35" s="33">
        <v>7542601.5300000012</v>
      </c>
    </row>
    <row r="36" spans="2:10" ht="16.8" thickTop="1" x14ac:dyDescent="0.35">
      <c r="B36" s="34"/>
      <c r="C36" s="35"/>
      <c r="D36" s="35"/>
      <c r="E36" s="35"/>
      <c r="F36" s="35"/>
      <c r="G36" s="36"/>
    </row>
    <row r="37" spans="2:10" hidden="1" x14ac:dyDescent="0.35">
      <c r="B37" s="34"/>
      <c r="C37" s="35"/>
      <c r="D37" s="35"/>
      <c r="E37" s="35"/>
      <c r="F37" s="35"/>
      <c r="G37" s="36"/>
    </row>
    <row r="38" spans="2:10" hidden="1" x14ac:dyDescent="0.35">
      <c r="B38" s="27"/>
      <c r="C38" s="28"/>
      <c r="D38" s="28"/>
      <c r="E38" s="28"/>
      <c r="F38" s="28"/>
      <c r="G38" s="29"/>
    </row>
    <row r="39" spans="2:10" x14ac:dyDescent="0.35">
      <c r="B39" s="27" t="s">
        <v>32</v>
      </c>
      <c r="C39" s="13">
        <v>19905</v>
      </c>
      <c r="D39" s="13">
        <v>-27093.88</v>
      </c>
      <c r="E39" s="13">
        <v>46998.880000000005</v>
      </c>
      <c r="F39" s="13">
        <v>84114</v>
      </c>
      <c r="G39" s="14">
        <v>-64209</v>
      </c>
      <c r="J39" s="37"/>
    </row>
    <row r="40" spans="2:10" x14ac:dyDescent="0.35">
      <c r="B40" s="27" t="s">
        <v>33</v>
      </c>
      <c r="C40" s="13">
        <v>1419699.28</v>
      </c>
      <c r="D40" s="13">
        <v>1548968.44</v>
      </c>
      <c r="E40" s="13">
        <v>-129269.15999999992</v>
      </c>
      <c r="F40" s="13">
        <v>5905807</v>
      </c>
      <c r="G40" s="14">
        <v>-4486107.72</v>
      </c>
    </row>
    <row r="41" spans="2:10" x14ac:dyDescent="0.35">
      <c r="B41" s="27" t="s">
        <v>34</v>
      </c>
      <c r="C41" s="13">
        <v>158268.17000000001</v>
      </c>
      <c r="D41" s="13">
        <v>191027.17</v>
      </c>
      <c r="E41" s="13">
        <v>-32759</v>
      </c>
      <c r="F41" s="13">
        <v>2398906</v>
      </c>
      <c r="G41" s="14">
        <v>-2240637.83</v>
      </c>
    </row>
    <row r="42" spans="2:10" x14ac:dyDescent="0.35">
      <c r="B42" s="27" t="s">
        <v>35</v>
      </c>
      <c r="C42" s="13">
        <v>95241.82</v>
      </c>
      <c r="D42" s="13">
        <v>84754.82</v>
      </c>
      <c r="E42" s="13">
        <v>10487</v>
      </c>
      <c r="F42" s="13">
        <v>3433737</v>
      </c>
      <c r="G42" s="14">
        <v>-3338495.18</v>
      </c>
    </row>
    <row r="43" spans="2:10" x14ac:dyDescent="0.35">
      <c r="B43" s="27" t="s">
        <v>36</v>
      </c>
      <c r="C43" s="13">
        <v>89587.42</v>
      </c>
      <c r="D43" s="13">
        <v>62777.59</v>
      </c>
      <c r="E43" s="13">
        <v>26809.83</v>
      </c>
      <c r="F43" s="13">
        <v>55901</v>
      </c>
      <c r="G43" s="14">
        <v>33686.42</v>
      </c>
    </row>
    <row r="44" spans="2:10" ht="16.8" thickBot="1" x14ac:dyDescent="0.4">
      <c r="B44" s="15" t="s">
        <v>37</v>
      </c>
      <c r="C44" s="17">
        <v>1782701.69</v>
      </c>
      <c r="D44" s="17">
        <v>1860434.1400000001</v>
      </c>
      <c r="E44" s="17">
        <v>-77732.44999999991</v>
      </c>
      <c r="F44" s="17">
        <v>11878465</v>
      </c>
      <c r="G44" s="18">
        <v>-10095763.310000001</v>
      </c>
    </row>
    <row r="45" spans="2:10" ht="16.8" thickTop="1" x14ac:dyDescent="0.35">
      <c r="B45" s="34"/>
      <c r="C45" s="35"/>
      <c r="D45" s="35"/>
      <c r="E45" s="35"/>
      <c r="F45" s="35"/>
      <c r="G45" s="36"/>
    </row>
    <row r="46" spans="2:10" x14ac:dyDescent="0.35">
      <c r="B46" s="27"/>
      <c r="C46" s="28"/>
      <c r="D46" s="28"/>
      <c r="E46" s="28"/>
      <c r="F46" s="28"/>
      <c r="G46" s="29"/>
    </row>
    <row r="47" spans="2:10" x14ac:dyDescent="0.35">
      <c r="B47" s="27" t="s">
        <v>38</v>
      </c>
      <c r="C47" s="28">
        <v>42008.47</v>
      </c>
      <c r="D47" s="28">
        <v>42008.47</v>
      </c>
      <c r="E47" s="13">
        <v>0</v>
      </c>
      <c r="F47" s="28">
        <v>42008.47</v>
      </c>
      <c r="G47" s="14">
        <v>0</v>
      </c>
    </row>
    <row r="48" spans="2:10" x14ac:dyDescent="0.35">
      <c r="B48" s="27" t="s">
        <v>39</v>
      </c>
      <c r="C48" s="28">
        <v>29998711.199999999</v>
      </c>
      <c r="D48" s="28">
        <v>29998711.199999999</v>
      </c>
      <c r="E48" s="13">
        <v>0</v>
      </c>
      <c r="F48" s="28">
        <v>29998711</v>
      </c>
      <c r="G48" s="14">
        <v>0.19999999925494194</v>
      </c>
    </row>
    <row r="49" spans="2:7" x14ac:dyDescent="0.35">
      <c r="B49" s="27" t="s">
        <v>40</v>
      </c>
      <c r="C49" s="13">
        <v>2010927.9</v>
      </c>
      <c r="D49" s="28">
        <v>2010927.9</v>
      </c>
      <c r="E49" s="13">
        <v>0</v>
      </c>
      <c r="F49" s="28">
        <v>74311506</v>
      </c>
      <c r="G49" s="14">
        <v>-72300578.099999994</v>
      </c>
    </row>
    <row r="50" spans="2:7" x14ac:dyDescent="0.35">
      <c r="B50" s="27" t="s">
        <v>41</v>
      </c>
      <c r="C50" s="38">
        <v>2553157</v>
      </c>
      <c r="D50" s="13">
        <v>1283403</v>
      </c>
      <c r="E50" s="13">
        <v>1269753</v>
      </c>
      <c r="F50" s="13">
        <v>-72300585</v>
      </c>
      <c r="G50" s="14">
        <v>74853741</v>
      </c>
    </row>
    <row r="51" spans="2:7" ht="16.8" thickBot="1" x14ac:dyDescent="0.4">
      <c r="B51" s="15" t="s">
        <v>42</v>
      </c>
      <c r="C51" s="16">
        <v>34604804.569999993</v>
      </c>
      <c r="D51" s="16">
        <v>33335048.569999997</v>
      </c>
      <c r="E51" s="25">
        <v>1269753</v>
      </c>
      <c r="F51" s="16">
        <v>32051640.469999999</v>
      </c>
      <c r="G51" s="18">
        <v>2553163.1000000089</v>
      </c>
    </row>
    <row r="52" spans="2:7" ht="16.8" thickTop="1" x14ac:dyDescent="0.35">
      <c r="B52" s="34"/>
      <c r="C52" s="35"/>
      <c r="D52" s="35"/>
      <c r="E52" s="35"/>
      <c r="F52" s="35"/>
      <c r="G52" s="36"/>
    </row>
    <row r="53" spans="2:7" ht="16.8" thickBot="1" x14ac:dyDescent="0.4">
      <c r="B53" s="27"/>
      <c r="C53" s="28"/>
      <c r="D53" s="28"/>
      <c r="E53" s="28"/>
      <c r="F53" s="28"/>
      <c r="G53" s="29"/>
    </row>
    <row r="54" spans="2:7" ht="17.399999999999999" thickTop="1" thickBot="1" x14ac:dyDescent="0.4">
      <c r="B54" s="39" t="s">
        <v>43</v>
      </c>
      <c r="C54" s="40">
        <v>36387510.25999999</v>
      </c>
      <c r="D54" s="40">
        <v>35195485.709999993</v>
      </c>
      <c r="E54" s="41">
        <v>1192023.55</v>
      </c>
      <c r="F54" s="40">
        <v>43930105.469999999</v>
      </c>
      <c r="G54" s="42">
        <v>-7542602.2099999916</v>
      </c>
    </row>
    <row r="55" spans="2:7" ht="16.8" thickTop="1" x14ac:dyDescent="0.35"/>
    <row r="56" spans="2:7" x14ac:dyDescent="0.35">
      <c r="C56" s="43">
        <f>C35-C54</f>
        <v>-0.54999999701976776</v>
      </c>
      <c r="D56" s="43">
        <f>D35-D54</f>
        <v>0.5</v>
      </c>
      <c r="E56" s="43">
        <f>E35+E54</f>
        <v>4.9999999813735485E-2</v>
      </c>
      <c r="F56" s="43">
        <f>F35-F54</f>
        <v>-0.23000000417232513</v>
      </c>
      <c r="G56" s="43">
        <f>G35+G54</f>
        <v>-0.67999999038875103</v>
      </c>
    </row>
  </sheetData>
  <mergeCells count="3">
    <mergeCell ref="B1:G1"/>
    <mergeCell ref="B2:G2"/>
    <mergeCell ref="B3:G3"/>
  </mergeCells>
  <printOptions horizontalCentered="1"/>
  <pageMargins left="0.17" right="0.17" top="0.18" bottom="0.22" header="0" footer="0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K56"/>
  <sheetViews>
    <sheetView workbookViewId="0">
      <selection activeCell="D56" sqref="D56"/>
    </sheetView>
  </sheetViews>
  <sheetFormatPr baseColWidth="10" defaultColWidth="11" defaultRowHeight="16.2" x14ac:dyDescent="0.35"/>
  <cols>
    <col min="1" max="1" width="11" style="4"/>
    <col min="2" max="2" width="43.44140625" style="4" customWidth="1"/>
    <col min="3" max="3" width="15.21875" style="4" customWidth="1"/>
    <col min="4" max="4" width="14.6640625" style="4" customWidth="1"/>
    <col min="5" max="5" width="16.44140625" style="4" customWidth="1"/>
    <col min="6" max="6" width="15.21875" style="4" customWidth="1"/>
    <col min="7" max="7" width="16.44140625" style="4" customWidth="1"/>
    <col min="8" max="11" width="11" style="3"/>
    <col min="12" max="16384" width="11" style="4"/>
  </cols>
  <sheetData>
    <row r="1" spans="2:11" s="2" customFormat="1" x14ac:dyDescent="0.35">
      <c r="B1" s="96" t="s">
        <v>0</v>
      </c>
      <c r="C1" s="97"/>
      <c r="D1" s="97"/>
      <c r="E1" s="97"/>
      <c r="F1" s="97"/>
      <c r="G1" s="98"/>
      <c r="H1" s="1"/>
      <c r="I1" s="1"/>
      <c r="J1" s="1"/>
      <c r="K1" s="1"/>
    </row>
    <row r="2" spans="2:11" x14ac:dyDescent="0.35">
      <c r="B2" s="99" t="s">
        <v>1</v>
      </c>
      <c r="C2" s="100"/>
      <c r="D2" s="100"/>
      <c r="E2" s="100"/>
      <c r="F2" s="100"/>
      <c r="G2" s="101"/>
    </row>
    <row r="3" spans="2:11" ht="16.8" thickBot="1" x14ac:dyDescent="0.4">
      <c r="B3" s="102" t="s">
        <v>2</v>
      </c>
      <c r="C3" s="103"/>
      <c r="D3" s="103"/>
      <c r="E3" s="103"/>
      <c r="F3" s="103"/>
      <c r="G3" s="104"/>
    </row>
    <row r="4" spans="2:11" x14ac:dyDescent="0.35">
      <c r="B4" s="5"/>
      <c r="C4" s="5"/>
      <c r="D4" s="6"/>
      <c r="E4" s="6"/>
      <c r="F4" s="5"/>
      <c r="G4" s="5"/>
    </row>
    <row r="5" spans="2:11" ht="36" customHeight="1" thickBot="1" x14ac:dyDescent="0.4">
      <c r="B5" s="7" t="s">
        <v>3</v>
      </c>
      <c r="C5" s="8" t="s">
        <v>4</v>
      </c>
      <c r="D5" s="8" t="s">
        <v>5</v>
      </c>
      <c r="E5" s="9" t="s">
        <v>6</v>
      </c>
      <c r="F5" s="8" t="s">
        <v>5</v>
      </c>
      <c r="G5" s="10" t="s">
        <v>7</v>
      </c>
    </row>
    <row r="6" spans="2:11" ht="16.8" thickTop="1" x14ac:dyDescent="0.35">
      <c r="B6" s="11" t="s">
        <v>8</v>
      </c>
      <c r="C6" s="12">
        <v>105519.74</v>
      </c>
      <c r="D6" s="12">
        <v>110585</v>
      </c>
      <c r="E6" s="13">
        <f t="shared" ref="E6:E12" si="0">+D6-C6</f>
        <v>5065.2599999999948</v>
      </c>
      <c r="F6" s="12">
        <v>110585</v>
      </c>
      <c r="G6" s="14">
        <f>+F6-C6</f>
        <v>5065.2599999999948</v>
      </c>
    </row>
    <row r="7" spans="2:11" x14ac:dyDescent="0.35">
      <c r="B7" s="11" t="s">
        <v>9</v>
      </c>
      <c r="C7" s="12">
        <v>999262.94</v>
      </c>
      <c r="D7" s="12">
        <v>668905</v>
      </c>
      <c r="E7" s="13">
        <f t="shared" si="0"/>
        <v>-330357.93999999994</v>
      </c>
      <c r="F7" s="12">
        <v>668905</v>
      </c>
      <c r="G7" s="14">
        <f>+F7-C7</f>
        <v>-330357.93999999994</v>
      </c>
    </row>
    <row r="8" spans="2:11" hidden="1" x14ac:dyDescent="0.35">
      <c r="B8" s="11" t="s">
        <v>10</v>
      </c>
      <c r="C8" s="12">
        <v>0</v>
      </c>
      <c r="D8" s="12"/>
      <c r="E8" s="13">
        <f t="shared" si="0"/>
        <v>0</v>
      </c>
      <c r="F8" s="12"/>
      <c r="G8" s="14">
        <f>+F8-C8</f>
        <v>0</v>
      </c>
    </row>
    <row r="9" spans="2:11" x14ac:dyDescent="0.35">
      <c r="B9" s="11" t="s">
        <v>11</v>
      </c>
      <c r="C9" s="12">
        <v>2060457.72</v>
      </c>
      <c r="D9" s="12">
        <v>11112740</v>
      </c>
      <c r="E9" s="13">
        <f t="shared" si="0"/>
        <v>9052282.2799999993</v>
      </c>
      <c r="F9" s="12">
        <v>11112740</v>
      </c>
      <c r="G9" s="14">
        <f>+F9-C9-1</f>
        <v>9052281.2799999993</v>
      </c>
    </row>
    <row r="10" spans="2:11" hidden="1" x14ac:dyDescent="0.35">
      <c r="B10" s="11" t="s">
        <v>12</v>
      </c>
      <c r="C10" s="13">
        <v>0</v>
      </c>
      <c r="D10" s="13"/>
      <c r="E10" s="13">
        <f t="shared" si="0"/>
        <v>0</v>
      </c>
      <c r="F10" s="13"/>
      <c r="G10" s="14">
        <f>+F10-C10</f>
        <v>0</v>
      </c>
    </row>
    <row r="11" spans="2:11" hidden="1" x14ac:dyDescent="0.35">
      <c r="B11" s="11" t="s">
        <v>13</v>
      </c>
      <c r="C11" s="13">
        <v>0</v>
      </c>
      <c r="D11" s="13"/>
      <c r="E11" s="13">
        <f t="shared" si="0"/>
        <v>0</v>
      </c>
      <c r="F11" s="13"/>
      <c r="G11" s="14">
        <f>+F11-C11</f>
        <v>0</v>
      </c>
    </row>
    <row r="12" spans="2:11" x14ac:dyDescent="0.35">
      <c r="B12" s="11" t="s">
        <v>14</v>
      </c>
      <c r="C12" s="13">
        <v>0</v>
      </c>
      <c r="D12" s="13">
        <v>-364</v>
      </c>
      <c r="E12" s="13">
        <f t="shared" si="0"/>
        <v>-364</v>
      </c>
      <c r="F12" s="13">
        <v>-364</v>
      </c>
      <c r="G12" s="14">
        <f>+F12-C12</f>
        <v>-364</v>
      </c>
    </row>
    <row r="13" spans="2:11" ht="16.8" thickBot="1" x14ac:dyDescent="0.4">
      <c r="B13" s="15" t="s">
        <v>15</v>
      </c>
      <c r="C13" s="16">
        <f>SUM(C6:C12)</f>
        <v>3165240.4</v>
      </c>
      <c r="D13" s="16">
        <f>SUM(D6:D12)</f>
        <v>11891866</v>
      </c>
      <c r="E13" s="17">
        <f>SUM(E6:E12)</f>
        <v>8726625.5999999996</v>
      </c>
      <c r="F13" s="16">
        <f>SUM(F6:F12)</f>
        <v>11891866</v>
      </c>
      <c r="G13" s="18">
        <f>SUM(G6:G12)+1</f>
        <v>8726625.5999999996</v>
      </c>
    </row>
    <row r="14" spans="2:11" ht="16.8" thickTop="1" x14ac:dyDescent="0.35">
      <c r="B14" s="19"/>
      <c r="C14" s="20"/>
      <c r="D14" s="20"/>
      <c r="E14" s="21"/>
      <c r="F14" s="20"/>
      <c r="G14" s="22"/>
    </row>
    <row r="15" spans="2:11" x14ac:dyDescent="0.35">
      <c r="B15" s="11"/>
      <c r="C15" s="12"/>
      <c r="D15" s="12"/>
      <c r="E15" s="23"/>
      <c r="F15" s="12"/>
      <c r="G15" s="24"/>
    </row>
    <row r="16" spans="2:11" x14ac:dyDescent="0.35">
      <c r="B16" s="11" t="s">
        <v>16</v>
      </c>
      <c r="C16" s="12">
        <v>5726392.4000000004</v>
      </c>
      <c r="D16" s="12">
        <v>5726392</v>
      </c>
      <c r="E16" s="13">
        <f>+D16-C16</f>
        <v>-0.40000000037252903</v>
      </c>
      <c r="F16" s="12">
        <v>5726392</v>
      </c>
      <c r="G16" s="14">
        <f t="shared" ref="G16:G22" si="1">+F16-C16</f>
        <v>-0.40000000037252903</v>
      </c>
    </row>
    <row r="17" spans="2:10" x14ac:dyDescent="0.35">
      <c r="B17" s="11" t="s">
        <v>17</v>
      </c>
      <c r="C17" s="12">
        <v>2325751.33</v>
      </c>
      <c r="D17" s="12">
        <v>2325751</v>
      </c>
      <c r="E17" s="13">
        <f t="shared" ref="E17:E22" si="2">+D17-C17</f>
        <v>-0.33000000007450581</v>
      </c>
      <c r="F17" s="12">
        <v>2325751</v>
      </c>
      <c r="G17" s="14">
        <f t="shared" si="1"/>
        <v>-0.33000000007450581</v>
      </c>
    </row>
    <row r="18" spans="2:10" x14ac:dyDescent="0.35">
      <c r="B18" s="11" t="s">
        <v>18</v>
      </c>
      <c r="C18" s="12">
        <v>47715278.229999997</v>
      </c>
      <c r="D18" s="12">
        <v>47715278</v>
      </c>
      <c r="E18" s="13">
        <f t="shared" si="2"/>
        <v>-0.22999999672174454</v>
      </c>
      <c r="F18" s="12">
        <v>47715278</v>
      </c>
      <c r="G18" s="14">
        <f t="shared" si="1"/>
        <v>-0.22999999672174454</v>
      </c>
    </row>
    <row r="19" spans="2:10" x14ac:dyDescent="0.35">
      <c r="B19" s="11" t="s">
        <v>19</v>
      </c>
      <c r="C19" s="12">
        <v>347705.97</v>
      </c>
      <c r="D19" s="12">
        <v>347706</v>
      </c>
      <c r="E19" s="13">
        <f t="shared" si="2"/>
        <v>3.0000000027939677E-2</v>
      </c>
      <c r="F19" s="12">
        <v>347706</v>
      </c>
      <c r="G19" s="14">
        <f t="shared" si="1"/>
        <v>3.0000000027939677E-2</v>
      </c>
    </row>
    <row r="20" spans="2:10" x14ac:dyDescent="0.35">
      <c r="B20" s="11" t="s">
        <v>20</v>
      </c>
      <c r="C20" s="12">
        <v>5531707.4000000004</v>
      </c>
      <c r="D20" s="12">
        <v>5531707</v>
      </c>
      <c r="E20" s="13">
        <f t="shared" si="2"/>
        <v>-0.40000000037252903</v>
      </c>
      <c r="F20" s="12">
        <v>5531707</v>
      </c>
      <c r="G20" s="14">
        <f t="shared" si="1"/>
        <v>-0.40000000037252903</v>
      </c>
    </row>
    <row r="21" spans="2:10" x14ac:dyDescent="0.35">
      <c r="B21" s="11" t="s">
        <v>21</v>
      </c>
      <c r="C21" s="12">
        <v>559930.77</v>
      </c>
      <c r="D21" s="12">
        <v>559931</v>
      </c>
      <c r="E21" s="13">
        <f t="shared" si="2"/>
        <v>0.22999999998137355</v>
      </c>
      <c r="F21" s="12">
        <v>559931</v>
      </c>
      <c r="G21" s="14">
        <f t="shared" si="1"/>
        <v>0.22999999998137355</v>
      </c>
    </row>
    <row r="22" spans="2:10" x14ac:dyDescent="0.35">
      <c r="B22" s="11" t="s">
        <v>22</v>
      </c>
      <c r="C22" s="13">
        <v>-30348307.989999998</v>
      </c>
      <c r="D22" s="13">
        <v>-30348308</v>
      </c>
      <c r="E22" s="13">
        <f t="shared" si="2"/>
        <v>-1.0000001639127731E-2</v>
      </c>
      <c r="F22" s="13">
        <v>-30348308</v>
      </c>
      <c r="G22" s="14">
        <f t="shared" si="1"/>
        <v>-1.0000001639127731E-2</v>
      </c>
    </row>
    <row r="23" spans="2:10" ht="16.8" thickBot="1" x14ac:dyDescent="0.4">
      <c r="B23" s="15" t="s">
        <v>23</v>
      </c>
      <c r="C23" s="16">
        <f>SUM(C16:C22)</f>
        <v>31858458.109999996</v>
      </c>
      <c r="D23" s="16">
        <f>SUM(D16:D22)+1</f>
        <v>31858458</v>
      </c>
      <c r="E23" s="25">
        <f>SUM(E16:E22)+1</f>
        <v>-0.10999999917112291</v>
      </c>
      <c r="F23" s="16">
        <f>SUM(F16:F22)+1</f>
        <v>31858458</v>
      </c>
      <c r="G23" s="26">
        <f>SUM(G16:G22)+1</f>
        <v>-0.10999999917112291</v>
      </c>
    </row>
    <row r="24" spans="2:10" ht="16.8" thickTop="1" x14ac:dyDescent="0.35">
      <c r="B24" s="19"/>
      <c r="C24" s="20"/>
      <c r="D24" s="20"/>
      <c r="E24" s="20"/>
      <c r="F24" s="20"/>
      <c r="G24" s="22"/>
    </row>
    <row r="25" spans="2:10" x14ac:dyDescent="0.35">
      <c r="B25" s="11"/>
      <c r="C25" s="12"/>
      <c r="D25" s="12"/>
      <c r="E25" s="12"/>
      <c r="F25" s="12"/>
      <c r="G25" s="24"/>
    </row>
    <row r="26" spans="2:10" x14ac:dyDescent="0.35">
      <c r="B26" s="11" t="s">
        <v>24</v>
      </c>
      <c r="C26" s="12">
        <v>743608.15</v>
      </c>
      <c r="D26" s="12">
        <v>743608.15</v>
      </c>
      <c r="E26" s="13">
        <f t="shared" ref="E26:E31" si="3">+D26-C26</f>
        <v>0</v>
      </c>
      <c r="F26" s="12">
        <v>743608.15</v>
      </c>
      <c r="G26" s="14">
        <f t="shared" ref="G26:G31" si="4">+F26-C26</f>
        <v>0</v>
      </c>
    </row>
    <row r="27" spans="2:10" x14ac:dyDescent="0.35">
      <c r="B27" s="11" t="s">
        <v>25</v>
      </c>
      <c r="C27" s="13">
        <v>-743608.15</v>
      </c>
      <c r="D27" s="13">
        <v>-743608.15</v>
      </c>
      <c r="E27" s="13">
        <f t="shared" si="3"/>
        <v>0</v>
      </c>
      <c r="F27" s="13">
        <v>-743608.15</v>
      </c>
      <c r="G27" s="14">
        <f t="shared" si="4"/>
        <v>0</v>
      </c>
    </row>
    <row r="28" spans="2:10" x14ac:dyDescent="0.35">
      <c r="B28" s="11" t="s">
        <v>26</v>
      </c>
      <c r="C28" s="12">
        <v>45533.24</v>
      </c>
      <c r="D28" s="12">
        <v>45533.24</v>
      </c>
      <c r="E28" s="13">
        <f t="shared" si="3"/>
        <v>0</v>
      </c>
      <c r="F28" s="12">
        <v>45533.24</v>
      </c>
      <c r="G28" s="14">
        <f t="shared" si="4"/>
        <v>0</v>
      </c>
    </row>
    <row r="29" spans="2:10" x14ac:dyDescent="0.35">
      <c r="B29" s="11" t="s">
        <v>27</v>
      </c>
      <c r="C29" s="13">
        <v>-31110.21</v>
      </c>
      <c r="D29" s="13">
        <v>-31110</v>
      </c>
      <c r="E29" s="13">
        <f t="shared" si="3"/>
        <v>0.20999999999912689</v>
      </c>
      <c r="F29" s="13">
        <v>-31110</v>
      </c>
      <c r="G29" s="14">
        <f t="shared" si="4"/>
        <v>0.20999999999912689</v>
      </c>
      <c r="J29" s="13"/>
    </row>
    <row r="30" spans="2:10" x14ac:dyDescent="0.35">
      <c r="B30" s="11" t="s">
        <v>28</v>
      </c>
      <c r="C30" s="12">
        <v>157364.67000000001</v>
      </c>
      <c r="D30" s="12">
        <v>165365</v>
      </c>
      <c r="E30" s="13">
        <f t="shared" si="3"/>
        <v>8000.3299999999872</v>
      </c>
      <c r="F30" s="12">
        <v>165365</v>
      </c>
      <c r="G30" s="14">
        <f t="shared" si="4"/>
        <v>8000.3299999999872</v>
      </c>
    </row>
    <row r="31" spans="2:10" ht="18" hidden="1" customHeight="1" x14ac:dyDescent="0.35">
      <c r="B31" s="11" t="s">
        <v>29</v>
      </c>
      <c r="C31" s="12">
        <v>0</v>
      </c>
      <c r="D31" s="12">
        <v>0</v>
      </c>
      <c r="E31" s="12">
        <f t="shared" si="3"/>
        <v>0</v>
      </c>
      <c r="F31" s="12">
        <v>0</v>
      </c>
      <c r="G31" s="14">
        <f t="shared" si="4"/>
        <v>0</v>
      </c>
    </row>
    <row r="32" spans="2:10" ht="16.8" thickBot="1" x14ac:dyDescent="0.4">
      <c r="B32" s="15" t="s">
        <v>30</v>
      </c>
      <c r="C32" s="16">
        <f>SUM(C26:C31)</f>
        <v>171787.7</v>
      </c>
      <c r="D32" s="16">
        <f>SUM(D26:D31)</f>
        <v>179788.24</v>
      </c>
      <c r="E32" s="25">
        <f>SUM(E26:E31)-1</f>
        <v>7999.5399999999863</v>
      </c>
      <c r="F32" s="16">
        <f>SUM(F26:F31)</f>
        <v>179788.24</v>
      </c>
      <c r="G32" s="18">
        <f>SUM(G26:G31)-1</f>
        <v>7999.5399999999863</v>
      </c>
    </row>
    <row r="33" spans="2:10" ht="16.8" hidden="1" thickTop="1" x14ac:dyDescent="0.35">
      <c r="B33" s="19"/>
      <c r="C33" s="20"/>
      <c r="D33" s="20"/>
      <c r="E33" s="20"/>
      <c r="F33" s="20"/>
      <c r="G33" s="22"/>
    </row>
    <row r="34" spans="2:10" ht="16.8" thickTop="1" x14ac:dyDescent="0.35">
      <c r="B34" s="27"/>
      <c r="C34" s="28"/>
      <c r="D34" s="28"/>
      <c r="E34" s="28"/>
      <c r="F34" s="28"/>
      <c r="G34" s="29"/>
    </row>
    <row r="35" spans="2:10" ht="16.8" thickBot="1" x14ac:dyDescent="0.4">
      <c r="B35" s="30" t="s">
        <v>31</v>
      </c>
      <c r="C35" s="31">
        <f>+C32+C23+C13</f>
        <v>35195486.209999993</v>
      </c>
      <c r="D35" s="31">
        <f>+D32+D23+D13-7</f>
        <v>43930105.239999995</v>
      </c>
      <c r="E35" s="32">
        <f>+E32+E23+E13-6</f>
        <v>8734619.0300000012</v>
      </c>
      <c r="F35" s="31">
        <f>+F32+F23+F13-7</f>
        <v>43930105.239999995</v>
      </c>
      <c r="G35" s="33">
        <f>+G32+G23+G13+1</f>
        <v>8734626.0300000012</v>
      </c>
    </row>
    <row r="36" spans="2:10" ht="16.8" thickTop="1" x14ac:dyDescent="0.35">
      <c r="B36" s="34"/>
      <c r="C36" s="35"/>
      <c r="D36" s="35"/>
      <c r="E36" s="35"/>
      <c r="F36" s="35"/>
      <c r="G36" s="36"/>
    </row>
    <row r="37" spans="2:10" hidden="1" x14ac:dyDescent="0.35">
      <c r="B37" s="34"/>
      <c r="C37" s="35"/>
      <c r="D37" s="35"/>
      <c r="E37" s="35"/>
      <c r="F37" s="35"/>
      <c r="G37" s="36"/>
    </row>
    <row r="38" spans="2:10" hidden="1" x14ac:dyDescent="0.35">
      <c r="B38" s="27"/>
      <c r="C38" s="28"/>
      <c r="D38" s="28"/>
      <c r="E38" s="28"/>
      <c r="F38" s="28"/>
      <c r="G38" s="29"/>
    </row>
    <row r="39" spans="2:10" x14ac:dyDescent="0.35">
      <c r="B39" s="27" t="s">
        <v>32</v>
      </c>
      <c r="C39" s="13">
        <v>-27093.88</v>
      </c>
      <c r="D39" s="13">
        <v>84114</v>
      </c>
      <c r="E39" s="13">
        <f>+C39-D39</f>
        <v>-111207.88</v>
      </c>
      <c r="F39" s="13">
        <v>84114</v>
      </c>
      <c r="G39" s="14">
        <f>+C39-F39</f>
        <v>-111207.88</v>
      </c>
      <c r="J39" s="37"/>
    </row>
    <row r="40" spans="2:10" x14ac:dyDescent="0.35">
      <c r="B40" s="27" t="s">
        <v>33</v>
      </c>
      <c r="C40" s="13">
        <v>1548968.44</v>
      </c>
      <c r="D40" s="13">
        <v>5905807</v>
      </c>
      <c r="E40" s="13">
        <f>+C40-D40</f>
        <v>-4356838.5600000005</v>
      </c>
      <c r="F40" s="13">
        <v>5905807</v>
      </c>
      <c r="G40" s="14">
        <f>+C40-F40</f>
        <v>-4356838.5600000005</v>
      </c>
    </row>
    <row r="41" spans="2:10" x14ac:dyDescent="0.35">
      <c r="B41" s="27" t="s">
        <v>34</v>
      </c>
      <c r="C41" s="13">
        <v>191027.17</v>
      </c>
      <c r="D41" s="13">
        <v>2398906</v>
      </c>
      <c r="E41" s="13">
        <f>+C41-D41</f>
        <v>-2207878.83</v>
      </c>
      <c r="F41" s="13">
        <v>2398906</v>
      </c>
      <c r="G41" s="14">
        <f>+C41-F41</f>
        <v>-2207878.83</v>
      </c>
    </row>
    <row r="42" spans="2:10" x14ac:dyDescent="0.35">
      <c r="B42" s="27" t="s">
        <v>35</v>
      </c>
      <c r="C42" s="13">
        <v>84754.82</v>
      </c>
      <c r="D42" s="13">
        <v>3433737</v>
      </c>
      <c r="E42" s="13">
        <f>+C42-D42</f>
        <v>-3348982.18</v>
      </c>
      <c r="F42" s="13">
        <v>3433737</v>
      </c>
      <c r="G42" s="14">
        <f>+C42-F42</f>
        <v>-3348982.18</v>
      </c>
    </row>
    <row r="43" spans="2:10" x14ac:dyDescent="0.35">
      <c r="B43" s="27" t="s">
        <v>36</v>
      </c>
      <c r="C43" s="13">
        <v>62777.59</v>
      </c>
      <c r="D43" s="13">
        <v>55901</v>
      </c>
      <c r="E43" s="13">
        <f>+C43-D43</f>
        <v>6876.5899999999965</v>
      </c>
      <c r="F43" s="13">
        <v>55901</v>
      </c>
      <c r="G43" s="14">
        <f>+C43-F43</f>
        <v>6876.5899999999965</v>
      </c>
    </row>
    <row r="44" spans="2:10" ht="16.8" thickBot="1" x14ac:dyDescent="0.4">
      <c r="B44" s="15" t="s">
        <v>37</v>
      </c>
      <c r="C44" s="17">
        <f>SUM(C39:C43)</f>
        <v>1860434.1400000001</v>
      </c>
      <c r="D44" s="17">
        <f>SUM(D39:D43)</f>
        <v>11878465</v>
      </c>
      <c r="E44" s="17">
        <f>SUM(E39:E43)</f>
        <v>-10018030.860000001</v>
      </c>
      <c r="F44" s="17">
        <f>SUM(F39:F43)</f>
        <v>11878465</v>
      </c>
      <c r="G44" s="18">
        <f>SUM(G39:G43)</f>
        <v>-10018030.860000001</v>
      </c>
    </row>
    <row r="45" spans="2:10" ht="16.8" thickTop="1" x14ac:dyDescent="0.35">
      <c r="B45" s="34"/>
      <c r="C45" s="35"/>
      <c r="D45" s="35"/>
      <c r="E45" s="35"/>
      <c r="F45" s="35"/>
      <c r="G45" s="36"/>
    </row>
    <row r="46" spans="2:10" x14ac:dyDescent="0.35">
      <c r="B46" s="27"/>
      <c r="C46" s="28"/>
      <c r="D46" s="28"/>
      <c r="E46" s="28"/>
      <c r="F46" s="28"/>
      <c r="G46" s="29"/>
    </row>
    <row r="47" spans="2:10" x14ac:dyDescent="0.35">
      <c r="B47" s="27" t="s">
        <v>38</v>
      </c>
      <c r="C47" s="28">
        <v>42008.47</v>
      </c>
      <c r="D47" s="28">
        <v>42008.47</v>
      </c>
      <c r="E47" s="13">
        <f>+C47-D47</f>
        <v>0</v>
      </c>
      <c r="F47" s="28">
        <v>42008.47</v>
      </c>
      <c r="G47" s="14">
        <f>+C47-F47</f>
        <v>0</v>
      </c>
    </row>
    <row r="48" spans="2:10" x14ac:dyDescent="0.35">
      <c r="B48" s="27" t="s">
        <v>39</v>
      </c>
      <c r="C48" s="28">
        <v>29998711.199999999</v>
      </c>
      <c r="D48" s="28">
        <v>29998711</v>
      </c>
      <c r="E48" s="13">
        <f>+C48-D48</f>
        <v>0.19999999925494194</v>
      </c>
      <c r="F48" s="28">
        <v>29998711</v>
      </c>
      <c r="G48" s="14">
        <f>+C48-F48</f>
        <v>0.19999999925494194</v>
      </c>
    </row>
    <row r="49" spans="2:7" x14ac:dyDescent="0.35">
      <c r="B49" s="27" t="s">
        <v>40</v>
      </c>
      <c r="C49" s="13">
        <v>2010927.9</v>
      </c>
      <c r="D49" s="28">
        <v>74311506</v>
      </c>
      <c r="E49" s="13">
        <f>+C49-D49</f>
        <v>-72300578.099999994</v>
      </c>
      <c r="F49" s="28">
        <v>74311506</v>
      </c>
      <c r="G49" s="14">
        <f>+C49-F49</f>
        <v>-72300578.099999994</v>
      </c>
    </row>
    <row r="50" spans="2:7" x14ac:dyDescent="0.35">
      <c r="B50" s="27" t="s">
        <v>41</v>
      </c>
      <c r="C50" s="38">
        <v>1283403</v>
      </c>
      <c r="D50" s="13">
        <v>-72300585</v>
      </c>
      <c r="E50" s="13">
        <f>+C50-D50-1</f>
        <v>73583987</v>
      </c>
      <c r="F50" s="13">
        <v>-72300585</v>
      </c>
      <c r="G50" s="14">
        <f>+C50-F50-1</f>
        <v>73583987</v>
      </c>
    </row>
    <row r="51" spans="2:7" ht="16.8" thickBot="1" x14ac:dyDescent="0.4">
      <c r="B51" s="15" t="s">
        <v>42</v>
      </c>
      <c r="C51" s="16">
        <f>SUM(C47:C50)-2</f>
        <v>33335048.569999997</v>
      </c>
      <c r="D51" s="16">
        <f>SUM(D47:D50)</f>
        <v>32051640.469999999</v>
      </c>
      <c r="E51" s="25">
        <f>SUM(E47:E50)</f>
        <v>1283409.1000000089</v>
      </c>
      <c r="F51" s="16">
        <f>SUM(F47:F50)</f>
        <v>32051640.469999999</v>
      </c>
      <c r="G51" s="18">
        <f>SUM(G47:G50)</f>
        <v>1283409.1000000089</v>
      </c>
    </row>
    <row r="52" spans="2:7" ht="16.8" thickTop="1" x14ac:dyDescent="0.35">
      <c r="B52" s="34"/>
      <c r="C52" s="35"/>
      <c r="D52" s="35"/>
      <c r="E52" s="35"/>
      <c r="F52" s="35"/>
      <c r="G52" s="36"/>
    </row>
    <row r="53" spans="2:7" ht="16.8" thickBot="1" x14ac:dyDescent="0.4">
      <c r="B53" s="27"/>
      <c r="C53" s="28"/>
      <c r="D53" s="28"/>
      <c r="E53" s="28"/>
      <c r="F53" s="28"/>
      <c r="G53" s="29"/>
    </row>
    <row r="54" spans="2:7" ht="17.399999999999999" thickTop="1" thickBot="1" x14ac:dyDescent="0.4">
      <c r="B54" s="39" t="s">
        <v>43</v>
      </c>
      <c r="C54" s="40">
        <f>+C51+C44+3</f>
        <v>35195485.709999993</v>
      </c>
      <c r="D54" s="40">
        <f>+D51+D44</f>
        <v>43930105.469999999</v>
      </c>
      <c r="E54" s="41">
        <f>+E51+E44+3</f>
        <v>-8734618.7599999923</v>
      </c>
      <c r="F54" s="40">
        <f>+F51+F44</f>
        <v>43930105.469999999</v>
      </c>
      <c r="G54" s="42">
        <f>+G51+G44-4</f>
        <v>-8734625.7599999923</v>
      </c>
    </row>
    <row r="55" spans="2:7" ht="16.8" thickTop="1" x14ac:dyDescent="0.35"/>
    <row r="56" spans="2:7" x14ac:dyDescent="0.35">
      <c r="C56" s="43">
        <f>C35-C54</f>
        <v>0.5</v>
      </c>
      <c r="D56" s="43">
        <f>D35-D54</f>
        <v>-0.23000000417232513</v>
      </c>
      <c r="E56" s="43">
        <f>E35+E54</f>
        <v>0.27000000886619091</v>
      </c>
      <c r="F56" s="43">
        <f>F35-F54</f>
        <v>-0.23000000417232513</v>
      </c>
      <c r="G56" s="43">
        <f>G35+G54</f>
        <v>0.27000000886619091</v>
      </c>
    </row>
  </sheetData>
  <mergeCells count="3">
    <mergeCell ref="B1:G1"/>
    <mergeCell ref="B2:G2"/>
    <mergeCell ref="B3:G3"/>
  </mergeCells>
  <printOptions horizontalCentered="1"/>
  <pageMargins left="0.17" right="0.17" top="0.18" bottom="0.22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 May13 </vt:lpstr>
      <vt:lpstr>balance Abr13</vt:lpstr>
      <vt:lpstr>balance Mzo13</vt:lpstr>
      <vt:lpstr>balanceFeb13</vt:lpstr>
      <vt:lpstr>balanceENE13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2013-03-19T20:23:28Z</dcterms:created>
  <dcterms:modified xsi:type="dcterms:W3CDTF">2013-06-18T16:19:02Z</dcterms:modified>
</cp:coreProperties>
</file>