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60" windowWidth="25170" windowHeight="11850"/>
  </bookViews>
  <sheets>
    <sheet name="Todo" sheetId="1" r:id="rId1"/>
    <sheet name="Hoja2" sheetId="2" r:id="rId2"/>
    <sheet name="Todo (2)" sheetId="3" r:id="rId3"/>
  </sheets>
  <definedNames>
    <definedName name="_xlnm.Print_Titles" localSheetId="0">Todo!$1:$3</definedName>
    <definedName name="_xlnm.Print_Titles" localSheetId="2">'Todo (2)'!$1:$3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L22" i="1" s="1"/>
  <c r="M19" i="1"/>
  <c r="M22" i="1" s="1"/>
  <c r="N19" i="1"/>
  <c r="N22" i="1" s="1"/>
  <c r="C19" i="1"/>
  <c r="C22" i="1" s="1"/>
  <c r="D31" i="1"/>
  <c r="E31" i="1"/>
  <c r="F31" i="1"/>
  <c r="G31" i="1"/>
  <c r="H31" i="1"/>
  <c r="I31" i="1"/>
  <c r="J31" i="1"/>
  <c r="K31" i="1"/>
  <c r="L31" i="1"/>
  <c r="M31" i="1"/>
  <c r="N31" i="1"/>
  <c r="C31" i="1"/>
  <c r="D36" i="1"/>
  <c r="E36" i="1"/>
  <c r="F36" i="1"/>
  <c r="G36" i="1"/>
  <c r="H36" i="1"/>
  <c r="I36" i="1"/>
  <c r="J36" i="1"/>
  <c r="K36" i="1"/>
  <c r="L36" i="1"/>
  <c r="M36" i="1"/>
  <c r="N36" i="1"/>
  <c r="C36" i="1"/>
  <c r="D22" i="1"/>
  <c r="E22" i="1"/>
  <c r="F22" i="1"/>
  <c r="G22" i="1"/>
  <c r="H22" i="1"/>
  <c r="I22" i="1"/>
  <c r="J22" i="1"/>
  <c r="K22" i="1"/>
  <c r="D15" i="1"/>
  <c r="E15" i="1"/>
  <c r="F15" i="1"/>
  <c r="G15" i="1"/>
  <c r="H15" i="1"/>
  <c r="I15" i="1"/>
  <c r="J15" i="1"/>
  <c r="K15" i="1"/>
  <c r="L15" i="1"/>
  <c r="M15" i="1"/>
  <c r="N15" i="1"/>
  <c r="C15" i="1"/>
  <c r="D9" i="1"/>
  <c r="E9" i="1"/>
  <c r="F9" i="1"/>
  <c r="G9" i="1"/>
  <c r="H9" i="1"/>
  <c r="I9" i="1"/>
  <c r="J9" i="1"/>
  <c r="K9" i="1"/>
  <c r="L9" i="1"/>
  <c r="M9" i="1"/>
  <c r="N9" i="1"/>
  <c r="N39" i="1" s="1"/>
  <c r="C9" i="1"/>
  <c r="F39" i="1"/>
  <c r="J39" i="1" l="1"/>
  <c r="L39" i="1"/>
  <c r="H39" i="1"/>
  <c r="D39" i="1"/>
  <c r="C39" i="1"/>
  <c r="K39" i="1"/>
  <c r="G39" i="1"/>
  <c r="M39" i="1"/>
  <c r="I39" i="1"/>
  <c r="E39" i="1"/>
  <c r="D14" i="3"/>
  <c r="E14" i="3"/>
  <c r="F14" i="3"/>
  <c r="G14" i="3"/>
  <c r="H14" i="3"/>
  <c r="I14" i="3"/>
  <c r="J14" i="3"/>
  <c r="K14" i="3"/>
  <c r="L14" i="3"/>
  <c r="M14" i="3"/>
  <c r="N14" i="3"/>
  <c r="C14" i="3"/>
  <c r="N10" i="3"/>
  <c r="N8" i="3"/>
  <c r="N7" i="3"/>
  <c r="M10" i="3"/>
  <c r="H10" i="3"/>
  <c r="M8" i="3"/>
  <c r="H8" i="3"/>
  <c r="M7" i="3"/>
  <c r="H7" i="3"/>
  <c r="L10" i="3"/>
  <c r="K10" i="3"/>
  <c r="J10" i="3"/>
  <c r="I10" i="3"/>
  <c r="D10" i="3"/>
  <c r="E10" i="3"/>
  <c r="F10" i="3"/>
  <c r="G10" i="3"/>
  <c r="C10" i="3"/>
  <c r="D6" i="2" l="1"/>
  <c r="D11" i="2"/>
  <c r="D9" i="2" l="1"/>
</calcChain>
</file>

<file path=xl/sharedStrings.xml><?xml version="1.0" encoding="utf-8"?>
<sst xmlns="http://schemas.openxmlformats.org/spreadsheetml/2006/main" count="194" uniqueCount="58">
  <si>
    <t>INSTITUTO ELECTORAL Y DE PART. CIUDADANA DEL EDO. DE JALISCO</t>
  </si>
  <si>
    <t>Código</t>
  </si>
  <si>
    <t>Empleado</t>
  </si>
  <si>
    <t>Sueldo</t>
  </si>
  <si>
    <t>Tiempo extraordinario</t>
  </si>
  <si>
    <t>Aguinaldo</t>
  </si>
  <si>
    <t>Cuotas IMSS pagadas por el patrón</t>
  </si>
  <si>
    <t>Ley SPEJM parrafo 2 Art. 54</t>
  </si>
  <si>
    <t>I.S.R. Art 174</t>
  </si>
  <si>
    <t>I.S.R. (sp)</t>
  </si>
  <si>
    <t>Cuota obrera I.M.S.S.</t>
  </si>
  <si>
    <t>Ajuste al neto</t>
  </si>
  <si>
    <t>*NETO*</t>
  </si>
  <si>
    <t xml:space="preserve">    Reg. Pat. IMSS:  R1326894380</t>
  </si>
  <si>
    <t>Departamento 1 Presidencia</t>
  </si>
  <si>
    <t>171201005</t>
  </si>
  <si>
    <t>Muñoz Mendoza Stephanie Guadalupe</t>
  </si>
  <si>
    <t>Total Depto</t>
  </si>
  <si>
    <t xml:space="preserve">  -----------------------</t>
  </si>
  <si>
    <t>Departamento 3 Secretaría Ejecutiva</t>
  </si>
  <si>
    <t>171101001</t>
  </si>
  <si>
    <t>Castillo Caldera Karla</t>
  </si>
  <si>
    <t>171201004</t>
  </si>
  <si>
    <t>Cantú Pérez José  Manuel</t>
  </si>
  <si>
    <t>Departamento 10 Informática</t>
  </si>
  <si>
    <t>150116106</t>
  </si>
  <si>
    <t>Morales Ruíz Juan Carlos</t>
  </si>
  <si>
    <t>171201002</t>
  </si>
  <si>
    <t>Muñoz Villarreal Carlos Humberto</t>
  </si>
  <si>
    <t>Departamento 11 Jurídico</t>
  </si>
  <si>
    <t>150113038</t>
  </si>
  <si>
    <t>Caudillo Vargas Aldo Alejandro</t>
  </si>
  <si>
    <t>150116142</t>
  </si>
  <si>
    <t>Vargas Jiménez Luis Alberto</t>
  </si>
  <si>
    <t>171101000</t>
  </si>
  <si>
    <t>Ramírez Gómez Luis Jorge</t>
  </si>
  <si>
    <t>171201003</t>
  </si>
  <si>
    <t>Talamante Zayas Jesús Eduardo</t>
  </si>
  <si>
    <t>171212006</t>
  </si>
  <si>
    <t>Maldonado Padilla Roberto</t>
  </si>
  <si>
    <t>Departamento 12 Organización  Electoral</t>
  </si>
  <si>
    <t>141201034</t>
  </si>
  <si>
    <t>Sánchez Murguía Marco Antonio</t>
  </si>
  <si>
    <t xml:space="preserve">  =============</t>
  </si>
  <si>
    <t>Total Gral.</t>
  </si>
  <si>
    <t xml:space="preserve"> </t>
  </si>
  <si>
    <t>TOTAL PERCEPCIONES</t>
  </si>
  <si>
    <t>TOTAL DEDUCCIONES</t>
  </si>
  <si>
    <t>Percepción Quincenal del 01/12/2017 al 15/12/2017 ADMINISTRATIVO EVENTUAL</t>
  </si>
  <si>
    <t>María de Lourdes Becerra Pérez</t>
  </si>
  <si>
    <t>Hugo Pulido Maciel</t>
  </si>
  <si>
    <t>Secretaría Ejecutiva</t>
  </si>
  <si>
    <t>Director de Administración y Finanzas</t>
  </si>
  <si>
    <t>ADVO EVENTUAL</t>
  </si>
  <si>
    <t>Total Nomina</t>
  </si>
  <si>
    <t>BANCOMER</t>
  </si>
  <si>
    <t>SPEY NOMINA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</si>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</sst>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i/>
      <sz val="12"/>
      <color rgb="FFFF9900"/>
      <name val="Calibri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B3FF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4" fillId="0" borderId="0" xfId="0" applyNumberFormat="1" applyFont="1"/>
    <xf numFmtId="49" fontId="6" fillId="0" borderId="0" xfId="0" applyNumberFormat="1" applyFont="1"/>
    <xf numFmtId="164" fontId="3" fillId="0" borderId="0" xfId="0" applyNumberFormat="1" applyFont="1"/>
    <xf numFmtId="164" fontId="7" fillId="0" borderId="0" xfId="0" applyNumberFormat="1" applyFo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9" fillId="2" borderId="1" xfId="0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3" fillId="0" borderId="3" xfId="0" applyFont="1" applyBorder="1"/>
    <xf numFmtId="0" fontId="3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4" fontId="2" fillId="3" borderId="0" xfId="1" applyFont="1" applyFill="1"/>
    <xf numFmtId="44" fontId="0" fillId="0" borderId="0" xfId="1" applyFont="1" applyFill="1"/>
    <xf numFmtId="44" fontId="1" fillId="0" borderId="0" xfId="1" applyFont="1" applyFill="1" applyBorder="1"/>
    <xf numFmtId="44" fontId="0" fillId="0" borderId="0" xfId="1" applyFont="1"/>
    <xf numFmtId="49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colors>
    <mruColors>
      <color rgb="FFE0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1"/>
  <sheetViews>
    <sheetView tabSelected="1" zoomScaleNormal="100" workbookViewId="0">
      <selection activeCell="F48" sqref="F48"/>
    </sheetView>
  </sheetViews>
  <sheetFormatPr baseColWidth="10" defaultRowHeight="11.25" x14ac:dyDescent="0.2"/>
  <cols>
    <col min="1" max="1" width="12.28515625" style="2" customWidth="1"/>
    <col min="2" max="2" width="27" style="1" customWidth="1"/>
    <col min="3" max="3" width="9.140625" style="1" customWidth="1"/>
    <col min="4" max="4" width="10.85546875" style="1" customWidth="1"/>
    <col min="5" max="5" width="8.85546875" style="1" customWidth="1"/>
    <col min="6" max="6" width="9.85546875" style="1" customWidth="1"/>
    <col min="7" max="7" width="8.85546875" style="1" customWidth="1"/>
    <col min="8" max="8" width="12.140625" style="1" customWidth="1"/>
    <col min="9" max="9" width="10" style="1" customWidth="1"/>
    <col min="10" max="12" width="9.85546875" style="1" customWidth="1"/>
    <col min="13" max="13" width="11.85546875" style="1" customWidth="1"/>
    <col min="14" max="14" width="10.5703125" style="1" customWidth="1"/>
    <col min="15" max="16384" width="11.42578125" style="1"/>
  </cols>
  <sheetData>
    <row r="1" spans="1:14" ht="15.7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 x14ac:dyDescent="0.2">
      <c r="A2" s="38" t="s">
        <v>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3" customFormat="1" ht="30" customHeight="1" thickBot="1" x14ac:dyDescent="0.25">
      <c r="A3" s="34" t="s">
        <v>1</v>
      </c>
      <c r="B3" s="35" t="s">
        <v>2</v>
      </c>
      <c r="C3" s="35" t="s">
        <v>3</v>
      </c>
      <c r="D3" s="36" t="s">
        <v>4</v>
      </c>
      <c r="E3" s="35" t="s">
        <v>5</v>
      </c>
      <c r="F3" s="36" t="s">
        <v>6</v>
      </c>
      <c r="G3" s="36" t="s">
        <v>7</v>
      </c>
      <c r="H3" s="35" t="s">
        <v>46</v>
      </c>
      <c r="I3" s="35" t="s">
        <v>8</v>
      </c>
      <c r="J3" s="35" t="s">
        <v>9</v>
      </c>
      <c r="K3" s="36" t="s">
        <v>10</v>
      </c>
      <c r="L3" s="35" t="s">
        <v>11</v>
      </c>
      <c r="M3" s="35" t="s">
        <v>47</v>
      </c>
      <c r="N3" s="35" t="s">
        <v>12</v>
      </c>
    </row>
    <row r="4" spans="1:14" ht="12" thickTop="1" x14ac:dyDescent="0.2">
      <c r="A4" s="10" t="s">
        <v>13</v>
      </c>
    </row>
    <row r="5" spans="1:14" ht="5.25" customHeight="1" x14ac:dyDescent="0.2"/>
    <row r="6" spans="1:14" x14ac:dyDescent="0.2">
      <c r="A6" s="9" t="s">
        <v>14</v>
      </c>
    </row>
    <row r="7" spans="1:14" x14ac:dyDescent="0.2">
      <c r="A7" s="2" t="s">
        <v>15</v>
      </c>
      <c r="B7" s="1" t="s">
        <v>16</v>
      </c>
      <c r="C7" s="11">
        <v>7523.4</v>
      </c>
      <c r="D7" s="11">
        <v>2257.04</v>
      </c>
      <c r="E7" s="11">
        <v>2768.91</v>
      </c>
      <c r="F7" s="11">
        <v>21.08</v>
      </c>
      <c r="G7" s="11">
        <v>107.7</v>
      </c>
      <c r="H7" s="11">
        <v>12678.13</v>
      </c>
      <c r="I7" s="11">
        <v>107.7</v>
      </c>
      <c r="J7" s="11">
        <v>1534.36</v>
      </c>
      <c r="K7" s="11">
        <v>21.08</v>
      </c>
      <c r="L7" s="12">
        <v>-0.01</v>
      </c>
      <c r="M7" s="11">
        <v>1663.13</v>
      </c>
      <c r="N7" s="11">
        <v>11015</v>
      </c>
    </row>
    <row r="8" spans="1:14" s="4" customFormat="1" x14ac:dyDescent="0.2">
      <c r="A8" s="14" t="s">
        <v>17</v>
      </c>
      <c r="C8" s="4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 t="s">
        <v>18</v>
      </c>
      <c r="J8" s="4" t="s">
        <v>18</v>
      </c>
      <c r="K8" s="4" t="s">
        <v>18</v>
      </c>
      <c r="L8" s="4" t="s">
        <v>18</v>
      </c>
      <c r="M8" s="4" t="s">
        <v>18</v>
      </c>
      <c r="N8" s="4" t="s">
        <v>18</v>
      </c>
    </row>
    <row r="9" spans="1:14" x14ac:dyDescent="0.2">
      <c r="C9" s="16">
        <f>SUM(C7:C8)</f>
        <v>7523.4</v>
      </c>
      <c r="D9" s="16">
        <f t="shared" ref="D9:N9" si="0">SUM(D7:D8)</f>
        <v>2257.04</v>
      </c>
      <c r="E9" s="16">
        <f t="shared" si="0"/>
        <v>2768.91</v>
      </c>
      <c r="F9" s="16">
        <f t="shared" si="0"/>
        <v>21.08</v>
      </c>
      <c r="G9" s="16">
        <f t="shared" si="0"/>
        <v>107.7</v>
      </c>
      <c r="H9" s="16">
        <f t="shared" si="0"/>
        <v>12678.13</v>
      </c>
      <c r="I9" s="16">
        <f t="shared" si="0"/>
        <v>107.7</v>
      </c>
      <c r="J9" s="16">
        <f t="shared" si="0"/>
        <v>1534.36</v>
      </c>
      <c r="K9" s="16">
        <f t="shared" si="0"/>
        <v>21.08</v>
      </c>
      <c r="L9" s="16">
        <f t="shared" si="0"/>
        <v>-0.01</v>
      </c>
      <c r="M9" s="16">
        <f t="shared" si="0"/>
        <v>1663.13</v>
      </c>
      <c r="N9" s="16">
        <f t="shared" si="0"/>
        <v>11015</v>
      </c>
    </row>
    <row r="11" spans="1:14" x14ac:dyDescent="0.2">
      <c r="A11" s="9" t="s">
        <v>19</v>
      </c>
    </row>
    <row r="12" spans="1:14" x14ac:dyDescent="0.2">
      <c r="A12" s="2" t="s">
        <v>20</v>
      </c>
      <c r="B12" s="1" t="s">
        <v>21</v>
      </c>
      <c r="C12" s="11">
        <v>7523.4</v>
      </c>
      <c r="D12" s="11">
        <v>2257.04</v>
      </c>
      <c r="E12" s="11">
        <v>0</v>
      </c>
      <c r="F12" s="11">
        <v>21.08</v>
      </c>
      <c r="G12" s="11">
        <v>0</v>
      </c>
      <c r="H12" s="11">
        <v>9801.52</v>
      </c>
      <c r="I12" s="11">
        <v>0</v>
      </c>
      <c r="J12" s="11">
        <v>1534.36</v>
      </c>
      <c r="K12" s="11">
        <v>21.08</v>
      </c>
      <c r="L12" s="12">
        <v>-0.12</v>
      </c>
      <c r="M12" s="11">
        <v>1555.32</v>
      </c>
      <c r="N12" s="11">
        <v>8246.2000000000007</v>
      </c>
    </row>
    <row r="13" spans="1:14" x14ac:dyDescent="0.2">
      <c r="A13" s="2" t="s">
        <v>22</v>
      </c>
      <c r="B13" s="1" t="s">
        <v>23</v>
      </c>
      <c r="C13" s="11">
        <v>7523.4</v>
      </c>
      <c r="D13" s="11">
        <v>2257.04</v>
      </c>
      <c r="E13" s="11">
        <v>0</v>
      </c>
      <c r="F13" s="11">
        <v>21.08</v>
      </c>
      <c r="G13" s="11">
        <v>0</v>
      </c>
      <c r="H13" s="11">
        <v>9801.52</v>
      </c>
      <c r="I13" s="11">
        <v>0</v>
      </c>
      <c r="J13" s="11">
        <v>1534.36</v>
      </c>
      <c r="K13" s="11">
        <v>21.08</v>
      </c>
      <c r="L13" s="12">
        <v>-0.12</v>
      </c>
      <c r="M13" s="11">
        <v>1555.32</v>
      </c>
      <c r="N13" s="11">
        <v>8246.2000000000007</v>
      </c>
    </row>
    <row r="14" spans="1:14" s="4" customFormat="1" x14ac:dyDescent="0.2">
      <c r="A14" s="14" t="s">
        <v>17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4" t="s">
        <v>18</v>
      </c>
      <c r="L14" s="4" t="s">
        <v>18</v>
      </c>
      <c r="M14" s="4" t="s">
        <v>18</v>
      </c>
      <c r="N14" s="4" t="s">
        <v>18</v>
      </c>
    </row>
    <row r="15" spans="1:14" x14ac:dyDescent="0.2">
      <c r="C15" s="16">
        <f>SUM(C12:C14)</f>
        <v>15046.8</v>
      </c>
      <c r="D15" s="16">
        <f t="shared" ref="D15:N15" si="1">SUM(D12:D14)</f>
        <v>4514.08</v>
      </c>
      <c r="E15" s="16">
        <f t="shared" si="1"/>
        <v>0</v>
      </c>
      <c r="F15" s="16">
        <f t="shared" si="1"/>
        <v>42.16</v>
      </c>
      <c r="G15" s="16">
        <f t="shared" si="1"/>
        <v>0</v>
      </c>
      <c r="H15" s="16">
        <f t="shared" si="1"/>
        <v>19603.04</v>
      </c>
      <c r="I15" s="16">
        <f t="shared" si="1"/>
        <v>0</v>
      </c>
      <c r="J15" s="16">
        <f t="shared" si="1"/>
        <v>3068.72</v>
      </c>
      <c r="K15" s="16">
        <f t="shared" si="1"/>
        <v>42.16</v>
      </c>
      <c r="L15" s="16">
        <f t="shared" si="1"/>
        <v>-0.24</v>
      </c>
      <c r="M15" s="16">
        <f t="shared" si="1"/>
        <v>3110.64</v>
      </c>
      <c r="N15" s="16">
        <f t="shared" si="1"/>
        <v>16492.400000000001</v>
      </c>
    </row>
    <row r="17" spans="1:15" x14ac:dyDescent="0.2">
      <c r="A17" s="9" t="s">
        <v>24</v>
      </c>
    </row>
    <row r="18" spans="1:15" x14ac:dyDescent="0.2">
      <c r="A18" s="2" t="s">
        <v>25</v>
      </c>
      <c r="B18" s="39" t="s">
        <v>26</v>
      </c>
      <c r="C18" s="11">
        <v>5384.55</v>
      </c>
      <c r="D18" s="11">
        <v>1615.34</v>
      </c>
      <c r="E18" s="11">
        <v>0</v>
      </c>
      <c r="F18" s="11">
        <v>21.08</v>
      </c>
      <c r="G18" s="11">
        <v>0</v>
      </c>
      <c r="H18" s="11">
        <v>7020.97</v>
      </c>
      <c r="I18" s="11">
        <v>0</v>
      </c>
      <c r="J18" s="11">
        <v>940.65</v>
      </c>
      <c r="K18" s="11">
        <v>21.08</v>
      </c>
      <c r="L18" s="11">
        <v>0.04</v>
      </c>
      <c r="M18" s="11">
        <v>961.77</v>
      </c>
      <c r="N18" s="11">
        <v>6059.2</v>
      </c>
    </row>
    <row r="19" spans="1:15" s="18" customFormat="1" x14ac:dyDescent="0.2">
      <c r="A19" s="31" t="s">
        <v>25</v>
      </c>
      <c r="B19" s="39"/>
      <c r="C19" s="32">
        <f t="shared" ref="C19:N19" si="2">+C20-C18</f>
        <v>2138.8499999999995</v>
      </c>
      <c r="D19" s="32">
        <f t="shared" si="2"/>
        <v>641.70000000000005</v>
      </c>
      <c r="E19" s="32">
        <f t="shared" si="2"/>
        <v>0</v>
      </c>
      <c r="F19" s="32">
        <f t="shared" si="2"/>
        <v>0</v>
      </c>
      <c r="G19" s="32">
        <f t="shared" si="2"/>
        <v>0</v>
      </c>
      <c r="H19" s="32">
        <f t="shared" si="2"/>
        <v>2780.55</v>
      </c>
      <c r="I19" s="32">
        <f t="shared" si="2"/>
        <v>0</v>
      </c>
      <c r="J19" s="32">
        <f t="shared" si="2"/>
        <v>593.70999999999992</v>
      </c>
      <c r="K19" s="32">
        <f t="shared" si="2"/>
        <v>0</v>
      </c>
      <c r="L19" s="32">
        <f t="shared" si="2"/>
        <v>0.04</v>
      </c>
      <c r="M19" s="32">
        <f t="shared" si="2"/>
        <v>593.75</v>
      </c>
      <c r="N19" s="32">
        <f t="shared" si="2"/>
        <v>2186.8000000000002</v>
      </c>
      <c r="O19" s="33"/>
    </row>
    <row r="20" spans="1:15" x14ac:dyDescent="0.2">
      <c r="A20" s="2" t="s">
        <v>27</v>
      </c>
      <c r="B20" s="1" t="s">
        <v>28</v>
      </c>
      <c r="C20" s="11">
        <v>7523.4</v>
      </c>
      <c r="D20" s="11">
        <v>2257.04</v>
      </c>
      <c r="E20" s="11">
        <v>0</v>
      </c>
      <c r="F20" s="11">
        <v>21.08</v>
      </c>
      <c r="G20" s="11">
        <v>0</v>
      </c>
      <c r="H20" s="11">
        <v>9801.52</v>
      </c>
      <c r="I20" s="11">
        <v>0</v>
      </c>
      <c r="J20" s="11">
        <v>1534.36</v>
      </c>
      <c r="K20" s="11">
        <v>21.08</v>
      </c>
      <c r="L20" s="11">
        <v>0.08</v>
      </c>
      <c r="M20" s="11">
        <v>1555.52</v>
      </c>
      <c r="N20" s="11">
        <v>8246</v>
      </c>
    </row>
    <row r="21" spans="1:15" s="4" customFormat="1" x14ac:dyDescent="0.2">
      <c r="A21" s="14" t="s">
        <v>17</v>
      </c>
      <c r="C21" s="4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 t="s">
        <v>18</v>
      </c>
      <c r="J21" s="4" t="s">
        <v>18</v>
      </c>
      <c r="K21" s="4" t="s">
        <v>18</v>
      </c>
      <c r="L21" s="4" t="s">
        <v>18</v>
      </c>
      <c r="M21" s="4" t="s">
        <v>18</v>
      </c>
      <c r="N21" s="4" t="s">
        <v>18</v>
      </c>
    </row>
    <row r="22" spans="1:15" x14ac:dyDescent="0.2">
      <c r="C22" s="16">
        <f>SUM(C18:C21)</f>
        <v>15046.8</v>
      </c>
      <c r="D22" s="16">
        <f t="shared" ref="D22:N22" si="3">SUM(D18:D21)</f>
        <v>4514.08</v>
      </c>
      <c r="E22" s="16">
        <f t="shared" si="3"/>
        <v>0</v>
      </c>
      <c r="F22" s="16">
        <f t="shared" si="3"/>
        <v>42.16</v>
      </c>
      <c r="G22" s="16">
        <f t="shared" si="3"/>
        <v>0</v>
      </c>
      <c r="H22" s="16">
        <f t="shared" si="3"/>
        <v>19603.04</v>
      </c>
      <c r="I22" s="16">
        <f t="shared" si="3"/>
        <v>0</v>
      </c>
      <c r="J22" s="16">
        <f t="shared" si="3"/>
        <v>3068.72</v>
      </c>
      <c r="K22" s="16">
        <f t="shared" si="3"/>
        <v>42.16</v>
      </c>
      <c r="L22" s="16">
        <f t="shared" si="3"/>
        <v>0.16</v>
      </c>
      <c r="M22" s="16">
        <f t="shared" si="3"/>
        <v>3111.04</v>
      </c>
      <c r="N22" s="16">
        <f t="shared" si="3"/>
        <v>16492</v>
      </c>
    </row>
    <row r="24" spans="1:15" x14ac:dyDescent="0.2">
      <c r="A24" s="9" t="s">
        <v>29</v>
      </c>
    </row>
    <row r="25" spans="1:15" x14ac:dyDescent="0.2">
      <c r="A25" s="2" t="s">
        <v>30</v>
      </c>
      <c r="B25" s="1" t="s">
        <v>31</v>
      </c>
      <c r="C25" s="11">
        <v>6936.9</v>
      </c>
      <c r="D25" s="11">
        <v>2081.08</v>
      </c>
      <c r="E25" s="11">
        <v>0</v>
      </c>
      <c r="F25" s="11">
        <v>18.34</v>
      </c>
      <c r="G25" s="11">
        <v>0</v>
      </c>
      <c r="H25" s="11">
        <v>9036.32</v>
      </c>
      <c r="I25" s="11">
        <v>0</v>
      </c>
      <c r="J25" s="11">
        <v>1371.69</v>
      </c>
      <c r="K25" s="11">
        <v>18.34</v>
      </c>
      <c r="L25" s="11">
        <v>0.09</v>
      </c>
      <c r="M25" s="11">
        <v>1390.12</v>
      </c>
      <c r="N25" s="11">
        <v>7646.2</v>
      </c>
    </row>
    <row r="26" spans="1:15" x14ac:dyDescent="0.2">
      <c r="A26" s="2" t="s">
        <v>32</v>
      </c>
      <c r="B26" s="1" t="s">
        <v>33</v>
      </c>
      <c r="C26" s="11">
        <v>6936.9</v>
      </c>
      <c r="D26" s="11">
        <v>2081.08</v>
      </c>
      <c r="E26" s="11">
        <v>0</v>
      </c>
      <c r="F26" s="11">
        <v>18.34</v>
      </c>
      <c r="G26" s="11">
        <v>0</v>
      </c>
      <c r="H26" s="11">
        <v>9036.32</v>
      </c>
      <c r="I26" s="11">
        <v>0</v>
      </c>
      <c r="J26" s="11">
        <v>1371.69</v>
      </c>
      <c r="K26" s="11">
        <v>18.34</v>
      </c>
      <c r="L26" s="11">
        <v>0.09</v>
      </c>
      <c r="M26" s="11">
        <v>1390.12</v>
      </c>
      <c r="N26" s="11">
        <v>7646.2</v>
      </c>
    </row>
    <row r="27" spans="1:15" x14ac:dyDescent="0.2">
      <c r="A27" s="2" t="s">
        <v>34</v>
      </c>
      <c r="B27" s="1" t="s">
        <v>35</v>
      </c>
      <c r="C27" s="11">
        <v>7523.4</v>
      </c>
      <c r="D27" s="11">
        <v>2257.04</v>
      </c>
      <c r="E27" s="11">
        <v>0</v>
      </c>
      <c r="F27" s="11">
        <v>21.08</v>
      </c>
      <c r="G27" s="11">
        <v>0</v>
      </c>
      <c r="H27" s="11">
        <v>9801.52</v>
      </c>
      <c r="I27" s="11">
        <v>0</v>
      </c>
      <c r="J27" s="11">
        <v>1534.36</v>
      </c>
      <c r="K27" s="11">
        <v>21.08</v>
      </c>
      <c r="L27" s="11">
        <v>0.08</v>
      </c>
      <c r="M27" s="11">
        <v>1555.52</v>
      </c>
      <c r="N27" s="11">
        <v>8246</v>
      </c>
    </row>
    <row r="28" spans="1:15" x14ac:dyDescent="0.2">
      <c r="A28" s="2" t="s">
        <v>36</v>
      </c>
      <c r="B28" s="1" t="s">
        <v>37</v>
      </c>
      <c r="C28" s="11">
        <v>6936.9</v>
      </c>
      <c r="D28" s="11">
        <v>2081.08</v>
      </c>
      <c r="E28" s="11">
        <v>0</v>
      </c>
      <c r="F28" s="11">
        <v>18.34</v>
      </c>
      <c r="G28" s="11">
        <v>0</v>
      </c>
      <c r="H28" s="11">
        <v>9036.32</v>
      </c>
      <c r="I28" s="11">
        <v>0</v>
      </c>
      <c r="J28" s="11">
        <v>1371.69</v>
      </c>
      <c r="K28" s="11">
        <v>18.34</v>
      </c>
      <c r="L28" s="11">
        <v>0.09</v>
      </c>
      <c r="M28" s="11">
        <v>1390.12</v>
      </c>
      <c r="N28" s="11">
        <v>7646.2</v>
      </c>
    </row>
    <row r="29" spans="1:15" x14ac:dyDescent="0.2">
      <c r="A29" s="2" t="s">
        <v>38</v>
      </c>
      <c r="B29" s="1" t="s">
        <v>39</v>
      </c>
      <c r="C29" s="11">
        <v>1849.84</v>
      </c>
      <c r="D29" s="11">
        <v>554.95000000000005</v>
      </c>
      <c r="E29" s="11">
        <v>1647.12</v>
      </c>
      <c r="F29" s="11">
        <v>3.16</v>
      </c>
      <c r="G29" s="11">
        <v>0</v>
      </c>
      <c r="H29" s="11">
        <v>4055.07</v>
      </c>
      <c r="I29" s="11">
        <v>0</v>
      </c>
      <c r="J29" s="11">
        <v>375.8</v>
      </c>
      <c r="K29" s="11">
        <v>3.16</v>
      </c>
      <c r="L29" s="12">
        <v>-0.09</v>
      </c>
      <c r="M29" s="11">
        <v>378.87</v>
      </c>
      <c r="N29" s="11">
        <v>3676.2</v>
      </c>
    </row>
    <row r="30" spans="1:15" s="4" customFormat="1" x14ac:dyDescent="0.2">
      <c r="A30" s="14" t="s">
        <v>17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  <c r="J30" s="4" t="s">
        <v>18</v>
      </c>
      <c r="K30" s="4" t="s">
        <v>18</v>
      </c>
      <c r="L30" s="4" t="s">
        <v>18</v>
      </c>
      <c r="M30" s="4" t="s">
        <v>18</v>
      </c>
      <c r="N30" s="4" t="s">
        <v>18</v>
      </c>
    </row>
    <row r="31" spans="1:15" x14ac:dyDescent="0.2">
      <c r="C31" s="16">
        <f>SUM(C25:C30)</f>
        <v>30183.94</v>
      </c>
      <c r="D31" s="16">
        <f t="shared" ref="D31:N31" si="4">SUM(D25:D30)</f>
        <v>9055.23</v>
      </c>
      <c r="E31" s="16">
        <f t="shared" si="4"/>
        <v>1647.12</v>
      </c>
      <c r="F31" s="16">
        <f t="shared" si="4"/>
        <v>79.259999999999991</v>
      </c>
      <c r="G31" s="16">
        <f t="shared" si="4"/>
        <v>0</v>
      </c>
      <c r="H31" s="16">
        <f t="shared" si="4"/>
        <v>40965.549999999996</v>
      </c>
      <c r="I31" s="16">
        <f t="shared" si="4"/>
        <v>0</v>
      </c>
      <c r="J31" s="16">
        <f t="shared" si="4"/>
        <v>6025.2300000000005</v>
      </c>
      <c r="K31" s="16">
        <f t="shared" si="4"/>
        <v>79.259999999999991</v>
      </c>
      <c r="L31" s="16">
        <f t="shared" si="4"/>
        <v>0.26</v>
      </c>
      <c r="M31" s="16">
        <f t="shared" si="4"/>
        <v>6104.75</v>
      </c>
      <c r="N31" s="16">
        <f t="shared" si="4"/>
        <v>34860.800000000003</v>
      </c>
    </row>
    <row r="33" spans="1:14" x14ac:dyDescent="0.2">
      <c r="A33" s="9" t="s">
        <v>40</v>
      </c>
    </row>
    <row r="34" spans="1:14" x14ac:dyDescent="0.2">
      <c r="A34" s="2" t="s">
        <v>41</v>
      </c>
      <c r="B34" s="1" t="s">
        <v>42</v>
      </c>
      <c r="C34" s="11">
        <v>7523.4</v>
      </c>
      <c r="D34" s="11">
        <v>2257.04</v>
      </c>
      <c r="E34" s="11">
        <v>0</v>
      </c>
      <c r="F34" s="11">
        <v>21.08</v>
      </c>
      <c r="G34" s="11">
        <v>0</v>
      </c>
      <c r="H34" s="11">
        <v>9801.52</v>
      </c>
      <c r="I34" s="11">
        <v>0</v>
      </c>
      <c r="J34" s="11">
        <v>1534.36</v>
      </c>
      <c r="K34" s="11">
        <v>21.08</v>
      </c>
      <c r="L34" s="12">
        <v>-0.12</v>
      </c>
      <c r="M34" s="11">
        <v>1555.32</v>
      </c>
      <c r="N34" s="11">
        <v>8246.2000000000007</v>
      </c>
    </row>
    <row r="35" spans="1:14" s="4" customFormat="1" x14ac:dyDescent="0.2">
      <c r="A35" s="14" t="s">
        <v>17</v>
      </c>
      <c r="C35" s="4" t="s">
        <v>18</v>
      </c>
      <c r="D35" s="4" t="s">
        <v>18</v>
      </c>
      <c r="E35" s="4" t="s">
        <v>18</v>
      </c>
      <c r="F35" s="4" t="s">
        <v>18</v>
      </c>
      <c r="G35" s="4" t="s">
        <v>18</v>
      </c>
      <c r="H35" s="4" t="s">
        <v>18</v>
      </c>
      <c r="I35" s="4" t="s">
        <v>18</v>
      </c>
      <c r="J35" s="4" t="s">
        <v>18</v>
      </c>
      <c r="K35" s="4" t="s">
        <v>18</v>
      </c>
      <c r="L35" s="4" t="s">
        <v>18</v>
      </c>
      <c r="M35" s="4" t="s">
        <v>18</v>
      </c>
      <c r="N35" s="4" t="s">
        <v>18</v>
      </c>
    </row>
    <row r="36" spans="1:14" x14ac:dyDescent="0.2">
      <c r="C36" s="16">
        <f>SUM(C34:C35)</f>
        <v>7523.4</v>
      </c>
      <c r="D36" s="16">
        <f t="shared" ref="D36:N36" si="5">SUM(D34:D35)</f>
        <v>2257.04</v>
      </c>
      <c r="E36" s="16">
        <f t="shared" si="5"/>
        <v>0</v>
      </c>
      <c r="F36" s="16">
        <f t="shared" si="5"/>
        <v>21.08</v>
      </c>
      <c r="G36" s="16">
        <f t="shared" si="5"/>
        <v>0</v>
      </c>
      <c r="H36" s="16">
        <f t="shared" si="5"/>
        <v>9801.52</v>
      </c>
      <c r="I36" s="16">
        <f t="shared" si="5"/>
        <v>0</v>
      </c>
      <c r="J36" s="16">
        <f t="shared" si="5"/>
        <v>1534.36</v>
      </c>
      <c r="K36" s="16">
        <f t="shared" si="5"/>
        <v>21.08</v>
      </c>
      <c r="L36" s="16">
        <f t="shared" si="5"/>
        <v>-0.12</v>
      </c>
      <c r="M36" s="16">
        <f t="shared" si="5"/>
        <v>1555.32</v>
      </c>
      <c r="N36" s="16">
        <f t="shared" si="5"/>
        <v>8246.2000000000007</v>
      </c>
    </row>
    <row r="38" spans="1:14" s="4" customFormat="1" x14ac:dyDescent="0.2">
      <c r="A38" s="13"/>
      <c r="C38" s="4" t="s">
        <v>43</v>
      </c>
      <c r="D38" s="4" t="s">
        <v>43</v>
      </c>
      <c r="E38" s="4" t="s">
        <v>43</v>
      </c>
      <c r="F38" s="4" t="s">
        <v>43</v>
      </c>
      <c r="G38" s="4" t="s">
        <v>43</v>
      </c>
      <c r="H38" s="4" t="s">
        <v>43</v>
      </c>
      <c r="I38" s="4" t="s">
        <v>43</v>
      </c>
      <c r="J38" s="4" t="s">
        <v>43</v>
      </c>
      <c r="K38" s="4" t="s">
        <v>43</v>
      </c>
      <c r="L38" s="4" t="s">
        <v>43</v>
      </c>
      <c r="M38" s="4" t="s">
        <v>43</v>
      </c>
      <c r="N38" s="4" t="s">
        <v>43</v>
      </c>
    </row>
    <row r="39" spans="1:14" x14ac:dyDescent="0.2">
      <c r="A39" s="14" t="s">
        <v>44</v>
      </c>
      <c r="B39" s="3">
        <v>11</v>
      </c>
      <c r="C39" s="16">
        <f>+C9+C15+C22+C31+C36</f>
        <v>75324.34</v>
      </c>
      <c r="D39" s="16">
        <f t="shared" ref="D39:N39" si="6">+D9+D15+D22+D31+D36</f>
        <v>22597.47</v>
      </c>
      <c r="E39" s="16">
        <f t="shared" si="6"/>
        <v>4416.03</v>
      </c>
      <c r="F39" s="16">
        <f t="shared" si="6"/>
        <v>205.73999999999995</v>
      </c>
      <c r="G39" s="16">
        <f t="shared" si="6"/>
        <v>107.7</v>
      </c>
      <c r="H39" s="16">
        <f t="shared" si="6"/>
        <v>102651.28</v>
      </c>
      <c r="I39" s="16">
        <f t="shared" si="6"/>
        <v>107.7</v>
      </c>
      <c r="J39" s="16">
        <f t="shared" si="6"/>
        <v>15231.39</v>
      </c>
      <c r="K39" s="16">
        <f t="shared" si="6"/>
        <v>205.73999999999995</v>
      </c>
      <c r="L39" s="16">
        <f t="shared" si="6"/>
        <v>5.0000000000000017E-2</v>
      </c>
      <c r="M39" s="16">
        <f t="shared" si="6"/>
        <v>15544.880000000001</v>
      </c>
      <c r="N39" s="16">
        <f t="shared" si="6"/>
        <v>87106.400000000009</v>
      </c>
    </row>
    <row r="41" spans="1:14" s="18" customFormat="1" x14ac:dyDescent="0.2">
      <c r="A41" s="19"/>
    </row>
  </sheetData>
  <mergeCells count="3">
    <mergeCell ref="A1:N1"/>
    <mergeCell ref="A2:N2"/>
    <mergeCell ref="B18:B19"/>
  </mergeCells>
  <printOptions horizontalCentered="1"/>
  <pageMargins left="0.70866141732283472" right="0.51181102362204722" top="0.55118110236220474" bottom="0.55118110236220474" header="0.31496062992125984" footer="0.31496062992125984"/>
  <pageSetup paperSize="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3:D13"/>
  <sheetViews>
    <sheetView workbookViewId="0">
      <selection activeCell="D7" sqref="D7"/>
    </sheetView>
  </sheetViews>
  <sheetFormatPr baseColWidth="10" defaultRowHeight="15" x14ac:dyDescent="0.25"/>
  <sheetData>
    <row r="3" spans="2:4" x14ac:dyDescent="0.25">
      <c r="B3" s="24"/>
      <c r="C3" s="24" t="s">
        <v>53</v>
      </c>
      <c r="D3" s="24"/>
    </row>
    <row r="6" spans="2:4" x14ac:dyDescent="0.25">
      <c r="B6" s="25">
        <v>6</v>
      </c>
      <c r="C6" s="26" t="s">
        <v>54</v>
      </c>
      <c r="D6" s="27">
        <f>+Todo!N39</f>
        <v>87106.400000000009</v>
      </c>
    </row>
    <row r="7" spans="2:4" x14ac:dyDescent="0.25">
      <c r="B7" s="25"/>
      <c r="C7" s="24"/>
      <c r="D7" s="24"/>
    </row>
    <row r="8" spans="2:4" x14ac:dyDescent="0.25">
      <c r="B8" s="25"/>
      <c r="C8" s="24"/>
      <c r="D8" s="24"/>
    </row>
    <row r="9" spans="2:4" x14ac:dyDescent="0.25">
      <c r="B9" s="25">
        <v>5</v>
      </c>
      <c r="C9" s="24" t="s">
        <v>55</v>
      </c>
      <c r="D9" s="28">
        <f>+D6-D11</f>
        <v>72801</v>
      </c>
    </row>
    <row r="10" spans="2:4" x14ac:dyDescent="0.25">
      <c r="B10" s="25"/>
      <c r="C10" s="24"/>
      <c r="D10" s="28"/>
    </row>
    <row r="11" spans="2:4" x14ac:dyDescent="0.25">
      <c r="B11" s="25">
        <v>1</v>
      </c>
      <c r="C11" s="24" t="s">
        <v>56</v>
      </c>
      <c r="D11" s="29">
        <f>+Todo!N18+Todo!N13</f>
        <v>14305.400000000001</v>
      </c>
    </row>
    <row r="12" spans="2:4" x14ac:dyDescent="0.25">
      <c r="B12" s="25"/>
      <c r="C12" s="24"/>
      <c r="D12" s="24"/>
    </row>
    <row r="13" spans="2:4" x14ac:dyDescent="0.25">
      <c r="B13" s="25">
        <v>0</v>
      </c>
      <c r="C13" s="24" t="s">
        <v>57</v>
      </c>
      <c r="D13" s="3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3"/>
  <sheetViews>
    <sheetView zoomScaleNormal="100" workbookViewId="0">
      <selection activeCell="H21" sqref="H21"/>
    </sheetView>
  </sheetViews>
  <sheetFormatPr baseColWidth="10" defaultRowHeight="11.25" x14ac:dyDescent="0.2"/>
  <cols>
    <col min="1" max="1" width="12.28515625" style="19" customWidth="1"/>
    <col min="2" max="2" width="27" style="18" customWidth="1"/>
    <col min="3" max="3" width="9.140625" style="18" customWidth="1"/>
    <col min="4" max="4" width="10.85546875" style="18" customWidth="1"/>
    <col min="5" max="5" width="8.85546875" style="18" customWidth="1"/>
    <col min="6" max="6" width="9.85546875" style="18" customWidth="1"/>
    <col min="7" max="7" width="8.85546875" style="18" customWidth="1"/>
    <col min="8" max="8" width="12.140625" style="18" customWidth="1"/>
    <col min="9" max="9" width="7.42578125" style="18" customWidth="1"/>
    <col min="10" max="11" width="9.85546875" style="18" customWidth="1"/>
    <col min="12" max="12" width="7.85546875" style="18" customWidth="1"/>
    <col min="13" max="13" width="11.85546875" style="18" customWidth="1"/>
    <col min="14" max="14" width="10.5703125" style="18" customWidth="1"/>
    <col min="15" max="16384" width="11.42578125" style="18"/>
  </cols>
  <sheetData>
    <row r="1" spans="1:14" ht="15.7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 x14ac:dyDescent="0.2">
      <c r="A2" s="38" t="s">
        <v>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3" customFormat="1" ht="30" customHeight="1" thickBot="1" x14ac:dyDescent="0.25">
      <c r="A3" s="5" t="s">
        <v>1</v>
      </c>
      <c r="B3" s="6" t="s">
        <v>2</v>
      </c>
      <c r="C3" s="6" t="s">
        <v>3</v>
      </c>
      <c r="D3" s="17" t="s">
        <v>4</v>
      </c>
      <c r="E3" s="6" t="s">
        <v>5</v>
      </c>
      <c r="F3" s="17" t="s">
        <v>6</v>
      </c>
      <c r="G3" s="17" t="s">
        <v>7</v>
      </c>
      <c r="H3" s="7" t="s">
        <v>46</v>
      </c>
      <c r="I3" s="6" t="s">
        <v>8</v>
      </c>
      <c r="J3" s="6" t="s">
        <v>9</v>
      </c>
      <c r="K3" s="17" t="s">
        <v>10</v>
      </c>
      <c r="L3" s="6" t="s">
        <v>11</v>
      </c>
      <c r="M3" s="7" t="s">
        <v>47</v>
      </c>
      <c r="N3" s="8" t="s">
        <v>12</v>
      </c>
    </row>
    <row r="4" spans="1:14" ht="12" thickTop="1" x14ac:dyDescent="0.2">
      <c r="A4" s="10" t="s">
        <v>13</v>
      </c>
    </row>
    <row r="5" spans="1:14" ht="5.25" customHeight="1" x14ac:dyDescent="0.2"/>
    <row r="6" spans="1:14" x14ac:dyDescent="0.2">
      <c r="A6" s="9" t="s">
        <v>24</v>
      </c>
    </row>
    <row r="7" spans="1:14" x14ac:dyDescent="0.2">
      <c r="A7" s="19" t="s">
        <v>25</v>
      </c>
      <c r="B7" s="18" t="s">
        <v>26</v>
      </c>
      <c r="C7" s="11">
        <v>5384.55</v>
      </c>
      <c r="D7" s="11">
        <v>1615.34</v>
      </c>
      <c r="E7" s="11">
        <v>0</v>
      </c>
      <c r="F7" s="11">
        <v>21.08</v>
      </c>
      <c r="G7" s="11">
        <v>0</v>
      </c>
      <c r="H7" s="11">
        <f>SUM(C7:G7)</f>
        <v>7020.97</v>
      </c>
      <c r="I7" s="11">
        <v>0</v>
      </c>
      <c r="J7" s="11">
        <v>940.65</v>
      </c>
      <c r="K7" s="11">
        <v>21.08</v>
      </c>
      <c r="L7" s="11">
        <v>0.04</v>
      </c>
      <c r="M7" s="11">
        <f>SUM(I7:L7)</f>
        <v>961.77</v>
      </c>
      <c r="N7" s="11">
        <f>+H7-M7</f>
        <v>6059.2000000000007</v>
      </c>
    </row>
    <row r="8" spans="1:14" x14ac:dyDescent="0.2">
      <c r="A8" s="19" t="s">
        <v>25</v>
      </c>
      <c r="B8" s="18" t="s">
        <v>26</v>
      </c>
      <c r="C8" s="11">
        <v>7523.4</v>
      </c>
      <c r="D8" s="11">
        <v>2257.04</v>
      </c>
      <c r="E8" s="11">
        <v>0</v>
      </c>
      <c r="F8" s="11">
        <v>21.08</v>
      </c>
      <c r="G8" s="11">
        <v>0</v>
      </c>
      <c r="H8" s="11">
        <f>SUM(C8:G8)</f>
        <v>9801.5199999999986</v>
      </c>
      <c r="I8" s="11">
        <v>0</v>
      </c>
      <c r="J8" s="11">
        <v>1534.36</v>
      </c>
      <c r="K8" s="11">
        <v>21.08</v>
      </c>
      <c r="L8" s="11">
        <v>0.08</v>
      </c>
      <c r="M8" s="11">
        <f>SUM(I8:L8)</f>
        <v>1555.5199999999998</v>
      </c>
      <c r="N8" s="11">
        <f>+H8-M8</f>
        <v>8245.9999999999982</v>
      </c>
    </row>
    <row r="9" spans="1:14" s="4" customFormat="1" x14ac:dyDescent="0.2">
      <c r="A9" s="14" t="s">
        <v>17</v>
      </c>
      <c r="C9" s="4" t="s">
        <v>18</v>
      </c>
      <c r="D9" s="4" t="s">
        <v>18</v>
      </c>
      <c r="E9" s="4" t="s">
        <v>18</v>
      </c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4" t="s">
        <v>18</v>
      </c>
      <c r="L9" s="4" t="s">
        <v>18</v>
      </c>
      <c r="M9" s="4" t="s">
        <v>18</v>
      </c>
      <c r="N9" s="4" t="s">
        <v>18</v>
      </c>
    </row>
    <row r="10" spans="1:14" x14ac:dyDescent="0.2">
      <c r="C10" s="16">
        <f>+C8-C7</f>
        <v>2138.8499999999995</v>
      </c>
      <c r="D10" s="16">
        <f t="shared" ref="D10:N10" si="0">+D8-D7</f>
        <v>641.70000000000005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2780.5499999999984</v>
      </c>
      <c r="I10" s="16">
        <f t="shared" si="0"/>
        <v>0</v>
      </c>
      <c r="J10" s="16">
        <f t="shared" si="0"/>
        <v>593.70999999999992</v>
      </c>
      <c r="K10" s="16">
        <f t="shared" si="0"/>
        <v>0</v>
      </c>
      <c r="L10" s="16">
        <f t="shared" si="0"/>
        <v>0.04</v>
      </c>
      <c r="M10" s="16">
        <f t="shared" si="0"/>
        <v>593.74999999999977</v>
      </c>
      <c r="N10" s="16">
        <f t="shared" si="0"/>
        <v>2186.7999999999975</v>
      </c>
    </row>
    <row r="13" spans="1:14" s="4" customFormat="1" x14ac:dyDescent="0.2">
      <c r="A13" s="13"/>
      <c r="C13" s="4" t="s">
        <v>43</v>
      </c>
      <c r="D13" s="4" t="s">
        <v>43</v>
      </c>
      <c r="E13" s="4" t="s">
        <v>43</v>
      </c>
      <c r="F13" s="4" t="s">
        <v>43</v>
      </c>
      <c r="G13" s="4" t="s">
        <v>43</v>
      </c>
      <c r="H13" s="4" t="s">
        <v>43</v>
      </c>
      <c r="I13" s="4" t="s">
        <v>43</v>
      </c>
      <c r="J13" s="4" t="s">
        <v>43</v>
      </c>
      <c r="K13" s="4" t="s">
        <v>43</v>
      </c>
      <c r="L13" s="4" t="s">
        <v>43</v>
      </c>
      <c r="M13" s="4" t="s">
        <v>43</v>
      </c>
      <c r="N13" s="4" t="s">
        <v>43</v>
      </c>
    </row>
    <row r="14" spans="1:14" x14ac:dyDescent="0.2">
      <c r="A14" s="14" t="s">
        <v>44</v>
      </c>
      <c r="B14" s="3"/>
      <c r="C14" s="16">
        <f>+C10</f>
        <v>2138.8499999999995</v>
      </c>
      <c r="D14" s="16">
        <f t="shared" ref="D14:N14" si="1">+D10</f>
        <v>641.70000000000005</v>
      </c>
      <c r="E14" s="16">
        <f t="shared" si="1"/>
        <v>0</v>
      </c>
      <c r="F14" s="16">
        <f t="shared" si="1"/>
        <v>0</v>
      </c>
      <c r="G14" s="16">
        <f t="shared" si="1"/>
        <v>0</v>
      </c>
      <c r="H14" s="16">
        <f t="shared" si="1"/>
        <v>2780.5499999999984</v>
      </c>
      <c r="I14" s="16">
        <f t="shared" si="1"/>
        <v>0</v>
      </c>
      <c r="J14" s="16">
        <f t="shared" si="1"/>
        <v>593.70999999999992</v>
      </c>
      <c r="K14" s="16">
        <f t="shared" si="1"/>
        <v>0</v>
      </c>
      <c r="L14" s="16">
        <f t="shared" si="1"/>
        <v>0.04</v>
      </c>
      <c r="M14" s="16">
        <f t="shared" si="1"/>
        <v>593.74999999999977</v>
      </c>
      <c r="N14" s="16">
        <f t="shared" si="1"/>
        <v>2186.7999999999975</v>
      </c>
    </row>
    <row r="19" spans="1:14" x14ac:dyDescent="0.2">
      <c r="C19" s="18" t="s">
        <v>45</v>
      </c>
      <c r="D19" s="18" t="s">
        <v>45</v>
      </c>
      <c r="E19" s="18" t="s">
        <v>45</v>
      </c>
      <c r="F19" s="18" t="s">
        <v>45</v>
      </c>
      <c r="G19" s="18" t="s">
        <v>45</v>
      </c>
      <c r="H19" s="18" t="s">
        <v>45</v>
      </c>
      <c r="I19" s="18" t="s">
        <v>45</v>
      </c>
      <c r="J19" s="18" t="s">
        <v>45</v>
      </c>
      <c r="K19" s="18" t="s">
        <v>45</v>
      </c>
      <c r="L19" s="18" t="s">
        <v>45</v>
      </c>
      <c r="M19" s="18" t="s">
        <v>45</v>
      </c>
      <c r="N19" s="18" t="s">
        <v>45</v>
      </c>
    </row>
    <row r="20" spans="1:14" x14ac:dyDescent="0.2">
      <c r="A20" s="19" t="s">
        <v>45</v>
      </c>
      <c r="B20" s="18" t="s">
        <v>45</v>
      </c>
      <c r="K20" s="15"/>
      <c r="L20" s="15"/>
      <c r="M20" s="15"/>
      <c r="N20" s="15"/>
    </row>
    <row r="21" spans="1:14" x14ac:dyDescent="0.2">
      <c r="C21" s="41"/>
      <c r="D21" s="41"/>
      <c r="E21" s="20"/>
      <c r="F21" s="21"/>
      <c r="G21" s="21"/>
      <c r="K21" s="41"/>
      <c r="L21" s="41"/>
      <c r="M21" s="41"/>
    </row>
    <row r="22" spans="1:14" ht="12" x14ac:dyDescent="0.2">
      <c r="C22" s="42" t="s">
        <v>49</v>
      </c>
      <c r="D22" s="42"/>
      <c r="E22" s="42"/>
      <c r="F22" s="23"/>
      <c r="G22" s="23"/>
      <c r="K22" s="42" t="s">
        <v>50</v>
      </c>
      <c r="L22" s="42"/>
      <c r="M22" s="42"/>
    </row>
    <row r="23" spans="1:14" ht="12" x14ac:dyDescent="0.2">
      <c r="C23" s="40" t="s">
        <v>51</v>
      </c>
      <c r="D23" s="40"/>
      <c r="E23" s="40"/>
      <c r="F23" s="22"/>
      <c r="G23" s="22"/>
      <c r="K23" s="40" t="s">
        <v>52</v>
      </c>
      <c r="L23" s="40"/>
      <c r="M23" s="40"/>
    </row>
  </sheetData>
  <mergeCells count="8">
    <mergeCell ref="C23:E23"/>
    <mergeCell ref="K23:M23"/>
    <mergeCell ref="A1:N1"/>
    <mergeCell ref="A2:N2"/>
    <mergeCell ref="C21:D21"/>
    <mergeCell ref="K21:M21"/>
    <mergeCell ref="C22:E22"/>
    <mergeCell ref="K22:M22"/>
  </mergeCells>
  <printOptions horizontalCentered="1"/>
  <pageMargins left="0.70866141732283472" right="0.51181102362204722" top="0.55118110236220474" bottom="0.55118110236220474" header="0.31496062992125984" footer="0.31496062992125984"/>
  <pageSetup paperSize="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Todo</vt:lpstr>
      <vt:lpstr>Hoja2</vt:lpstr>
      <vt:lpstr>Todo (2)</vt:lpstr>
      <vt:lpstr>Todo!Títulos_a_imprimir</vt:lpstr>
      <vt:lpstr>'Todo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cp:lastPrinted>2017-12-14T18:53:29Z</cp:lastPrinted>
  <dcterms:created xsi:type="dcterms:W3CDTF">2017-12-13T18:39:05Z</dcterms:created>
  <dcterms:modified xsi:type="dcterms:W3CDTF">2017-12-28T19:42:07Z</dcterms:modified>
</cp:coreProperties>
</file>