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05" windowWidth="19620" windowHeight="9270" activeTab="1"/>
  </bookViews>
  <sheets>
    <sheet name="Relación 2015" sheetId="1" r:id="rId1"/>
    <sheet name="2015" sheetId="2" r:id="rId2"/>
  </sheets>
  <calcPr calcId="145621"/>
</workbook>
</file>

<file path=xl/calcChain.xml><?xml version="1.0" encoding="utf-8"?>
<calcChain xmlns="http://schemas.openxmlformats.org/spreadsheetml/2006/main">
  <c r="D53" i="2" l="1"/>
  <c r="D49" i="2"/>
  <c r="D45" i="2"/>
  <c r="D41" i="2"/>
  <c r="D37" i="2"/>
  <c r="C36" i="2"/>
  <c r="D33" i="2"/>
  <c r="D29" i="2"/>
  <c r="C28" i="2"/>
  <c r="D25" i="2"/>
  <c r="D21" i="2"/>
  <c r="D17" i="2"/>
  <c r="D13" i="2"/>
  <c r="E13" i="2" s="1"/>
  <c r="I13" i="2" s="1"/>
  <c r="J13" i="2" s="1"/>
  <c r="G183" i="1"/>
  <c r="G168" i="1"/>
  <c r="G159" i="1"/>
  <c r="G148" i="1"/>
  <c r="G110" i="1"/>
  <c r="G74" i="1"/>
  <c r="G49" i="1"/>
  <c r="G26" i="1"/>
  <c r="G16" i="1"/>
  <c r="E17" i="2" l="1"/>
  <c r="I17" i="2" s="1"/>
  <c r="J17" i="2" s="1"/>
  <c r="E21" i="2"/>
  <c r="I21" i="2" s="1"/>
  <c r="J21" i="2" s="1"/>
  <c r="E25" i="2" l="1"/>
  <c r="I25" i="2" l="1"/>
  <c r="J25" i="2" s="1"/>
  <c r="E29" i="2"/>
  <c r="I29" i="2" l="1"/>
  <c r="J29" i="2" s="1"/>
  <c r="E33" i="2"/>
  <c r="I33" i="2" l="1"/>
  <c r="J33" i="2" s="1"/>
  <c r="E37" i="2"/>
  <c r="I37" i="2" l="1"/>
  <c r="J37" i="2" s="1"/>
  <c r="E41" i="2"/>
  <c r="I41" i="2" l="1"/>
  <c r="J41" i="2" s="1"/>
  <c r="E45" i="2"/>
  <c r="I45" i="2" l="1"/>
  <c r="J45" i="2" s="1"/>
  <c r="E49" i="2"/>
  <c r="I49" i="2" l="1"/>
  <c r="J49" i="2" s="1"/>
  <c r="E53" i="2"/>
  <c r="I53" i="2" s="1"/>
  <c r="J53" i="2" s="1"/>
</calcChain>
</file>

<file path=xl/sharedStrings.xml><?xml version="1.0" encoding="utf-8"?>
<sst xmlns="http://schemas.openxmlformats.org/spreadsheetml/2006/main" count="882" uniqueCount="188">
  <si>
    <t>INSTITUTO ELECTORAL Y DE PARTICIPACION CIUDADANA DEL ESTADO DE JALISCO</t>
  </si>
  <si>
    <t>2 0 1 5</t>
  </si>
  <si>
    <t xml:space="preserve">          3611 GASTOS DE DIFUSION POR RADIO , TV Y OTROS MEDIOS DE MENSAJES SOBRE PROGRAMAS Y ACTIVIDADES GUBERNAMENTALES</t>
  </si>
  <si>
    <t>C u e n ta</t>
  </si>
  <si>
    <t>Póliza</t>
  </si>
  <si>
    <t>Fecha</t>
  </si>
  <si>
    <t>Tipo</t>
  </si>
  <si>
    <t xml:space="preserve">Número </t>
  </si>
  <si>
    <t>Descripción</t>
  </si>
  <si>
    <t>Importe</t>
  </si>
  <si>
    <t>Denominación del Medio de Comunicación</t>
  </si>
  <si>
    <t>Justificación</t>
  </si>
  <si>
    <t>Relación con Función o Servicio Público</t>
  </si>
  <si>
    <t>Responsable Directo de la Autorización</t>
  </si>
  <si>
    <t>E N E R O</t>
  </si>
  <si>
    <t>501-3000-3611</t>
  </si>
  <si>
    <t>21/Ene/2015</t>
  </si>
  <si>
    <t>Egresos</t>
  </si>
  <si>
    <t>48272</t>
  </si>
  <si>
    <t>Lona para Colocación en Rueda de Prensa</t>
  </si>
  <si>
    <t>Material para Colocación en Rueda de Prensa</t>
  </si>
  <si>
    <t>Promoción Iepc</t>
  </si>
  <si>
    <t>Difusión de Actividades</t>
  </si>
  <si>
    <t>Consejero Presidente y/o Director General</t>
  </si>
  <si>
    <t xml:space="preserve"> </t>
  </si>
  <si>
    <t>SUMA DEL MES</t>
  </si>
  <si>
    <t>F E B R E R O</t>
  </si>
  <si>
    <t>16/Feb/2015</t>
  </si>
  <si>
    <t>Diario</t>
  </si>
  <si>
    <t>56</t>
  </si>
  <si>
    <t xml:space="preserve">Publicación de Licitación Pública Nacional </t>
  </si>
  <si>
    <t>Publicación de Desplegado</t>
  </si>
  <si>
    <t>Covocatoria Licitación Pública</t>
  </si>
  <si>
    <t>Licitación Pública</t>
  </si>
  <si>
    <t>18/Feb/2015</t>
  </si>
  <si>
    <t>49022</t>
  </si>
  <si>
    <t>28/Feb/2015</t>
  </si>
  <si>
    <t>49172</t>
  </si>
  <si>
    <t>Banner Publicado en página Web</t>
  </si>
  <si>
    <t>Difusión a Través de Internet</t>
  </si>
  <si>
    <t>Promoción del IEPC</t>
  </si>
  <si>
    <t>M A R Z O</t>
  </si>
  <si>
    <t>05/Mzo/2015</t>
  </si>
  <si>
    <t>49216</t>
  </si>
  <si>
    <t>49217</t>
  </si>
  <si>
    <t>09/Mzo/2015</t>
  </si>
  <si>
    <t>49236</t>
  </si>
  <si>
    <t>49237</t>
  </si>
  <si>
    <t>49238</t>
  </si>
  <si>
    <t>49239</t>
  </si>
  <si>
    <t>11/Mzo/2015</t>
  </si>
  <si>
    <t>49245</t>
  </si>
  <si>
    <t>24/Mzo/2015</t>
  </si>
  <si>
    <t>49246</t>
  </si>
  <si>
    <t>25/Mzo/2015</t>
  </si>
  <si>
    <t>Playeras Institucionales</t>
  </si>
  <si>
    <t>Material Promocional</t>
  </si>
  <si>
    <t>Identificación  Personal IEPC   en   Proceso   Electoral</t>
  </si>
  <si>
    <t>Proceso Electoral</t>
  </si>
  <si>
    <t>31/Mzo/2015</t>
  </si>
  <si>
    <t>Servicio de Fotoperiodista</t>
  </si>
  <si>
    <t>Difusión a Través de Publicación</t>
  </si>
  <si>
    <t>Memoria del Proceso Electoral</t>
  </si>
  <si>
    <t>Servicio de Producción de Banco de Imágenes</t>
  </si>
  <si>
    <t>A B R I L</t>
  </si>
  <si>
    <t>15/abr/2015</t>
  </si>
  <si>
    <t>Impresión de Imágenes de Artistas en Postales</t>
  </si>
  <si>
    <t>El Arte en la Promoción del Voto y la Participación Ciudadana</t>
  </si>
  <si>
    <t>Promoción del Voto</t>
  </si>
  <si>
    <t>Material Promocional al Público Asistente al Festival Papirolas 2015</t>
  </si>
  <si>
    <t>Tripticos Material Infomátivo</t>
  </si>
  <si>
    <t xml:space="preserve">Material Informativo </t>
  </si>
  <si>
    <t>Material Informativo Para La Ciudadanía Jalisciense</t>
  </si>
  <si>
    <t>Información para el Proceso Electoral 2015</t>
  </si>
  <si>
    <t>16/abr/2015</t>
  </si>
  <si>
    <t>20/abr/2015</t>
  </si>
  <si>
    <t>Cancelación de Cheque 49495 del Mes de Abril</t>
  </si>
  <si>
    <t>22/abr/2015</t>
  </si>
  <si>
    <t>28/abr/2015</t>
  </si>
  <si>
    <t>Impresión de Mupis en Parabúses</t>
  </si>
  <si>
    <t>Publicidad en Parabuses</t>
  </si>
  <si>
    <t xml:space="preserve">Postales para Difusión </t>
  </si>
  <si>
    <t>30/abr/2015</t>
  </si>
  <si>
    <t>Material de Difusión ( Separadores y Postales )</t>
  </si>
  <si>
    <t>Material Promocional al Público Asistente a la Celebración del Día Mundial del Libro</t>
  </si>
  <si>
    <t xml:space="preserve">Lona para Difusión </t>
  </si>
  <si>
    <t>Material para Colocación en Celebración del Día Mundial del Libro</t>
  </si>
  <si>
    <t>M A Y O</t>
  </si>
  <si>
    <t>Campaña Publicitaria  a Través de Espectaculares</t>
  </si>
  <si>
    <t>Difusión a Través de Espectaculares</t>
  </si>
  <si>
    <t>Campaña Institucional</t>
  </si>
  <si>
    <t>Promoción  " Tu Poder Decide"</t>
  </si>
  <si>
    <t>Difusión a Través de Transporte Público</t>
  </si>
  <si>
    <t>Banner Publicitario Institucional en Página Web</t>
  </si>
  <si>
    <t>Espacios Publicitarios en Vallas Móviles</t>
  </si>
  <si>
    <t>Difusión a Través de Espacios Publicitarios</t>
  </si>
  <si>
    <t>Vestimenta del Edificio</t>
  </si>
  <si>
    <t>Socialización de Distintivo</t>
  </si>
  <si>
    <t>Distintivo " Gilberto Rincón Gallardo"</t>
  </si>
  <si>
    <t>Campaña Publicitaria en el Estadio Jalisco</t>
  </si>
  <si>
    <t>Difusión a Través de Vallas</t>
  </si>
  <si>
    <t>Playeras con Logotipo Institucional</t>
  </si>
  <si>
    <t>Promoción Revista Folios</t>
  </si>
  <si>
    <t>Difusión a Través de Lonas</t>
  </si>
  <si>
    <t>Desplegado "Vota 7 de Junio" en Publicaciones Metropolitanas</t>
  </si>
  <si>
    <t>Campaña Publicitaria en Parabúses</t>
  </si>
  <si>
    <t>Difusión a Través de Parabúses</t>
  </si>
  <si>
    <t>Desplegado "Vota 7 de Junio" en el Mural</t>
  </si>
  <si>
    <t>Lona Tipo Banner</t>
  </si>
  <si>
    <t>Material Promocional al Público Asistente a la Feria Municipal del Libro</t>
  </si>
  <si>
    <t>Gorras con Logotipo Institucional</t>
  </si>
  <si>
    <t>Campaña Publicitaria en el Estadio Omnilife</t>
  </si>
  <si>
    <t>Tripticos Delitos Electorales, Jornada Electoral y Promoción al Voto</t>
  </si>
  <si>
    <t>Difusión a través de Impresos</t>
  </si>
  <si>
    <t>Volantes Promoción al Voto</t>
  </si>
  <si>
    <t>Campaña Publicitaria en Tv y Radio</t>
  </si>
  <si>
    <t>Difusión a traves de TV y Radio</t>
  </si>
  <si>
    <t>Promoción  " Tú Voto Sí Vale"</t>
  </si>
  <si>
    <t>Inserciones en Revista Boletín Marcador</t>
  </si>
  <si>
    <t>J U N I O</t>
  </si>
  <si>
    <t>Desplegado " Vota 7 de Junio, Martha"</t>
  </si>
  <si>
    <t>Desplegado " Vota 7 de Junio, Sara"</t>
  </si>
  <si>
    <t>Desplegado " Vota 7 de Junio, Néstor"</t>
  </si>
  <si>
    <t>Impresión  "El Arte en la promoción del Voto y la Participación Ciudadana"</t>
  </si>
  <si>
    <t xml:space="preserve">Apoyo Interprete Lengua de Señas C-7 </t>
  </si>
  <si>
    <t>Difusión a Través de Televisión</t>
  </si>
  <si>
    <t>Desplegado " Vota 7 de Junio, Bruno"</t>
  </si>
  <si>
    <t>Desplegado  "Periódo de Reflexión del Voto y Veda Electoral"</t>
  </si>
  <si>
    <t>Desplegado  "Urnas Electrónicas"</t>
  </si>
  <si>
    <t>Desplegado " Boleta Electoral Guadalajara"</t>
  </si>
  <si>
    <t>Desplegado "Condiciones y Restricciones Proceso Electoral 2015"</t>
  </si>
  <si>
    <t>Desplegado " Vota 7 de Junio"</t>
  </si>
  <si>
    <t>Cancelación varios cheques</t>
  </si>
  <si>
    <t>Desplegado " Vota 7 de Junio, Folios "</t>
  </si>
  <si>
    <t>Desplegado  "A la Ciudadanía del Municipio de Ocotlán"</t>
  </si>
  <si>
    <t xml:space="preserve">Servicio de Actividades Lúdicas </t>
  </si>
  <si>
    <t>Difusión a Través de Mat Gráfico y Audiovisual</t>
  </si>
  <si>
    <t>J U L I O</t>
  </si>
  <si>
    <t xml:space="preserve"> Lonas Para instalacion en Consejos Distritales  para Agradecer el Voto</t>
  </si>
  <si>
    <t xml:space="preserve">Cartel Para Facilitar el Voto a Personas con Discapacidad </t>
  </si>
  <si>
    <t xml:space="preserve">Cartel Difusión  "El Arte de la Promoción del Voto y la Participación Ciudadana" </t>
  </si>
  <si>
    <t xml:space="preserve">Servicios para la campaña publicitaria en  tren eléctrico urbano </t>
  </si>
  <si>
    <t>Difusión a Través de  Espacios Publicitarios</t>
  </si>
  <si>
    <t>Lona  para Rueda de Prensa y Entrevistas</t>
  </si>
  <si>
    <t>A G O S T O</t>
  </si>
  <si>
    <t>57177</t>
  </si>
  <si>
    <t>Banner e Impresión de Lona de la Cultura de Inclusión y Participación Ciudadana</t>
  </si>
  <si>
    <t>Cultura de Inclusión</t>
  </si>
  <si>
    <t>57196</t>
  </si>
  <si>
    <t>Esquela Iepc María Trinidad Ledezma Villicaña</t>
  </si>
  <si>
    <t>Condolencias</t>
  </si>
  <si>
    <t>S E P T I E M B R E</t>
  </si>
  <si>
    <t>SIN MOVIMIENTOS</t>
  </si>
  <si>
    <t>O C T U B R E</t>
  </si>
  <si>
    <t>57713</t>
  </si>
  <si>
    <t>Impresión de Lona para la Sesiones de la Comisión de Reglamentos</t>
  </si>
  <si>
    <t>57888</t>
  </si>
  <si>
    <t>Impresión de Lona en Evento de Firma de Compromiso por la Paridad</t>
  </si>
  <si>
    <t>N O V I E M B R E</t>
  </si>
  <si>
    <t>GASTOS DE DIFUSION, INFORMACION Y PUBLICACIONES OFICIALES</t>
  </si>
  <si>
    <t>3611</t>
  </si>
  <si>
    <t>Difusión por Radio, TV y otros Medios de Mensajes Sobre programas y Act. Gubernamentales</t>
  </si>
  <si>
    <t>PRESUPUESTO</t>
  </si>
  <si>
    <t>PARCIAL</t>
  </si>
  <si>
    <t>E J E R C I D O</t>
  </si>
  <si>
    <t>AUTORIZADO</t>
  </si>
  <si>
    <t>VARIACION</t>
  </si>
  <si>
    <t>MES</t>
  </si>
  <si>
    <t>ACUMULADO</t>
  </si>
  <si>
    <t>IMPORTE</t>
  </si>
  <si>
    <t>PORCENTAJE</t>
  </si>
  <si>
    <t>ENERO</t>
  </si>
  <si>
    <t>0001</t>
  </si>
  <si>
    <t>Publicación en Periódicos</t>
  </si>
  <si>
    <t>0005</t>
  </si>
  <si>
    <t>Material para Capacitación</t>
  </si>
  <si>
    <t>0006</t>
  </si>
  <si>
    <t>Varios ( Proceso Electoral )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</si>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</sst>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6" formatCode="_(* #,##0_);_(* \(#,##0\);_(* &quot;-&quot;??_);_(@_)"/>
    <numFmt numFmtId="167" formatCode="_-&quot;$&quot;* #,##0_-;\-&quot;$&quot;* #,##0_-;_-&quot;$&quot;* &quot;-&quot;??_-;_-@_-"/>
    <numFmt numFmtId="168" formatCode="dd/mm/yy;@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2"/>
      <name val="Trebuchet MS"/>
      <family val="2"/>
    </font>
    <font>
      <b/>
      <sz val="10"/>
      <color indexed="8"/>
      <name val="Trebuchet MS"/>
      <family val="2"/>
    </font>
    <font>
      <b/>
      <sz val="10"/>
      <name val="Trebuchet MS"/>
      <family val="2"/>
    </font>
    <font>
      <sz val="9"/>
      <name val="Trebuchet MS"/>
      <family val="2"/>
    </font>
    <font>
      <sz val="10"/>
      <color indexed="8"/>
      <name val="Trebuchet MS"/>
      <family val="2"/>
    </font>
    <font>
      <b/>
      <sz val="9"/>
      <color indexed="8"/>
      <name val="Trebuchet MS"/>
      <family val="2"/>
    </font>
    <font>
      <sz val="9"/>
      <color indexed="8"/>
      <name val="Trebuchet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4">
    <xf numFmtId="0" fontId="0" fillId="0" borderId="0" xfId="0"/>
    <xf numFmtId="0" fontId="2" fillId="0" borderId="0" xfId="0" applyFont="1"/>
    <xf numFmtId="0" fontId="4" fillId="0" borderId="0" xfId="0" applyFont="1"/>
    <xf numFmtId="164" fontId="2" fillId="0" borderId="0" xfId="2" applyNumberFormat="1" applyFont="1"/>
    <xf numFmtId="49" fontId="5" fillId="2" borderId="9" xfId="3" applyNumberFormat="1" applyFont="1" applyFill="1" applyBorder="1" applyAlignment="1">
      <alignment horizontal="center" vertical="center"/>
    </xf>
    <xf numFmtId="49" fontId="5" fillId="2" borderId="10" xfId="3" applyNumberFormat="1" applyFont="1" applyFill="1" applyBorder="1" applyAlignment="1">
      <alignment horizontal="center" vertical="center"/>
    </xf>
    <xf numFmtId="166" fontId="6" fillId="0" borderId="10" xfId="4" applyNumberFormat="1" applyFont="1" applyBorder="1" applyAlignment="1">
      <alignment horizontal="center" vertical="center"/>
    </xf>
    <xf numFmtId="0" fontId="6" fillId="0" borderId="10" xfId="3" applyFont="1" applyBorder="1" applyAlignment="1">
      <alignment horizontal="center" vertical="center"/>
    </xf>
    <xf numFmtId="0" fontId="6" fillId="0" borderId="11" xfId="3" applyFont="1" applyBorder="1" applyAlignment="1">
      <alignment horizontal="center" vertical="center"/>
    </xf>
    <xf numFmtId="0" fontId="6" fillId="0" borderId="0" xfId="0" applyFont="1"/>
    <xf numFmtId="49" fontId="5" fillId="2" borderId="12" xfId="3" applyNumberFormat="1" applyFont="1" applyFill="1" applyBorder="1" applyAlignment="1">
      <alignment horizontal="center" vertical="center"/>
    </xf>
    <xf numFmtId="49" fontId="5" fillId="2" borderId="13" xfId="3" applyNumberFormat="1" applyFont="1" applyFill="1" applyBorder="1" applyAlignment="1">
      <alignment horizontal="center" vertical="center"/>
    </xf>
    <xf numFmtId="166" fontId="5" fillId="2" borderId="13" xfId="4" applyNumberFormat="1" applyFont="1" applyFill="1" applyBorder="1" applyAlignment="1">
      <alignment horizontal="center" vertical="center"/>
    </xf>
    <xf numFmtId="0" fontId="6" fillId="0" borderId="13" xfId="3" applyFont="1" applyBorder="1" applyAlignment="1">
      <alignment horizontal="center" vertical="center" wrapText="1"/>
    </xf>
    <xf numFmtId="0" fontId="6" fillId="0" borderId="13" xfId="3" applyFont="1" applyBorder="1" applyAlignment="1">
      <alignment horizontal="center" vertical="center"/>
    </xf>
    <xf numFmtId="0" fontId="6" fillId="0" borderId="14" xfId="3" applyFont="1" applyBorder="1" applyAlignment="1">
      <alignment horizontal="center" vertical="center" wrapText="1"/>
    </xf>
    <xf numFmtId="0" fontId="2" fillId="2" borderId="15" xfId="3" applyFont="1" applyFill="1" applyBorder="1" applyAlignment="1">
      <alignment horizontal="center" vertical="center"/>
    </xf>
    <xf numFmtId="0" fontId="2" fillId="2" borderId="15" xfId="3" applyFont="1" applyFill="1" applyBorder="1" applyAlignment="1">
      <alignment vertical="center"/>
    </xf>
    <xf numFmtId="166" fontId="2" fillId="2" borderId="15" xfId="4" applyNumberFormat="1" applyFont="1" applyFill="1" applyBorder="1" applyAlignment="1">
      <alignment vertical="center"/>
    </xf>
    <xf numFmtId="0" fontId="7" fillId="0" borderId="0" xfId="3" applyFont="1"/>
    <xf numFmtId="0" fontId="2" fillId="0" borderId="0" xfId="3" applyFont="1"/>
    <xf numFmtId="17" fontId="6" fillId="3" borderId="16" xfId="3" quotePrefix="1" applyNumberFormat="1" applyFont="1" applyFill="1" applyBorder="1" applyAlignment="1">
      <alignment horizontal="center" vertical="center"/>
    </xf>
    <xf numFmtId="0" fontId="2" fillId="2" borderId="0" xfId="3" applyFont="1" applyFill="1" applyBorder="1" applyAlignment="1">
      <alignment horizontal="center" vertical="center"/>
    </xf>
    <xf numFmtId="0" fontId="2" fillId="2" borderId="0" xfId="3" applyFont="1" applyFill="1" applyBorder="1" applyAlignment="1">
      <alignment vertical="center"/>
    </xf>
    <xf numFmtId="166" fontId="2" fillId="2" borderId="0" xfId="4" applyNumberFormat="1" applyFont="1" applyFill="1" applyBorder="1" applyAlignment="1">
      <alignment vertical="center"/>
    </xf>
    <xf numFmtId="49" fontId="8" fillId="2" borderId="17" xfId="3" applyNumberFormat="1" applyFont="1" applyFill="1" applyBorder="1" applyAlignment="1">
      <alignment horizontal="center" vertical="center"/>
    </xf>
    <xf numFmtId="49" fontId="8" fillId="2" borderId="18" xfId="3" applyNumberFormat="1" applyFont="1" applyFill="1" applyBorder="1" applyAlignment="1">
      <alignment horizontal="center" vertical="center"/>
    </xf>
    <xf numFmtId="49" fontId="8" fillId="2" borderId="18" xfId="3" applyNumberFormat="1" applyFont="1" applyFill="1" applyBorder="1" applyAlignment="1">
      <alignment horizontal="left" vertical="center"/>
    </xf>
    <xf numFmtId="166" fontId="9" fillId="2" borderId="18" xfId="4" applyNumberFormat="1" applyFont="1" applyFill="1" applyBorder="1" applyAlignment="1">
      <alignment horizontal="right" vertical="center"/>
    </xf>
    <xf numFmtId="0" fontId="7" fillId="0" borderId="18" xfId="3" applyFont="1" applyBorder="1" applyAlignment="1">
      <alignment vertical="center"/>
    </xf>
    <xf numFmtId="49" fontId="9" fillId="2" borderId="18" xfId="3" quotePrefix="1" applyNumberFormat="1" applyFont="1" applyFill="1" applyBorder="1" applyAlignment="1">
      <alignment horizontal="center" vertical="center"/>
    </xf>
    <xf numFmtId="49" fontId="9" fillId="2" borderId="18" xfId="3" applyNumberFormat="1" applyFont="1" applyFill="1" applyBorder="1" applyAlignment="1">
      <alignment horizontal="center" vertical="center"/>
    </xf>
    <xf numFmtId="49" fontId="10" fillId="2" borderId="18" xfId="3" applyNumberFormat="1" applyFont="1" applyFill="1" applyBorder="1" applyAlignment="1">
      <alignment horizontal="right" vertical="center"/>
    </xf>
    <xf numFmtId="166" fontId="2" fillId="0" borderId="18" xfId="4" applyNumberFormat="1" applyFont="1" applyBorder="1" applyAlignment="1">
      <alignment vertical="center"/>
    </xf>
    <xf numFmtId="49" fontId="10" fillId="2" borderId="18" xfId="3" applyNumberFormat="1" applyFont="1" applyFill="1" applyBorder="1" applyAlignment="1">
      <alignment horizontal="center" vertical="center"/>
    </xf>
    <xf numFmtId="49" fontId="10" fillId="2" borderId="18" xfId="3" applyNumberFormat="1" applyFont="1" applyFill="1" applyBorder="1" applyAlignment="1">
      <alignment horizontal="left" vertical="center"/>
    </xf>
    <xf numFmtId="166" fontId="10" fillId="2" borderId="18" xfId="4" applyNumberFormat="1" applyFont="1" applyFill="1" applyBorder="1" applyAlignment="1">
      <alignment horizontal="right" vertical="center"/>
    </xf>
    <xf numFmtId="0" fontId="7" fillId="0" borderId="18" xfId="3" applyFont="1" applyBorder="1" applyAlignment="1">
      <alignment vertical="center" wrapText="1"/>
    </xf>
    <xf numFmtId="0" fontId="2" fillId="0" borderId="18" xfId="3" applyFont="1" applyBorder="1" applyAlignment="1">
      <alignment horizontal="center" vertical="center"/>
    </xf>
    <xf numFmtId="0" fontId="2" fillId="0" borderId="19" xfId="3" applyFont="1" applyBorder="1" applyAlignment="1">
      <alignment vertical="center"/>
    </xf>
    <xf numFmtId="166" fontId="2" fillId="0" borderId="19" xfId="4" applyNumberFormat="1" applyFont="1" applyBorder="1" applyAlignment="1">
      <alignment vertical="center"/>
    </xf>
    <xf numFmtId="0" fontId="6" fillId="3" borderId="20" xfId="0" applyFont="1" applyFill="1" applyBorder="1" applyAlignment="1">
      <alignment horizontal="center" vertical="center"/>
    </xf>
    <xf numFmtId="167" fontId="6" fillId="3" borderId="21" xfId="1" applyNumberFormat="1" applyFont="1" applyFill="1" applyBorder="1" applyAlignment="1">
      <alignment vertical="center"/>
    </xf>
    <xf numFmtId="0" fontId="7" fillId="0" borderId="22" xfId="3" applyFont="1" applyBorder="1" applyAlignment="1">
      <alignment vertical="center"/>
    </xf>
    <xf numFmtId="49" fontId="8" fillId="2" borderId="0" xfId="3" applyNumberFormat="1" applyFont="1" applyFill="1" applyBorder="1" applyAlignment="1">
      <alignment horizontal="center" vertical="center"/>
    </xf>
    <xf numFmtId="49" fontId="8" fillId="2" borderId="0" xfId="3" applyNumberFormat="1" applyFont="1" applyFill="1" applyBorder="1" applyAlignment="1">
      <alignment horizontal="left" vertical="center"/>
    </xf>
    <xf numFmtId="166" fontId="9" fillId="2" borderId="0" xfId="4" applyNumberFormat="1" applyFont="1" applyFill="1" applyBorder="1" applyAlignment="1">
      <alignment horizontal="right" vertical="center"/>
    </xf>
    <xf numFmtId="0" fontId="7" fillId="0" borderId="0" xfId="3" applyFont="1" applyBorder="1" applyAlignment="1">
      <alignment vertical="center"/>
    </xf>
    <xf numFmtId="0" fontId="2" fillId="0" borderId="0" xfId="0" applyFont="1" applyBorder="1"/>
    <xf numFmtId="49" fontId="10" fillId="2" borderId="18" xfId="3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49" fontId="10" fillId="2" borderId="0" xfId="3" applyNumberFormat="1" applyFont="1" applyFill="1" applyBorder="1" applyAlignment="1">
      <alignment horizontal="center" vertical="center"/>
    </xf>
    <xf numFmtId="49" fontId="10" fillId="2" borderId="0" xfId="3" applyNumberFormat="1" applyFont="1" applyFill="1" applyBorder="1" applyAlignment="1">
      <alignment horizontal="left" vertical="center"/>
    </xf>
    <xf numFmtId="166" fontId="10" fillId="2" borderId="0" xfId="4" applyNumberFormat="1" applyFont="1" applyFill="1" applyBorder="1" applyAlignment="1">
      <alignment horizontal="right" vertical="center"/>
    </xf>
    <xf numFmtId="0" fontId="7" fillId="0" borderId="0" xfId="3" applyFont="1" applyBorder="1" applyAlignment="1">
      <alignment vertical="center" wrapText="1"/>
    </xf>
    <xf numFmtId="0" fontId="2" fillId="0" borderId="0" xfId="0" applyFont="1" applyAlignment="1">
      <alignment horizontal="center"/>
    </xf>
    <xf numFmtId="3" fontId="2" fillId="0" borderId="0" xfId="5" applyNumberFormat="1" applyFont="1"/>
    <xf numFmtId="44" fontId="2" fillId="0" borderId="0" xfId="5" applyFont="1"/>
    <xf numFmtId="0" fontId="2" fillId="0" borderId="0" xfId="0" applyFont="1" applyFill="1" applyBorder="1" applyAlignment="1">
      <alignment vertical="center" wrapText="1"/>
    </xf>
    <xf numFmtId="168" fontId="10" fillId="2" borderId="18" xfId="3" applyNumberFormat="1" applyFont="1" applyFill="1" applyBorder="1" applyAlignment="1">
      <alignment horizontal="center" vertical="center"/>
    </xf>
    <xf numFmtId="168" fontId="10" fillId="4" borderId="18" xfId="3" applyNumberFormat="1" applyFont="1" applyFill="1" applyBorder="1" applyAlignment="1">
      <alignment horizontal="center" vertical="center"/>
    </xf>
    <xf numFmtId="49" fontId="10" fillId="4" borderId="18" xfId="3" applyNumberFormat="1" applyFont="1" applyFill="1" applyBorder="1" applyAlignment="1">
      <alignment horizontal="center" vertical="center"/>
    </xf>
    <xf numFmtId="49" fontId="10" fillId="4" borderId="18" xfId="3" applyNumberFormat="1" applyFont="1" applyFill="1" applyBorder="1" applyAlignment="1">
      <alignment horizontal="left" vertical="center"/>
    </xf>
    <xf numFmtId="166" fontId="10" fillId="4" borderId="18" xfId="4" applyNumberFormat="1" applyFont="1" applyFill="1" applyBorder="1" applyAlignment="1">
      <alignment horizontal="right" vertical="center"/>
    </xf>
    <xf numFmtId="0" fontId="7" fillId="4" borderId="18" xfId="3" applyFont="1" applyFill="1" applyBorder="1" applyAlignment="1">
      <alignment vertical="center" wrapText="1"/>
    </xf>
    <xf numFmtId="0" fontId="7" fillId="4" borderId="18" xfId="3" applyFont="1" applyFill="1" applyBorder="1" applyAlignment="1">
      <alignment vertical="center"/>
    </xf>
    <xf numFmtId="0" fontId="2" fillId="4" borderId="0" xfId="0" applyFont="1" applyFill="1"/>
    <xf numFmtId="44" fontId="2" fillId="0" borderId="0" xfId="5" applyFont="1" applyFill="1" applyBorder="1"/>
    <xf numFmtId="15" fontId="2" fillId="0" borderId="0" xfId="6" applyNumberFormat="1" applyFont="1" applyAlignment="1">
      <alignment horizontal="center"/>
    </xf>
    <xf numFmtId="0" fontId="2" fillId="0" borderId="0" xfId="6" applyFont="1"/>
    <xf numFmtId="3" fontId="2" fillId="0" borderId="0" xfId="7" applyNumberFormat="1" applyFont="1"/>
    <xf numFmtId="49" fontId="10" fillId="2" borderId="18" xfId="3" applyNumberFormat="1" applyFont="1" applyFill="1" applyBorder="1" applyAlignment="1">
      <alignment horizontal="center" vertical="center" wrapText="1"/>
    </xf>
    <xf numFmtId="9" fontId="2" fillId="0" borderId="0" xfId="10" applyFont="1"/>
    <xf numFmtId="0" fontId="3" fillId="0" borderId="0" xfId="0" applyFont="1"/>
    <xf numFmtId="49" fontId="3" fillId="0" borderId="24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2" xfId="0" applyFont="1" applyFill="1" applyBorder="1" applyAlignment="1"/>
    <xf numFmtId="9" fontId="6" fillId="5" borderId="3" xfId="10" applyFont="1" applyFill="1" applyBorder="1"/>
    <xf numFmtId="0" fontId="3" fillId="0" borderId="0" xfId="0" applyFont="1" applyFill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2" fillId="5" borderId="6" xfId="0" applyFont="1" applyFill="1" applyBorder="1"/>
    <xf numFmtId="0" fontId="2" fillId="5" borderId="7" xfId="0" applyFont="1" applyFill="1" applyBorder="1"/>
    <xf numFmtId="0" fontId="6" fillId="5" borderId="7" xfId="0" applyFont="1" applyFill="1" applyBorder="1" applyAlignment="1">
      <alignment horizontal="center"/>
    </xf>
    <xf numFmtId="9" fontId="6" fillId="5" borderId="8" xfId="10" applyFont="1" applyFill="1" applyBorder="1" applyAlignment="1">
      <alignment horizontal="center"/>
    </xf>
    <xf numFmtId="0" fontId="6" fillId="0" borderId="0" xfId="0" applyFont="1" applyBorder="1"/>
    <xf numFmtId="0" fontId="6" fillId="0" borderId="0" xfId="0" applyFont="1" applyBorder="1" applyAlignment="1">
      <alignment horizontal="center"/>
    </xf>
    <xf numFmtId="9" fontId="6" fillId="0" borderId="0" xfId="10" applyFont="1" applyBorder="1" applyAlignment="1">
      <alignment horizontal="center"/>
    </xf>
    <xf numFmtId="0" fontId="6" fillId="6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vertical="center"/>
    </xf>
    <xf numFmtId="164" fontId="6" fillId="6" borderId="0" xfId="2" applyNumberFormat="1" applyFont="1" applyFill="1" applyBorder="1" applyAlignment="1">
      <alignment vertical="center"/>
    </xf>
    <xf numFmtId="164" fontId="2" fillId="6" borderId="0" xfId="2" applyNumberFormat="1" applyFont="1" applyFill="1" applyBorder="1" applyAlignment="1">
      <alignment vertical="center"/>
    </xf>
    <xf numFmtId="164" fontId="2" fillId="0" borderId="0" xfId="2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9" fontId="2" fillId="0" borderId="0" xfId="10" applyFont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37" fontId="3" fillId="0" borderId="0" xfId="0" applyNumberFormat="1" applyFont="1" applyFill="1" applyBorder="1" applyAlignment="1">
      <alignment vertical="center"/>
    </xf>
    <xf numFmtId="166" fontId="2" fillId="0" borderId="0" xfId="2" applyNumberFormat="1" applyFont="1" applyBorder="1" applyAlignment="1">
      <alignment vertical="center"/>
    </xf>
    <xf numFmtId="9" fontId="2" fillId="0" borderId="0" xfId="10" applyFont="1" applyAlignment="1">
      <alignment horizontal="center"/>
    </xf>
    <xf numFmtId="17" fontId="6" fillId="3" borderId="20" xfId="3" quotePrefix="1" applyNumberFormat="1" applyFont="1" applyFill="1" applyBorder="1" applyAlignment="1">
      <alignment horizontal="center" vertical="center"/>
    </xf>
    <xf numFmtId="17" fontId="6" fillId="3" borderId="23" xfId="3" quotePrefix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4" fontId="3" fillId="0" borderId="0" xfId="0" applyNumberFormat="1" applyFont="1" applyFill="1" applyBorder="1" applyAlignment="1">
      <alignment horizontal="left"/>
    </xf>
    <xf numFmtId="0" fontId="6" fillId="0" borderId="10" xfId="3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5" borderId="0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</cellXfs>
  <cellStyles count="11">
    <cellStyle name="Millares 2" xfId="2"/>
    <cellStyle name="Millares 3" xfId="4"/>
    <cellStyle name="Moneda" xfId="1" builtinId="4"/>
    <cellStyle name="Moneda 2" xfId="5"/>
    <cellStyle name="Moneda 2 2" xfId="7"/>
    <cellStyle name="Moneda 3" xfId="8"/>
    <cellStyle name="Moneda 4" xfId="9"/>
    <cellStyle name="Normal" xfId="0" builtinId="0"/>
    <cellStyle name="Normal 2" xfId="3"/>
    <cellStyle name="Normal 3" xfId="6"/>
    <cellStyle name="Porcentaje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V192"/>
  <sheetViews>
    <sheetView topLeftCell="B4" zoomScale="60" zoomScaleNormal="60" workbookViewId="0">
      <pane xSplit="3" ySplit="6" topLeftCell="E166" activePane="bottomRight" state="frozen"/>
      <selection activeCell="B4" sqref="B4"/>
      <selection pane="topRight" activeCell="D4" sqref="D4"/>
      <selection pane="bottomLeft" activeCell="B10" sqref="B10"/>
      <selection pane="bottomRight" activeCell="G193" sqref="G193"/>
    </sheetView>
  </sheetViews>
  <sheetFormatPr baseColWidth="10" defaultColWidth="11.5703125" defaultRowHeight="15" x14ac:dyDescent="0.3"/>
  <cols>
    <col min="1" max="1" width="11.5703125" style="1"/>
    <col min="2" max="2" width="3.85546875" style="1" customWidth="1"/>
    <col min="3" max="3" width="18.7109375" style="1" customWidth="1"/>
    <col min="4" max="4" width="10.7109375" style="1" customWidth="1"/>
    <col min="5" max="5" width="8.85546875" style="1" customWidth="1"/>
    <col min="6" max="6" width="51.140625" style="1" customWidth="1"/>
    <col min="7" max="7" width="15.85546875" style="1" customWidth="1"/>
    <col min="8" max="8" width="28" style="1" customWidth="1"/>
    <col min="9" max="9" width="24.5703125" style="1" customWidth="1"/>
    <col min="10" max="10" width="27.85546875" style="1" customWidth="1"/>
    <col min="11" max="11" width="21.85546875" style="1" customWidth="1"/>
    <col min="12" max="16384" width="11.5703125" style="1"/>
  </cols>
  <sheetData>
    <row r="2" spans="3:11" ht="15.75" thickBot="1" x14ac:dyDescent="0.35"/>
    <row r="3" spans="3:11" ht="18" x14ac:dyDescent="0.35">
      <c r="C3" s="107" t="s">
        <v>0</v>
      </c>
      <c r="D3" s="108"/>
      <c r="E3" s="108"/>
      <c r="F3" s="108"/>
      <c r="G3" s="108"/>
      <c r="H3" s="109"/>
    </row>
    <row r="4" spans="3:11" ht="18" x14ac:dyDescent="0.35">
      <c r="C4" s="110" t="s">
        <v>1</v>
      </c>
      <c r="D4" s="111"/>
      <c r="E4" s="111"/>
      <c r="F4" s="111"/>
      <c r="G4" s="111"/>
      <c r="H4" s="112"/>
    </row>
    <row r="5" spans="3:11" ht="37.9" customHeight="1" thickBot="1" x14ac:dyDescent="0.4">
      <c r="C5" s="113" t="s">
        <v>2</v>
      </c>
      <c r="D5" s="114"/>
      <c r="E5" s="114"/>
      <c r="F5" s="114"/>
      <c r="G5" s="114"/>
      <c r="H5" s="115"/>
    </row>
    <row r="6" spans="3:11" ht="18" x14ac:dyDescent="0.35">
      <c r="E6" s="2"/>
      <c r="F6" s="3"/>
      <c r="G6" s="3"/>
      <c r="H6" s="3"/>
    </row>
    <row r="7" spans="3:11" ht="18.75" thickBot="1" x14ac:dyDescent="0.4">
      <c r="C7" s="116"/>
      <c r="D7" s="116"/>
      <c r="E7" s="116"/>
      <c r="F7" s="116"/>
      <c r="G7" s="116"/>
      <c r="H7" s="116"/>
      <c r="I7" s="116"/>
      <c r="J7" s="116"/>
      <c r="K7" s="116"/>
    </row>
    <row r="8" spans="3:11" s="9" customFormat="1" ht="3.6" customHeight="1" x14ac:dyDescent="0.3">
      <c r="C8" s="4" t="s">
        <v>3</v>
      </c>
      <c r="D8" s="117" t="s">
        <v>4</v>
      </c>
      <c r="E8" s="117"/>
      <c r="F8" s="5"/>
      <c r="G8" s="6"/>
      <c r="H8" s="7"/>
      <c r="I8" s="7"/>
      <c r="J8" s="8"/>
      <c r="K8" s="8"/>
    </row>
    <row r="9" spans="3:11" s="9" customFormat="1" ht="60" customHeight="1" thickBot="1" x14ac:dyDescent="0.35">
      <c r="C9" s="10" t="s">
        <v>5</v>
      </c>
      <c r="D9" s="11" t="s">
        <v>6</v>
      </c>
      <c r="E9" s="11" t="s">
        <v>7</v>
      </c>
      <c r="F9" s="11" t="s">
        <v>8</v>
      </c>
      <c r="G9" s="12" t="s">
        <v>9</v>
      </c>
      <c r="H9" s="13" t="s">
        <v>10</v>
      </c>
      <c r="I9" s="14" t="s">
        <v>11</v>
      </c>
      <c r="J9" s="15" t="s">
        <v>12</v>
      </c>
      <c r="K9" s="15" t="s">
        <v>13</v>
      </c>
    </row>
    <row r="10" spans="3:11" ht="16.5" thickBot="1" x14ac:dyDescent="0.4">
      <c r="C10" s="16"/>
      <c r="D10" s="16"/>
      <c r="E10" s="16"/>
      <c r="F10" s="17"/>
      <c r="G10" s="18"/>
      <c r="H10" s="19"/>
      <c r="I10" s="20"/>
      <c r="J10" s="20"/>
      <c r="K10" s="20"/>
    </row>
    <row r="11" spans="3:11" ht="16.5" thickBot="1" x14ac:dyDescent="0.4">
      <c r="C11" s="21" t="s">
        <v>14</v>
      </c>
      <c r="D11" s="22"/>
      <c r="E11" s="22"/>
      <c r="F11" s="23"/>
      <c r="G11" s="24"/>
      <c r="H11" s="19"/>
      <c r="I11" s="19"/>
      <c r="J11" s="19"/>
      <c r="K11" s="19"/>
    </row>
    <row r="12" spans="3:11" x14ac:dyDescent="0.3">
      <c r="C12" s="25"/>
      <c r="D12" s="26"/>
      <c r="E12" s="26"/>
      <c r="F12" s="27"/>
      <c r="G12" s="28"/>
      <c r="H12" s="29"/>
      <c r="I12" s="29"/>
      <c r="J12" s="29"/>
      <c r="K12" s="29"/>
    </row>
    <row r="13" spans="3:11" x14ac:dyDescent="0.3">
      <c r="C13" s="30" t="s">
        <v>15</v>
      </c>
      <c r="D13" s="31"/>
      <c r="E13" s="26"/>
      <c r="F13" s="32"/>
      <c r="G13" s="33"/>
      <c r="H13" s="29"/>
      <c r="I13" s="29"/>
      <c r="J13" s="29"/>
      <c r="K13" s="29"/>
    </row>
    <row r="14" spans="3:11" ht="44.45" customHeight="1" x14ac:dyDescent="0.3">
      <c r="C14" s="34" t="s">
        <v>16</v>
      </c>
      <c r="D14" s="34" t="s">
        <v>17</v>
      </c>
      <c r="E14" s="34" t="s">
        <v>18</v>
      </c>
      <c r="F14" s="35" t="s">
        <v>19</v>
      </c>
      <c r="G14" s="36">
        <v>2784</v>
      </c>
      <c r="H14" s="37" t="s">
        <v>20</v>
      </c>
      <c r="I14" s="37" t="s">
        <v>21</v>
      </c>
      <c r="J14" s="29" t="s">
        <v>22</v>
      </c>
      <c r="K14" s="37" t="s">
        <v>23</v>
      </c>
    </row>
    <row r="15" spans="3:11" ht="15.75" thickBot="1" x14ac:dyDescent="0.35">
      <c r="C15" s="26" t="s">
        <v>24</v>
      </c>
      <c r="D15" s="38"/>
      <c r="E15" s="38"/>
      <c r="F15" s="39"/>
      <c r="G15" s="40"/>
      <c r="H15" s="29"/>
      <c r="I15" s="29"/>
      <c r="J15" s="29"/>
      <c r="K15" s="29"/>
    </row>
    <row r="16" spans="3:11" ht="15.75" thickBot="1" x14ac:dyDescent="0.35">
      <c r="C16" s="31"/>
      <c r="D16" s="31"/>
      <c r="E16" s="26"/>
      <c r="F16" s="41" t="s">
        <v>25</v>
      </c>
      <c r="G16" s="42">
        <f>SUM(G14:G15)</f>
        <v>2784</v>
      </c>
      <c r="H16" s="43"/>
      <c r="I16" s="29"/>
      <c r="J16" s="29"/>
      <c r="K16" s="29"/>
    </row>
    <row r="17" spans="3:11" s="48" customFormat="1" x14ac:dyDescent="0.3">
      <c r="C17" s="44"/>
      <c r="D17" s="44"/>
      <c r="E17" s="44"/>
      <c r="F17" s="45"/>
      <c r="G17" s="46"/>
      <c r="H17" s="47"/>
      <c r="I17" s="47"/>
      <c r="J17" s="47"/>
      <c r="K17" s="47"/>
    </row>
    <row r="18" spans="3:11" ht="15.75" thickBot="1" x14ac:dyDescent="0.35"/>
    <row r="19" spans="3:11" ht="16.5" thickBot="1" x14ac:dyDescent="0.4">
      <c r="C19" s="21" t="s">
        <v>26</v>
      </c>
      <c r="D19" s="22"/>
      <c r="E19" s="22"/>
      <c r="F19" s="23"/>
      <c r="G19" s="24"/>
      <c r="H19" s="19"/>
      <c r="I19" s="19"/>
      <c r="J19" s="19"/>
      <c r="K19" s="19"/>
    </row>
    <row r="20" spans="3:11" x14ac:dyDescent="0.3">
      <c r="C20" s="25"/>
      <c r="D20" s="26"/>
      <c r="E20" s="26"/>
      <c r="F20" s="27"/>
      <c r="G20" s="28"/>
      <c r="H20" s="29"/>
      <c r="I20" s="29"/>
      <c r="J20" s="29"/>
      <c r="K20" s="29"/>
    </row>
    <row r="21" spans="3:11" x14ac:dyDescent="0.3">
      <c r="C21" s="30" t="s">
        <v>15</v>
      </c>
      <c r="D21" s="31"/>
      <c r="E21" s="26"/>
      <c r="F21" s="32"/>
      <c r="G21" s="33"/>
      <c r="H21" s="29"/>
      <c r="I21" s="29"/>
      <c r="J21" s="29"/>
      <c r="K21" s="29"/>
    </row>
    <row r="22" spans="3:11" ht="44.45" customHeight="1" x14ac:dyDescent="0.3">
      <c r="C22" s="34" t="s">
        <v>27</v>
      </c>
      <c r="D22" s="34" t="s">
        <v>28</v>
      </c>
      <c r="E22" s="34" t="s">
        <v>29</v>
      </c>
      <c r="F22" s="35" t="s">
        <v>30</v>
      </c>
      <c r="G22" s="36">
        <v>132226</v>
      </c>
      <c r="H22" s="37" t="s">
        <v>31</v>
      </c>
      <c r="I22" s="37" t="s">
        <v>32</v>
      </c>
      <c r="J22" s="29" t="s">
        <v>33</v>
      </c>
      <c r="K22" s="37" t="s">
        <v>23</v>
      </c>
    </row>
    <row r="23" spans="3:11" ht="44.45" customHeight="1" x14ac:dyDescent="0.3">
      <c r="C23" s="34" t="s">
        <v>34</v>
      </c>
      <c r="D23" s="34" t="s">
        <v>17</v>
      </c>
      <c r="E23" s="34" t="s">
        <v>35</v>
      </c>
      <c r="F23" s="35" t="s">
        <v>30</v>
      </c>
      <c r="G23" s="36">
        <v>11484</v>
      </c>
      <c r="H23" s="37" t="s">
        <v>31</v>
      </c>
      <c r="I23" s="37" t="s">
        <v>32</v>
      </c>
      <c r="J23" s="29" t="s">
        <v>33</v>
      </c>
      <c r="K23" s="37" t="s">
        <v>23</v>
      </c>
    </row>
    <row r="24" spans="3:11" ht="44.45" customHeight="1" x14ac:dyDescent="0.3">
      <c r="C24" s="34" t="s">
        <v>36</v>
      </c>
      <c r="D24" s="34" t="s">
        <v>17</v>
      </c>
      <c r="E24" s="34" t="s">
        <v>37</v>
      </c>
      <c r="F24" s="49" t="s">
        <v>38</v>
      </c>
      <c r="G24" s="36">
        <v>27840</v>
      </c>
      <c r="H24" s="37" t="s">
        <v>39</v>
      </c>
      <c r="I24" s="37" t="s">
        <v>40</v>
      </c>
      <c r="J24" s="29" t="s">
        <v>22</v>
      </c>
      <c r="K24" s="37" t="s">
        <v>23</v>
      </c>
    </row>
    <row r="25" spans="3:11" ht="15.75" thickBot="1" x14ac:dyDescent="0.35">
      <c r="C25" s="26" t="s">
        <v>24</v>
      </c>
      <c r="D25" s="38"/>
      <c r="E25" s="38"/>
      <c r="F25" s="39"/>
      <c r="G25" s="40"/>
      <c r="H25" s="29"/>
      <c r="I25" s="29"/>
      <c r="J25" s="29"/>
      <c r="K25" s="29"/>
    </row>
    <row r="26" spans="3:11" ht="15.75" thickBot="1" x14ac:dyDescent="0.35">
      <c r="C26" s="31"/>
      <c r="D26" s="31"/>
      <c r="E26" s="26"/>
      <c r="F26" s="41" t="s">
        <v>25</v>
      </c>
      <c r="G26" s="42">
        <f>SUM(G22:G25)</f>
        <v>171550</v>
      </c>
      <c r="H26" s="43"/>
      <c r="I26" s="29"/>
      <c r="J26" s="29"/>
      <c r="K26" s="29"/>
    </row>
    <row r="28" spans="3:11" ht="15.75" thickBot="1" x14ac:dyDescent="0.35"/>
    <row r="29" spans="3:11" ht="16.5" thickBot="1" x14ac:dyDescent="0.4">
      <c r="C29" s="21" t="s">
        <v>41</v>
      </c>
      <c r="D29" s="22"/>
      <c r="E29" s="22"/>
      <c r="F29" s="23"/>
      <c r="G29" s="24"/>
      <c r="H29" s="19"/>
      <c r="I29" s="19"/>
      <c r="J29" s="19"/>
      <c r="K29" s="19"/>
    </row>
    <row r="30" spans="3:11" x14ac:dyDescent="0.3">
      <c r="C30" s="25"/>
      <c r="D30" s="26"/>
      <c r="E30" s="26"/>
      <c r="F30" s="27"/>
      <c r="G30" s="28"/>
      <c r="H30" s="29"/>
      <c r="I30" s="29"/>
      <c r="J30" s="29"/>
      <c r="K30" s="29"/>
    </row>
    <row r="31" spans="3:11" x14ac:dyDescent="0.3">
      <c r="C31" s="30" t="s">
        <v>15</v>
      </c>
      <c r="D31" s="31"/>
      <c r="E31" s="26"/>
      <c r="F31" s="32"/>
      <c r="G31" s="33"/>
      <c r="H31" s="29"/>
      <c r="I31" s="29"/>
      <c r="J31" s="29"/>
      <c r="K31" s="29"/>
    </row>
    <row r="32" spans="3:11" ht="44.45" customHeight="1" x14ac:dyDescent="0.3">
      <c r="C32" s="34" t="s">
        <v>42</v>
      </c>
      <c r="D32" s="34" t="s">
        <v>17</v>
      </c>
      <c r="E32" s="34" t="s">
        <v>43</v>
      </c>
      <c r="F32" s="35" t="s">
        <v>30</v>
      </c>
      <c r="G32" s="36">
        <v>31570.560000000001</v>
      </c>
      <c r="H32" s="37" t="s">
        <v>31</v>
      </c>
      <c r="I32" s="37" t="s">
        <v>32</v>
      </c>
      <c r="J32" s="29" t="s">
        <v>33</v>
      </c>
      <c r="K32" s="37" t="s">
        <v>23</v>
      </c>
    </row>
    <row r="33" spans="3:11" ht="44.45" customHeight="1" x14ac:dyDescent="0.3">
      <c r="C33" s="34" t="s">
        <v>42</v>
      </c>
      <c r="D33" s="34" t="s">
        <v>17</v>
      </c>
      <c r="E33" s="34" t="s">
        <v>44</v>
      </c>
      <c r="F33" s="35" t="s">
        <v>30</v>
      </c>
      <c r="G33" s="36">
        <v>31570.560000000001</v>
      </c>
      <c r="H33" s="37" t="s">
        <v>31</v>
      </c>
      <c r="I33" s="37" t="s">
        <v>32</v>
      </c>
      <c r="J33" s="29" t="s">
        <v>33</v>
      </c>
      <c r="K33" s="37" t="s">
        <v>23</v>
      </c>
    </row>
    <row r="34" spans="3:11" ht="44.45" customHeight="1" x14ac:dyDescent="0.3">
      <c r="C34" s="34" t="s">
        <v>45</v>
      </c>
      <c r="D34" s="34" t="s">
        <v>17</v>
      </c>
      <c r="E34" s="34" t="s">
        <v>46</v>
      </c>
      <c r="F34" s="35" t="s">
        <v>30</v>
      </c>
      <c r="G34" s="36">
        <v>25176.639999999999</v>
      </c>
      <c r="H34" s="37" t="s">
        <v>31</v>
      </c>
      <c r="I34" s="37" t="s">
        <v>32</v>
      </c>
      <c r="J34" s="29" t="s">
        <v>33</v>
      </c>
      <c r="K34" s="37" t="s">
        <v>23</v>
      </c>
    </row>
    <row r="35" spans="3:11" ht="44.45" customHeight="1" x14ac:dyDescent="0.3">
      <c r="C35" s="34" t="s">
        <v>45</v>
      </c>
      <c r="D35" s="34" t="s">
        <v>17</v>
      </c>
      <c r="E35" s="34" t="s">
        <v>47</v>
      </c>
      <c r="F35" s="35" t="s">
        <v>30</v>
      </c>
      <c r="G35" s="36">
        <v>25176.639999999999</v>
      </c>
      <c r="H35" s="37" t="s">
        <v>31</v>
      </c>
      <c r="I35" s="37" t="s">
        <v>32</v>
      </c>
      <c r="J35" s="29" t="s">
        <v>33</v>
      </c>
      <c r="K35" s="37" t="s">
        <v>23</v>
      </c>
    </row>
    <row r="36" spans="3:11" ht="44.45" customHeight="1" x14ac:dyDescent="0.3">
      <c r="C36" s="34" t="s">
        <v>45</v>
      </c>
      <c r="D36" s="34" t="s">
        <v>17</v>
      </c>
      <c r="E36" s="34" t="s">
        <v>48</v>
      </c>
      <c r="F36" s="35" t="s">
        <v>30</v>
      </c>
      <c r="G36" s="36">
        <v>25176.639999999999</v>
      </c>
      <c r="H36" s="37" t="s">
        <v>31</v>
      </c>
      <c r="I36" s="37" t="s">
        <v>32</v>
      </c>
      <c r="J36" s="29" t="s">
        <v>33</v>
      </c>
      <c r="K36" s="37" t="s">
        <v>23</v>
      </c>
    </row>
    <row r="37" spans="3:11" ht="44.45" customHeight="1" x14ac:dyDescent="0.3">
      <c r="C37" s="34" t="s">
        <v>45</v>
      </c>
      <c r="D37" s="34" t="s">
        <v>17</v>
      </c>
      <c r="E37" s="34" t="s">
        <v>49</v>
      </c>
      <c r="F37" s="35" t="s">
        <v>30</v>
      </c>
      <c r="G37" s="36">
        <v>25176.639999999999</v>
      </c>
      <c r="H37" s="37" t="s">
        <v>31</v>
      </c>
      <c r="I37" s="37" t="s">
        <v>32</v>
      </c>
      <c r="J37" s="29" t="s">
        <v>33</v>
      </c>
      <c r="K37" s="37" t="s">
        <v>23</v>
      </c>
    </row>
    <row r="38" spans="3:11" ht="44.45" customHeight="1" x14ac:dyDescent="0.3">
      <c r="C38" s="34" t="s">
        <v>50</v>
      </c>
      <c r="D38" s="34" t="s">
        <v>17</v>
      </c>
      <c r="E38" s="34" t="s">
        <v>51</v>
      </c>
      <c r="F38" s="35" t="s">
        <v>30</v>
      </c>
      <c r="G38" s="36">
        <v>15516.72</v>
      </c>
      <c r="H38" s="37" t="s">
        <v>31</v>
      </c>
      <c r="I38" s="37" t="s">
        <v>32</v>
      </c>
      <c r="J38" s="29" t="s">
        <v>33</v>
      </c>
      <c r="K38" s="37" t="s">
        <v>23</v>
      </c>
    </row>
    <row r="39" spans="3:11" ht="44.45" customHeight="1" x14ac:dyDescent="0.3">
      <c r="C39" s="34" t="s">
        <v>52</v>
      </c>
      <c r="D39" s="34" t="s">
        <v>17</v>
      </c>
      <c r="E39" s="34" t="s">
        <v>53</v>
      </c>
      <c r="F39" s="35" t="s">
        <v>30</v>
      </c>
      <c r="G39" s="36">
        <v>15516.72</v>
      </c>
      <c r="H39" s="37" t="s">
        <v>31</v>
      </c>
      <c r="I39" s="37" t="s">
        <v>32</v>
      </c>
      <c r="J39" s="29" t="s">
        <v>33</v>
      </c>
      <c r="K39" s="37" t="s">
        <v>23</v>
      </c>
    </row>
    <row r="40" spans="3:11" ht="44.45" customHeight="1" x14ac:dyDescent="0.3">
      <c r="C40" s="34" t="s">
        <v>52</v>
      </c>
      <c r="D40" s="34" t="s">
        <v>28</v>
      </c>
      <c r="E40" s="34">
        <v>79</v>
      </c>
      <c r="F40" s="35" t="s">
        <v>30</v>
      </c>
      <c r="G40" s="36">
        <v>24172.42</v>
      </c>
      <c r="H40" s="37" t="s">
        <v>31</v>
      </c>
      <c r="I40" s="37" t="s">
        <v>32</v>
      </c>
      <c r="J40" s="29" t="s">
        <v>33</v>
      </c>
      <c r="K40" s="37" t="s">
        <v>23</v>
      </c>
    </row>
    <row r="41" spans="3:11" ht="44.45" customHeight="1" x14ac:dyDescent="0.3">
      <c r="C41" s="34" t="s">
        <v>52</v>
      </c>
      <c r="D41" s="34" t="s">
        <v>28</v>
      </c>
      <c r="E41" s="34">
        <v>79</v>
      </c>
      <c r="F41" s="35" t="s">
        <v>30</v>
      </c>
      <c r="G41" s="36">
        <v>50353.279999999999</v>
      </c>
      <c r="H41" s="37" t="s">
        <v>31</v>
      </c>
      <c r="I41" s="37" t="s">
        <v>32</v>
      </c>
      <c r="J41" s="29" t="s">
        <v>33</v>
      </c>
      <c r="K41" s="37" t="s">
        <v>23</v>
      </c>
    </row>
    <row r="42" spans="3:11" ht="44.45" customHeight="1" x14ac:dyDescent="0.3">
      <c r="C42" s="34" t="s">
        <v>52</v>
      </c>
      <c r="D42" s="34" t="s">
        <v>28</v>
      </c>
      <c r="E42" s="34">
        <v>79</v>
      </c>
      <c r="F42" s="35" t="s">
        <v>30</v>
      </c>
      <c r="G42" s="36">
        <v>31570.560000000001</v>
      </c>
      <c r="H42" s="37" t="s">
        <v>31</v>
      </c>
      <c r="I42" s="37" t="s">
        <v>32</v>
      </c>
      <c r="J42" s="29" t="s">
        <v>33</v>
      </c>
      <c r="K42" s="37" t="s">
        <v>23</v>
      </c>
    </row>
    <row r="43" spans="3:11" ht="44.45" customHeight="1" x14ac:dyDescent="0.3">
      <c r="C43" s="34" t="s">
        <v>52</v>
      </c>
      <c r="D43" s="34" t="s">
        <v>28</v>
      </c>
      <c r="E43" s="34">
        <v>79</v>
      </c>
      <c r="F43" s="35" t="s">
        <v>30</v>
      </c>
      <c r="G43" s="36">
        <v>25334.400000000001</v>
      </c>
      <c r="H43" s="37" t="s">
        <v>31</v>
      </c>
      <c r="I43" s="37" t="s">
        <v>32</v>
      </c>
      <c r="J43" s="29" t="s">
        <v>33</v>
      </c>
      <c r="K43" s="37" t="s">
        <v>23</v>
      </c>
    </row>
    <row r="44" spans="3:11" ht="44.45" customHeight="1" x14ac:dyDescent="0.3">
      <c r="C44" s="34" t="s">
        <v>52</v>
      </c>
      <c r="D44" s="34" t="s">
        <v>28</v>
      </c>
      <c r="E44" s="34">
        <v>79</v>
      </c>
      <c r="F44" s="35" t="s">
        <v>30</v>
      </c>
      <c r="G44" s="36">
        <v>15516.72</v>
      </c>
      <c r="H44" s="37" t="s">
        <v>31</v>
      </c>
      <c r="I44" s="37" t="s">
        <v>32</v>
      </c>
      <c r="J44" s="29" t="s">
        <v>33</v>
      </c>
      <c r="K44" s="37" t="s">
        <v>23</v>
      </c>
    </row>
    <row r="45" spans="3:11" ht="44.45" customHeight="1" x14ac:dyDescent="0.3">
      <c r="C45" s="34" t="s">
        <v>54</v>
      </c>
      <c r="D45" s="34" t="s">
        <v>17</v>
      </c>
      <c r="E45" s="34">
        <v>49405</v>
      </c>
      <c r="F45" s="35" t="s">
        <v>55</v>
      </c>
      <c r="G45" s="36">
        <v>138808.73000000001</v>
      </c>
      <c r="H45" s="37" t="s">
        <v>56</v>
      </c>
      <c r="I45" s="37" t="s">
        <v>57</v>
      </c>
      <c r="J45" s="29" t="s">
        <v>58</v>
      </c>
      <c r="K45" s="37" t="s">
        <v>23</v>
      </c>
    </row>
    <row r="46" spans="3:11" ht="44.45" customHeight="1" x14ac:dyDescent="0.3">
      <c r="C46" s="34" t="s">
        <v>59</v>
      </c>
      <c r="D46" s="34" t="s">
        <v>17</v>
      </c>
      <c r="E46" s="34">
        <v>49494</v>
      </c>
      <c r="F46" s="35" t="s">
        <v>60</v>
      </c>
      <c r="G46" s="36">
        <v>20300</v>
      </c>
      <c r="H46" s="37" t="s">
        <v>61</v>
      </c>
      <c r="I46" s="37" t="s">
        <v>62</v>
      </c>
      <c r="J46" s="29" t="s">
        <v>58</v>
      </c>
      <c r="K46" s="37" t="s">
        <v>23</v>
      </c>
    </row>
    <row r="47" spans="3:11" ht="44.45" customHeight="1" x14ac:dyDescent="0.3">
      <c r="C47" s="34" t="s">
        <v>59</v>
      </c>
      <c r="D47" s="34" t="s">
        <v>17</v>
      </c>
      <c r="E47" s="34">
        <v>49495</v>
      </c>
      <c r="F47" s="35" t="s">
        <v>63</v>
      </c>
      <c r="G47" s="36">
        <v>40600</v>
      </c>
      <c r="H47" s="37" t="s">
        <v>61</v>
      </c>
      <c r="I47" s="37" t="s">
        <v>62</v>
      </c>
      <c r="J47" s="29" t="s">
        <v>58</v>
      </c>
      <c r="K47" s="37" t="s">
        <v>23</v>
      </c>
    </row>
    <row r="48" spans="3:11" ht="15.75" thickBot="1" x14ac:dyDescent="0.35">
      <c r="C48" s="26" t="s">
        <v>24</v>
      </c>
      <c r="D48" s="38"/>
      <c r="E48" s="38"/>
      <c r="F48" s="39"/>
      <c r="G48" s="40"/>
      <c r="H48" s="29"/>
      <c r="I48" s="29"/>
      <c r="J48" s="29"/>
      <c r="K48" s="29"/>
    </row>
    <row r="49" spans="3:11" ht="15.75" thickBot="1" x14ac:dyDescent="0.35">
      <c r="C49" s="31"/>
      <c r="D49" s="31"/>
      <c r="E49" s="26"/>
      <c r="F49" s="41" t="s">
        <v>25</v>
      </c>
      <c r="G49" s="42">
        <f>SUM(G32:G48)</f>
        <v>541537.23</v>
      </c>
      <c r="H49" s="43"/>
      <c r="I49" s="29"/>
      <c r="J49" s="29"/>
      <c r="K49" s="29"/>
    </row>
    <row r="50" spans="3:11" ht="15.75" thickBot="1" x14ac:dyDescent="0.35"/>
    <row r="51" spans="3:11" ht="16.5" thickBot="1" x14ac:dyDescent="0.4">
      <c r="C51" s="21" t="s">
        <v>64</v>
      </c>
      <c r="D51" s="22"/>
      <c r="E51" s="22"/>
      <c r="F51" s="23"/>
      <c r="G51" s="24"/>
      <c r="H51" s="19"/>
      <c r="I51" s="19"/>
      <c r="J51" s="19"/>
      <c r="K51" s="19"/>
    </row>
    <row r="52" spans="3:11" x14ac:dyDescent="0.3">
      <c r="C52" s="25"/>
      <c r="D52" s="26"/>
      <c r="E52" s="26"/>
      <c r="F52" s="27"/>
      <c r="G52" s="28"/>
      <c r="H52" s="29"/>
      <c r="I52" s="29"/>
      <c r="J52" s="29"/>
      <c r="K52" s="29"/>
    </row>
    <row r="53" spans="3:11" ht="44.45" customHeight="1" x14ac:dyDescent="0.3">
      <c r="C53" s="34" t="s">
        <v>65</v>
      </c>
      <c r="D53" s="34" t="s">
        <v>17</v>
      </c>
      <c r="E53" s="34">
        <v>49671</v>
      </c>
      <c r="F53" s="35" t="s">
        <v>66</v>
      </c>
      <c r="G53" s="36">
        <v>2436</v>
      </c>
      <c r="H53" s="37" t="s">
        <v>61</v>
      </c>
      <c r="I53" s="37" t="s">
        <v>67</v>
      </c>
      <c r="J53" s="29" t="s">
        <v>68</v>
      </c>
      <c r="K53" s="37" t="s">
        <v>23</v>
      </c>
    </row>
    <row r="54" spans="3:11" ht="44.45" customHeight="1" x14ac:dyDescent="0.3">
      <c r="C54" s="34" t="s">
        <v>65</v>
      </c>
      <c r="D54" s="34" t="s">
        <v>17</v>
      </c>
      <c r="E54" s="34">
        <v>49672</v>
      </c>
      <c r="F54" s="35" t="s">
        <v>66</v>
      </c>
      <c r="G54" s="36">
        <v>2436</v>
      </c>
      <c r="H54" s="37" t="s">
        <v>61</v>
      </c>
      <c r="I54" s="37" t="s">
        <v>67</v>
      </c>
      <c r="J54" s="29" t="s">
        <v>68</v>
      </c>
      <c r="K54" s="37" t="s">
        <v>23</v>
      </c>
    </row>
    <row r="55" spans="3:11" ht="44.45" customHeight="1" x14ac:dyDescent="0.3">
      <c r="C55" s="34" t="s">
        <v>65</v>
      </c>
      <c r="D55" s="34" t="s">
        <v>17</v>
      </c>
      <c r="E55" s="34">
        <v>49673</v>
      </c>
      <c r="F55" s="35" t="s">
        <v>66</v>
      </c>
      <c r="G55" s="36">
        <v>2436</v>
      </c>
      <c r="H55" s="37" t="s">
        <v>61</v>
      </c>
      <c r="I55" s="37" t="s">
        <v>67</v>
      </c>
      <c r="J55" s="29" t="s">
        <v>68</v>
      </c>
      <c r="K55" s="37" t="s">
        <v>23</v>
      </c>
    </row>
    <row r="56" spans="3:11" ht="44.45" customHeight="1" x14ac:dyDescent="0.3">
      <c r="C56" s="34" t="s">
        <v>65</v>
      </c>
      <c r="D56" s="34" t="s">
        <v>17</v>
      </c>
      <c r="E56" s="34">
        <v>49674</v>
      </c>
      <c r="F56" s="35" t="s">
        <v>66</v>
      </c>
      <c r="G56" s="36">
        <v>2436</v>
      </c>
      <c r="H56" s="37" t="s">
        <v>61</v>
      </c>
      <c r="I56" s="37" t="s">
        <v>67</v>
      </c>
      <c r="J56" s="29" t="s">
        <v>68</v>
      </c>
      <c r="K56" s="37" t="s">
        <v>23</v>
      </c>
    </row>
    <row r="57" spans="3:11" ht="44.45" customHeight="1" x14ac:dyDescent="0.3">
      <c r="C57" s="34" t="s">
        <v>65</v>
      </c>
      <c r="D57" s="34" t="s">
        <v>17</v>
      </c>
      <c r="E57" s="34">
        <v>49675</v>
      </c>
      <c r="F57" s="35" t="s">
        <v>66</v>
      </c>
      <c r="G57" s="36">
        <v>2436</v>
      </c>
      <c r="H57" s="37" t="s">
        <v>61</v>
      </c>
      <c r="I57" s="37" t="s">
        <v>67</v>
      </c>
      <c r="J57" s="29" t="s">
        <v>68</v>
      </c>
      <c r="K57" s="37" t="s">
        <v>23</v>
      </c>
    </row>
    <row r="58" spans="3:11" ht="44.45" customHeight="1" x14ac:dyDescent="0.3">
      <c r="C58" s="34" t="s">
        <v>65</v>
      </c>
      <c r="D58" s="34" t="s">
        <v>17</v>
      </c>
      <c r="E58" s="34">
        <v>49676</v>
      </c>
      <c r="F58" s="35" t="s">
        <v>66</v>
      </c>
      <c r="G58" s="36">
        <v>2436</v>
      </c>
      <c r="H58" s="37" t="s">
        <v>61</v>
      </c>
      <c r="I58" s="37" t="s">
        <v>67</v>
      </c>
      <c r="J58" s="29" t="s">
        <v>68</v>
      </c>
      <c r="K58" s="37" t="s">
        <v>23</v>
      </c>
    </row>
    <row r="59" spans="3:11" ht="44.45" customHeight="1" x14ac:dyDescent="0.3">
      <c r="C59" s="34" t="s">
        <v>65</v>
      </c>
      <c r="D59" s="34" t="s">
        <v>17</v>
      </c>
      <c r="E59" s="34">
        <v>49678</v>
      </c>
      <c r="F59" s="35" t="s">
        <v>66</v>
      </c>
      <c r="G59" s="36">
        <v>2436</v>
      </c>
      <c r="H59" s="37" t="s">
        <v>61</v>
      </c>
      <c r="I59" s="37" t="s">
        <v>67</v>
      </c>
      <c r="J59" s="29" t="s">
        <v>68</v>
      </c>
      <c r="K59" s="37" t="s">
        <v>23</v>
      </c>
    </row>
    <row r="60" spans="3:11" ht="44.45" customHeight="1" x14ac:dyDescent="0.3">
      <c r="C60" s="34" t="s">
        <v>65</v>
      </c>
      <c r="D60" s="34" t="s">
        <v>17</v>
      </c>
      <c r="E60" s="34">
        <v>49679</v>
      </c>
      <c r="F60" s="35" t="s">
        <v>66</v>
      </c>
      <c r="G60" s="36">
        <v>2436</v>
      </c>
      <c r="H60" s="37" t="s">
        <v>61</v>
      </c>
      <c r="I60" s="37" t="s">
        <v>67</v>
      </c>
      <c r="J60" s="29" t="s">
        <v>68</v>
      </c>
      <c r="K60" s="37" t="s">
        <v>23</v>
      </c>
    </row>
    <row r="61" spans="3:11" ht="44.45" customHeight="1" x14ac:dyDescent="0.3">
      <c r="C61" s="34" t="s">
        <v>65</v>
      </c>
      <c r="D61" s="34" t="s">
        <v>17</v>
      </c>
      <c r="E61" s="34">
        <v>49680</v>
      </c>
      <c r="F61" s="35" t="s">
        <v>66</v>
      </c>
      <c r="G61" s="36">
        <v>2436</v>
      </c>
      <c r="H61" s="37" t="s">
        <v>61</v>
      </c>
      <c r="I61" s="37" t="s">
        <v>67</v>
      </c>
      <c r="J61" s="29" t="s">
        <v>68</v>
      </c>
      <c r="K61" s="37" t="s">
        <v>23</v>
      </c>
    </row>
    <row r="62" spans="3:11" ht="44.45" customHeight="1" x14ac:dyDescent="0.3">
      <c r="C62" s="34" t="s">
        <v>65</v>
      </c>
      <c r="D62" s="34" t="s">
        <v>17</v>
      </c>
      <c r="E62" s="34">
        <v>49681</v>
      </c>
      <c r="F62" s="35" t="s">
        <v>56</v>
      </c>
      <c r="G62" s="36">
        <v>71154.399999999994</v>
      </c>
      <c r="H62" s="37" t="s">
        <v>56</v>
      </c>
      <c r="I62" s="37" t="s">
        <v>69</v>
      </c>
      <c r="J62" s="29" t="s">
        <v>22</v>
      </c>
      <c r="K62" s="37" t="s">
        <v>23</v>
      </c>
    </row>
    <row r="63" spans="3:11" ht="44.45" customHeight="1" x14ac:dyDescent="0.3">
      <c r="C63" s="34" t="s">
        <v>65</v>
      </c>
      <c r="D63" s="34" t="s">
        <v>17</v>
      </c>
      <c r="E63" s="34">
        <v>49682</v>
      </c>
      <c r="F63" s="35" t="s">
        <v>70</v>
      </c>
      <c r="G63" s="36">
        <v>6844</v>
      </c>
      <c r="H63" s="37" t="s">
        <v>71</v>
      </c>
      <c r="I63" s="37" t="s">
        <v>72</v>
      </c>
      <c r="J63" s="29" t="s">
        <v>73</v>
      </c>
      <c r="K63" s="37" t="s">
        <v>23</v>
      </c>
    </row>
    <row r="64" spans="3:11" ht="44.45" customHeight="1" x14ac:dyDescent="0.3">
      <c r="C64" s="34" t="s">
        <v>74</v>
      </c>
      <c r="D64" s="34" t="s">
        <v>17</v>
      </c>
      <c r="E64" s="34">
        <v>49689</v>
      </c>
      <c r="F64" s="35" t="s">
        <v>66</v>
      </c>
      <c r="G64" s="36">
        <v>2434</v>
      </c>
      <c r="H64" s="37" t="s">
        <v>61</v>
      </c>
      <c r="I64" s="37" t="s">
        <v>67</v>
      </c>
      <c r="J64" s="29" t="s">
        <v>68</v>
      </c>
      <c r="K64" s="37" t="s">
        <v>23</v>
      </c>
    </row>
    <row r="65" spans="1:14" ht="44.45" customHeight="1" x14ac:dyDescent="0.3">
      <c r="C65" s="34" t="s">
        <v>75</v>
      </c>
      <c r="D65" s="34" t="s">
        <v>28</v>
      </c>
      <c r="E65" s="34">
        <v>76</v>
      </c>
      <c r="F65" s="35" t="s">
        <v>76</v>
      </c>
      <c r="G65" s="36">
        <v>-40600</v>
      </c>
      <c r="H65" s="37" t="s">
        <v>61</v>
      </c>
      <c r="I65" s="37" t="s">
        <v>62</v>
      </c>
      <c r="J65" s="29" t="s">
        <v>58</v>
      </c>
      <c r="K65" s="37" t="s">
        <v>23</v>
      </c>
    </row>
    <row r="66" spans="1:14" ht="44.45" customHeight="1" x14ac:dyDescent="0.3">
      <c r="C66" s="34" t="s">
        <v>77</v>
      </c>
      <c r="D66" s="34" t="s">
        <v>17</v>
      </c>
      <c r="E66" s="34">
        <v>49719</v>
      </c>
      <c r="F66" s="35" t="s">
        <v>63</v>
      </c>
      <c r="G66" s="36">
        <v>20300</v>
      </c>
      <c r="H66" s="37" t="s">
        <v>61</v>
      </c>
      <c r="I66" s="37" t="s">
        <v>62</v>
      </c>
      <c r="J66" s="29" t="s">
        <v>58</v>
      </c>
      <c r="K66" s="37" t="s">
        <v>23</v>
      </c>
    </row>
    <row r="67" spans="1:14" ht="44.45" customHeight="1" x14ac:dyDescent="0.3">
      <c r="C67" s="34" t="s">
        <v>77</v>
      </c>
      <c r="D67" s="34" t="s">
        <v>17</v>
      </c>
      <c r="E67" s="34">
        <v>49721</v>
      </c>
      <c r="F67" s="35" t="s">
        <v>63</v>
      </c>
      <c r="G67" s="36">
        <v>17500</v>
      </c>
      <c r="H67" s="37" t="s">
        <v>61</v>
      </c>
      <c r="I67" s="37" t="s">
        <v>62</v>
      </c>
      <c r="J67" s="29" t="s">
        <v>58</v>
      </c>
      <c r="K67" s="37" t="s">
        <v>23</v>
      </c>
    </row>
    <row r="68" spans="1:14" ht="44.45" customHeight="1" x14ac:dyDescent="0.3">
      <c r="C68" s="34" t="s">
        <v>78</v>
      </c>
      <c r="D68" s="34" t="s">
        <v>17</v>
      </c>
      <c r="E68" s="34">
        <v>49751</v>
      </c>
      <c r="F68" s="35" t="s">
        <v>79</v>
      </c>
      <c r="G68" s="36">
        <v>916400</v>
      </c>
      <c r="H68" s="37" t="s">
        <v>80</v>
      </c>
      <c r="I68" s="37" t="s">
        <v>21</v>
      </c>
      <c r="J68" s="29" t="s">
        <v>58</v>
      </c>
      <c r="K68" s="37" t="s">
        <v>23</v>
      </c>
    </row>
    <row r="69" spans="1:14" ht="44.45" customHeight="1" x14ac:dyDescent="0.3">
      <c r="C69" s="34" t="s">
        <v>78</v>
      </c>
      <c r="D69" s="34" t="s">
        <v>17</v>
      </c>
      <c r="E69" s="34">
        <v>49766</v>
      </c>
      <c r="F69" s="35" t="s">
        <v>70</v>
      </c>
      <c r="G69" s="36">
        <v>17400</v>
      </c>
      <c r="H69" s="37" t="s">
        <v>71</v>
      </c>
      <c r="I69" s="37" t="s">
        <v>72</v>
      </c>
      <c r="J69" s="29" t="s">
        <v>73</v>
      </c>
      <c r="K69" s="37" t="s">
        <v>23</v>
      </c>
    </row>
    <row r="70" spans="1:14" ht="44.45" customHeight="1" x14ac:dyDescent="0.3">
      <c r="C70" s="34" t="s">
        <v>78</v>
      </c>
      <c r="D70" s="34" t="s">
        <v>17</v>
      </c>
      <c r="E70" s="34">
        <v>49773</v>
      </c>
      <c r="F70" s="35" t="s">
        <v>81</v>
      </c>
      <c r="G70" s="36">
        <v>19905.599999999999</v>
      </c>
      <c r="H70" s="37" t="s">
        <v>61</v>
      </c>
      <c r="I70" s="37" t="s">
        <v>67</v>
      </c>
      <c r="J70" s="29" t="s">
        <v>68</v>
      </c>
      <c r="K70" s="37" t="s">
        <v>23</v>
      </c>
    </row>
    <row r="71" spans="1:14" ht="44.45" customHeight="1" x14ac:dyDescent="0.3">
      <c r="C71" s="34" t="s">
        <v>82</v>
      </c>
      <c r="D71" s="34" t="s">
        <v>17</v>
      </c>
      <c r="E71" s="34">
        <v>50128</v>
      </c>
      <c r="F71" s="35" t="s">
        <v>83</v>
      </c>
      <c r="G71" s="36">
        <v>15138</v>
      </c>
      <c r="H71" s="37" t="s">
        <v>61</v>
      </c>
      <c r="I71" s="37" t="s">
        <v>84</v>
      </c>
      <c r="J71" s="29" t="s">
        <v>22</v>
      </c>
      <c r="K71" s="37" t="s">
        <v>23</v>
      </c>
    </row>
    <row r="72" spans="1:14" ht="44.45" customHeight="1" x14ac:dyDescent="0.3">
      <c r="C72" s="34" t="s">
        <v>82</v>
      </c>
      <c r="D72" s="34" t="s">
        <v>17</v>
      </c>
      <c r="E72" s="34">
        <v>50129</v>
      </c>
      <c r="F72" s="35" t="s">
        <v>85</v>
      </c>
      <c r="G72" s="36">
        <v>806.2</v>
      </c>
      <c r="H72" s="37" t="s">
        <v>86</v>
      </c>
      <c r="I72" s="37" t="s">
        <v>21</v>
      </c>
      <c r="J72" s="29" t="s">
        <v>22</v>
      </c>
      <c r="K72" s="37" t="s">
        <v>23</v>
      </c>
    </row>
    <row r="73" spans="1:14" ht="22.9" customHeight="1" thickBot="1" x14ac:dyDescent="0.35">
      <c r="C73" s="50"/>
      <c r="D73" s="51"/>
      <c r="E73" s="50"/>
      <c r="F73" s="52"/>
      <c r="G73" s="53"/>
      <c r="H73" s="54"/>
      <c r="I73" s="54"/>
      <c r="J73" s="47"/>
      <c r="K73" s="54"/>
    </row>
    <row r="74" spans="1:14" ht="15.75" thickBot="1" x14ac:dyDescent="0.35">
      <c r="C74" s="31"/>
      <c r="D74" s="31"/>
      <c r="E74" s="26"/>
      <c r="F74" s="41" t="s">
        <v>25</v>
      </c>
      <c r="G74" s="42">
        <f>SUM(G53:G73)</f>
        <v>1069206.2</v>
      </c>
      <c r="H74" s="43"/>
      <c r="I74" s="29"/>
      <c r="J74" s="29"/>
      <c r="K74" s="29"/>
    </row>
    <row r="75" spans="1:14" customFormat="1" ht="15.75" thickBot="1" x14ac:dyDescent="0.35">
      <c r="A75" s="1"/>
      <c r="B75" s="1"/>
      <c r="C75" s="1"/>
      <c r="D75" s="55"/>
      <c r="E75" s="55"/>
      <c r="F75" s="1"/>
      <c r="G75" s="1"/>
      <c r="H75" s="1"/>
      <c r="I75" s="1"/>
      <c r="J75" s="56"/>
      <c r="K75" s="57"/>
      <c r="L75" s="1"/>
      <c r="M75" s="1"/>
      <c r="N75" s="1"/>
    </row>
    <row r="76" spans="1:14" ht="16.5" thickBot="1" x14ac:dyDescent="0.4">
      <c r="C76" s="21" t="s">
        <v>87</v>
      </c>
      <c r="D76" s="22"/>
      <c r="E76" s="22"/>
      <c r="F76" s="58"/>
      <c r="G76" s="24"/>
      <c r="H76" s="19"/>
      <c r="I76" s="19"/>
      <c r="J76" s="19"/>
      <c r="K76" s="19"/>
    </row>
    <row r="77" spans="1:14" x14ac:dyDescent="0.3">
      <c r="C77" s="25"/>
      <c r="D77" s="26"/>
      <c r="E77" s="26"/>
      <c r="F77" s="27"/>
      <c r="G77" s="28"/>
      <c r="H77" s="29"/>
      <c r="I77" s="29"/>
      <c r="J77" s="29"/>
      <c r="K77" s="29"/>
    </row>
    <row r="78" spans="1:14" ht="44.45" customHeight="1" x14ac:dyDescent="0.3">
      <c r="C78" s="59">
        <v>42125</v>
      </c>
      <c r="D78" s="34" t="s">
        <v>17</v>
      </c>
      <c r="E78" s="34">
        <v>50142</v>
      </c>
      <c r="F78" s="35" t="s">
        <v>88</v>
      </c>
      <c r="G78" s="36">
        <v>538058.11</v>
      </c>
      <c r="H78" s="37" t="s">
        <v>89</v>
      </c>
      <c r="I78" s="37" t="s">
        <v>90</v>
      </c>
      <c r="J78" s="29" t="s">
        <v>91</v>
      </c>
      <c r="K78" s="37" t="s">
        <v>23</v>
      </c>
    </row>
    <row r="79" spans="1:14" ht="44.45" customHeight="1" x14ac:dyDescent="0.3">
      <c r="C79" s="59">
        <v>42125</v>
      </c>
      <c r="D79" s="34" t="s">
        <v>17</v>
      </c>
      <c r="E79" s="34">
        <v>50143</v>
      </c>
      <c r="F79" s="35" t="s">
        <v>88</v>
      </c>
      <c r="G79" s="36">
        <v>232000</v>
      </c>
      <c r="H79" s="37" t="s">
        <v>89</v>
      </c>
      <c r="I79" s="37" t="s">
        <v>90</v>
      </c>
      <c r="J79" s="29" t="s">
        <v>91</v>
      </c>
      <c r="K79" s="37" t="s">
        <v>23</v>
      </c>
    </row>
    <row r="80" spans="1:14" ht="44.45" customHeight="1" x14ac:dyDescent="0.3">
      <c r="C80" s="59">
        <v>42128</v>
      </c>
      <c r="D80" s="34" t="s">
        <v>17</v>
      </c>
      <c r="E80" s="34">
        <v>50176</v>
      </c>
      <c r="F80" s="35" t="s">
        <v>88</v>
      </c>
      <c r="G80" s="36">
        <v>789960</v>
      </c>
      <c r="H80" s="37" t="s">
        <v>92</v>
      </c>
      <c r="I80" s="37" t="s">
        <v>90</v>
      </c>
      <c r="J80" s="29" t="s">
        <v>91</v>
      </c>
      <c r="K80" s="37" t="s">
        <v>23</v>
      </c>
    </row>
    <row r="81" spans="3:11" ht="44.45" customHeight="1" x14ac:dyDescent="0.3">
      <c r="C81" s="59">
        <v>42131</v>
      </c>
      <c r="D81" s="34" t="s">
        <v>28</v>
      </c>
      <c r="E81" s="34">
        <v>14</v>
      </c>
      <c r="F81" s="35" t="s">
        <v>93</v>
      </c>
      <c r="G81" s="36">
        <v>69600</v>
      </c>
      <c r="H81" s="37" t="s">
        <v>39</v>
      </c>
      <c r="I81" s="37" t="s">
        <v>90</v>
      </c>
      <c r="J81" s="29" t="s">
        <v>91</v>
      </c>
      <c r="K81" s="37" t="s">
        <v>23</v>
      </c>
    </row>
    <row r="82" spans="3:11" ht="44.45" customHeight="1" x14ac:dyDescent="0.3">
      <c r="C82" s="59">
        <v>42131</v>
      </c>
      <c r="D82" s="34" t="s">
        <v>17</v>
      </c>
      <c r="E82" s="34">
        <v>50349</v>
      </c>
      <c r="F82" s="35" t="s">
        <v>94</v>
      </c>
      <c r="G82" s="36">
        <v>324800</v>
      </c>
      <c r="H82" s="37" t="s">
        <v>95</v>
      </c>
      <c r="I82" s="37" t="s">
        <v>90</v>
      </c>
      <c r="J82" s="29" t="s">
        <v>91</v>
      </c>
      <c r="K82" s="37" t="s">
        <v>23</v>
      </c>
    </row>
    <row r="83" spans="3:11" ht="44.45" customHeight="1" x14ac:dyDescent="0.3">
      <c r="C83" s="59">
        <v>42135</v>
      </c>
      <c r="D83" s="34" t="s">
        <v>17</v>
      </c>
      <c r="E83" s="34">
        <v>50376</v>
      </c>
      <c r="F83" s="35" t="s">
        <v>96</v>
      </c>
      <c r="G83" s="36">
        <v>9720.7999999999993</v>
      </c>
      <c r="H83" s="37" t="s">
        <v>97</v>
      </c>
      <c r="I83" s="37" t="s">
        <v>97</v>
      </c>
      <c r="J83" s="29" t="s">
        <v>98</v>
      </c>
      <c r="K83" s="37" t="s">
        <v>23</v>
      </c>
    </row>
    <row r="84" spans="3:11" ht="44.45" customHeight="1" x14ac:dyDescent="0.3">
      <c r="C84" s="59">
        <v>42136</v>
      </c>
      <c r="D84" s="34" t="s">
        <v>17</v>
      </c>
      <c r="E84" s="34">
        <v>50391</v>
      </c>
      <c r="F84" s="35" t="s">
        <v>99</v>
      </c>
      <c r="G84" s="36">
        <v>4234</v>
      </c>
      <c r="H84" s="37" t="s">
        <v>100</v>
      </c>
      <c r="I84" s="37" t="s">
        <v>90</v>
      </c>
      <c r="J84" s="29" t="s">
        <v>91</v>
      </c>
      <c r="K84" s="37" t="s">
        <v>23</v>
      </c>
    </row>
    <row r="85" spans="3:11" ht="44.45" customHeight="1" x14ac:dyDescent="0.3">
      <c r="C85" s="59">
        <v>42137</v>
      </c>
      <c r="D85" s="34" t="s">
        <v>17</v>
      </c>
      <c r="E85" s="34">
        <v>50469</v>
      </c>
      <c r="F85" s="35" t="s">
        <v>101</v>
      </c>
      <c r="G85" s="36">
        <v>3035.26</v>
      </c>
      <c r="H85" s="37" t="s">
        <v>56</v>
      </c>
      <c r="I85" s="37" t="s">
        <v>57</v>
      </c>
      <c r="J85" s="29" t="s">
        <v>58</v>
      </c>
      <c r="K85" s="37" t="s">
        <v>23</v>
      </c>
    </row>
    <row r="86" spans="3:11" ht="44.45" customHeight="1" x14ac:dyDescent="0.3">
      <c r="C86" s="59">
        <v>42137</v>
      </c>
      <c r="D86" s="34" t="s">
        <v>17</v>
      </c>
      <c r="E86" s="34">
        <v>50470</v>
      </c>
      <c r="F86" s="35" t="s">
        <v>101</v>
      </c>
      <c r="G86" s="36">
        <v>28563.26</v>
      </c>
      <c r="H86" s="37" t="s">
        <v>56</v>
      </c>
      <c r="I86" s="37" t="s">
        <v>57</v>
      </c>
      <c r="J86" s="29" t="s">
        <v>58</v>
      </c>
      <c r="K86" s="37" t="s">
        <v>23</v>
      </c>
    </row>
    <row r="87" spans="3:11" ht="44.45" customHeight="1" x14ac:dyDescent="0.3">
      <c r="C87" s="59">
        <v>42137</v>
      </c>
      <c r="D87" s="34" t="s">
        <v>17</v>
      </c>
      <c r="E87" s="34">
        <v>50473</v>
      </c>
      <c r="F87" s="35" t="s">
        <v>99</v>
      </c>
      <c r="G87" s="36">
        <v>4234</v>
      </c>
      <c r="H87" s="37" t="s">
        <v>100</v>
      </c>
      <c r="I87" s="37" t="s">
        <v>90</v>
      </c>
      <c r="J87" s="29" t="s">
        <v>91</v>
      </c>
      <c r="K87" s="37" t="s">
        <v>23</v>
      </c>
    </row>
    <row r="88" spans="3:11" ht="44.45" customHeight="1" x14ac:dyDescent="0.3">
      <c r="C88" s="59">
        <v>42138</v>
      </c>
      <c r="D88" s="34" t="s">
        <v>17</v>
      </c>
      <c r="E88" s="34">
        <v>50506</v>
      </c>
      <c r="F88" s="35" t="s">
        <v>56</v>
      </c>
      <c r="G88" s="36">
        <v>20207.2</v>
      </c>
      <c r="H88" s="37" t="s">
        <v>56</v>
      </c>
      <c r="I88" s="37" t="s">
        <v>21</v>
      </c>
      <c r="J88" s="29" t="s">
        <v>68</v>
      </c>
      <c r="K88" s="37" t="s">
        <v>23</v>
      </c>
    </row>
    <row r="89" spans="3:11" ht="44.45" customHeight="1" x14ac:dyDescent="0.3">
      <c r="C89" s="59">
        <v>42138</v>
      </c>
      <c r="D89" s="34" t="s">
        <v>17</v>
      </c>
      <c r="E89" s="34">
        <v>50508</v>
      </c>
      <c r="F89" s="35" t="s">
        <v>56</v>
      </c>
      <c r="G89" s="36">
        <v>30078.799999999999</v>
      </c>
      <c r="H89" s="37" t="s">
        <v>56</v>
      </c>
      <c r="I89" s="37" t="s">
        <v>21</v>
      </c>
      <c r="J89" s="29" t="s">
        <v>102</v>
      </c>
      <c r="K89" s="37" t="s">
        <v>23</v>
      </c>
    </row>
    <row r="90" spans="3:11" ht="44.45" customHeight="1" x14ac:dyDescent="0.3">
      <c r="C90" s="59">
        <v>42138</v>
      </c>
      <c r="D90" s="34" t="s">
        <v>17</v>
      </c>
      <c r="E90" s="34">
        <v>50509</v>
      </c>
      <c r="F90" s="35" t="s">
        <v>56</v>
      </c>
      <c r="G90" s="36">
        <v>12736.8</v>
      </c>
      <c r="H90" s="37" t="s">
        <v>56</v>
      </c>
      <c r="I90" s="37" t="s">
        <v>21</v>
      </c>
      <c r="J90" s="29" t="s">
        <v>68</v>
      </c>
      <c r="K90" s="37" t="s">
        <v>23</v>
      </c>
    </row>
    <row r="91" spans="3:11" ht="44.45" customHeight="1" x14ac:dyDescent="0.3">
      <c r="C91" s="59">
        <v>42140</v>
      </c>
      <c r="D91" s="34" t="s">
        <v>17</v>
      </c>
      <c r="E91" s="34">
        <v>51587</v>
      </c>
      <c r="F91" s="35" t="s">
        <v>96</v>
      </c>
      <c r="G91" s="36">
        <v>1927.92</v>
      </c>
      <c r="H91" s="37" t="s">
        <v>103</v>
      </c>
      <c r="I91" s="37" t="s">
        <v>90</v>
      </c>
      <c r="J91" s="29" t="s">
        <v>91</v>
      </c>
      <c r="K91" s="37" t="s">
        <v>23</v>
      </c>
    </row>
    <row r="92" spans="3:11" ht="44.45" customHeight="1" x14ac:dyDescent="0.3">
      <c r="C92" s="59">
        <v>42140</v>
      </c>
      <c r="D92" s="34" t="s">
        <v>17</v>
      </c>
      <c r="E92" s="34">
        <v>51589</v>
      </c>
      <c r="F92" s="35" t="s">
        <v>56</v>
      </c>
      <c r="G92" s="36">
        <v>38744</v>
      </c>
      <c r="H92" s="37" t="s">
        <v>56</v>
      </c>
      <c r="I92" s="37" t="s">
        <v>21</v>
      </c>
      <c r="J92" s="29" t="s">
        <v>68</v>
      </c>
      <c r="K92" s="37" t="s">
        <v>23</v>
      </c>
    </row>
    <row r="93" spans="3:11" ht="44.45" customHeight="1" x14ac:dyDescent="0.3">
      <c r="C93" s="59">
        <v>42140</v>
      </c>
      <c r="D93" s="34" t="s">
        <v>17</v>
      </c>
      <c r="E93" s="34">
        <v>51591</v>
      </c>
      <c r="F93" s="35" t="s">
        <v>96</v>
      </c>
      <c r="G93" s="36">
        <v>26131.54</v>
      </c>
      <c r="H93" s="37" t="s">
        <v>103</v>
      </c>
      <c r="I93" s="37" t="s">
        <v>90</v>
      </c>
      <c r="J93" s="29" t="s">
        <v>91</v>
      </c>
      <c r="K93" s="37" t="s">
        <v>23</v>
      </c>
    </row>
    <row r="94" spans="3:11" ht="44.45" customHeight="1" x14ac:dyDescent="0.3">
      <c r="C94" s="59">
        <v>42142</v>
      </c>
      <c r="D94" s="34" t="s">
        <v>17</v>
      </c>
      <c r="E94" s="34">
        <v>51608</v>
      </c>
      <c r="F94" s="35" t="s">
        <v>104</v>
      </c>
      <c r="G94" s="36">
        <v>25902.799999999999</v>
      </c>
      <c r="H94" s="37" t="s">
        <v>61</v>
      </c>
      <c r="I94" s="37" t="s">
        <v>21</v>
      </c>
      <c r="J94" s="29" t="s">
        <v>68</v>
      </c>
      <c r="K94" s="37" t="s">
        <v>23</v>
      </c>
    </row>
    <row r="95" spans="3:11" ht="44.45" customHeight="1" x14ac:dyDescent="0.3">
      <c r="C95" s="59">
        <v>42145</v>
      </c>
      <c r="D95" s="34" t="s">
        <v>28</v>
      </c>
      <c r="E95" s="34">
        <v>71</v>
      </c>
      <c r="F95" s="35" t="s">
        <v>99</v>
      </c>
      <c r="G95" s="36">
        <v>55680</v>
      </c>
      <c r="H95" s="37" t="s">
        <v>100</v>
      </c>
      <c r="I95" s="37" t="s">
        <v>90</v>
      </c>
      <c r="J95" s="29" t="s">
        <v>91</v>
      </c>
      <c r="K95" s="37" t="s">
        <v>23</v>
      </c>
    </row>
    <row r="96" spans="3:11" ht="44.45" customHeight="1" x14ac:dyDescent="0.3">
      <c r="C96" s="59">
        <v>42145</v>
      </c>
      <c r="D96" s="34" t="s">
        <v>28</v>
      </c>
      <c r="E96" s="34">
        <v>74</v>
      </c>
      <c r="F96" s="35" t="s">
        <v>105</v>
      </c>
      <c r="G96" s="36">
        <v>462492</v>
      </c>
      <c r="H96" s="37" t="s">
        <v>106</v>
      </c>
      <c r="I96" s="37" t="s">
        <v>90</v>
      </c>
      <c r="J96" s="29" t="s">
        <v>91</v>
      </c>
      <c r="K96" s="37" t="s">
        <v>23</v>
      </c>
    </row>
    <row r="97" spans="3:11" ht="44.45" customHeight="1" x14ac:dyDescent="0.3">
      <c r="C97" s="59">
        <v>42146</v>
      </c>
      <c r="D97" s="34" t="s">
        <v>17</v>
      </c>
      <c r="E97" s="34">
        <v>51656</v>
      </c>
      <c r="F97" s="35" t="s">
        <v>107</v>
      </c>
      <c r="G97" s="36">
        <v>30368.799999999999</v>
      </c>
      <c r="H97" s="37" t="s">
        <v>61</v>
      </c>
      <c r="I97" s="37" t="s">
        <v>21</v>
      </c>
      <c r="J97" s="29" t="s">
        <v>68</v>
      </c>
      <c r="K97" s="37" t="s">
        <v>23</v>
      </c>
    </row>
    <row r="98" spans="3:11" ht="44.45" customHeight="1" x14ac:dyDescent="0.3">
      <c r="C98" s="59">
        <v>42146</v>
      </c>
      <c r="D98" s="34" t="s">
        <v>17</v>
      </c>
      <c r="E98" s="34">
        <v>51665</v>
      </c>
      <c r="F98" s="35" t="s">
        <v>108</v>
      </c>
      <c r="G98" s="36">
        <v>1502.2</v>
      </c>
      <c r="H98" s="37" t="s">
        <v>103</v>
      </c>
      <c r="I98" s="37" t="s">
        <v>109</v>
      </c>
      <c r="J98" s="29" t="s">
        <v>22</v>
      </c>
      <c r="K98" s="37" t="s">
        <v>23</v>
      </c>
    </row>
    <row r="99" spans="3:11" ht="44.45" customHeight="1" x14ac:dyDescent="0.3">
      <c r="C99" s="59">
        <v>42150</v>
      </c>
      <c r="D99" s="34" t="s">
        <v>17</v>
      </c>
      <c r="E99" s="34">
        <v>51762</v>
      </c>
      <c r="F99" s="35" t="s">
        <v>107</v>
      </c>
      <c r="G99" s="36">
        <v>30368.799999999999</v>
      </c>
      <c r="H99" s="37" t="s">
        <v>61</v>
      </c>
      <c r="I99" s="37" t="s">
        <v>21</v>
      </c>
      <c r="J99" s="29" t="s">
        <v>68</v>
      </c>
      <c r="K99" s="37" t="s">
        <v>23</v>
      </c>
    </row>
    <row r="100" spans="3:11" ht="44.45" customHeight="1" x14ac:dyDescent="0.3">
      <c r="C100" s="59">
        <v>42150</v>
      </c>
      <c r="D100" s="34" t="s">
        <v>17</v>
      </c>
      <c r="E100" s="34">
        <v>51763</v>
      </c>
      <c r="F100" s="35" t="s">
        <v>110</v>
      </c>
      <c r="G100" s="36">
        <v>66584</v>
      </c>
      <c r="H100" s="37" t="s">
        <v>56</v>
      </c>
      <c r="I100" s="37" t="s">
        <v>57</v>
      </c>
      <c r="J100" s="29" t="s">
        <v>58</v>
      </c>
      <c r="K100" s="37" t="s">
        <v>23</v>
      </c>
    </row>
    <row r="101" spans="3:11" ht="44.45" customHeight="1" x14ac:dyDescent="0.3">
      <c r="C101" s="59">
        <v>42151</v>
      </c>
      <c r="D101" s="34" t="s">
        <v>28</v>
      </c>
      <c r="E101" s="34">
        <v>87</v>
      </c>
      <c r="F101" s="35" t="s">
        <v>111</v>
      </c>
      <c r="G101" s="36">
        <v>78880</v>
      </c>
      <c r="H101" s="37" t="s">
        <v>100</v>
      </c>
      <c r="I101" s="37" t="s">
        <v>90</v>
      </c>
      <c r="J101" s="29" t="s">
        <v>91</v>
      </c>
      <c r="K101" s="37" t="s">
        <v>23</v>
      </c>
    </row>
    <row r="102" spans="3:11" ht="44.45" customHeight="1" x14ac:dyDescent="0.3">
      <c r="C102" s="59">
        <v>42154</v>
      </c>
      <c r="D102" s="34" t="s">
        <v>17</v>
      </c>
      <c r="E102" s="34">
        <v>53156</v>
      </c>
      <c r="F102" s="49" t="s">
        <v>112</v>
      </c>
      <c r="G102" s="36">
        <v>59508</v>
      </c>
      <c r="H102" s="37" t="s">
        <v>113</v>
      </c>
      <c r="I102" s="37" t="s">
        <v>21</v>
      </c>
      <c r="J102" s="29" t="s">
        <v>68</v>
      </c>
      <c r="K102" s="37" t="s">
        <v>23</v>
      </c>
    </row>
    <row r="103" spans="3:11" ht="44.45" customHeight="1" x14ac:dyDescent="0.3">
      <c r="C103" s="59">
        <v>42154</v>
      </c>
      <c r="D103" s="34" t="s">
        <v>17</v>
      </c>
      <c r="E103" s="34">
        <v>53157</v>
      </c>
      <c r="F103" s="35" t="s">
        <v>104</v>
      </c>
      <c r="G103" s="36">
        <v>25902.799999999999</v>
      </c>
      <c r="H103" s="37" t="s">
        <v>61</v>
      </c>
      <c r="I103" s="37" t="s">
        <v>21</v>
      </c>
      <c r="J103" s="29" t="s">
        <v>68</v>
      </c>
      <c r="K103" s="37" t="s">
        <v>23</v>
      </c>
    </row>
    <row r="104" spans="3:11" ht="44.45" customHeight="1" x14ac:dyDescent="0.3">
      <c r="C104" s="59">
        <v>42154</v>
      </c>
      <c r="D104" s="34" t="s">
        <v>17</v>
      </c>
      <c r="E104" s="34">
        <v>53160</v>
      </c>
      <c r="F104" s="35" t="s">
        <v>114</v>
      </c>
      <c r="G104" s="36">
        <v>25056</v>
      </c>
      <c r="H104" s="37" t="s">
        <v>113</v>
      </c>
      <c r="I104" s="37" t="s">
        <v>21</v>
      </c>
      <c r="J104" s="29" t="s">
        <v>68</v>
      </c>
      <c r="K104" s="37" t="s">
        <v>23</v>
      </c>
    </row>
    <row r="105" spans="3:11" ht="44.45" customHeight="1" x14ac:dyDescent="0.3">
      <c r="C105" s="59">
        <v>42154</v>
      </c>
      <c r="D105" s="34" t="s">
        <v>17</v>
      </c>
      <c r="E105" s="34">
        <v>53161</v>
      </c>
      <c r="F105" s="35" t="s">
        <v>115</v>
      </c>
      <c r="G105" s="36">
        <v>949455.35999999999</v>
      </c>
      <c r="H105" s="37" t="s">
        <v>116</v>
      </c>
      <c r="I105" s="37" t="s">
        <v>21</v>
      </c>
      <c r="J105" s="29" t="s">
        <v>117</v>
      </c>
      <c r="K105" s="37" t="s">
        <v>23</v>
      </c>
    </row>
    <row r="106" spans="3:11" ht="44.45" customHeight="1" x14ac:dyDescent="0.3">
      <c r="C106" s="59">
        <v>42155</v>
      </c>
      <c r="D106" s="34" t="s">
        <v>28</v>
      </c>
      <c r="E106" s="34">
        <v>113</v>
      </c>
      <c r="F106" s="35" t="s">
        <v>99</v>
      </c>
      <c r="G106" s="36">
        <v>55680</v>
      </c>
      <c r="H106" s="37" t="s">
        <v>100</v>
      </c>
      <c r="I106" s="37" t="s">
        <v>90</v>
      </c>
      <c r="J106" s="29" t="s">
        <v>91</v>
      </c>
      <c r="K106" s="37" t="s">
        <v>23</v>
      </c>
    </row>
    <row r="107" spans="3:11" ht="44.45" customHeight="1" x14ac:dyDescent="0.3">
      <c r="C107" s="59">
        <v>42155</v>
      </c>
      <c r="D107" s="34" t="s">
        <v>28</v>
      </c>
      <c r="E107" s="34">
        <v>114</v>
      </c>
      <c r="F107" s="35" t="s">
        <v>111</v>
      </c>
      <c r="G107" s="36">
        <v>78880</v>
      </c>
      <c r="H107" s="37" t="s">
        <v>100</v>
      </c>
      <c r="I107" s="37" t="s">
        <v>90</v>
      </c>
      <c r="J107" s="29" t="s">
        <v>91</v>
      </c>
      <c r="K107" s="37" t="s">
        <v>23</v>
      </c>
    </row>
    <row r="108" spans="3:11" ht="44.45" customHeight="1" x14ac:dyDescent="0.3">
      <c r="C108" s="59">
        <v>42155</v>
      </c>
      <c r="D108" s="34" t="s">
        <v>28</v>
      </c>
      <c r="E108" s="34">
        <v>115</v>
      </c>
      <c r="F108" s="35" t="s">
        <v>118</v>
      </c>
      <c r="G108" s="36">
        <v>4060</v>
      </c>
      <c r="H108" s="37" t="s">
        <v>61</v>
      </c>
      <c r="I108" s="37" t="s">
        <v>21</v>
      </c>
      <c r="J108" s="29" t="s">
        <v>68</v>
      </c>
      <c r="K108" s="37" t="s">
        <v>23</v>
      </c>
    </row>
    <row r="109" spans="3:11" ht="22.9" customHeight="1" thickBot="1" x14ac:dyDescent="0.35">
      <c r="C109" s="50"/>
      <c r="D109" s="51"/>
      <c r="E109" s="34"/>
      <c r="F109" s="52"/>
      <c r="G109" s="56"/>
      <c r="H109" s="54"/>
      <c r="I109" s="54"/>
      <c r="J109" s="47"/>
      <c r="K109" s="54"/>
    </row>
    <row r="110" spans="3:11" ht="15.75" thickBot="1" x14ac:dyDescent="0.35">
      <c r="C110" s="31"/>
      <c r="D110" s="31"/>
      <c r="E110" s="34"/>
      <c r="F110" s="41" t="s">
        <v>25</v>
      </c>
      <c r="G110" s="42">
        <f>SUM(G78:G109)</f>
        <v>4084352.4499999993</v>
      </c>
      <c r="H110" s="43"/>
      <c r="I110" s="29"/>
      <c r="J110" s="29"/>
      <c r="K110" s="29"/>
    </row>
    <row r="111" spans="3:11" ht="15.75" thickBot="1" x14ac:dyDescent="0.35"/>
    <row r="112" spans="3:11" ht="15.75" thickBot="1" x14ac:dyDescent="0.35">
      <c r="C112" s="21" t="s">
        <v>119</v>
      </c>
    </row>
    <row r="113" spans="3:11" ht="44.45" customHeight="1" x14ac:dyDescent="0.3">
      <c r="C113" s="59">
        <v>42157</v>
      </c>
      <c r="D113" s="34" t="s">
        <v>17</v>
      </c>
      <c r="E113" s="34">
        <v>53209</v>
      </c>
      <c r="F113" s="35" t="s">
        <v>120</v>
      </c>
      <c r="G113" s="36">
        <v>30368.799999999999</v>
      </c>
      <c r="H113" s="37" t="s">
        <v>61</v>
      </c>
      <c r="I113" s="37" t="s">
        <v>90</v>
      </c>
      <c r="J113" s="29" t="s">
        <v>68</v>
      </c>
      <c r="K113" s="37" t="s">
        <v>23</v>
      </c>
    </row>
    <row r="114" spans="3:11" ht="44.45" customHeight="1" x14ac:dyDescent="0.3">
      <c r="C114" s="59">
        <v>42157</v>
      </c>
      <c r="D114" s="34" t="s">
        <v>17</v>
      </c>
      <c r="E114" s="34">
        <v>53210</v>
      </c>
      <c r="F114" s="35" t="s">
        <v>121</v>
      </c>
      <c r="G114" s="36">
        <v>12600.2</v>
      </c>
      <c r="H114" s="37" t="s">
        <v>61</v>
      </c>
      <c r="I114" s="37" t="s">
        <v>90</v>
      </c>
      <c r="J114" s="29" t="s">
        <v>68</v>
      </c>
      <c r="K114" s="37" t="s">
        <v>23</v>
      </c>
    </row>
    <row r="115" spans="3:11" ht="44.45" customHeight="1" x14ac:dyDescent="0.3">
      <c r="C115" s="59">
        <v>42157</v>
      </c>
      <c r="D115" s="34" t="s">
        <v>17</v>
      </c>
      <c r="E115" s="34">
        <v>53211</v>
      </c>
      <c r="F115" s="35" t="s">
        <v>122</v>
      </c>
      <c r="G115" s="36">
        <v>12600.2</v>
      </c>
      <c r="H115" s="37" t="s">
        <v>61</v>
      </c>
      <c r="I115" s="37" t="s">
        <v>90</v>
      </c>
      <c r="J115" s="29" t="s">
        <v>68</v>
      </c>
      <c r="K115" s="37" t="s">
        <v>23</v>
      </c>
    </row>
    <row r="116" spans="3:11" ht="44.45" customHeight="1" x14ac:dyDescent="0.3">
      <c r="C116" s="59">
        <v>42157</v>
      </c>
      <c r="D116" s="34" t="s">
        <v>17</v>
      </c>
      <c r="E116" s="34">
        <v>53217</v>
      </c>
      <c r="F116" s="49" t="s">
        <v>123</v>
      </c>
      <c r="G116" s="36">
        <v>2100</v>
      </c>
      <c r="H116" s="37" t="s">
        <v>61</v>
      </c>
      <c r="I116" s="37" t="s">
        <v>90</v>
      </c>
      <c r="J116" s="29" t="s">
        <v>68</v>
      </c>
      <c r="K116" s="37" t="s">
        <v>23</v>
      </c>
    </row>
    <row r="117" spans="3:11" s="66" customFormat="1" ht="44.45" hidden="1" customHeight="1" x14ac:dyDescent="0.3">
      <c r="C117" s="60">
        <v>42158</v>
      </c>
      <c r="D117" s="61" t="s">
        <v>17</v>
      </c>
      <c r="E117" s="61">
        <v>53258</v>
      </c>
      <c r="F117" s="62" t="s">
        <v>124</v>
      </c>
      <c r="G117" s="63">
        <v>2433.6799999999998</v>
      </c>
      <c r="H117" s="64" t="s">
        <v>125</v>
      </c>
      <c r="I117" s="64" t="s">
        <v>90</v>
      </c>
      <c r="J117" s="65" t="s">
        <v>68</v>
      </c>
      <c r="K117" s="64" t="s">
        <v>23</v>
      </c>
    </row>
    <row r="118" spans="3:11" ht="44.45" customHeight="1" x14ac:dyDescent="0.3">
      <c r="C118" s="59">
        <v>42158</v>
      </c>
      <c r="D118" s="34" t="s">
        <v>17</v>
      </c>
      <c r="E118" s="34">
        <v>53260</v>
      </c>
      <c r="F118" s="35" t="s">
        <v>120</v>
      </c>
      <c r="G118" s="36">
        <v>25902.799999999999</v>
      </c>
      <c r="H118" s="37" t="s">
        <v>61</v>
      </c>
      <c r="I118" s="37" t="s">
        <v>90</v>
      </c>
      <c r="J118" s="29" t="s">
        <v>68</v>
      </c>
      <c r="K118" s="37" t="s">
        <v>23</v>
      </c>
    </row>
    <row r="119" spans="3:11" ht="44.45" customHeight="1" x14ac:dyDescent="0.3">
      <c r="C119" s="59">
        <v>42159</v>
      </c>
      <c r="D119" s="34" t="s">
        <v>17</v>
      </c>
      <c r="E119" s="34">
        <v>53285</v>
      </c>
      <c r="F119" s="35" t="s">
        <v>85</v>
      </c>
      <c r="G119" s="36">
        <v>20706</v>
      </c>
      <c r="H119" s="37" t="s">
        <v>103</v>
      </c>
      <c r="I119" s="37" t="s">
        <v>90</v>
      </c>
      <c r="J119" s="29" t="s">
        <v>68</v>
      </c>
      <c r="K119" s="37" t="s">
        <v>23</v>
      </c>
    </row>
    <row r="120" spans="3:11" ht="44.45" customHeight="1" x14ac:dyDescent="0.3">
      <c r="C120" s="59">
        <v>42161</v>
      </c>
      <c r="D120" s="34" t="s">
        <v>17</v>
      </c>
      <c r="E120" s="34">
        <v>53397</v>
      </c>
      <c r="F120" s="35" t="s">
        <v>96</v>
      </c>
      <c r="G120" s="36">
        <v>18154</v>
      </c>
      <c r="H120" s="37" t="s">
        <v>103</v>
      </c>
      <c r="I120" s="37" t="s">
        <v>90</v>
      </c>
      <c r="J120" s="29" t="s">
        <v>91</v>
      </c>
      <c r="K120" s="37" t="s">
        <v>23</v>
      </c>
    </row>
    <row r="121" spans="3:11" ht="44.45" customHeight="1" x14ac:dyDescent="0.3">
      <c r="C121" s="59">
        <v>42165</v>
      </c>
      <c r="D121" s="34" t="s">
        <v>17</v>
      </c>
      <c r="E121" s="34">
        <v>53485</v>
      </c>
      <c r="F121" s="35" t="s">
        <v>126</v>
      </c>
      <c r="G121" s="36">
        <v>25902.799999999999</v>
      </c>
      <c r="H121" s="37" t="s">
        <v>61</v>
      </c>
      <c r="I121" s="37" t="s">
        <v>90</v>
      </c>
      <c r="J121" s="29" t="s">
        <v>68</v>
      </c>
      <c r="K121" s="37" t="s">
        <v>23</v>
      </c>
    </row>
    <row r="122" spans="3:11" ht="44.45" customHeight="1" x14ac:dyDescent="0.3">
      <c r="C122" s="59">
        <v>42165</v>
      </c>
      <c r="D122" s="34" t="s">
        <v>17</v>
      </c>
      <c r="E122" s="34">
        <v>53486</v>
      </c>
      <c r="F122" s="35" t="s">
        <v>127</v>
      </c>
      <c r="G122" s="36">
        <v>6175.84</v>
      </c>
      <c r="H122" s="37" t="s">
        <v>61</v>
      </c>
      <c r="I122" s="37" t="s">
        <v>90</v>
      </c>
      <c r="J122" s="29" t="s">
        <v>68</v>
      </c>
      <c r="K122" s="37" t="s">
        <v>23</v>
      </c>
    </row>
    <row r="123" spans="3:11" ht="44.45" customHeight="1" x14ac:dyDescent="0.3">
      <c r="C123" s="59">
        <v>42165</v>
      </c>
      <c r="D123" s="34" t="s">
        <v>17</v>
      </c>
      <c r="E123" s="34">
        <v>53487</v>
      </c>
      <c r="F123" s="35" t="s">
        <v>127</v>
      </c>
      <c r="G123" s="36">
        <v>12301.8</v>
      </c>
      <c r="H123" s="37" t="s">
        <v>61</v>
      </c>
      <c r="I123" s="37" t="s">
        <v>90</v>
      </c>
      <c r="J123" s="29" t="s">
        <v>68</v>
      </c>
      <c r="K123" s="37" t="s">
        <v>23</v>
      </c>
    </row>
    <row r="124" spans="3:11" ht="44.45" customHeight="1" x14ac:dyDescent="0.3">
      <c r="C124" s="59">
        <v>42165</v>
      </c>
      <c r="D124" s="34" t="s">
        <v>17</v>
      </c>
      <c r="E124" s="34">
        <v>53488</v>
      </c>
      <c r="F124" s="35" t="s">
        <v>128</v>
      </c>
      <c r="G124" s="36">
        <v>19488</v>
      </c>
      <c r="H124" s="37" t="s">
        <v>61</v>
      </c>
      <c r="I124" s="37" t="s">
        <v>90</v>
      </c>
      <c r="J124" s="29" t="s">
        <v>68</v>
      </c>
      <c r="K124" s="37" t="s">
        <v>23</v>
      </c>
    </row>
    <row r="125" spans="3:11" ht="44.45" customHeight="1" x14ac:dyDescent="0.3">
      <c r="C125" s="59">
        <v>42165</v>
      </c>
      <c r="D125" s="34" t="s">
        <v>17</v>
      </c>
      <c r="E125" s="34">
        <v>53489</v>
      </c>
      <c r="F125" s="35" t="s">
        <v>126</v>
      </c>
      <c r="G125" s="36">
        <v>30368.799999999999</v>
      </c>
      <c r="H125" s="37" t="s">
        <v>61</v>
      </c>
      <c r="I125" s="37" t="s">
        <v>90</v>
      </c>
      <c r="J125" s="29" t="s">
        <v>68</v>
      </c>
      <c r="K125" s="37" t="s">
        <v>23</v>
      </c>
    </row>
    <row r="126" spans="3:11" ht="44.45" customHeight="1" x14ac:dyDescent="0.3">
      <c r="C126" s="59">
        <v>42165</v>
      </c>
      <c r="D126" s="34" t="s">
        <v>17</v>
      </c>
      <c r="E126" s="34">
        <v>53490</v>
      </c>
      <c r="F126" s="35" t="s">
        <v>129</v>
      </c>
      <c r="G126" s="36">
        <v>15785.28</v>
      </c>
      <c r="H126" s="37" t="s">
        <v>61</v>
      </c>
      <c r="I126" s="37" t="s">
        <v>90</v>
      </c>
      <c r="J126" s="29" t="s">
        <v>68</v>
      </c>
      <c r="K126" s="37" t="s">
        <v>23</v>
      </c>
    </row>
    <row r="127" spans="3:11" ht="44.45" customHeight="1" x14ac:dyDescent="0.3">
      <c r="C127" s="59">
        <v>42165</v>
      </c>
      <c r="D127" s="34" t="s">
        <v>17</v>
      </c>
      <c r="E127" s="34">
        <v>53491</v>
      </c>
      <c r="F127" s="35" t="s">
        <v>130</v>
      </c>
      <c r="G127" s="36">
        <v>15785.28</v>
      </c>
      <c r="H127" s="37" t="s">
        <v>61</v>
      </c>
      <c r="I127" s="37" t="s">
        <v>90</v>
      </c>
      <c r="J127" s="29" t="s">
        <v>68</v>
      </c>
      <c r="K127" s="37" t="s">
        <v>23</v>
      </c>
    </row>
    <row r="128" spans="3:11" ht="44.45" customHeight="1" x14ac:dyDescent="0.3">
      <c r="C128" s="59">
        <v>42165</v>
      </c>
      <c r="D128" s="34" t="s">
        <v>17</v>
      </c>
      <c r="E128" s="34">
        <v>53492</v>
      </c>
      <c r="F128" s="35" t="s">
        <v>127</v>
      </c>
      <c r="G128" s="36">
        <v>15785.28</v>
      </c>
      <c r="H128" s="37" t="s">
        <v>61</v>
      </c>
      <c r="I128" s="37" t="s">
        <v>90</v>
      </c>
      <c r="J128" s="29" t="s">
        <v>68</v>
      </c>
      <c r="K128" s="37" t="s">
        <v>23</v>
      </c>
    </row>
    <row r="129" spans="3:11" ht="44.45" customHeight="1" x14ac:dyDescent="0.3">
      <c r="C129" s="59">
        <v>42166</v>
      </c>
      <c r="D129" s="34" t="s">
        <v>17</v>
      </c>
      <c r="E129" s="34">
        <v>53502</v>
      </c>
      <c r="F129" s="35" t="s">
        <v>101</v>
      </c>
      <c r="G129" s="36">
        <v>6406.34</v>
      </c>
      <c r="H129" s="37" t="s">
        <v>56</v>
      </c>
      <c r="I129" s="37" t="s">
        <v>57</v>
      </c>
      <c r="J129" s="29" t="s">
        <v>58</v>
      </c>
      <c r="K129" s="37" t="s">
        <v>23</v>
      </c>
    </row>
    <row r="130" spans="3:11" ht="44.45" customHeight="1" x14ac:dyDescent="0.3">
      <c r="C130" s="59">
        <v>42166</v>
      </c>
      <c r="D130" s="34" t="s">
        <v>17</v>
      </c>
      <c r="E130" s="34">
        <v>53506</v>
      </c>
      <c r="F130" s="35" t="s">
        <v>131</v>
      </c>
      <c r="G130" s="36">
        <v>43891.97</v>
      </c>
      <c r="H130" s="37" t="s">
        <v>61</v>
      </c>
      <c r="I130" s="37" t="s">
        <v>90</v>
      </c>
      <c r="J130" s="29" t="s">
        <v>68</v>
      </c>
      <c r="K130" s="37" t="s">
        <v>23</v>
      </c>
    </row>
    <row r="131" spans="3:11" ht="44.45" customHeight="1" x14ac:dyDescent="0.3">
      <c r="C131" s="59">
        <v>42173</v>
      </c>
      <c r="D131" s="34" t="s">
        <v>17</v>
      </c>
      <c r="E131" s="34">
        <v>55070</v>
      </c>
      <c r="F131" s="35" t="s">
        <v>56</v>
      </c>
      <c r="G131" s="36">
        <v>10000.36</v>
      </c>
      <c r="H131" s="37" t="s">
        <v>56</v>
      </c>
      <c r="I131" s="37" t="s">
        <v>21</v>
      </c>
      <c r="J131" s="29" t="s">
        <v>68</v>
      </c>
      <c r="K131" s="37" t="s">
        <v>23</v>
      </c>
    </row>
    <row r="132" spans="3:11" ht="44.45" customHeight="1" x14ac:dyDescent="0.3">
      <c r="C132" s="59">
        <v>42173</v>
      </c>
      <c r="D132" s="34" t="s">
        <v>17</v>
      </c>
      <c r="E132" s="34">
        <v>55071</v>
      </c>
      <c r="F132" s="35" t="s">
        <v>56</v>
      </c>
      <c r="G132" s="36">
        <v>78856.800000000003</v>
      </c>
      <c r="H132" s="37" t="s">
        <v>56</v>
      </c>
      <c r="I132" s="37" t="s">
        <v>21</v>
      </c>
      <c r="J132" s="29" t="s">
        <v>68</v>
      </c>
      <c r="K132" s="37" t="s">
        <v>23</v>
      </c>
    </row>
    <row r="133" spans="3:11" ht="44.45" customHeight="1" x14ac:dyDescent="0.3">
      <c r="C133" s="59">
        <v>42173</v>
      </c>
      <c r="D133" s="34" t="s">
        <v>17</v>
      </c>
      <c r="E133" s="34">
        <v>55073</v>
      </c>
      <c r="F133" s="35" t="s">
        <v>56</v>
      </c>
      <c r="G133" s="36">
        <v>79831.199999999997</v>
      </c>
      <c r="H133" s="37" t="s">
        <v>56</v>
      </c>
      <c r="I133" s="37" t="s">
        <v>21</v>
      </c>
      <c r="J133" s="29" t="s">
        <v>68</v>
      </c>
      <c r="K133" s="37" t="s">
        <v>23</v>
      </c>
    </row>
    <row r="134" spans="3:11" ht="44.45" customHeight="1" x14ac:dyDescent="0.3">
      <c r="C134" s="59">
        <v>42174</v>
      </c>
      <c r="D134" s="34" t="s">
        <v>28</v>
      </c>
      <c r="E134" s="34">
        <v>65</v>
      </c>
      <c r="F134" s="34" t="s">
        <v>132</v>
      </c>
      <c r="G134" s="36">
        <v>-73676</v>
      </c>
      <c r="H134" s="37"/>
      <c r="I134" s="37"/>
      <c r="J134" s="29"/>
      <c r="K134" s="37"/>
    </row>
    <row r="135" spans="3:11" ht="44.45" customHeight="1" x14ac:dyDescent="0.3">
      <c r="C135" s="59">
        <v>42174</v>
      </c>
      <c r="D135" s="34" t="s">
        <v>17</v>
      </c>
      <c r="E135" s="34">
        <v>53484</v>
      </c>
      <c r="F135" s="35" t="s">
        <v>133</v>
      </c>
      <c r="G135" s="36">
        <v>72000</v>
      </c>
      <c r="H135" s="37" t="s">
        <v>61</v>
      </c>
      <c r="I135" s="37" t="s">
        <v>90</v>
      </c>
      <c r="J135" s="29" t="s">
        <v>68</v>
      </c>
      <c r="K135" s="37" t="s">
        <v>23</v>
      </c>
    </row>
    <row r="136" spans="3:11" ht="44.45" customHeight="1" x14ac:dyDescent="0.3">
      <c r="C136" s="59">
        <v>42174</v>
      </c>
      <c r="D136" s="34" t="s">
        <v>17</v>
      </c>
      <c r="E136" s="34">
        <v>55092</v>
      </c>
      <c r="F136" s="35" t="s">
        <v>133</v>
      </c>
      <c r="G136" s="36">
        <v>72000</v>
      </c>
      <c r="H136" s="37" t="s">
        <v>61</v>
      </c>
      <c r="I136" s="37" t="s">
        <v>90</v>
      </c>
      <c r="J136" s="29" t="s">
        <v>68</v>
      </c>
      <c r="K136" s="37" t="s">
        <v>23</v>
      </c>
    </row>
    <row r="137" spans="3:11" ht="44.45" customHeight="1" x14ac:dyDescent="0.3">
      <c r="C137" s="59">
        <v>42179</v>
      </c>
      <c r="D137" s="34" t="s">
        <v>17</v>
      </c>
      <c r="E137" s="34">
        <v>55871</v>
      </c>
      <c r="F137" s="35" t="s">
        <v>127</v>
      </c>
      <c r="G137" s="36">
        <v>7758.35</v>
      </c>
      <c r="H137" s="37" t="s">
        <v>61</v>
      </c>
      <c r="I137" s="37" t="s">
        <v>90</v>
      </c>
      <c r="J137" s="29" t="s">
        <v>68</v>
      </c>
      <c r="K137" s="37" t="s">
        <v>23</v>
      </c>
    </row>
    <row r="138" spans="3:11" ht="44.45" customHeight="1" x14ac:dyDescent="0.3">
      <c r="C138" s="59">
        <v>42179</v>
      </c>
      <c r="D138" s="34" t="s">
        <v>17</v>
      </c>
      <c r="E138" s="34">
        <v>55872</v>
      </c>
      <c r="F138" s="35" t="s">
        <v>130</v>
      </c>
      <c r="G138" s="36">
        <v>7758.35</v>
      </c>
      <c r="H138" s="37" t="s">
        <v>61</v>
      </c>
      <c r="I138" s="37" t="s">
        <v>90</v>
      </c>
      <c r="J138" s="29" t="s">
        <v>68</v>
      </c>
      <c r="K138" s="37" t="s">
        <v>23</v>
      </c>
    </row>
    <row r="139" spans="3:11" ht="44.45" customHeight="1" x14ac:dyDescent="0.3">
      <c r="C139" s="59">
        <v>42179</v>
      </c>
      <c r="D139" s="34" t="s">
        <v>17</v>
      </c>
      <c r="E139" s="34">
        <v>55873</v>
      </c>
      <c r="F139" s="35" t="s">
        <v>129</v>
      </c>
      <c r="G139" s="36">
        <v>7758.36</v>
      </c>
      <c r="H139" s="37" t="s">
        <v>61</v>
      </c>
      <c r="I139" s="37" t="s">
        <v>90</v>
      </c>
      <c r="J139" s="29" t="s">
        <v>68</v>
      </c>
      <c r="K139" s="37" t="s">
        <v>23</v>
      </c>
    </row>
    <row r="140" spans="3:11" ht="44.45" customHeight="1" x14ac:dyDescent="0.3">
      <c r="C140" s="59">
        <v>42179</v>
      </c>
      <c r="D140" s="34" t="s">
        <v>17</v>
      </c>
      <c r="E140" s="34">
        <v>55874</v>
      </c>
      <c r="F140" s="35" t="s">
        <v>134</v>
      </c>
      <c r="G140" s="36">
        <v>7758.36</v>
      </c>
      <c r="H140" s="37" t="s">
        <v>61</v>
      </c>
      <c r="I140" s="37"/>
      <c r="J140" s="29"/>
      <c r="K140" s="37" t="s">
        <v>23</v>
      </c>
    </row>
    <row r="141" spans="3:11" ht="44.45" customHeight="1" x14ac:dyDescent="0.3">
      <c r="C141" s="59">
        <v>42179</v>
      </c>
      <c r="D141" s="34" t="s">
        <v>17</v>
      </c>
      <c r="E141" s="34">
        <v>55875</v>
      </c>
      <c r="F141" s="35" t="s">
        <v>126</v>
      </c>
      <c r="G141" s="36">
        <v>12600.2</v>
      </c>
      <c r="H141" s="37" t="s">
        <v>61</v>
      </c>
      <c r="I141" s="37" t="s">
        <v>90</v>
      </c>
      <c r="J141" s="29" t="s">
        <v>68</v>
      </c>
      <c r="K141" s="37" t="s">
        <v>23</v>
      </c>
    </row>
    <row r="142" spans="3:11" ht="44.45" customHeight="1" x14ac:dyDescent="0.3">
      <c r="C142" s="59">
        <v>42179</v>
      </c>
      <c r="D142" s="34" t="s">
        <v>17</v>
      </c>
      <c r="E142" s="34">
        <v>55876</v>
      </c>
      <c r="F142" s="35" t="s">
        <v>120</v>
      </c>
      <c r="G142" s="36">
        <v>12600.16</v>
      </c>
      <c r="H142" s="37" t="s">
        <v>61</v>
      </c>
      <c r="I142" s="37" t="s">
        <v>90</v>
      </c>
      <c r="J142" s="29" t="s">
        <v>68</v>
      </c>
      <c r="K142" s="37" t="s">
        <v>23</v>
      </c>
    </row>
    <row r="143" spans="3:11" ht="44.45" customHeight="1" x14ac:dyDescent="0.3">
      <c r="C143" s="59">
        <v>42179</v>
      </c>
      <c r="D143" s="34" t="s">
        <v>17</v>
      </c>
      <c r="E143" s="34">
        <v>55879</v>
      </c>
      <c r="F143" s="35" t="s">
        <v>63</v>
      </c>
      <c r="G143" s="36">
        <v>20300</v>
      </c>
      <c r="H143" s="37" t="s">
        <v>61</v>
      </c>
      <c r="I143" s="37" t="s">
        <v>62</v>
      </c>
      <c r="J143" s="29" t="s">
        <v>58</v>
      </c>
      <c r="K143" s="37" t="s">
        <v>23</v>
      </c>
    </row>
    <row r="144" spans="3:11" ht="44.45" customHeight="1" x14ac:dyDescent="0.3">
      <c r="C144" s="59">
        <v>42179</v>
      </c>
      <c r="D144" s="34" t="s">
        <v>17</v>
      </c>
      <c r="E144" s="34">
        <v>55880</v>
      </c>
      <c r="F144" s="35" t="s">
        <v>63</v>
      </c>
      <c r="G144" s="36">
        <v>17500</v>
      </c>
      <c r="H144" s="37" t="s">
        <v>61</v>
      </c>
      <c r="I144" s="37" t="s">
        <v>62</v>
      </c>
      <c r="J144" s="29" t="s">
        <v>58</v>
      </c>
      <c r="K144" s="37" t="s">
        <v>23</v>
      </c>
    </row>
    <row r="145" spans="1:256" ht="44.45" customHeight="1" x14ac:dyDescent="0.3">
      <c r="C145" s="59">
        <v>42180</v>
      </c>
      <c r="D145" s="34" t="s">
        <v>17</v>
      </c>
      <c r="E145" s="34">
        <v>55894</v>
      </c>
      <c r="F145" s="35" t="s">
        <v>63</v>
      </c>
      <c r="G145" s="36">
        <v>20300</v>
      </c>
      <c r="H145" s="37" t="s">
        <v>61</v>
      </c>
      <c r="I145" s="37" t="s">
        <v>62</v>
      </c>
      <c r="J145" s="29" t="s">
        <v>58</v>
      </c>
      <c r="K145" s="37" t="s">
        <v>23</v>
      </c>
    </row>
    <row r="146" spans="1:256" s="66" customFormat="1" ht="44.45" hidden="1" customHeight="1" x14ac:dyDescent="0.3">
      <c r="C146" s="60">
        <v>42161</v>
      </c>
      <c r="D146" s="61" t="s">
        <v>17</v>
      </c>
      <c r="E146" s="61">
        <v>53401</v>
      </c>
      <c r="F146" s="62" t="s">
        <v>135</v>
      </c>
      <c r="G146" s="63">
        <v>267589.61</v>
      </c>
      <c r="H146" s="64" t="s">
        <v>136</v>
      </c>
      <c r="I146" s="64" t="s">
        <v>90</v>
      </c>
      <c r="J146" s="65" t="s">
        <v>68</v>
      </c>
      <c r="K146" s="64" t="s">
        <v>23</v>
      </c>
    </row>
    <row r="147" spans="1:256" ht="15.75" thickBot="1" x14ac:dyDescent="0.35">
      <c r="A147" s="67"/>
      <c r="C147" s="68"/>
      <c r="E147" s="69"/>
      <c r="F147" s="69"/>
      <c r="G147" s="69"/>
      <c r="H147" s="69"/>
      <c r="I147" s="70"/>
      <c r="J147" s="69"/>
      <c r="K147" s="69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  <c r="BZ147" s="67"/>
      <c r="CA147" s="67"/>
      <c r="CB147" s="67"/>
      <c r="CC147" s="67"/>
      <c r="CD147" s="67"/>
      <c r="CE147" s="67"/>
      <c r="CF147" s="67"/>
      <c r="CG147" s="67"/>
      <c r="CH147" s="67"/>
      <c r="CI147" s="67"/>
      <c r="CJ147" s="67"/>
      <c r="CK147" s="67"/>
      <c r="CL147" s="67"/>
      <c r="CM147" s="67"/>
      <c r="CN147" s="67"/>
      <c r="CO147" s="67"/>
      <c r="CP147" s="67"/>
      <c r="CQ147" s="67"/>
      <c r="CR147" s="67"/>
      <c r="CS147" s="67"/>
      <c r="CT147" s="67"/>
      <c r="CU147" s="67"/>
      <c r="CV147" s="67"/>
      <c r="CW147" s="67"/>
      <c r="CX147" s="67"/>
      <c r="CY147" s="67"/>
      <c r="CZ147" s="67"/>
      <c r="DA147" s="67"/>
      <c r="DB147" s="67"/>
      <c r="DC147" s="67"/>
      <c r="DD147" s="67"/>
      <c r="DE147" s="67"/>
      <c r="DF147" s="67"/>
      <c r="DG147" s="67"/>
      <c r="DH147" s="67"/>
      <c r="DI147" s="67"/>
      <c r="DJ147" s="67"/>
      <c r="DK147" s="67"/>
      <c r="DL147" s="67"/>
      <c r="DM147" s="67"/>
      <c r="DN147" s="67"/>
      <c r="DO147" s="67"/>
      <c r="DP147" s="67"/>
      <c r="DQ147" s="67"/>
      <c r="DR147" s="67"/>
      <c r="DS147" s="67"/>
      <c r="DT147" s="67"/>
      <c r="DU147" s="67"/>
      <c r="DV147" s="67"/>
      <c r="DW147" s="67"/>
      <c r="DX147" s="67"/>
      <c r="DY147" s="67"/>
      <c r="DZ147" s="67"/>
      <c r="EA147" s="67"/>
      <c r="EB147" s="67"/>
      <c r="EC147" s="67"/>
      <c r="ED147" s="67"/>
      <c r="EE147" s="67"/>
      <c r="EF147" s="67"/>
      <c r="EG147" s="67"/>
      <c r="EH147" s="67"/>
      <c r="EI147" s="67"/>
      <c r="EJ147" s="67"/>
      <c r="EK147" s="67"/>
      <c r="EL147" s="67"/>
      <c r="EM147" s="67"/>
      <c r="EN147" s="67"/>
      <c r="EO147" s="67"/>
      <c r="EP147" s="67"/>
      <c r="EQ147" s="67"/>
      <c r="ER147" s="67"/>
      <c r="ES147" s="67"/>
      <c r="ET147" s="67"/>
      <c r="EU147" s="67"/>
      <c r="EV147" s="67"/>
      <c r="EW147" s="67"/>
      <c r="EX147" s="67"/>
      <c r="EY147" s="67"/>
      <c r="EZ147" s="67"/>
      <c r="FA147" s="67"/>
      <c r="FB147" s="67"/>
      <c r="FC147" s="67"/>
      <c r="FD147" s="67"/>
      <c r="FE147" s="67"/>
      <c r="FF147" s="67"/>
      <c r="FG147" s="67"/>
      <c r="FH147" s="67"/>
      <c r="FI147" s="67"/>
      <c r="FJ147" s="67"/>
      <c r="FK147" s="67"/>
      <c r="FL147" s="67"/>
      <c r="FM147" s="67"/>
      <c r="FN147" s="67"/>
      <c r="FO147" s="67"/>
      <c r="FP147" s="67"/>
      <c r="FQ147" s="67"/>
      <c r="FR147" s="67"/>
      <c r="FS147" s="67"/>
      <c r="FT147" s="67"/>
      <c r="FU147" s="67"/>
      <c r="FV147" s="67"/>
      <c r="FW147" s="67"/>
      <c r="FX147" s="67"/>
      <c r="FY147" s="67"/>
      <c r="FZ147" s="67"/>
      <c r="GA147" s="67"/>
      <c r="GB147" s="67"/>
      <c r="GC147" s="67"/>
      <c r="GD147" s="67"/>
      <c r="GE147" s="67"/>
      <c r="GF147" s="67"/>
      <c r="GG147" s="67"/>
      <c r="GH147" s="67"/>
      <c r="GI147" s="67"/>
      <c r="GJ147" s="67"/>
      <c r="GK147" s="67"/>
      <c r="GL147" s="67"/>
      <c r="GM147" s="67"/>
      <c r="GN147" s="67"/>
      <c r="GO147" s="67"/>
      <c r="GP147" s="67"/>
      <c r="GQ147" s="67"/>
      <c r="GR147" s="67"/>
      <c r="GS147" s="67"/>
      <c r="GT147" s="67"/>
      <c r="GU147" s="67"/>
      <c r="GV147" s="67"/>
      <c r="GW147" s="67"/>
      <c r="GX147" s="67"/>
      <c r="GY147" s="67"/>
      <c r="GZ147" s="67"/>
      <c r="HA147" s="67"/>
      <c r="HB147" s="67"/>
      <c r="HC147" s="67"/>
      <c r="HD147" s="67"/>
      <c r="HE147" s="67"/>
      <c r="HF147" s="67"/>
      <c r="HG147" s="67"/>
      <c r="HH147" s="67"/>
      <c r="HI147" s="67"/>
      <c r="HJ147" s="67"/>
      <c r="HK147" s="67"/>
      <c r="HL147" s="67"/>
      <c r="HM147" s="67"/>
      <c r="HN147" s="67"/>
      <c r="HO147" s="67"/>
      <c r="HP147" s="67"/>
      <c r="HQ147" s="67"/>
      <c r="HR147" s="67"/>
      <c r="HS147" s="67"/>
      <c r="HT147" s="67"/>
      <c r="HU147" s="67"/>
      <c r="HV147" s="67"/>
      <c r="HW147" s="67"/>
      <c r="HX147" s="67"/>
      <c r="HY147" s="67"/>
      <c r="HZ147" s="67"/>
      <c r="IA147" s="67"/>
      <c r="IB147" s="67"/>
      <c r="IC147" s="67"/>
      <c r="ID147" s="67"/>
      <c r="IE147" s="67"/>
      <c r="IF147" s="67"/>
      <c r="IG147" s="67"/>
      <c r="IH147" s="67"/>
      <c r="II147" s="67"/>
      <c r="IJ147" s="67"/>
      <c r="IK147" s="67"/>
      <c r="IL147" s="67"/>
      <c r="IM147" s="67"/>
      <c r="IN147" s="67"/>
      <c r="IO147" s="67"/>
      <c r="IP147" s="67"/>
      <c r="IQ147" s="67"/>
      <c r="IR147" s="67"/>
      <c r="IS147" s="67"/>
      <c r="IT147" s="67"/>
      <c r="IU147" s="67"/>
      <c r="IV147" s="67"/>
    </row>
    <row r="148" spans="1:256" ht="15.75" thickBot="1" x14ac:dyDescent="0.35">
      <c r="C148" s="31"/>
      <c r="D148" s="31"/>
      <c r="E148" s="34"/>
      <c r="F148" s="41" t="s">
        <v>25</v>
      </c>
      <c r="G148" s="42">
        <f>SUM(G113:G147)-G146-G117</f>
        <v>667669.5299999998</v>
      </c>
      <c r="H148" s="43"/>
      <c r="I148" s="29"/>
      <c r="J148" s="29"/>
      <c r="K148" s="29"/>
    </row>
    <row r="149" spans="1:256" ht="15.75" thickBot="1" x14ac:dyDescent="0.35">
      <c r="C149" s="21" t="s">
        <v>137</v>
      </c>
    </row>
    <row r="150" spans="1:256" x14ac:dyDescent="0.3">
      <c r="A150" s="69"/>
      <c r="F150" s="69"/>
      <c r="H150" s="69"/>
      <c r="J150" s="69"/>
      <c r="K150" s="69"/>
      <c r="L150" s="69"/>
      <c r="M150" s="69"/>
      <c r="N150" s="69"/>
      <c r="O150" s="69"/>
      <c r="P150" s="69"/>
      <c r="Q150" s="69"/>
      <c r="R150" s="69"/>
      <c r="S150" s="69"/>
      <c r="T150" s="69"/>
      <c r="U150" s="69"/>
      <c r="V150" s="69"/>
      <c r="W150" s="69"/>
      <c r="X150" s="69"/>
      <c r="Y150" s="69"/>
      <c r="Z150" s="69"/>
      <c r="AA150" s="69"/>
      <c r="AB150" s="69"/>
      <c r="AC150" s="69"/>
      <c r="AD150" s="69"/>
      <c r="AE150" s="69"/>
      <c r="AF150" s="69"/>
      <c r="AG150" s="69"/>
      <c r="AH150" s="69"/>
      <c r="AI150" s="69"/>
      <c r="AJ150" s="69"/>
      <c r="AK150" s="69"/>
      <c r="AL150" s="69"/>
      <c r="AM150" s="69"/>
      <c r="AN150" s="69"/>
      <c r="AO150" s="69"/>
      <c r="AP150" s="69"/>
      <c r="AQ150" s="69"/>
      <c r="AR150" s="69"/>
      <c r="AS150" s="69"/>
      <c r="AT150" s="69"/>
      <c r="AU150" s="69"/>
      <c r="AV150" s="69"/>
      <c r="AW150" s="69"/>
      <c r="AX150" s="69"/>
      <c r="AY150" s="69"/>
      <c r="AZ150" s="69"/>
      <c r="BA150" s="69"/>
      <c r="BB150" s="69"/>
      <c r="BC150" s="69"/>
      <c r="BD150" s="69"/>
      <c r="BE150" s="69"/>
      <c r="BF150" s="69"/>
      <c r="BG150" s="69"/>
      <c r="BH150" s="69"/>
      <c r="BI150" s="69"/>
      <c r="BJ150" s="69"/>
      <c r="BK150" s="69"/>
      <c r="BL150" s="69"/>
      <c r="BM150" s="69"/>
      <c r="BN150" s="69"/>
      <c r="BO150" s="69"/>
      <c r="BP150" s="69"/>
      <c r="BQ150" s="69"/>
      <c r="BR150" s="69"/>
      <c r="BS150" s="69"/>
      <c r="BT150" s="69"/>
      <c r="BU150" s="69"/>
      <c r="BV150" s="69"/>
      <c r="BW150" s="69"/>
      <c r="BX150" s="69"/>
      <c r="BY150" s="69"/>
      <c r="BZ150" s="69"/>
      <c r="CA150" s="69"/>
      <c r="CB150" s="69"/>
      <c r="CC150" s="69"/>
      <c r="CD150" s="69"/>
      <c r="CE150" s="69"/>
      <c r="CF150" s="69"/>
      <c r="CG150" s="69"/>
      <c r="CH150" s="69"/>
      <c r="CI150" s="69"/>
      <c r="CJ150" s="69"/>
      <c r="CK150" s="69"/>
      <c r="CL150" s="69"/>
      <c r="CM150" s="69"/>
      <c r="CN150" s="69"/>
      <c r="CO150" s="69"/>
      <c r="CP150" s="69"/>
      <c r="CQ150" s="69"/>
      <c r="CR150" s="69"/>
      <c r="CS150" s="69"/>
      <c r="CT150" s="69"/>
      <c r="CU150" s="69"/>
      <c r="CV150" s="69"/>
      <c r="CW150" s="69"/>
      <c r="CX150" s="69"/>
      <c r="CY150" s="69"/>
      <c r="CZ150" s="69"/>
      <c r="DA150" s="69"/>
      <c r="DB150" s="69"/>
      <c r="DC150" s="69"/>
      <c r="DD150" s="69"/>
      <c r="DE150" s="69"/>
      <c r="DF150" s="69"/>
      <c r="DG150" s="69"/>
      <c r="DH150" s="69"/>
      <c r="DI150" s="69"/>
      <c r="DJ150" s="69"/>
      <c r="DK150" s="69"/>
      <c r="DL150" s="69"/>
      <c r="DM150" s="69"/>
      <c r="DN150" s="69"/>
      <c r="DO150" s="69"/>
      <c r="DP150" s="69"/>
      <c r="DQ150" s="69"/>
      <c r="DR150" s="69"/>
      <c r="DS150" s="69"/>
      <c r="DT150" s="69"/>
      <c r="DU150" s="69"/>
      <c r="DV150" s="69"/>
      <c r="DW150" s="69"/>
      <c r="DX150" s="69"/>
      <c r="DY150" s="69"/>
      <c r="DZ150" s="69"/>
      <c r="EA150" s="69"/>
      <c r="EB150" s="69"/>
      <c r="EC150" s="69"/>
      <c r="ED150" s="69"/>
      <c r="EE150" s="69"/>
      <c r="EF150" s="69"/>
      <c r="EG150" s="69"/>
      <c r="EH150" s="69"/>
      <c r="EI150" s="69"/>
      <c r="EJ150" s="69"/>
      <c r="EK150" s="69"/>
      <c r="EL150" s="69"/>
      <c r="EM150" s="69"/>
      <c r="EN150" s="69"/>
      <c r="EO150" s="69"/>
      <c r="EP150" s="69"/>
      <c r="EQ150" s="69"/>
      <c r="ER150" s="69"/>
      <c r="ES150" s="69"/>
      <c r="ET150" s="69"/>
      <c r="EU150" s="69"/>
      <c r="EV150" s="69"/>
      <c r="EW150" s="69"/>
      <c r="EX150" s="69"/>
      <c r="EY150" s="69"/>
      <c r="EZ150" s="69"/>
      <c r="FA150" s="69"/>
      <c r="FB150" s="69"/>
      <c r="FC150" s="69"/>
      <c r="FD150" s="69"/>
      <c r="FE150" s="69"/>
      <c r="FF150" s="69"/>
      <c r="FG150" s="69"/>
      <c r="FH150" s="69"/>
      <c r="FI150" s="69"/>
      <c r="FJ150" s="69"/>
      <c r="FK150" s="69"/>
      <c r="FL150" s="69"/>
      <c r="FM150" s="69"/>
      <c r="FN150" s="69"/>
      <c r="FO150" s="69"/>
      <c r="FP150" s="69"/>
      <c r="FQ150" s="69"/>
      <c r="FR150" s="69"/>
      <c r="FS150" s="69"/>
      <c r="FT150" s="69"/>
      <c r="FU150" s="69"/>
      <c r="FV150" s="69"/>
      <c r="FW150" s="69"/>
      <c r="FX150" s="69"/>
      <c r="FY150" s="69"/>
      <c r="FZ150" s="69"/>
      <c r="GA150" s="69"/>
      <c r="GB150" s="69"/>
      <c r="GC150" s="69"/>
      <c r="GD150" s="69"/>
      <c r="GE150" s="69"/>
      <c r="GF150" s="69"/>
      <c r="GG150" s="69"/>
      <c r="GH150" s="69"/>
      <c r="GI150" s="69"/>
      <c r="GJ150" s="69"/>
      <c r="GK150" s="69"/>
      <c r="GL150" s="69"/>
      <c r="GM150" s="69"/>
      <c r="GN150" s="69"/>
      <c r="GO150" s="69"/>
      <c r="GP150" s="69"/>
      <c r="GQ150" s="69"/>
      <c r="GR150" s="69"/>
      <c r="GS150" s="69"/>
      <c r="GT150" s="69"/>
      <c r="GU150" s="69"/>
      <c r="GV150" s="69"/>
      <c r="GW150" s="69"/>
      <c r="GX150" s="69"/>
      <c r="GY150" s="69"/>
      <c r="GZ150" s="69"/>
      <c r="HA150" s="69"/>
      <c r="HB150" s="69"/>
      <c r="HC150" s="69"/>
      <c r="HD150" s="69"/>
      <c r="HE150" s="69"/>
      <c r="HF150" s="69"/>
      <c r="HG150" s="69"/>
      <c r="HH150" s="69"/>
      <c r="HI150" s="69"/>
      <c r="HJ150" s="69"/>
      <c r="HK150" s="69"/>
      <c r="HL150" s="69"/>
      <c r="HM150" s="69"/>
      <c r="HN150" s="69"/>
      <c r="HO150" s="69"/>
      <c r="HP150" s="69"/>
      <c r="HQ150" s="69"/>
      <c r="HR150" s="69"/>
      <c r="HS150" s="69"/>
      <c r="HT150" s="69"/>
      <c r="HU150" s="69"/>
      <c r="HV150" s="69"/>
      <c r="HW150" s="69"/>
      <c r="HX150" s="69"/>
      <c r="HY150" s="69"/>
      <c r="HZ150" s="69"/>
      <c r="IA150" s="69"/>
      <c r="IB150" s="69"/>
      <c r="IC150" s="69"/>
      <c r="ID150" s="69"/>
      <c r="IE150" s="69"/>
      <c r="IF150" s="69"/>
      <c r="IG150" s="69"/>
      <c r="IH150" s="69"/>
      <c r="II150" s="69"/>
      <c r="IJ150" s="69"/>
      <c r="IK150" s="69"/>
      <c r="IL150" s="69"/>
      <c r="IM150" s="69"/>
      <c r="IN150" s="69"/>
      <c r="IO150" s="69"/>
      <c r="IP150" s="69"/>
      <c r="IQ150" s="69"/>
      <c r="IR150" s="69"/>
      <c r="IS150" s="69"/>
      <c r="IT150" s="69"/>
      <c r="IU150" s="69"/>
      <c r="IV150" s="69"/>
    </row>
    <row r="151" spans="1:256" ht="44.45" customHeight="1" x14ac:dyDescent="0.3">
      <c r="C151" s="59">
        <v>42186</v>
      </c>
      <c r="D151" s="34" t="s">
        <v>17</v>
      </c>
      <c r="E151" s="34">
        <v>56547</v>
      </c>
      <c r="F151" s="35" t="s">
        <v>138</v>
      </c>
      <c r="G151" s="36">
        <v>9396</v>
      </c>
      <c r="H151" s="37" t="s">
        <v>61</v>
      </c>
      <c r="I151" s="37" t="s">
        <v>90</v>
      </c>
      <c r="J151" s="29" t="s">
        <v>68</v>
      </c>
      <c r="K151" s="37" t="s">
        <v>23</v>
      </c>
    </row>
    <row r="152" spans="1:256" ht="44.45" customHeight="1" x14ac:dyDescent="0.3">
      <c r="C152" s="59">
        <v>42186</v>
      </c>
      <c r="D152" s="34" t="s">
        <v>17</v>
      </c>
      <c r="E152" s="34">
        <v>56548</v>
      </c>
      <c r="F152" s="35" t="s">
        <v>96</v>
      </c>
      <c r="G152" s="36">
        <v>15822.4</v>
      </c>
      <c r="H152" s="37" t="s">
        <v>103</v>
      </c>
      <c r="I152" s="37" t="s">
        <v>90</v>
      </c>
      <c r="J152" s="29" t="s">
        <v>91</v>
      </c>
      <c r="K152" s="37" t="s">
        <v>23</v>
      </c>
    </row>
    <row r="153" spans="1:256" ht="44.45" customHeight="1" x14ac:dyDescent="0.3">
      <c r="C153" s="59">
        <v>42186</v>
      </c>
      <c r="D153" s="34" t="s">
        <v>17</v>
      </c>
      <c r="E153" s="34">
        <v>56550</v>
      </c>
      <c r="F153" s="35" t="s">
        <v>139</v>
      </c>
      <c r="G153" s="36">
        <v>46173.8</v>
      </c>
      <c r="H153" s="37" t="s">
        <v>61</v>
      </c>
      <c r="I153" s="37" t="s">
        <v>90</v>
      </c>
      <c r="J153" s="29" t="s">
        <v>68</v>
      </c>
      <c r="K153" s="37" t="s">
        <v>23</v>
      </c>
    </row>
    <row r="154" spans="1:256" ht="44.45" customHeight="1" x14ac:dyDescent="0.3">
      <c r="C154" s="59">
        <v>42186</v>
      </c>
      <c r="D154" s="34" t="s">
        <v>17</v>
      </c>
      <c r="E154" s="34">
        <v>56551</v>
      </c>
      <c r="F154" s="35" t="s">
        <v>140</v>
      </c>
      <c r="G154" s="36">
        <v>3228.28</v>
      </c>
      <c r="H154" s="37" t="s">
        <v>61</v>
      </c>
      <c r="I154" s="37" t="s">
        <v>90</v>
      </c>
      <c r="J154" s="29" t="s">
        <v>68</v>
      </c>
      <c r="K154" s="37" t="s">
        <v>23</v>
      </c>
    </row>
    <row r="155" spans="1:256" ht="44.45" customHeight="1" x14ac:dyDescent="0.3">
      <c r="C155" s="59">
        <v>42186</v>
      </c>
      <c r="D155" s="34" t="s">
        <v>17</v>
      </c>
      <c r="E155" s="34">
        <v>56552</v>
      </c>
      <c r="F155" s="35" t="s">
        <v>141</v>
      </c>
      <c r="G155" s="36">
        <v>1132426.8</v>
      </c>
      <c r="H155" s="37" t="s">
        <v>142</v>
      </c>
      <c r="I155" s="37" t="s">
        <v>90</v>
      </c>
      <c r="J155" s="29" t="s">
        <v>68</v>
      </c>
      <c r="K155" s="37" t="s">
        <v>23</v>
      </c>
    </row>
    <row r="156" spans="1:256" ht="44.45" customHeight="1" x14ac:dyDescent="0.3">
      <c r="C156" s="59">
        <v>42195</v>
      </c>
      <c r="D156" s="34" t="s">
        <v>17</v>
      </c>
      <c r="E156" s="34">
        <v>56666</v>
      </c>
      <c r="F156" s="35" t="s">
        <v>96</v>
      </c>
      <c r="G156" s="36">
        <v>1311.77</v>
      </c>
      <c r="H156" s="37" t="s">
        <v>103</v>
      </c>
      <c r="I156" s="37" t="s">
        <v>90</v>
      </c>
      <c r="J156" s="29" t="s">
        <v>68</v>
      </c>
      <c r="K156" s="37" t="s">
        <v>23</v>
      </c>
    </row>
    <row r="157" spans="1:256" ht="44.45" customHeight="1" x14ac:dyDescent="0.3">
      <c r="C157" s="59">
        <v>42214</v>
      </c>
      <c r="D157" s="34" t="s">
        <v>17</v>
      </c>
      <c r="E157" s="34">
        <v>56982</v>
      </c>
      <c r="F157" s="35" t="s">
        <v>143</v>
      </c>
      <c r="G157" s="36">
        <v>2610</v>
      </c>
      <c r="H157" s="37" t="s">
        <v>20</v>
      </c>
      <c r="I157" s="37" t="s">
        <v>21</v>
      </c>
      <c r="J157" s="29" t="s">
        <v>22</v>
      </c>
      <c r="K157" s="37" t="s">
        <v>23</v>
      </c>
    </row>
    <row r="158" spans="1:256" ht="15.75" thickBot="1" x14ac:dyDescent="0.35"/>
    <row r="159" spans="1:256" ht="15.75" thickBot="1" x14ac:dyDescent="0.35">
      <c r="F159" s="41" t="s">
        <v>25</v>
      </c>
      <c r="G159" s="42">
        <f>SUM(G151:G158)</f>
        <v>1210969.05</v>
      </c>
    </row>
    <row r="162" spans="1:256" ht="15.75" thickBot="1" x14ac:dyDescent="0.35"/>
    <row r="163" spans="1:256" ht="15.75" thickBot="1" x14ac:dyDescent="0.35">
      <c r="C163" s="21" t="s">
        <v>144</v>
      </c>
    </row>
    <row r="164" spans="1:256" x14ac:dyDescent="0.3">
      <c r="A164" s="69"/>
      <c r="F164" s="69"/>
      <c r="H164" s="69"/>
      <c r="J164" s="69"/>
      <c r="K164" s="69"/>
      <c r="L164" s="69"/>
      <c r="M164" s="69"/>
      <c r="N164" s="69"/>
      <c r="O164" s="69"/>
      <c r="P164" s="69"/>
      <c r="Q164" s="69"/>
      <c r="R164" s="69"/>
      <c r="S164" s="69"/>
      <c r="T164" s="69"/>
      <c r="U164" s="69"/>
      <c r="V164" s="69"/>
      <c r="W164" s="69"/>
      <c r="X164" s="69"/>
      <c r="Y164" s="69"/>
      <c r="Z164" s="69"/>
      <c r="AA164" s="69"/>
      <c r="AB164" s="69"/>
      <c r="AC164" s="69"/>
      <c r="AD164" s="69"/>
      <c r="AE164" s="69"/>
      <c r="AF164" s="69"/>
      <c r="AG164" s="69"/>
      <c r="AH164" s="69"/>
      <c r="AI164" s="69"/>
      <c r="AJ164" s="69"/>
      <c r="AK164" s="69"/>
      <c r="AL164" s="69"/>
      <c r="AM164" s="69"/>
      <c r="AN164" s="69"/>
      <c r="AO164" s="69"/>
      <c r="AP164" s="69"/>
      <c r="AQ164" s="69"/>
      <c r="AR164" s="69"/>
      <c r="AS164" s="69"/>
      <c r="AT164" s="69"/>
      <c r="AU164" s="69"/>
      <c r="AV164" s="69"/>
      <c r="AW164" s="69"/>
      <c r="AX164" s="69"/>
      <c r="AY164" s="69"/>
      <c r="AZ164" s="69"/>
      <c r="BA164" s="69"/>
      <c r="BB164" s="69"/>
      <c r="BC164" s="69"/>
      <c r="BD164" s="69"/>
      <c r="BE164" s="69"/>
      <c r="BF164" s="69"/>
      <c r="BG164" s="69"/>
      <c r="BH164" s="69"/>
      <c r="BI164" s="69"/>
      <c r="BJ164" s="69"/>
      <c r="BK164" s="69"/>
      <c r="BL164" s="69"/>
      <c r="BM164" s="69"/>
      <c r="BN164" s="69"/>
      <c r="BO164" s="69"/>
      <c r="BP164" s="69"/>
      <c r="BQ164" s="69"/>
      <c r="BR164" s="69"/>
      <c r="BS164" s="69"/>
      <c r="BT164" s="69"/>
      <c r="BU164" s="69"/>
      <c r="BV164" s="69"/>
      <c r="BW164" s="69"/>
      <c r="BX164" s="69"/>
      <c r="BY164" s="69"/>
      <c r="BZ164" s="69"/>
      <c r="CA164" s="69"/>
      <c r="CB164" s="69"/>
      <c r="CC164" s="69"/>
      <c r="CD164" s="69"/>
      <c r="CE164" s="69"/>
      <c r="CF164" s="69"/>
      <c r="CG164" s="69"/>
      <c r="CH164" s="69"/>
      <c r="CI164" s="69"/>
      <c r="CJ164" s="69"/>
      <c r="CK164" s="69"/>
      <c r="CL164" s="69"/>
      <c r="CM164" s="69"/>
      <c r="CN164" s="69"/>
      <c r="CO164" s="69"/>
      <c r="CP164" s="69"/>
      <c r="CQ164" s="69"/>
      <c r="CR164" s="69"/>
      <c r="CS164" s="69"/>
      <c r="CT164" s="69"/>
      <c r="CU164" s="69"/>
      <c r="CV164" s="69"/>
      <c r="CW164" s="69"/>
      <c r="CX164" s="69"/>
      <c r="CY164" s="69"/>
      <c r="CZ164" s="69"/>
      <c r="DA164" s="69"/>
      <c r="DB164" s="69"/>
      <c r="DC164" s="69"/>
      <c r="DD164" s="69"/>
      <c r="DE164" s="69"/>
      <c r="DF164" s="69"/>
      <c r="DG164" s="69"/>
      <c r="DH164" s="69"/>
      <c r="DI164" s="69"/>
      <c r="DJ164" s="69"/>
      <c r="DK164" s="69"/>
      <c r="DL164" s="69"/>
      <c r="DM164" s="69"/>
      <c r="DN164" s="69"/>
      <c r="DO164" s="69"/>
      <c r="DP164" s="69"/>
      <c r="DQ164" s="69"/>
      <c r="DR164" s="69"/>
      <c r="DS164" s="69"/>
      <c r="DT164" s="69"/>
      <c r="DU164" s="69"/>
      <c r="DV164" s="69"/>
      <c r="DW164" s="69"/>
      <c r="DX164" s="69"/>
      <c r="DY164" s="69"/>
      <c r="DZ164" s="69"/>
      <c r="EA164" s="69"/>
      <c r="EB164" s="69"/>
      <c r="EC164" s="69"/>
      <c r="ED164" s="69"/>
      <c r="EE164" s="69"/>
      <c r="EF164" s="69"/>
      <c r="EG164" s="69"/>
      <c r="EH164" s="69"/>
      <c r="EI164" s="69"/>
      <c r="EJ164" s="69"/>
      <c r="EK164" s="69"/>
      <c r="EL164" s="69"/>
      <c r="EM164" s="69"/>
      <c r="EN164" s="69"/>
      <c r="EO164" s="69"/>
      <c r="EP164" s="69"/>
      <c r="EQ164" s="69"/>
      <c r="ER164" s="69"/>
      <c r="ES164" s="69"/>
      <c r="ET164" s="69"/>
      <c r="EU164" s="69"/>
      <c r="EV164" s="69"/>
      <c r="EW164" s="69"/>
      <c r="EX164" s="69"/>
      <c r="EY164" s="69"/>
      <c r="EZ164" s="69"/>
      <c r="FA164" s="69"/>
      <c r="FB164" s="69"/>
      <c r="FC164" s="69"/>
      <c r="FD164" s="69"/>
      <c r="FE164" s="69"/>
      <c r="FF164" s="69"/>
      <c r="FG164" s="69"/>
      <c r="FH164" s="69"/>
      <c r="FI164" s="69"/>
      <c r="FJ164" s="69"/>
      <c r="FK164" s="69"/>
      <c r="FL164" s="69"/>
      <c r="FM164" s="69"/>
      <c r="FN164" s="69"/>
      <c r="FO164" s="69"/>
      <c r="FP164" s="69"/>
      <c r="FQ164" s="69"/>
      <c r="FR164" s="69"/>
      <c r="FS164" s="69"/>
      <c r="FT164" s="69"/>
      <c r="FU164" s="69"/>
      <c r="FV164" s="69"/>
      <c r="FW164" s="69"/>
      <c r="FX164" s="69"/>
      <c r="FY164" s="69"/>
      <c r="FZ164" s="69"/>
      <c r="GA164" s="69"/>
      <c r="GB164" s="69"/>
      <c r="GC164" s="69"/>
      <c r="GD164" s="69"/>
      <c r="GE164" s="69"/>
      <c r="GF164" s="69"/>
      <c r="GG164" s="69"/>
      <c r="GH164" s="69"/>
      <c r="GI164" s="69"/>
      <c r="GJ164" s="69"/>
      <c r="GK164" s="69"/>
      <c r="GL164" s="69"/>
      <c r="GM164" s="69"/>
      <c r="GN164" s="69"/>
      <c r="GO164" s="69"/>
      <c r="GP164" s="69"/>
      <c r="GQ164" s="69"/>
      <c r="GR164" s="69"/>
      <c r="GS164" s="69"/>
      <c r="GT164" s="69"/>
      <c r="GU164" s="69"/>
      <c r="GV164" s="69"/>
      <c r="GW164" s="69"/>
      <c r="GX164" s="69"/>
      <c r="GY164" s="69"/>
      <c r="GZ164" s="69"/>
      <c r="HA164" s="69"/>
      <c r="HB164" s="69"/>
      <c r="HC164" s="69"/>
      <c r="HD164" s="69"/>
      <c r="HE164" s="69"/>
      <c r="HF164" s="69"/>
      <c r="HG164" s="69"/>
      <c r="HH164" s="69"/>
      <c r="HI164" s="69"/>
      <c r="HJ164" s="69"/>
      <c r="HK164" s="69"/>
      <c r="HL164" s="69"/>
      <c r="HM164" s="69"/>
      <c r="HN164" s="69"/>
      <c r="HO164" s="69"/>
      <c r="HP164" s="69"/>
      <c r="HQ164" s="69"/>
      <c r="HR164" s="69"/>
      <c r="HS164" s="69"/>
      <c r="HT164" s="69"/>
      <c r="HU164" s="69"/>
      <c r="HV164" s="69"/>
      <c r="HW164" s="69"/>
      <c r="HX164" s="69"/>
      <c r="HY164" s="69"/>
      <c r="HZ164" s="69"/>
      <c r="IA164" s="69"/>
      <c r="IB164" s="69"/>
      <c r="IC164" s="69"/>
      <c r="ID164" s="69"/>
      <c r="IE164" s="69"/>
      <c r="IF164" s="69"/>
      <c r="IG164" s="69"/>
      <c r="IH164" s="69"/>
      <c r="II164" s="69"/>
      <c r="IJ164" s="69"/>
      <c r="IK164" s="69"/>
      <c r="IL164" s="69"/>
      <c r="IM164" s="69"/>
      <c r="IN164" s="69"/>
      <c r="IO164" s="69"/>
      <c r="IP164" s="69"/>
      <c r="IQ164" s="69"/>
      <c r="IR164" s="69"/>
      <c r="IS164" s="69"/>
      <c r="IT164" s="69"/>
      <c r="IU164" s="69"/>
      <c r="IV164" s="69"/>
    </row>
    <row r="165" spans="1:256" ht="44.45" customHeight="1" x14ac:dyDescent="0.3">
      <c r="C165" s="59">
        <v>42220</v>
      </c>
      <c r="D165" s="34" t="s">
        <v>17</v>
      </c>
      <c r="E165" s="34" t="s">
        <v>145</v>
      </c>
      <c r="F165" s="49" t="s">
        <v>146</v>
      </c>
      <c r="G165" s="36">
        <v>1618.2</v>
      </c>
      <c r="H165" s="37" t="s">
        <v>103</v>
      </c>
      <c r="I165" s="37" t="s">
        <v>90</v>
      </c>
      <c r="J165" s="29" t="s">
        <v>147</v>
      </c>
      <c r="K165" s="37" t="s">
        <v>23</v>
      </c>
    </row>
    <row r="166" spans="1:256" ht="44.45" customHeight="1" x14ac:dyDescent="0.3">
      <c r="C166" s="59">
        <v>42223</v>
      </c>
      <c r="D166" s="34" t="s">
        <v>17</v>
      </c>
      <c r="E166" s="34" t="s">
        <v>148</v>
      </c>
      <c r="F166" s="35" t="s">
        <v>149</v>
      </c>
      <c r="G166" s="36">
        <v>7758.36</v>
      </c>
      <c r="H166" s="37" t="s">
        <v>31</v>
      </c>
      <c r="I166" s="37" t="s">
        <v>150</v>
      </c>
      <c r="J166" s="29"/>
      <c r="K166" s="37" t="s">
        <v>23</v>
      </c>
    </row>
    <row r="167" spans="1:256" ht="15.75" thickBot="1" x14ac:dyDescent="0.35"/>
    <row r="168" spans="1:256" ht="15.75" thickBot="1" x14ac:dyDescent="0.35">
      <c r="F168" s="41" t="s">
        <v>25</v>
      </c>
      <c r="G168" s="42">
        <f>SUM(G160:G167)</f>
        <v>9376.56</v>
      </c>
    </row>
    <row r="170" spans="1:256" ht="15.75" thickBot="1" x14ac:dyDescent="0.35"/>
    <row r="171" spans="1:256" ht="15.75" thickBot="1" x14ac:dyDescent="0.35">
      <c r="C171" s="105" t="s">
        <v>151</v>
      </c>
      <c r="D171" s="106"/>
    </row>
    <row r="172" spans="1:256" x14ac:dyDescent="0.3">
      <c r="A172" s="69"/>
      <c r="F172" s="69"/>
      <c r="H172" s="69"/>
      <c r="J172" s="69"/>
      <c r="K172" s="69"/>
      <c r="L172" s="69"/>
      <c r="M172" s="69"/>
      <c r="N172" s="69"/>
      <c r="O172" s="69"/>
      <c r="P172" s="69"/>
      <c r="Q172" s="69"/>
      <c r="R172" s="69"/>
      <c r="S172" s="69"/>
      <c r="T172" s="69"/>
      <c r="U172" s="69"/>
      <c r="V172" s="69"/>
      <c r="W172" s="69"/>
      <c r="X172" s="69"/>
      <c r="Y172" s="69"/>
      <c r="Z172" s="69"/>
      <c r="AA172" s="69"/>
      <c r="AB172" s="69"/>
      <c r="AC172" s="69"/>
      <c r="AD172" s="69"/>
      <c r="AE172" s="69"/>
      <c r="AF172" s="69"/>
      <c r="AG172" s="69"/>
      <c r="AH172" s="69"/>
      <c r="AI172" s="69"/>
      <c r="AJ172" s="69"/>
      <c r="AK172" s="69"/>
      <c r="AL172" s="69"/>
      <c r="AM172" s="69"/>
      <c r="AN172" s="69"/>
      <c r="AO172" s="69"/>
      <c r="AP172" s="69"/>
      <c r="AQ172" s="69"/>
      <c r="AR172" s="69"/>
      <c r="AS172" s="69"/>
      <c r="AT172" s="69"/>
      <c r="AU172" s="69"/>
      <c r="AV172" s="69"/>
      <c r="AW172" s="69"/>
      <c r="AX172" s="69"/>
      <c r="AY172" s="69"/>
      <c r="AZ172" s="69"/>
      <c r="BA172" s="69"/>
      <c r="BB172" s="69"/>
      <c r="BC172" s="69"/>
      <c r="BD172" s="69"/>
      <c r="BE172" s="69"/>
      <c r="BF172" s="69"/>
      <c r="BG172" s="69"/>
      <c r="BH172" s="69"/>
      <c r="BI172" s="69"/>
      <c r="BJ172" s="69"/>
      <c r="BK172" s="69"/>
      <c r="BL172" s="69"/>
      <c r="BM172" s="69"/>
      <c r="BN172" s="69"/>
      <c r="BO172" s="69"/>
      <c r="BP172" s="69"/>
      <c r="BQ172" s="69"/>
      <c r="BR172" s="69"/>
      <c r="BS172" s="69"/>
      <c r="BT172" s="69"/>
      <c r="BU172" s="69"/>
      <c r="BV172" s="69"/>
      <c r="BW172" s="69"/>
      <c r="BX172" s="69"/>
      <c r="BY172" s="69"/>
      <c r="BZ172" s="69"/>
      <c r="CA172" s="69"/>
      <c r="CB172" s="69"/>
      <c r="CC172" s="69"/>
      <c r="CD172" s="69"/>
      <c r="CE172" s="69"/>
      <c r="CF172" s="69"/>
      <c r="CG172" s="69"/>
      <c r="CH172" s="69"/>
      <c r="CI172" s="69"/>
      <c r="CJ172" s="69"/>
      <c r="CK172" s="69"/>
      <c r="CL172" s="69"/>
      <c r="CM172" s="69"/>
      <c r="CN172" s="69"/>
      <c r="CO172" s="69"/>
      <c r="CP172" s="69"/>
      <c r="CQ172" s="69"/>
      <c r="CR172" s="69"/>
      <c r="CS172" s="69"/>
      <c r="CT172" s="69"/>
      <c r="CU172" s="69"/>
      <c r="CV172" s="69"/>
      <c r="CW172" s="69"/>
      <c r="CX172" s="69"/>
      <c r="CY172" s="69"/>
      <c r="CZ172" s="69"/>
      <c r="DA172" s="69"/>
      <c r="DB172" s="69"/>
      <c r="DC172" s="69"/>
      <c r="DD172" s="69"/>
      <c r="DE172" s="69"/>
      <c r="DF172" s="69"/>
      <c r="DG172" s="69"/>
      <c r="DH172" s="69"/>
      <c r="DI172" s="69"/>
      <c r="DJ172" s="69"/>
      <c r="DK172" s="69"/>
      <c r="DL172" s="69"/>
      <c r="DM172" s="69"/>
      <c r="DN172" s="69"/>
      <c r="DO172" s="69"/>
      <c r="DP172" s="69"/>
      <c r="DQ172" s="69"/>
      <c r="DR172" s="69"/>
      <c r="DS172" s="69"/>
      <c r="DT172" s="69"/>
      <c r="DU172" s="69"/>
      <c r="DV172" s="69"/>
      <c r="DW172" s="69"/>
      <c r="DX172" s="69"/>
      <c r="DY172" s="69"/>
      <c r="DZ172" s="69"/>
      <c r="EA172" s="69"/>
      <c r="EB172" s="69"/>
      <c r="EC172" s="69"/>
      <c r="ED172" s="69"/>
      <c r="EE172" s="69"/>
      <c r="EF172" s="69"/>
      <c r="EG172" s="69"/>
      <c r="EH172" s="69"/>
      <c r="EI172" s="69"/>
      <c r="EJ172" s="69"/>
      <c r="EK172" s="69"/>
      <c r="EL172" s="69"/>
      <c r="EM172" s="69"/>
      <c r="EN172" s="69"/>
      <c r="EO172" s="69"/>
      <c r="EP172" s="69"/>
      <c r="EQ172" s="69"/>
      <c r="ER172" s="69"/>
      <c r="ES172" s="69"/>
      <c r="ET172" s="69"/>
      <c r="EU172" s="69"/>
      <c r="EV172" s="69"/>
      <c r="EW172" s="69"/>
      <c r="EX172" s="69"/>
      <c r="EY172" s="69"/>
      <c r="EZ172" s="69"/>
      <c r="FA172" s="69"/>
      <c r="FB172" s="69"/>
      <c r="FC172" s="69"/>
      <c r="FD172" s="69"/>
      <c r="FE172" s="69"/>
      <c r="FF172" s="69"/>
      <c r="FG172" s="69"/>
      <c r="FH172" s="69"/>
      <c r="FI172" s="69"/>
      <c r="FJ172" s="69"/>
      <c r="FK172" s="69"/>
      <c r="FL172" s="69"/>
      <c r="FM172" s="69"/>
      <c r="FN172" s="69"/>
      <c r="FO172" s="69"/>
      <c r="FP172" s="69"/>
      <c r="FQ172" s="69"/>
      <c r="FR172" s="69"/>
      <c r="FS172" s="69"/>
      <c r="FT172" s="69"/>
      <c r="FU172" s="69"/>
      <c r="FV172" s="69"/>
      <c r="FW172" s="69"/>
      <c r="FX172" s="69"/>
      <c r="FY172" s="69"/>
      <c r="FZ172" s="69"/>
      <c r="GA172" s="69"/>
      <c r="GB172" s="69"/>
      <c r="GC172" s="69"/>
      <c r="GD172" s="69"/>
      <c r="GE172" s="69"/>
      <c r="GF172" s="69"/>
      <c r="GG172" s="69"/>
      <c r="GH172" s="69"/>
      <c r="GI172" s="69"/>
      <c r="GJ172" s="69"/>
      <c r="GK172" s="69"/>
      <c r="GL172" s="69"/>
      <c r="GM172" s="69"/>
      <c r="GN172" s="69"/>
      <c r="GO172" s="69"/>
      <c r="GP172" s="69"/>
      <c r="GQ172" s="69"/>
      <c r="GR172" s="69"/>
      <c r="GS172" s="69"/>
      <c r="GT172" s="69"/>
      <c r="GU172" s="69"/>
      <c r="GV172" s="69"/>
      <c r="GW172" s="69"/>
      <c r="GX172" s="69"/>
      <c r="GY172" s="69"/>
      <c r="GZ172" s="69"/>
      <c r="HA172" s="69"/>
      <c r="HB172" s="69"/>
      <c r="HC172" s="69"/>
      <c r="HD172" s="69"/>
      <c r="HE172" s="69"/>
      <c r="HF172" s="69"/>
      <c r="HG172" s="69"/>
      <c r="HH172" s="69"/>
      <c r="HI172" s="69"/>
      <c r="HJ172" s="69"/>
      <c r="HK172" s="69"/>
      <c r="HL172" s="69"/>
      <c r="HM172" s="69"/>
      <c r="HN172" s="69"/>
      <c r="HO172" s="69"/>
      <c r="HP172" s="69"/>
      <c r="HQ172" s="69"/>
      <c r="HR172" s="69"/>
      <c r="HS172" s="69"/>
      <c r="HT172" s="69"/>
      <c r="HU172" s="69"/>
      <c r="HV172" s="69"/>
      <c r="HW172" s="69"/>
      <c r="HX172" s="69"/>
      <c r="HY172" s="69"/>
      <c r="HZ172" s="69"/>
      <c r="IA172" s="69"/>
      <c r="IB172" s="69"/>
      <c r="IC172" s="69"/>
      <c r="ID172" s="69"/>
      <c r="IE172" s="69"/>
      <c r="IF172" s="69"/>
      <c r="IG172" s="69"/>
      <c r="IH172" s="69"/>
      <c r="II172" s="69"/>
      <c r="IJ172" s="69"/>
      <c r="IK172" s="69"/>
      <c r="IL172" s="69"/>
      <c r="IM172" s="69"/>
      <c r="IN172" s="69"/>
      <c r="IO172" s="69"/>
      <c r="IP172" s="69"/>
      <c r="IQ172" s="69"/>
      <c r="IR172" s="69"/>
      <c r="IS172" s="69"/>
      <c r="IT172" s="69"/>
      <c r="IU172" s="69"/>
      <c r="IV172" s="69"/>
    </row>
    <row r="173" spans="1:256" ht="35.450000000000003" customHeight="1" x14ac:dyDescent="0.3">
      <c r="C173" s="59"/>
      <c r="D173" s="34"/>
      <c r="E173" s="34"/>
      <c r="F173" s="71" t="s">
        <v>152</v>
      </c>
      <c r="G173" s="36"/>
      <c r="H173" s="37"/>
      <c r="I173" s="37"/>
      <c r="J173" s="29"/>
      <c r="K173" s="37"/>
    </row>
    <row r="174" spans="1:256" ht="15.75" thickBot="1" x14ac:dyDescent="0.35"/>
    <row r="175" spans="1:256" ht="15.75" thickBot="1" x14ac:dyDescent="0.35">
      <c r="F175" s="41" t="s">
        <v>25</v>
      </c>
      <c r="G175" s="42">
        <v>0</v>
      </c>
    </row>
    <row r="177" spans="1:256" ht="15.75" thickBot="1" x14ac:dyDescent="0.35"/>
    <row r="178" spans="1:256" ht="15.75" thickBot="1" x14ac:dyDescent="0.35">
      <c r="C178" s="21" t="s">
        <v>153</v>
      </c>
    </row>
    <row r="179" spans="1:256" x14ac:dyDescent="0.3">
      <c r="A179" s="69"/>
      <c r="F179" s="69"/>
      <c r="H179" s="69"/>
      <c r="J179" s="69"/>
      <c r="K179" s="69"/>
      <c r="L179" s="69"/>
      <c r="M179" s="69"/>
      <c r="N179" s="69"/>
      <c r="O179" s="69"/>
      <c r="P179" s="69"/>
      <c r="Q179" s="69"/>
      <c r="R179" s="69"/>
      <c r="S179" s="69"/>
      <c r="T179" s="69"/>
      <c r="U179" s="69"/>
      <c r="V179" s="69"/>
      <c r="W179" s="69"/>
      <c r="X179" s="69"/>
      <c r="Y179" s="69"/>
      <c r="Z179" s="69"/>
      <c r="AA179" s="69"/>
      <c r="AB179" s="69"/>
      <c r="AC179" s="69"/>
      <c r="AD179" s="69"/>
      <c r="AE179" s="69"/>
      <c r="AF179" s="69"/>
      <c r="AG179" s="69"/>
      <c r="AH179" s="69"/>
      <c r="AI179" s="69"/>
      <c r="AJ179" s="69"/>
      <c r="AK179" s="69"/>
      <c r="AL179" s="69"/>
      <c r="AM179" s="69"/>
      <c r="AN179" s="69"/>
      <c r="AO179" s="69"/>
      <c r="AP179" s="69"/>
      <c r="AQ179" s="69"/>
      <c r="AR179" s="69"/>
      <c r="AS179" s="69"/>
      <c r="AT179" s="69"/>
      <c r="AU179" s="69"/>
      <c r="AV179" s="69"/>
      <c r="AW179" s="69"/>
      <c r="AX179" s="69"/>
      <c r="AY179" s="69"/>
      <c r="AZ179" s="69"/>
      <c r="BA179" s="69"/>
      <c r="BB179" s="69"/>
      <c r="BC179" s="69"/>
      <c r="BD179" s="69"/>
      <c r="BE179" s="69"/>
      <c r="BF179" s="69"/>
      <c r="BG179" s="69"/>
      <c r="BH179" s="69"/>
      <c r="BI179" s="69"/>
      <c r="BJ179" s="69"/>
      <c r="BK179" s="69"/>
      <c r="BL179" s="69"/>
      <c r="BM179" s="69"/>
      <c r="BN179" s="69"/>
      <c r="BO179" s="69"/>
      <c r="BP179" s="69"/>
      <c r="BQ179" s="69"/>
      <c r="BR179" s="69"/>
      <c r="BS179" s="69"/>
      <c r="BT179" s="69"/>
      <c r="BU179" s="69"/>
      <c r="BV179" s="69"/>
      <c r="BW179" s="69"/>
      <c r="BX179" s="69"/>
      <c r="BY179" s="69"/>
      <c r="BZ179" s="69"/>
      <c r="CA179" s="69"/>
      <c r="CB179" s="69"/>
      <c r="CC179" s="69"/>
      <c r="CD179" s="69"/>
      <c r="CE179" s="69"/>
      <c r="CF179" s="69"/>
      <c r="CG179" s="69"/>
      <c r="CH179" s="69"/>
      <c r="CI179" s="69"/>
      <c r="CJ179" s="69"/>
      <c r="CK179" s="69"/>
      <c r="CL179" s="69"/>
      <c r="CM179" s="69"/>
      <c r="CN179" s="69"/>
      <c r="CO179" s="69"/>
      <c r="CP179" s="69"/>
      <c r="CQ179" s="69"/>
      <c r="CR179" s="69"/>
      <c r="CS179" s="69"/>
      <c r="CT179" s="69"/>
      <c r="CU179" s="69"/>
      <c r="CV179" s="69"/>
      <c r="CW179" s="69"/>
      <c r="CX179" s="69"/>
      <c r="CY179" s="69"/>
      <c r="CZ179" s="69"/>
      <c r="DA179" s="69"/>
      <c r="DB179" s="69"/>
      <c r="DC179" s="69"/>
      <c r="DD179" s="69"/>
      <c r="DE179" s="69"/>
      <c r="DF179" s="69"/>
      <c r="DG179" s="69"/>
      <c r="DH179" s="69"/>
      <c r="DI179" s="69"/>
      <c r="DJ179" s="69"/>
      <c r="DK179" s="69"/>
      <c r="DL179" s="69"/>
      <c r="DM179" s="69"/>
      <c r="DN179" s="69"/>
      <c r="DO179" s="69"/>
      <c r="DP179" s="69"/>
      <c r="DQ179" s="69"/>
      <c r="DR179" s="69"/>
      <c r="DS179" s="69"/>
      <c r="DT179" s="69"/>
      <c r="DU179" s="69"/>
      <c r="DV179" s="69"/>
      <c r="DW179" s="69"/>
      <c r="DX179" s="69"/>
      <c r="DY179" s="69"/>
      <c r="DZ179" s="69"/>
      <c r="EA179" s="69"/>
      <c r="EB179" s="69"/>
      <c r="EC179" s="69"/>
      <c r="ED179" s="69"/>
      <c r="EE179" s="69"/>
      <c r="EF179" s="69"/>
      <c r="EG179" s="69"/>
      <c r="EH179" s="69"/>
      <c r="EI179" s="69"/>
      <c r="EJ179" s="69"/>
      <c r="EK179" s="69"/>
      <c r="EL179" s="69"/>
      <c r="EM179" s="69"/>
      <c r="EN179" s="69"/>
      <c r="EO179" s="69"/>
      <c r="EP179" s="69"/>
      <c r="EQ179" s="69"/>
      <c r="ER179" s="69"/>
      <c r="ES179" s="69"/>
      <c r="ET179" s="69"/>
      <c r="EU179" s="69"/>
      <c r="EV179" s="69"/>
      <c r="EW179" s="69"/>
      <c r="EX179" s="69"/>
      <c r="EY179" s="69"/>
      <c r="EZ179" s="69"/>
      <c r="FA179" s="69"/>
      <c r="FB179" s="69"/>
      <c r="FC179" s="69"/>
      <c r="FD179" s="69"/>
      <c r="FE179" s="69"/>
      <c r="FF179" s="69"/>
      <c r="FG179" s="69"/>
      <c r="FH179" s="69"/>
      <c r="FI179" s="69"/>
      <c r="FJ179" s="69"/>
      <c r="FK179" s="69"/>
      <c r="FL179" s="69"/>
      <c r="FM179" s="69"/>
      <c r="FN179" s="69"/>
      <c r="FO179" s="69"/>
      <c r="FP179" s="69"/>
      <c r="FQ179" s="69"/>
      <c r="FR179" s="69"/>
      <c r="FS179" s="69"/>
      <c r="FT179" s="69"/>
      <c r="FU179" s="69"/>
      <c r="FV179" s="69"/>
      <c r="FW179" s="69"/>
      <c r="FX179" s="69"/>
      <c r="FY179" s="69"/>
      <c r="FZ179" s="69"/>
      <c r="GA179" s="69"/>
      <c r="GB179" s="69"/>
      <c r="GC179" s="69"/>
      <c r="GD179" s="69"/>
      <c r="GE179" s="69"/>
      <c r="GF179" s="69"/>
      <c r="GG179" s="69"/>
      <c r="GH179" s="69"/>
      <c r="GI179" s="69"/>
      <c r="GJ179" s="69"/>
      <c r="GK179" s="69"/>
      <c r="GL179" s="69"/>
      <c r="GM179" s="69"/>
      <c r="GN179" s="69"/>
      <c r="GO179" s="69"/>
      <c r="GP179" s="69"/>
      <c r="GQ179" s="69"/>
      <c r="GR179" s="69"/>
      <c r="GS179" s="69"/>
      <c r="GT179" s="69"/>
      <c r="GU179" s="69"/>
      <c r="GV179" s="69"/>
      <c r="GW179" s="69"/>
      <c r="GX179" s="69"/>
      <c r="GY179" s="69"/>
      <c r="GZ179" s="69"/>
      <c r="HA179" s="69"/>
      <c r="HB179" s="69"/>
      <c r="HC179" s="69"/>
      <c r="HD179" s="69"/>
      <c r="HE179" s="69"/>
      <c r="HF179" s="69"/>
      <c r="HG179" s="69"/>
      <c r="HH179" s="69"/>
      <c r="HI179" s="69"/>
      <c r="HJ179" s="69"/>
      <c r="HK179" s="69"/>
      <c r="HL179" s="69"/>
      <c r="HM179" s="69"/>
      <c r="HN179" s="69"/>
      <c r="HO179" s="69"/>
      <c r="HP179" s="69"/>
      <c r="HQ179" s="69"/>
      <c r="HR179" s="69"/>
      <c r="HS179" s="69"/>
      <c r="HT179" s="69"/>
      <c r="HU179" s="69"/>
      <c r="HV179" s="69"/>
      <c r="HW179" s="69"/>
      <c r="HX179" s="69"/>
      <c r="HY179" s="69"/>
      <c r="HZ179" s="69"/>
      <c r="IA179" s="69"/>
      <c r="IB179" s="69"/>
      <c r="IC179" s="69"/>
      <c r="ID179" s="69"/>
      <c r="IE179" s="69"/>
      <c r="IF179" s="69"/>
      <c r="IG179" s="69"/>
      <c r="IH179" s="69"/>
      <c r="II179" s="69"/>
      <c r="IJ179" s="69"/>
      <c r="IK179" s="69"/>
      <c r="IL179" s="69"/>
      <c r="IM179" s="69"/>
      <c r="IN179" s="69"/>
      <c r="IO179" s="69"/>
      <c r="IP179" s="69"/>
      <c r="IQ179" s="69"/>
      <c r="IR179" s="69"/>
      <c r="IS179" s="69"/>
      <c r="IT179" s="69"/>
      <c r="IU179" s="69"/>
      <c r="IV179" s="69"/>
    </row>
    <row r="180" spans="1:256" ht="44.45" customHeight="1" x14ac:dyDescent="0.3">
      <c r="C180" s="59">
        <v>42284</v>
      </c>
      <c r="D180" s="34" t="s">
        <v>17</v>
      </c>
      <c r="E180" s="34" t="s">
        <v>154</v>
      </c>
      <c r="F180" s="49" t="s">
        <v>155</v>
      </c>
      <c r="G180" s="36">
        <v>534</v>
      </c>
      <c r="H180" s="37" t="s">
        <v>103</v>
      </c>
      <c r="I180" s="37" t="s">
        <v>21</v>
      </c>
      <c r="J180" s="29" t="s">
        <v>22</v>
      </c>
      <c r="K180" s="37" t="s">
        <v>23</v>
      </c>
    </row>
    <row r="181" spans="1:256" ht="44.45" customHeight="1" x14ac:dyDescent="0.3">
      <c r="C181" s="59">
        <v>42306</v>
      </c>
      <c r="D181" s="34" t="s">
        <v>17</v>
      </c>
      <c r="E181" s="34" t="s">
        <v>156</v>
      </c>
      <c r="F181" s="49" t="s">
        <v>157</v>
      </c>
      <c r="G181" s="36">
        <v>1143</v>
      </c>
      <c r="H181" s="37" t="s">
        <v>103</v>
      </c>
      <c r="I181" s="37" t="s">
        <v>21</v>
      </c>
      <c r="J181" s="29" t="s">
        <v>22</v>
      </c>
      <c r="K181" s="37" t="s">
        <v>23</v>
      </c>
    </row>
    <row r="182" spans="1:256" ht="15.75" thickBot="1" x14ac:dyDescent="0.35"/>
    <row r="183" spans="1:256" ht="15.75" thickBot="1" x14ac:dyDescent="0.35">
      <c r="F183" s="41" t="s">
        <v>25</v>
      </c>
      <c r="G183" s="42">
        <f>SUM(G180:G182)</f>
        <v>1677</v>
      </c>
    </row>
    <row r="186" spans="1:256" ht="15.75" thickBot="1" x14ac:dyDescent="0.35"/>
    <row r="187" spans="1:256" ht="15.75" thickBot="1" x14ac:dyDescent="0.35">
      <c r="C187" s="105" t="s">
        <v>158</v>
      </c>
      <c r="D187" s="106"/>
    </row>
    <row r="188" spans="1:256" x14ac:dyDescent="0.3">
      <c r="A188" s="69"/>
      <c r="F188" s="69"/>
      <c r="H188" s="69"/>
      <c r="J188" s="69"/>
      <c r="K188" s="69"/>
      <c r="L188" s="69"/>
      <c r="M188" s="69"/>
      <c r="N188" s="69"/>
      <c r="O188" s="69"/>
      <c r="P188" s="69"/>
      <c r="Q188" s="69"/>
      <c r="R188" s="69"/>
      <c r="S188" s="69"/>
      <c r="T188" s="69"/>
      <c r="U188" s="69"/>
      <c r="V188" s="69"/>
      <c r="W188" s="69"/>
      <c r="X188" s="69"/>
      <c r="Y188" s="69"/>
      <c r="Z188" s="69"/>
      <c r="AA188" s="69"/>
      <c r="AB188" s="69"/>
      <c r="AC188" s="69"/>
      <c r="AD188" s="69"/>
      <c r="AE188" s="69"/>
      <c r="AF188" s="69"/>
      <c r="AG188" s="69"/>
      <c r="AH188" s="69"/>
      <c r="AI188" s="69"/>
      <c r="AJ188" s="69"/>
      <c r="AK188" s="69"/>
      <c r="AL188" s="69"/>
      <c r="AM188" s="69"/>
      <c r="AN188" s="69"/>
      <c r="AO188" s="69"/>
      <c r="AP188" s="69"/>
      <c r="AQ188" s="69"/>
      <c r="AR188" s="69"/>
      <c r="AS188" s="69"/>
      <c r="AT188" s="69"/>
      <c r="AU188" s="69"/>
      <c r="AV188" s="69"/>
      <c r="AW188" s="69"/>
      <c r="AX188" s="69"/>
      <c r="AY188" s="69"/>
      <c r="AZ188" s="69"/>
      <c r="BA188" s="69"/>
      <c r="BB188" s="69"/>
      <c r="BC188" s="69"/>
      <c r="BD188" s="69"/>
      <c r="BE188" s="69"/>
      <c r="BF188" s="69"/>
      <c r="BG188" s="69"/>
      <c r="BH188" s="69"/>
      <c r="BI188" s="69"/>
      <c r="BJ188" s="69"/>
      <c r="BK188" s="69"/>
      <c r="BL188" s="69"/>
      <c r="BM188" s="69"/>
      <c r="BN188" s="69"/>
      <c r="BO188" s="69"/>
      <c r="BP188" s="69"/>
      <c r="BQ188" s="69"/>
      <c r="BR188" s="69"/>
      <c r="BS188" s="69"/>
      <c r="BT188" s="69"/>
      <c r="BU188" s="69"/>
      <c r="BV188" s="69"/>
      <c r="BW188" s="69"/>
      <c r="BX188" s="69"/>
      <c r="BY188" s="69"/>
      <c r="BZ188" s="69"/>
      <c r="CA188" s="69"/>
      <c r="CB188" s="69"/>
      <c r="CC188" s="69"/>
      <c r="CD188" s="69"/>
      <c r="CE188" s="69"/>
      <c r="CF188" s="69"/>
      <c r="CG188" s="69"/>
      <c r="CH188" s="69"/>
      <c r="CI188" s="69"/>
      <c r="CJ188" s="69"/>
      <c r="CK188" s="69"/>
      <c r="CL188" s="69"/>
      <c r="CM188" s="69"/>
      <c r="CN188" s="69"/>
      <c r="CO188" s="69"/>
      <c r="CP188" s="69"/>
      <c r="CQ188" s="69"/>
      <c r="CR188" s="69"/>
      <c r="CS188" s="69"/>
      <c r="CT188" s="69"/>
      <c r="CU188" s="69"/>
      <c r="CV188" s="69"/>
      <c r="CW188" s="69"/>
      <c r="CX188" s="69"/>
      <c r="CY188" s="69"/>
      <c r="CZ188" s="69"/>
      <c r="DA188" s="69"/>
      <c r="DB188" s="69"/>
      <c r="DC188" s="69"/>
      <c r="DD188" s="69"/>
      <c r="DE188" s="69"/>
      <c r="DF188" s="69"/>
      <c r="DG188" s="69"/>
      <c r="DH188" s="69"/>
      <c r="DI188" s="69"/>
      <c r="DJ188" s="69"/>
      <c r="DK188" s="69"/>
      <c r="DL188" s="69"/>
      <c r="DM188" s="69"/>
      <c r="DN188" s="69"/>
      <c r="DO188" s="69"/>
      <c r="DP188" s="69"/>
      <c r="DQ188" s="69"/>
      <c r="DR188" s="69"/>
      <c r="DS188" s="69"/>
      <c r="DT188" s="69"/>
      <c r="DU188" s="69"/>
      <c r="DV188" s="69"/>
      <c r="DW188" s="69"/>
      <c r="DX188" s="69"/>
      <c r="DY188" s="69"/>
      <c r="DZ188" s="69"/>
      <c r="EA188" s="69"/>
      <c r="EB188" s="69"/>
      <c r="EC188" s="69"/>
      <c r="ED188" s="69"/>
      <c r="EE188" s="69"/>
      <c r="EF188" s="69"/>
      <c r="EG188" s="69"/>
      <c r="EH188" s="69"/>
      <c r="EI188" s="69"/>
      <c r="EJ188" s="69"/>
      <c r="EK188" s="69"/>
      <c r="EL188" s="69"/>
      <c r="EM188" s="69"/>
      <c r="EN188" s="69"/>
      <c r="EO188" s="69"/>
      <c r="EP188" s="69"/>
      <c r="EQ188" s="69"/>
      <c r="ER188" s="69"/>
      <c r="ES188" s="69"/>
      <c r="ET188" s="69"/>
      <c r="EU188" s="69"/>
      <c r="EV188" s="69"/>
      <c r="EW188" s="69"/>
      <c r="EX188" s="69"/>
      <c r="EY188" s="69"/>
      <c r="EZ188" s="69"/>
      <c r="FA188" s="69"/>
      <c r="FB188" s="69"/>
      <c r="FC188" s="69"/>
      <c r="FD188" s="69"/>
      <c r="FE188" s="69"/>
      <c r="FF188" s="69"/>
      <c r="FG188" s="69"/>
      <c r="FH188" s="69"/>
      <c r="FI188" s="69"/>
      <c r="FJ188" s="69"/>
      <c r="FK188" s="69"/>
      <c r="FL188" s="69"/>
      <c r="FM188" s="69"/>
      <c r="FN188" s="69"/>
      <c r="FO188" s="69"/>
      <c r="FP188" s="69"/>
      <c r="FQ188" s="69"/>
      <c r="FR188" s="69"/>
      <c r="FS188" s="69"/>
      <c r="FT188" s="69"/>
      <c r="FU188" s="69"/>
      <c r="FV188" s="69"/>
      <c r="FW188" s="69"/>
      <c r="FX188" s="69"/>
      <c r="FY188" s="69"/>
      <c r="FZ188" s="69"/>
      <c r="GA188" s="69"/>
      <c r="GB188" s="69"/>
      <c r="GC188" s="69"/>
      <c r="GD188" s="69"/>
      <c r="GE188" s="69"/>
      <c r="GF188" s="69"/>
      <c r="GG188" s="69"/>
      <c r="GH188" s="69"/>
      <c r="GI188" s="69"/>
      <c r="GJ188" s="69"/>
      <c r="GK188" s="69"/>
      <c r="GL188" s="69"/>
      <c r="GM188" s="69"/>
      <c r="GN188" s="69"/>
      <c r="GO188" s="69"/>
      <c r="GP188" s="69"/>
      <c r="GQ188" s="69"/>
      <c r="GR188" s="69"/>
      <c r="GS188" s="69"/>
      <c r="GT188" s="69"/>
      <c r="GU188" s="69"/>
      <c r="GV188" s="69"/>
      <c r="GW188" s="69"/>
      <c r="GX188" s="69"/>
      <c r="GY188" s="69"/>
      <c r="GZ188" s="69"/>
      <c r="HA188" s="69"/>
      <c r="HB188" s="69"/>
      <c r="HC188" s="69"/>
      <c r="HD188" s="69"/>
      <c r="HE188" s="69"/>
      <c r="HF188" s="69"/>
      <c r="HG188" s="69"/>
      <c r="HH188" s="69"/>
      <c r="HI188" s="69"/>
      <c r="HJ188" s="69"/>
      <c r="HK188" s="69"/>
      <c r="HL188" s="69"/>
      <c r="HM188" s="69"/>
      <c r="HN188" s="69"/>
      <c r="HO188" s="69"/>
      <c r="HP188" s="69"/>
      <c r="HQ188" s="69"/>
      <c r="HR188" s="69"/>
      <c r="HS188" s="69"/>
      <c r="HT188" s="69"/>
      <c r="HU188" s="69"/>
      <c r="HV188" s="69"/>
      <c r="HW188" s="69"/>
      <c r="HX188" s="69"/>
      <c r="HY188" s="69"/>
      <c r="HZ188" s="69"/>
      <c r="IA188" s="69"/>
      <c r="IB188" s="69"/>
      <c r="IC188" s="69"/>
      <c r="ID188" s="69"/>
      <c r="IE188" s="69"/>
      <c r="IF188" s="69"/>
      <c r="IG188" s="69"/>
      <c r="IH188" s="69"/>
      <c r="II188" s="69"/>
      <c r="IJ188" s="69"/>
      <c r="IK188" s="69"/>
      <c r="IL188" s="69"/>
      <c r="IM188" s="69"/>
      <c r="IN188" s="69"/>
      <c r="IO188" s="69"/>
      <c r="IP188" s="69"/>
      <c r="IQ188" s="69"/>
      <c r="IR188" s="69"/>
      <c r="IS188" s="69"/>
      <c r="IT188" s="69"/>
      <c r="IU188" s="69"/>
      <c r="IV188" s="69"/>
    </row>
    <row r="189" spans="1:256" ht="35.450000000000003" customHeight="1" x14ac:dyDescent="0.3">
      <c r="C189" s="59"/>
      <c r="D189" s="34"/>
      <c r="E189" s="34"/>
      <c r="F189" s="71" t="s">
        <v>152</v>
      </c>
      <c r="G189" s="36"/>
      <c r="H189" s="37"/>
      <c r="I189" s="37"/>
      <c r="J189" s="29"/>
      <c r="K189" s="37"/>
    </row>
    <row r="191" spans="1:256" ht="15.75" thickBot="1" x14ac:dyDescent="0.35"/>
    <row r="192" spans="1:256" ht="15.75" thickBot="1" x14ac:dyDescent="0.35">
      <c r="F192" s="41" t="s">
        <v>25</v>
      </c>
      <c r="G192" s="42">
        <v>0</v>
      </c>
    </row>
  </sheetData>
  <mergeCells count="7">
    <mergeCell ref="C187:D187"/>
    <mergeCell ref="C3:H3"/>
    <mergeCell ref="C4:H4"/>
    <mergeCell ref="C5:H5"/>
    <mergeCell ref="C7:K7"/>
    <mergeCell ref="D8:E8"/>
    <mergeCell ref="C171:D17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6"/>
  <sheetViews>
    <sheetView tabSelected="1" topLeftCell="A4" zoomScale="70" zoomScaleNormal="70" workbookViewId="0">
      <pane xSplit="5" ySplit="8" topLeftCell="F45" activePane="bottomRight" state="frozen"/>
      <selection activeCell="A4" sqref="A4"/>
      <selection pane="topRight" activeCell="F4" sqref="F4"/>
      <selection pane="bottomLeft" activeCell="A12" sqref="A12"/>
      <selection pane="bottomRight" activeCell="G55" sqref="G55"/>
    </sheetView>
  </sheetViews>
  <sheetFormatPr baseColWidth="10" defaultColWidth="11.5703125" defaultRowHeight="15" x14ac:dyDescent="0.3"/>
  <cols>
    <col min="1" max="1" width="11.5703125" style="55" customWidth="1"/>
    <col min="2" max="2" width="27.140625" style="1" customWidth="1"/>
    <col min="3" max="3" width="13.42578125" style="1" customWidth="1"/>
    <col min="4" max="4" width="13.7109375" style="9" customWidth="1"/>
    <col min="5" max="5" width="15.7109375" style="1" customWidth="1"/>
    <col min="6" max="6" width="13.42578125" style="1" customWidth="1"/>
    <col min="7" max="7" width="16" style="1" customWidth="1"/>
    <col min="8" max="8" width="11.5703125" style="1" customWidth="1"/>
    <col min="9" max="9" width="12" style="1" customWidth="1"/>
    <col min="10" max="10" width="15" style="72" customWidth="1"/>
    <col min="11" max="16384" width="11.5703125" style="1"/>
  </cols>
  <sheetData>
    <row r="2" spans="1:10" ht="15.75" thickBot="1" x14ac:dyDescent="0.35"/>
    <row r="3" spans="1:10" ht="18" x14ac:dyDescent="0.35">
      <c r="B3" s="107" t="s">
        <v>0</v>
      </c>
      <c r="C3" s="108"/>
      <c r="D3" s="108"/>
      <c r="E3" s="108"/>
      <c r="F3" s="108"/>
      <c r="G3" s="109"/>
    </row>
    <row r="4" spans="1:10" ht="18" x14ac:dyDescent="0.35">
      <c r="B4" s="110" t="s">
        <v>1</v>
      </c>
      <c r="C4" s="111"/>
      <c r="D4" s="111"/>
      <c r="E4" s="111"/>
      <c r="F4" s="111"/>
      <c r="G4" s="112"/>
    </row>
    <row r="5" spans="1:10" ht="18.75" thickBot="1" x14ac:dyDescent="0.4">
      <c r="B5" s="118" t="s">
        <v>159</v>
      </c>
      <c r="C5" s="119"/>
      <c r="D5" s="119"/>
      <c r="E5" s="119"/>
      <c r="F5" s="119"/>
      <c r="G5" s="120"/>
    </row>
    <row r="6" spans="1:10" ht="18" x14ac:dyDescent="0.35">
      <c r="D6" s="73"/>
      <c r="E6" s="3"/>
      <c r="F6" s="3"/>
      <c r="G6" s="3"/>
    </row>
    <row r="7" spans="1:10" ht="18" x14ac:dyDescent="0.35">
      <c r="A7" s="74" t="s">
        <v>160</v>
      </c>
      <c r="B7" s="116" t="s">
        <v>161</v>
      </c>
      <c r="C7" s="116"/>
      <c r="D7" s="116"/>
      <c r="E7" s="116"/>
      <c r="F7" s="116"/>
      <c r="G7" s="116"/>
      <c r="H7" s="116"/>
      <c r="I7" s="116"/>
      <c r="J7" s="116"/>
    </row>
    <row r="8" spans="1:10" ht="18.75" thickBot="1" x14ac:dyDescent="0.4">
      <c r="A8" s="75"/>
      <c r="B8" s="76"/>
      <c r="C8" s="76"/>
      <c r="D8" s="76"/>
      <c r="E8" s="76"/>
      <c r="F8" s="76"/>
      <c r="G8" s="76"/>
    </row>
    <row r="9" spans="1:10" ht="18" x14ac:dyDescent="0.35">
      <c r="A9" s="77"/>
      <c r="B9" s="78"/>
      <c r="C9" s="121"/>
      <c r="D9" s="121"/>
      <c r="E9" s="79"/>
      <c r="F9" s="79"/>
      <c r="G9" s="79" t="s">
        <v>162</v>
      </c>
      <c r="H9" s="80"/>
      <c r="I9" s="80"/>
      <c r="J9" s="81"/>
    </row>
    <row r="10" spans="1:10" ht="18" x14ac:dyDescent="0.35">
      <c r="A10" s="82"/>
      <c r="B10" s="83" t="s">
        <v>1</v>
      </c>
      <c r="C10" s="84" t="s">
        <v>163</v>
      </c>
      <c r="D10" s="122" t="s">
        <v>164</v>
      </c>
      <c r="E10" s="122"/>
      <c r="F10" s="84"/>
      <c r="G10" s="84" t="s">
        <v>165</v>
      </c>
      <c r="H10" s="84"/>
      <c r="I10" s="122" t="s">
        <v>166</v>
      </c>
      <c r="J10" s="123"/>
    </row>
    <row r="11" spans="1:10" ht="15.75" thickBot="1" x14ac:dyDescent="0.35">
      <c r="B11" s="85"/>
      <c r="C11" s="86"/>
      <c r="D11" s="87" t="s">
        <v>167</v>
      </c>
      <c r="E11" s="87" t="s">
        <v>168</v>
      </c>
      <c r="F11" s="87"/>
      <c r="G11" s="87" t="s">
        <v>168</v>
      </c>
      <c r="H11" s="87"/>
      <c r="I11" s="87" t="s">
        <v>169</v>
      </c>
      <c r="J11" s="88" t="s">
        <v>170</v>
      </c>
    </row>
    <row r="12" spans="1:10" x14ac:dyDescent="0.3">
      <c r="B12" s="48"/>
      <c r="C12" s="48"/>
      <c r="D12" s="89"/>
      <c r="E12" s="48"/>
      <c r="F12" s="48"/>
      <c r="G12" s="90"/>
      <c r="H12" s="48"/>
      <c r="I12" s="90"/>
      <c r="J12" s="91"/>
    </row>
    <row r="13" spans="1:10" s="97" customFormat="1" ht="25.5" customHeight="1" x14ac:dyDescent="0.2">
      <c r="A13" s="50"/>
      <c r="B13" s="92" t="s">
        <v>171</v>
      </c>
      <c r="C13" s="93"/>
      <c r="D13" s="94">
        <f>SUM(C14:C16)</f>
        <v>2784</v>
      </c>
      <c r="E13" s="95">
        <f>D13</f>
        <v>2784</v>
      </c>
      <c r="F13" s="96"/>
      <c r="G13" s="96">
        <v>2784</v>
      </c>
      <c r="I13" s="98">
        <f>G13-E13</f>
        <v>0</v>
      </c>
      <c r="J13" s="99">
        <f>SUM(I13/G13)*100</f>
        <v>0</v>
      </c>
    </row>
    <row r="14" spans="1:10" s="97" customFormat="1" ht="25.5" customHeight="1" x14ac:dyDescent="0.2">
      <c r="A14" s="100" t="s">
        <v>172</v>
      </c>
      <c r="B14" s="101" t="s">
        <v>173</v>
      </c>
      <c r="C14" s="96">
        <v>0</v>
      </c>
      <c r="D14" s="102"/>
      <c r="E14" s="96"/>
      <c r="F14" s="96"/>
      <c r="G14" s="96"/>
      <c r="I14" s="98"/>
      <c r="J14" s="99"/>
    </row>
    <row r="15" spans="1:10" s="97" customFormat="1" ht="25.5" customHeight="1" x14ac:dyDescent="0.2">
      <c r="A15" s="100" t="s">
        <v>174</v>
      </c>
      <c r="B15" s="101" t="s">
        <v>175</v>
      </c>
      <c r="C15" s="96">
        <v>2784</v>
      </c>
      <c r="D15" s="102"/>
      <c r="E15" s="96"/>
      <c r="F15" s="96"/>
      <c r="G15" s="96"/>
      <c r="I15" s="98"/>
      <c r="J15" s="99"/>
    </row>
    <row r="16" spans="1:10" s="97" customFormat="1" ht="25.5" customHeight="1" x14ac:dyDescent="0.2">
      <c r="A16" s="100" t="s">
        <v>176</v>
      </c>
      <c r="B16" s="101" t="s">
        <v>177</v>
      </c>
      <c r="C16" s="96">
        <v>0</v>
      </c>
      <c r="D16" s="102"/>
      <c r="E16" s="96"/>
      <c r="F16" s="96"/>
      <c r="G16" s="96"/>
      <c r="I16" s="98"/>
      <c r="J16" s="99"/>
    </row>
    <row r="17" spans="1:10" s="97" customFormat="1" ht="25.5" customHeight="1" x14ac:dyDescent="0.2">
      <c r="A17" s="50"/>
      <c r="B17" s="92" t="s">
        <v>178</v>
      </c>
      <c r="C17" s="93"/>
      <c r="D17" s="94">
        <f>SUM(C18:C20)</f>
        <v>171550.07999999999</v>
      </c>
      <c r="E17" s="95">
        <f>D17+E13</f>
        <v>174334.07999999999</v>
      </c>
      <c r="F17" s="96"/>
      <c r="G17" s="96">
        <v>174334</v>
      </c>
      <c r="I17" s="98">
        <f>G17-E17</f>
        <v>-7.9999999987194315E-2</v>
      </c>
      <c r="J17" s="99">
        <f>SUM(I17/G17)*100</f>
        <v>-4.5888925847622559E-5</v>
      </c>
    </row>
    <row r="18" spans="1:10" s="97" customFormat="1" ht="25.5" customHeight="1" x14ac:dyDescent="0.2">
      <c r="A18" s="100" t="s">
        <v>172</v>
      </c>
      <c r="B18" s="101" t="s">
        <v>173</v>
      </c>
      <c r="C18" s="96">
        <v>143710.07999999999</v>
      </c>
      <c r="D18" s="102"/>
      <c r="E18" s="96"/>
      <c r="F18" s="96"/>
      <c r="G18" s="96"/>
      <c r="I18" s="98"/>
      <c r="J18" s="99"/>
    </row>
    <row r="19" spans="1:10" s="97" customFormat="1" ht="25.5" customHeight="1" x14ac:dyDescent="0.2">
      <c r="A19" s="100" t="s">
        <v>174</v>
      </c>
      <c r="B19" s="101" t="s">
        <v>175</v>
      </c>
      <c r="C19" s="96">
        <v>0</v>
      </c>
      <c r="D19" s="102"/>
      <c r="E19" s="96"/>
      <c r="F19" s="96"/>
      <c r="G19" s="96"/>
      <c r="I19" s="98"/>
      <c r="J19" s="99"/>
    </row>
    <row r="20" spans="1:10" s="97" customFormat="1" ht="25.5" customHeight="1" x14ac:dyDescent="0.2">
      <c r="A20" s="100" t="s">
        <v>176</v>
      </c>
      <c r="B20" s="101" t="s">
        <v>177</v>
      </c>
      <c r="C20" s="96">
        <v>27840</v>
      </c>
      <c r="D20" s="102"/>
      <c r="E20" s="96"/>
      <c r="F20" s="96"/>
      <c r="G20" s="96"/>
      <c r="I20" s="98"/>
      <c r="J20" s="99"/>
    </row>
    <row r="21" spans="1:10" s="97" customFormat="1" ht="25.5" customHeight="1" x14ac:dyDescent="0.2">
      <c r="A21" s="50"/>
      <c r="B21" s="92" t="s">
        <v>179</v>
      </c>
      <c r="C21" s="93"/>
      <c r="D21" s="94">
        <f>SUM(C22:C24)</f>
        <v>541537</v>
      </c>
      <c r="E21" s="95">
        <f>D21+E17</f>
        <v>715871.08</v>
      </c>
      <c r="F21" s="96"/>
      <c r="G21" s="96">
        <v>715871</v>
      </c>
      <c r="I21" s="98">
        <f>G21-E21</f>
        <v>-7.9999999958090484E-2</v>
      </c>
      <c r="J21" s="99">
        <f>SUM(I21/G21)*100</f>
        <v>-1.1175197760223627E-5</v>
      </c>
    </row>
    <row r="22" spans="1:10" s="97" customFormat="1" ht="25.5" customHeight="1" x14ac:dyDescent="0.2">
      <c r="A22" s="100" t="s">
        <v>172</v>
      </c>
      <c r="B22" s="101" t="s">
        <v>173</v>
      </c>
      <c r="C22" s="96">
        <v>341828</v>
      </c>
      <c r="D22" s="102"/>
      <c r="E22" s="96"/>
      <c r="F22" s="96"/>
      <c r="G22" s="96"/>
      <c r="I22" s="98"/>
      <c r="J22" s="99"/>
    </row>
    <row r="23" spans="1:10" s="97" customFormat="1" ht="25.5" customHeight="1" x14ac:dyDescent="0.2">
      <c r="A23" s="100" t="s">
        <v>174</v>
      </c>
      <c r="B23" s="101" t="s">
        <v>175</v>
      </c>
      <c r="C23" s="96">
        <v>0</v>
      </c>
      <c r="D23" s="102"/>
      <c r="E23" s="96"/>
      <c r="F23" s="96"/>
      <c r="G23" s="96"/>
      <c r="I23" s="98"/>
      <c r="J23" s="99"/>
    </row>
    <row r="24" spans="1:10" s="97" customFormat="1" ht="25.5" customHeight="1" x14ac:dyDescent="0.2">
      <c r="A24" s="100" t="s">
        <v>176</v>
      </c>
      <c r="B24" s="101" t="s">
        <v>177</v>
      </c>
      <c r="C24" s="96">
        <v>199709</v>
      </c>
      <c r="D24" s="102"/>
      <c r="E24" s="96"/>
      <c r="F24" s="96"/>
      <c r="G24" s="96"/>
      <c r="I24" s="98"/>
      <c r="J24" s="99"/>
    </row>
    <row r="25" spans="1:10" s="97" customFormat="1" ht="25.5" customHeight="1" x14ac:dyDescent="0.2">
      <c r="A25" s="50"/>
      <c r="B25" s="92" t="s">
        <v>180</v>
      </c>
      <c r="C25" s="93"/>
      <c r="D25" s="94">
        <f>SUM(C26:C28)</f>
        <v>1069205.8599999999</v>
      </c>
      <c r="E25" s="95">
        <f>D25+E21</f>
        <v>1785076.94</v>
      </c>
      <c r="F25" s="96"/>
      <c r="G25" s="96">
        <v>1785077</v>
      </c>
      <c r="I25" s="98">
        <f>G25-E25</f>
        <v>6.0000000055879354E-2</v>
      </c>
      <c r="J25" s="99">
        <f>SUM(I25/G25)*100</f>
        <v>3.3611995480239424E-6</v>
      </c>
    </row>
    <row r="26" spans="1:10" s="97" customFormat="1" ht="25.5" customHeight="1" x14ac:dyDescent="0.2">
      <c r="A26" s="100" t="s">
        <v>172</v>
      </c>
      <c r="B26" s="101" t="s">
        <v>173</v>
      </c>
      <c r="C26" s="96">
        <v>0</v>
      </c>
      <c r="D26" s="102"/>
      <c r="E26" s="96"/>
      <c r="F26" s="96"/>
      <c r="G26" s="96"/>
      <c r="I26" s="98"/>
      <c r="J26" s="99"/>
    </row>
    <row r="27" spans="1:10" s="97" customFormat="1" ht="25.5" customHeight="1" x14ac:dyDescent="0.2">
      <c r="A27" s="100" t="s">
        <v>174</v>
      </c>
      <c r="B27" s="101" t="s">
        <v>175</v>
      </c>
      <c r="C27" s="96">
        <v>112504</v>
      </c>
      <c r="D27" s="102"/>
      <c r="E27" s="96"/>
      <c r="F27" s="96"/>
      <c r="G27" s="96"/>
      <c r="I27" s="98"/>
      <c r="J27" s="99"/>
    </row>
    <row r="28" spans="1:10" s="97" customFormat="1" ht="25.5" customHeight="1" x14ac:dyDescent="0.2">
      <c r="A28" s="100" t="s">
        <v>176</v>
      </c>
      <c r="B28" s="101" t="s">
        <v>177</v>
      </c>
      <c r="C28" s="96">
        <f>1014701.86-58000</f>
        <v>956701.86</v>
      </c>
      <c r="D28" s="102"/>
      <c r="E28" s="96"/>
      <c r="F28" s="96"/>
      <c r="G28" s="96"/>
      <c r="I28" s="98"/>
      <c r="J28" s="99"/>
    </row>
    <row r="29" spans="1:10" s="97" customFormat="1" ht="25.5" customHeight="1" x14ac:dyDescent="0.2">
      <c r="A29" s="50"/>
      <c r="B29" s="92" t="s">
        <v>181</v>
      </c>
      <c r="C29" s="93"/>
      <c r="D29" s="94">
        <f>SUM(C30:C32)</f>
        <v>4084352.44</v>
      </c>
      <c r="E29" s="95">
        <f>D29+E25</f>
        <v>5869429.3799999999</v>
      </c>
      <c r="F29" s="96"/>
      <c r="G29" s="103">
        <v>4746464</v>
      </c>
      <c r="I29" s="103">
        <f>G29-E29</f>
        <v>-1122965.3799999999</v>
      </c>
      <c r="J29" s="99">
        <f>SUM(I29/G29)</f>
        <v>-0.23658988670302775</v>
      </c>
    </row>
    <row r="30" spans="1:10" s="97" customFormat="1" ht="25.5" customHeight="1" x14ac:dyDescent="0.2">
      <c r="A30" s="100" t="s">
        <v>172</v>
      </c>
      <c r="B30" s="101" t="s">
        <v>173</v>
      </c>
      <c r="C30" s="96">
        <v>82174.399999999994</v>
      </c>
      <c r="D30" s="102"/>
      <c r="E30" s="96"/>
      <c r="F30" s="96"/>
      <c r="G30" s="96"/>
      <c r="I30" s="98"/>
      <c r="J30" s="99"/>
    </row>
    <row r="31" spans="1:10" s="97" customFormat="1" ht="25.5" customHeight="1" x14ac:dyDescent="0.2">
      <c r="A31" s="100" t="s">
        <v>174</v>
      </c>
      <c r="B31" s="101" t="s">
        <v>175</v>
      </c>
      <c r="C31" s="96">
        <v>154628</v>
      </c>
      <c r="D31" s="102"/>
      <c r="E31" s="96"/>
      <c r="F31" s="96"/>
      <c r="G31" s="96"/>
      <c r="I31" s="98"/>
      <c r="J31" s="99"/>
    </row>
    <row r="32" spans="1:10" s="97" customFormat="1" ht="25.5" customHeight="1" x14ac:dyDescent="0.2">
      <c r="A32" s="100" t="s">
        <v>176</v>
      </c>
      <c r="B32" s="101" t="s">
        <v>177</v>
      </c>
      <c r="C32" s="96">
        <v>3847550.04</v>
      </c>
      <c r="D32" s="102"/>
      <c r="E32" s="96"/>
      <c r="F32" s="96"/>
      <c r="G32" s="96"/>
      <c r="I32" s="98"/>
      <c r="J32" s="99"/>
    </row>
    <row r="33" spans="1:10" s="97" customFormat="1" ht="25.5" customHeight="1" x14ac:dyDescent="0.2">
      <c r="A33" s="50"/>
      <c r="B33" s="92" t="s">
        <v>182</v>
      </c>
      <c r="C33" s="93"/>
      <c r="D33" s="94">
        <f>SUM(C34:C36)</f>
        <v>667669.61999999988</v>
      </c>
      <c r="E33" s="95">
        <f>D33+E29</f>
        <v>6537099</v>
      </c>
      <c r="F33" s="96"/>
      <c r="G33" s="103">
        <v>8226604</v>
      </c>
      <c r="I33" s="103">
        <f>G33-E33</f>
        <v>1689505</v>
      </c>
      <c r="J33" s="99">
        <f>SUM(I33/G33)</f>
        <v>0.20537089180420012</v>
      </c>
    </row>
    <row r="34" spans="1:10" s="97" customFormat="1" ht="25.5" customHeight="1" x14ac:dyDescent="0.2">
      <c r="A34" s="100" t="s">
        <v>172</v>
      </c>
      <c r="B34" s="101" t="s">
        <v>173</v>
      </c>
      <c r="C34" s="96">
        <v>395190.83</v>
      </c>
      <c r="D34" s="102"/>
      <c r="E34" s="96"/>
      <c r="F34" s="96"/>
      <c r="G34" s="96"/>
      <c r="I34" s="98"/>
      <c r="J34" s="99"/>
    </row>
    <row r="35" spans="1:10" s="97" customFormat="1" ht="25.5" customHeight="1" x14ac:dyDescent="0.2">
      <c r="A35" s="100" t="s">
        <v>174</v>
      </c>
      <c r="B35" s="101" t="s">
        <v>175</v>
      </c>
      <c r="C35" s="96">
        <v>168688.36</v>
      </c>
      <c r="D35" s="102"/>
      <c r="E35" s="96"/>
      <c r="F35" s="96"/>
      <c r="G35" s="96"/>
      <c r="I35" s="98"/>
      <c r="J35" s="99"/>
    </row>
    <row r="36" spans="1:10" s="97" customFormat="1" ht="25.5" customHeight="1" x14ac:dyDescent="0.2">
      <c r="A36" s="100" t="s">
        <v>176</v>
      </c>
      <c r="B36" s="101" t="s">
        <v>177</v>
      </c>
      <c r="C36" s="96">
        <f>352500.43-248710</f>
        <v>103790.43</v>
      </c>
      <c r="D36" s="102"/>
      <c r="E36" s="96"/>
      <c r="F36" s="96"/>
      <c r="G36" s="96"/>
      <c r="I36" s="98"/>
      <c r="J36" s="99"/>
    </row>
    <row r="37" spans="1:10" s="97" customFormat="1" ht="25.5" customHeight="1" x14ac:dyDescent="0.2">
      <c r="A37" s="50"/>
      <c r="B37" s="92" t="s">
        <v>183</v>
      </c>
      <c r="C37" s="93"/>
      <c r="D37" s="94">
        <f>SUM(C38:C40)</f>
        <v>1210969</v>
      </c>
      <c r="E37" s="95">
        <f>D37+E33</f>
        <v>7748068</v>
      </c>
      <c r="F37" s="96"/>
      <c r="G37" s="103">
        <v>8517887</v>
      </c>
      <c r="I37" s="103">
        <f>G37-E37</f>
        <v>769819</v>
      </c>
      <c r="J37" s="99">
        <f>SUM(I37/G37)</f>
        <v>9.0376756582941281E-2</v>
      </c>
    </row>
    <row r="38" spans="1:10" s="97" customFormat="1" ht="25.5" customHeight="1" x14ac:dyDescent="0.2">
      <c r="A38" s="100" t="s">
        <v>172</v>
      </c>
      <c r="B38" s="101" t="s">
        <v>173</v>
      </c>
      <c r="C38" s="96">
        <v>0</v>
      </c>
      <c r="D38" s="102"/>
      <c r="E38" s="96"/>
      <c r="F38" s="96"/>
      <c r="G38" s="96"/>
      <c r="I38" s="98"/>
      <c r="J38" s="99"/>
    </row>
    <row r="39" spans="1:10" s="97" customFormat="1" ht="25.5" customHeight="1" x14ac:dyDescent="0.2">
      <c r="A39" s="100" t="s">
        <v>174</v>
      </c>
      <c r="B39" s="101" t="s">
        <v>175</v>
      </c>
      <c r="C39" s="96">
        <v>0</v>
      </c>
      <c r="D39" s="102"/>
      <c r="E39" s="96"/>
      <c r="F39" s="96"/>
      <c r="G39" s="96"/>
      <c r="I39" s="98"/>
      <c r="J39" s="99"/>
    </row>
    <row r="40" spans="1:10" s="97" customFormat="1" ht="25.5" customHeight="1" x14ac:dyDescent="0.2">
      <c r="A40" s="100" t="s">
        <v>176</v>
      </c>
      <c r="B40" s="101" t="s">
        <v>177</v>
      </c>
      <c r="C40" s="96">
        <v>1210969</v>
      </c>
      <c r="D40" s="102"/>
      <c r="E40" s="96"/>
      <c r="F40" s="96"/>
      <c r="G40" s="96"/>
      <c r="I40" s="98"/>
      <c r="J40" s="99"/>
    </row>
    <row r="41" spans="1:10" s="97" customFormat="1" ht="25.5" customHeight="1" x14ac:dyDescent="0.2">
      <c r="A41" s="50"/>
      <c r="B41" s="92" t="s">
        <v>184</v>
      </c>
      <c r="C41" s="93"/>
      <c r="D41" s="94">
        <f>SUM(C42:C44)</f>
        <v>9376.56</v>
      </c>
      <c r="E41" s="95">
        <f>D41+E37</f>
        <v>7757444.5599999996</v>
      </c>
      <c r="F41" s="96"/>
      <c r="G41" s="103">
        <v>8593671</v>
      </c>
      <c r="I41" s="103">
        <f>G41-E41</f>
        <v>836226.44000000041</v>
      </c>
      <c r="J41" s="99">
        <f>SUM(I41/G41)</f>
        <v>9.7307243900773069E-2</v>
      </c>
    </row>
    <row r="42" spans="1:10" s="97" customFormat="1" ht="25.5" customHeight="1" x14ac:dyDescent="0.2">
      <c r="A42" s="100" t="s">
        <v>172</v>
      </c>
      <c r="B42" s="101" t="s">
        <v>173</v>
      </c>
      <c r="C42" s="96">
        <v>7758.36</v>
      </c>
      <c r="D42" s="102"/>
      <c r="E42" s="96"/>
      <c r="F42" s="96"/>
      <c r="G42" s="96"/>
      <c r="I42" s="98"/>
      <c r="J42" s="99"/>
    </row>
    <row r="43" spans="1:10" s="97" customFormat="1" ht="25.5" customHeight="1" x14ac:dyDescent="0.2">
      <c r="A43" s="100" t="s">
        <v>174</v>
      </c>
      <c r="B43" s="101" t="s">
        <v>175</v>
      </c>
      <c r="C43" s="96">
        <v>0</v>
      </c>
      <c r="D43" s="102"/>
      <c r="E43" s="96"/>
      <c r="F43" s="96"/>
      <c r="G43" s="96"/>
      <c r="I43" s="98"/>
      <c r="J43" s="99"/>
    </row>
    <row r="44" spans="1:10" s="97" customFormat="1" ht="25.5" customHeight="1" x14ac:dyDescent="0.2">
      <c r="A44" s="100" t="s">
        <v>176</v>
      </c>
      <c r="B44" s="101" t="s">
        <v>177</v>
      </c>
      <c r="C44" s="96">
        <v>1618.2</v>
      </c>
      <c r="D44" s="102"/>
      <c r="E44" s="96"/>
      <c r="F44" s="96"/>
      <c r="G44" s="96"/>
      <c r="I44" s="98"/>
      <c r="J44" s="99"/>
    </row>
    <row r="45" spans="1:10" s="97" customFormat="1" ht="25.5" customHeight="1" x14ac:dyDescent="0.2">
      <c r="A45" s="50"/>
      <c r="B45" s="92" t="s">
        <v>185</v>
      </c>
      <c r="C45" s="93"/>
      <c r="D45" s="94">
        <f>SUM(C46:C48)</f>
        <v>0</v>
      </c>
      <c r="E45" s="95">
        <f>D45+E41</f>
        <v>7757444.5599999996</v>
      </c>
      <c r="F45" s="96"/>
      <c r="G45" s="103">
        <v>8717172</v>
      </c>
      <c r="I45" s="103">
        <f>G45-E45</f>
        <v>959727.44000000041</v>
      </c>
      <c r="J45" s="99">
        <f>SUM(I45/G45)</f>
        <v>0.11009619174658943</v>
      </c>
    </row>
    <row r="46" spans="1:10" s="97" customFormat="1" ht="25.5" customHeight="1" x14ac:dyDescent="0.2">
      <c r="A46" s="100" t="s">
        <v>172</v>
      </c>
      <c r="B46" s="101" t="s">
        <v>173</v>
      </c>
      <c r="C46" s="96">
        <v>0</v>
      </c>
      <c r="D46" s="102"/>
      <c r="E46" s="96"/>
      <c r="F46" s="96"/>
      <c r="G46" s="96"/>
      <c r="I46" s="98"/>
      <c r="J46" s="99"/>
    </row>
    <row r="47" spans="1:10" s="97" customFormat="1" ht="25.5" customHeight="1" x14ac:dyDescent="0.2">
      <c r="A47" s="100" t="s">
        <v>174</v>
      </c>
      <c r="B47" s="101" t="s">
        <v>175</v>
      </c>
      <c r="C47" s="96">
        <v>0</v>
      </c>
      <c r="D47" s="102"/>
      <c r="E47" s="96"/>
      <c r="F47" s="96"/>
      <c r="G47" s="96"/>
      <c r="I47" s="98"/>
      <c r="J47" s="99"/>
    </row>
    <row r="48" spans="1:10" s="97" customFormat="1" ht="25.5" customHeight="1" x14ac:dyDescent="0.2">
      <c r="A48" s="100" t="s">
        <v>176</v>
      </c>
      <c r="B48" s="101" t="s">
        <v>177</v>
      </c>
      <c r="C48" s="96">
        <v>0</v>
      </c>
      <c r="D48" s="102"/>
      <c r="E48" s="96"/>
      <c r="F48" s="96"/>
      <c r="G48" s="96"/>
      <c r="I48" s="98"/>
      <c r="J48" s="99"/>
    </row>
    <row r="49" spans="1:10" s="97" customFormat="1" ht="25.5" customHeight="1" x14ac:dyDescent="0.2">
      <c r="A49" s="50"/>
      <c r="B49" s="92" t="s">
        <v>186</v>
      </c>
      <c r="C49" s="93"/>
      <c r="D49" s="94">
        <f>SUM(C50:C52)+1</f>
        <v>1677.1999999999998</v>
      </c>
      <c r="E49" s="95">
        <f>D49+E45</f>
        <v>7759121.7599999998</v>
      </c>
      <c r="F49" s="96"/>
      <c r="G49" s="103">
        <v>8810874</v>
      </c>
      <c r="I49" s="103">
        <f>G49-E49</f>
        <v>1051752.2400000002</v>
      </c>
      <c r="J49" s="99">
        <f>SUM(I49/G49)</f>
        <v>0.11936979691231542</v>
      </c>
    </row>
    <row r="50" spans="1:10" s="97" customFormat="1" ht="25.5" customHeight="1" x14ac:dyDescent="0.2">
      <c r="A50" s="100" t="s">
        <v>172</v>
      </c>
      <c r="B50" s="101" t="s">
        <v>173</v>
      </c>
      <c r="C50" s="96">
        <v>0</v>
      </c>
      <c r="D50" s="102"/>
      <c r="E50" s="96"/>
      <c r="F50" s="96"/>
      <c r="G50" s="96"/>
      <c r="I50" s="98"/>
      <c r="J50" s="99"/>
    </row>
    <row r="51" spans="1:10" s="97" customFormat="1" ht="25.5" customHeight="1" x14ac:dyDescent="0.2">
      <c r="A51" s="100" t="s">
        <v>174</v>
      </c>
      <c r="B51" s="101" t="s">
        <v>175</v>
      </c>
      <c r="C51" s="96">
        <v>1142.5999999999999</v>
      </c>
      <c r="D51" s="102"/>
      <c r="E51" s="96"/>
      <c r="F51" s="96"/>
      <c r="G51" s="96"/>
      <c r="I51" s="98"/>
      <c r="J51" s="99"/>
    </row>
    <row r="52" spans="1:10" s="97" customFormat="1" ht="25.5" customHeight="1" x14ac:dyDescent="0.2">
      <c r="A52" s="100" t="s">
        <v>176</v>
      </c>
      <c r="B52" s="101" t="s">
        <v>177</v>
      </c>
      <c r="C52" s="96">
        <v>533.6</v>
      </c>
      <c r="D52" s="102"/>
      <c r="E52" s="96"/>
      <c r="F52" s="96"/>
      <c r="G52" s="96"/>
      <c r="I52" s="98"/>
      <c r="J52" s="99"/>
    </row>
    <row r="53" spans="1:10" s="97" customFormat="1" ht="25.5" customHeight="1" x14ac:dyDescent="0.2">
      <c r="A53" s="50"/>
      <c r="B53" s="92" t="s">
        <v>187</v>
      </c>
      <c r="C53" s="93"/>
      <c r="D53" s="94">
        <f>SUM(C54:C56)</f>
        <v>0</v>
      </c>
      <c r="E53" s="95">
        <f>D53+E49</f>
        <v>7759121.7599999998</v>
      </c>
      <c r="F53" s="96"/>
      <c r="G53" s="103">
        <v>8904576</v>
      </c>
      <c r="I53" s="103">
        <f>G53-E53</f>
        <v>1145454.2400000002</v>
      </c>
      <c r="J53" s="99">
        <f>SUM(I53/G53)</f>
        <v>0.12863658415628101</v>
      </c>
    </row>
    <row r="54" spans="1:10" s="97" customFormat="1" ht="25.5" customHeight="1" x14ac:dyDescent="0.2">
      <c r="A54" s="100" t="s">
        <v>172</v>
      </c>
      <c r="B54" s="101" t="s">
        <v>173</v>
      </c>
      <c r="C54" s="96">
        <v>0</v>
      </c>
      <c r="D54" s="102"/>
      <c r="E54" s="96"/>
      <c r="F54" s="96"/>
      <c r="G54" s="96"/>
      <c r="I54" s="98"/>
      <c r="J54" s="99"/>
    </row>
    <row r="55" spans="1:10" s="97" customFormat="1" ht="25.5" customHeight="1" x14ac:dyDescent="0.2">
      <c r="A55" s="100" t="s">
        <v>174</v>
      </c>
      <c r="B55" s="101" t="s">
        <v>175</v>
      </c>
      <c r="C55" s="96">
        <v>0</v>
      </c>
      <c r="D55" s="102"/>
      <c r="E55" s="96"/>
      <c r="F55" s="96"/>
      <c r="G55" s="96"/>
      <c r="I55" s="98"/>
      <c r="J55" s="99"/>
    </row>
    <row r="56" spans="1:10" s="97" customFormat="1" ht="25.5" customHeight="1" x14ac:dyDescent="0.2">
      <c r="A56" s="100" t="s">
        <v>176</v>
      </c>
      <c r="B56" s="101" t="s">
        <v>177</v>
      </c>
      <c r="C56" s="96">
        <v>0</v>
      </c>
      <c r="D56" s="102"/>
      <c r="E56" s="96"/>
      <c r="F56" s="96"/>
      <c r="G56" s="96"/>
      <c r="I56" s="98"/>
      <c r="J56" s="99"/>
    </row>
    <row r="57" spans="1:10" x14ac:dyDescent="0.3">
      <c r="J57" s="104"/>
    </row>
    <row r="58" spans="1:10" x14ac:dyDescent="0.3">
      <c r="J58" s="104"/>
    </row>
    <row r="59" spans="1:10" x14ac:dyDescent="0.3">
      <c r="J59" s="104"/>
    </row>
    <row r="60" spans="1:10" x14ac:dyDescent="0.3">
      <c r="J60" s="104"/>
    </row>
    <row r="61" spans="1:10" x14ac:dyDescent="0.3">
      <c r="J61" s="104"/>
    </row>
    <row r="62" spans="1:10" x14ac:dyDescent="0.3">
      <c r="J62" s="104"/>
    </row>
    <row r="63" spans="1:10" x14ac:dyDescent="0.3">
      <c r="J63" s="104"/>
    </row>
    <row r="64" spans="1:10" x14ac:dyDescent="0.3">
      <c r="J64" s="104"/>
    </row>
    <row r="65" spans="10:10" x14ac:dyDescent="0.3">
      <c r="J65" s="104"/>
    </row>
    <row r="66" spans="10:10" x14ac:dyDescent="0.3">
      <c r="J66" s="104"/>
    </row>
    <row r="67" spans="10:10" x14ac:dyDescent="0.3">
      <c r="J67" s="104"/>
    </row>
    <row r="68" spans="10:10" x14ac:dyDescent="0.3">
      <c r="J68" s="104"/>
    </row>
    <row r="69" spans="10:10" x14ac:dyDescent="0.3">
      <c r="J69" s="104"/>
    </row>
    <row r="70" spans="10:10" x14ac:dyDescent="0.3">
      <c r="J70" s="104"/>
    </row>
    <row r="71" spans="10:10" x14ac:dyDescent="0.3">
      <c r="J71" s="104"/>
    </row>
    <row r="72" spans="10:10" x14ac:dyDescent="0.3">
      <c r="J72" s="104"/>
    </row>
    <row r="73" spans="10:10" x14ac:dyDescent="0.3">
      <c r="J73" s="104"/>
    </row>
    <row r="74" spans="10:10" x14ac:dyDescent="0.3">
      <c r="J74" s="104"/>
    </row>
    <row r="75" spans="10:10" x14ac:dyDescent="0.3">
      <c r="J75" s="104"/>
    </row>
    <row r="76" spans="10:10" x14ac:dyDescent="0.3">
      <c r="J76" s="104"/>
    </row>
  </sheetData>
  <mergeCells count="7">
    <mergeCell ref="D10:E10"/>
    <mergeCell ref="I10:J10"/>
    <mergeCell ref="B3:G3"/>
    <mergeCell ref="B4:G4"/>
    <mergeCell ref="B5:G5"/>
    <mergeCell ref="B7:J7"/>
    <mergeCell ref="C9:D9"/>
  </mergeCells>
  <pageMargins left="0.22" right="0.15748031496062992" top="0.72" bottom="0.98425196850393704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Relación 2015</vt:lpstr>
      <vt:lpstr>2015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Molina Becerril</dc:creator>
  <cp:lastModifiedBy>Daniela Bocanegra Toledo</cp:lastModifiedBy>
  <dcterms:created xsi:type="dcterms:W3CDTF">2015-12-17T16:19:22Z</dcterms:created>
  <dcterms:modified xsi:type="dcterms:W3CDTF">2015-12-18T18:50:31Z</dcterms:modified>
</cp:coreProperties>
</file>