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ugo.pulido\Dropbox\IEPC\CUENTA PÚBLICA\2019\"/>
    </mc:Choice>
  </mc:AlternateContent>
  <bookViews>
    <workbookView xWindow="0" yWindow="0" windowWidth="28800" windowHeight="12435"/>
  </bookViews>
  <sheets>
    <sheet name="PORTADA_Contable" sheetId="1" r:id="rId1"/>
    <sheet name="ESF" sheetId="2" r:id="rId2"/>
    <sheet name="EA" sheetId="3" r:id="rId3"/>
    <sheet name="EVHP" sheetId="4" r:id="rId4"/>
    <sheet name="ECSF" sheetId="5" r:id="rId5"/>
    <sheet name="EFE" sheetId="6" r:id="rId6"/>
    <sheet name="EAA" sheetId="7" r:id="rId7"/>
    <sheet name="EAD" sheetId="8" r:id="rId8"/>
    <sheet name="Pasivos Contingentes" sheetId="9" r:id="rId9"/>
    <sheet name="Notas E.F." sheetId="10" r:id="rId10"/>
    <sheet name="Notas E.F. deudores" sheetId="11" r:id="rId11"/>
    <sheet name="Notas E.F. bm" sheetId="12" r:id="rId12"/>
    <sheet name="Notas E.F. prov" sheetId="13" r:id="rId13"/>
    <sheet name="Notas E.F. ingresos" sheetId="14" r:id="rId14"/>
    <sheet name="Notas E.F. gtos" sheetId="15" r:id="rId15"/>
    <sheet name="Notas E.F. varia hp" sheetId="16" r:id="rId16"/>
    <sheet name="Notas E.F. efe" sheetId="17" r:id="rId17"/>
    <sheet name="Notas E.F. bienes muebles" sheetId="18" r:id="rId18"/>
    <sheet name="Notas E.F. CONC I P" sheetId="19" r:id="rId19"/>
    <sheet name="Notas E.F. CONC E P" sheetId="20" r:id="rId20"/>
    <sheet name="Notas E.F. ctas orden" sheetId="21" r:id="rId21"/>
    <sheet name="Notas E.F. gestion" sheetId="22"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123Graph_DGráfico2" localSheetId="17" hidden="1">'[2]011'!#REF!</definedName>
    <definedName name="__123Graph_DGráfico2" localSheetId="11" hidden="1">'[2]011'!#REF!</definedName>
    <definedName name="__123Graph_DGráfico2" localSheetId="19" hidden="1">'[2]011'!#REF!</definedName>
    <definedName name="__123Graph_DGráfico2" localSheetId="18" hidden="1">'[2]011'!#REF!</definedName>
    <definedName name="__123Graph_DGráfico2" localSheetId="20" hidden="1">'[2]011'!#REF!</definedName>
    <definedName name="__123Graph_DGráfico2" localSheetId="10" hidden="1">'[2]011'!#REF!</definedName>
    <definedName name="__123Graph_DGráfico2" localSheetId="16" hidden="1">'[2]011'!#REF!</definedName>
    <definedName name="__123Graph_DGráfico2" localSheetId="21" hidden="1">'[2]011'!#REF!</definedName>
    <definedName name="__123Graph_DGráfico2" localSheetId="14" hidden="1">'[2]011'!#REF!</definedName>
    <definedName name="__123Graph_DGráfico2" localSheetId="13" hidden="1">'[2]011'!#REF!</definedName>
    <definedName name="__123Graph_DGráfico2" localSheetId="12" hidden="1">'[2]011'!#REF!</definedName>
    <definedName name="__123Graph_DGráfico2" localSheetId="15" hidden="1">'[2]011'!#REF!</definedName>
    <definedName name="__123Graph_DGráfico2" hidden="1">'[2]011'!#REF!</definedName>
    <definedName name="_Fill" localSheetId="17" hidden="1">#REF!</definedName>
    <definedName name="_Fill" localSheetId="11" hidden="1">#REF!</definedName>
    <definedName name="_Fill" localSheetId="19" hidden="1">#REF!</definedName>
    <definedName name="_Fill" localSheetId="18" hidden="1">#REF!</definedName>
    <definedName name="_Fill" localSheetId="20" hidden="1">#REF!</definedName>
    <definedName name="_Fill" localSheetId="10" hidden="1">#REF!</definedName>
    <definedName name="_Fill" localSheetId="16" hidden="1">#REF!</definedName>
    <definedName name="_Fill" localSheetId="21" hidden="1">#REF!</definedName>
    <definedName name="_Fill" localSheetId="14" hidden="1">#REF!</definedName>
    <definedName name="_Fill" localSheetId="13" hidden="1">#REF!</definedName>
    <definedName name="_Fill" localSheetId="12" hidden="1">#REF!</definedName>
    <definedName name="_Fill" localSheetId="15" hidden="1">#REF!</definedName>
    <definedName name="_Fill" hidden="1">#REF!</definedName>
    <definedName name="_xlnm.Print_Area" localSheetId="5">EFE!$B$1:$Q$58</definedName>
    <definedName name="_xlnm.Print_Area" localSheetId="9">'Notas E.F.'!$B$1:$M$39</definedName>
    <definedName name="_xlnm.Print_Area" localSheetId="17">'Notas E.F. bienes muebles'!$B$1:$J$31</definedName>
    <definedName name="_xlnm.Print_Area" localSheetId="11">'Notas E.F. bm'!$B$10:$G$30</definedName>
    <definedName name="_xlnm.Print_Area" localSheetId="19">'Notas E.F. CONC E P'!$A$1:$E$43</definedName>
    <definedName name="_xlnm.Print_Area" localSheetId="18">'Notas E.F. CONC I P'!$A$1:$E$27</definedName>
    <definedName name="_xlnm.Print_Area" localSheetId="20">'Notas E.F. ctas orden'!$A$1:$L$21</definedName>
    <definedName name="_xlnm.Print_Area" localSheetId="10">'Notas E.F. deudores'!$C$1:$L$41</definedName>
    <definedName name="_xlnm.Print_Area" localSheetId="16">'Notas E.F. efe'!$A$1:$J$26</definedName>
    <definedName name="_xlnm.Print_Area" localSheetId="21">'Notas E.F. gestion'!$B$1:$K$125</definedName>
    <definedName name="_xlnm.Print_Area" localSheetId="14">'Notas E.F. gtos'!$B$1:$I$25</definedName>
    <definedName name="_xlnm.Print_Area" localSheetId="13">'Notas E.F. ingresos'!$B$1:$J$29</definedName>
    <definedName name="_xlnm.Print_Area" localSheetId="12">'Notas E.F. prov'!$C$1:$G$53</definedName>
    <definedName name="_xlnm.Print_Area" localSheetId="15">'Notas E.F. varia hp'!$B$1:$I$19</definedName>
    <definedName name="_xlnm.Print_Area" localSheetId="8">'Pasivos Contingentes'!$C$1:$K$24</definedName>
    <definedName name="_xlnm.Database" localSheetId="17">#REF!</definedName>
    <definedName name="_xlnm.Database" localSheetId="11">#REF!</definedName>
    <definedName name="_xlnm.Database" localSheetId="19">#REF!</definedName>
    <definedName name="_xlnm.Database" localSheetId="18">#REF!</definedName>
    <definedName name="_xlnm.Database" localSheetId="20">#REF!</definedName>
    <definedName name="_xlnm.Database" localSheetId="10">#REF!</definedName>
    <definedName name="_xlnm.Database" localSheetId="16">#REF!</definedName>
    <definedName name="_xlnm.Database" localSheetId="21">#REF!</definedName>
    <definedName name="_xlnm.Database" localSheetId="14">#REF!</definedName>
    <definedName name="_xlnm.Database" localSheetId="13">#REF!</definedName>
    <definedName name="_xlnm.Database" localSheetId="12">#REF!</definedName>
    <definedName name="_xlnm.Database" localSheetId="15">#REF!</definedName>
    <definedName name="_xlnm.Database">#REF!</definedName>
    <definedName name="cata">'[4]CATALOGO 2003'!$A$1:$C$244</definedName>
    <definedName name="CATA_CG_X_PG" localSheetId="17">#REF!</definedName>
    <definedName name="CATA_CG_X_PG" localSheetId="11">#REF!</definedName>
    <definedName name="CATA_CG_X_PG" localSheetId="19">#REF!</definedName>
    <definedName name="CATA_CG_X_PG" localSheetId="18">#REF!</definedName>
    <definedName name="CATA_CG_X_PG" localSheetId="20">#REF!</definedName>
    <definedName name="CATA_CG_X_PG" localSheetId="10">#REF!</definedName>
    <definedName name="CATA_CG_X_PG" localSheetId="16">#REF!</definedName>
    <definedName name="CATA_CG_X_PG" localSheetId="21">#REF!</definedName>
    <definedName name="CATA_CG_X_PG" localSheetId="14">#REF!</definedName>
    <definedName name="CATA_CG_X_PG" localSheetId="13">#REF!</definedName>
    <definedName name="CATA_CG_X_PG" localSheetId="12">#REF!</definedName>
    <definedName name="CATA_CG_X_PG" localSheetId="15">#REF!</definedName>
    <definedName name="CATA_CG_X_PG">#REF!</definedName>
    <definedName name="cata_cg_x_pg_08" localSheetId="17">#REF!</definedName>
    <definedName name="cata_cg_x_pg_08" localSheetId="11">#REF!</definedName>
    <definedName name="cata_cg_x_pg_08" localSheetId="19">#REF!</definedName>
    <definedName name="cata_cg_x_pg_08" localSheetId="18">#REF!</definedName>
    <definedName name="cata_cg_x_pg_08" localSheetId="20">#REF!</definedName>
    <definedName name="cata_cg_x_pg_08" localSheetId="10">#REF!</definedName>
    <definedName name="cata_cg_x_pg_08" localSheetId="16">#REF!</definedName>
    <definedName name="cata_cg_x_pg_08" localSheetId="21">#REF!</definedName>
    <definedName name="cata_cg_x_pg_08" localSheetId="14">#REF!</definedName>
    <definedName name="cata_cg_x_pg_08" localSheetId="13">#REF!</definedName>
    <definedName name="cata_cg_x_pg_08" localSheetId="12">#REF!</definedName>
    <definedName name="cata_cg_x_pg_08" localSheetId="15">#REF!</definedName>
    <definedName name="cata_cg_x_pg_08">#REF!</definedName>
    <definedName name="CATA_PRESUP_2009">'[5]CATALOGO PG X EJE GOB'!$A$7:$D$29</definedName>
    <definedName name="cata_x" localSheetId="17">#REF!</definedName>
    <definedName name="cata_x" localSheetId="11">#REF!</definedName>
    <definedName name="cata_x" localSheetId="19">#REF!</definedName>
    <definedName name="cata_x" localSheetId="18">#REF!</definedName>
    <definedName name="cata_x" localSheetId="20">#REF!</definedName>
    <definedName name="cata_x" localSheetId="10">#REF!</definedName>
    <definedName name="cata_x" localSheetId="16">#REF!</definedName>
    <definedName name="cata_x" localSheetId="21">#REF!</definedName>
    <definedName name="cata_x" localSheetId="14">#REF!</definedName>
    <definedName name="cata_x" localSheetId="13">#REF!</definedName>
    <definedName name="cata_x" localSheetId="12">#REF!</definedName>
    <definedName name="cata_x" localSheetId="15">#REF!</definedName>
    <definedName name="cata_x">#REF!</definedName>
    <definedName name="CATA_XX" localSheetId="17">#REF!</definedName>
    <definedName name="CATA_XX" localSheetId="11">#REF!</definedName>
    <definedName name="CATA_XX" localSheetId="19">#REF!</definedName>
    <definedName name="CATA_XX" localSheetId="18">#REF!</definedName>
    <definedName name="CATA_XX" localSheetId="20">#REF!</definedName>
    <definedName name="CATA_XX" localSheetId="10">#REF!</definedName>
    <definedName name="CATA_XX" localSheetId="16">#REF!</definedName>
    <definedName name="CATA_XX" localSheetId="21">#REF!</definedName>
    <definedName name="CATA_XX" localSheetId="14">#REF!</definedName>
    <definedName name="CATA_XX" localSheetId="13">#REF!</definedName>
    <definedName name="CATA_XX" localSheetId="12">#REF!</definedName>
    <definedName name="CATA_XX" localSheetId="15">#REF!</definedName>
    <definedName name="CATA_XX">#REF!</definedName>
    <definedName name="CATA2004" localSheetId="17">#REF!</definedName>
    <definedName name="CATA2004" localSheetId="11">#REF!</definedName>
    <definedName name="CATA2004" localSheetId="19">#REF!</definedName>
    <definedName name="CATA2004" localSheetId="18">#REF!</definedName>
    <definedName name="CATA2004" localSheetId="20">#REF!</definedName>
    <definedName name="CATA2004" localSheetId="10">#REF!</definedName>
    <definedName name="CATA2004" localSheetId="16">#REF!</definedName>
    <definedName name="CATA2004" localSheetId="21">#REF!</definedName>
    <definedName name="CATA2004" localSheetId="14">#REF!</definedName>
    <definedName name="CATA2004" localSheetId="13">#REF!</definedName>
    <definedName name="CATA2004" localSheetId="12">#REF!</definedName>
    <definedName name="CATA2004" localSheetId="15">#REF!</definedName>
    <definedName name="CATA2004">#REF!</definedName>
    <definedName name="CATALOGO">'[4]CATALOGO 2003'!$A$1:$C$244</definedName>
    <definedName name="estruc">'[6]ESTR.FINANZAS 1999'!$A$15:$I$153</definedName>
    <definedName name="MEXICO" localSheetId="17">#REF!</definedName>
    <definedName name="MEXICO" localSheetId="11">#REF!</definedName>
    <definedName name="MEXICO" localSheetId="19">#REF!</definedName>
    <definedName name="MEXICO" localSheetId="18">#REF!</definedName>
    <definedName name="MEXICO" localSheetId="20">#REF!</definedName>
    <definedName name="MEXICO" localSheetId="10">#REF!</definedName>
    <definedName name="MEXICO" localSheetId="16">#REF!</definedName>
    <definedName name="MEXICO" localSheetId="21">#REF!</definedName>
    <definedName name="MEXICO" localSheetId="14">#REF!</definedName>
    <definedName name="MEXICO" localSheetId="13">#REF!</definedName>
    <definedName name="MEXICO" localSheetId="12">#REF!</definedName>
    <definedName name="MEXICO" localSheetId="15">#REF!</definedName>
    <definedName name="MEXICO">#REF!</definedName>
    <definedName name="MEXICO_NUEVO_X" localSheetId="17">#REF!</definedName>
    <definedName name="MEXICO_NUEVO_X" localSheetId="11">#REF!</definedName>
    <definedName name="MEXICO_NUEVO_X" localSheetId="19">#REF!</definedName>
    <definedName name="MEXICO_NUEVO_X" localSheetId="18">#REF!</definedName>
    <definedName name="MEXICO_NUEVO_X" localSheetId="20">#REF!</definedName>
    <definedName name="MEXICO_NUEVO_X" localSheetId="10">#REF!</definedName>
    <definedName name="MEXICO_NUEVO_X" localSheetId="16">#REF!</definedName>
    <definedName name="MEXICO_NUEVO_X" localSheetId="21">#REF!</definedName>
    <definedName name="MEXICO_NUEVO_X" localSheetId="14">#REF!</definedName>
    <definedName name="MEXICO_NUEVO_X" localSheetId="13">#REF!</definedName>
    <definedName name="MEXICO_NUEVO_X" localSheetId="12">#REF!</definedName>
    <definedName name="MEXICO_NUEVO_X" localSheetId="15">#REF!</definedName>
    <definedName name="MEXICO_NUEVO_X">#REF!</definedName>
    <definedName name="NUEVO_CATA" localSheetId="17">#REF!</definedName>
    <definedName name="NUEVO_CATA" localSheetId="11">#REF!</definedName>
    <definedName name="NUEVO_CATA" localSheetId="19">#REF!</definedName>
    <definedName name="NUEVO_CATA" localSheetId="18">#REF!</definedName>
    <definedName name="NUEVO_CATA" localSheetId="20">#REF!</definedName>
    <definedName name="NUEVO_CATA" localSheetId="10">#REF!</definedName>
    <definedName name="NUEVO_CATA" localSheetId="16">#REF!</definedName>
    <definedName name="NUEVO_CATA" localSheetId="21">#REF!</definedName>
    <definedName name="NUEVO_CATA" localSheetId="14">#REF!</definedName>
    <definedName name="NUEVO_CATA" localSheetId="13">#REF!</definedName>
    <definedName name="NUEVO_CATA" localSheetId="12">#REF!</definedName>
    <definedName name="NUEVO_CATA" localSheetId="15">#REF!</definedName>
    <definedName name="NUEVO_CATA">#REF!</definedName>
    <definedName name="NVO_CATA" localSheetId="17">#REF!</definedName>
    <definedName name="NVO_CATA" localSheetId="11">#REF!</definedName>
    <definedName name="NVO_CATA" localSheetId="19">#REF!</definedName>
    <definedName name="NVO_CATA" localSheetId="18">#REF!</definedName>
    <definedName name="NVO_CATA" localSheetId="20">#REF!</definedName>
    <definedName name="NVO_CATA" localSheetId="10">#REF!</definedName>
    <definedName name="NVO_CATA" localSheetId="16">#REF!</definedName>
    <definedName name="NVO_CATA" localSheetId="21">#REF!</definedName>
    <definedName name="NVO_CATA" localSheetId="14">#REF!</definedName>
    <definedName name="NVO_CATA" localSheetId="13">#REF!</definedName>
    <definedName name="NVO_CATA" localSheetId="12">#REF!</definedName>
    <definedName name="NVO_CATA" localSheetId="15">#REF!</definedName>
    <definedName name="NVO_CATA">#REF!</definedName>
    <definedName name="part">[7]CLASIFIC!$C$4:$D$267</definedName>
    <definedName name="PART00">'[8]nuevas part'!$C$1:$D$264</definedName>
    <definedName name="Payment_Needed">"Pago necesario"</definedName>
    <definedName name="PRESU_XX" localSheetId="17">#REF!</definedName>
    <definedName name="PRESU_XX" localSheetId="11">#REF!</definedName>
    <definedName name="PRESU_XX" localSheetId="19">#REF!</definedName>
    <definedName name="PRESU_XX" localSheetId="18">#REF!</definedName>
    <definedName name="PRESU_XX" localSheetId="20">#REF!</definedName>
    <definedName name="PRESU_XX" localSheetId="10">#REF!</definedName>
    <definedName name="PRESU_XX" localSheetId="16">#REF!</definedName>
    <definedName name="PRESU_XX" localSheetId="21">#REF!</definedName>
    <definedName name="PRESU_XX" localSheetId="14">#REF!</definedName>
    <definedName name="PRESU_XX" localSheetId="13">#REF!</definedName>
    <definedName name="PRESU_XX" localSheetId="12">#REF!</definedName>
    <definedName name="PRESU_XX" localSheetId="15">#REF!</definedName>
    <definedName name="PRESU_XX">#REF!</definedName>
    <definedName name="PRESUP_2008">'[9]Presup x CG Y PG '!$A$7:$D$46</definedName>
    <definedName name="PRESUP_X_PG_2006">'[10]Presup x CG Y PG '!$A$7:$D$46</definedName>
    <definedName name="PRESUP_X_PG_2007">'[11]Presup x CG Y PG '!$A$7:$D$46</definedName>
    <definedName name="PRESUPXCGYPG" localSheetId="17">#REF!</definedName>
    <definedName name="PRESUPXCGYPG" localSheetId="11">#REF!</definedName>
    <definedName name="PRESUPXCGYPG" localSheetId="19">#REF!</definedName>
    <definedName name="PRESUPXCGYPG" localSheetId="18">#REF!</definedName>
    <definedName name="PRESUPXCGYPG" localSheetId="20">#REF!</definedName>
    <definedName name="PRESUPXCGYPG" localSheetId="10">#REF!</definedName>
    <definedName name="PRESUPXCGYPG" localSheetId="16">#REF!</definedName>
    <definedName name="PRESUPXCGYPG" localSheetId="21">#REF!</definedName>
    <definedName name="PRESUPXCGYPG" localSheetId="14">#REF!</definedName>
    <definedName name="PRESUPXCGYPG" localSheetId="13">#REF!</definedName>
    <definedName name="PRESUPXCGYPG" localSheetId="12">#REF!</definedName>
    <definedName name="PRESUPXCGYPG" localSheetId="15">#REF!</definedName>
    <definedName name="PRESUPXCGYPG">#REF!</definedName>
    <definedName name="prog">[12]programa!$A$8:$B$270</definedName>
    <definedName name="proy">[12]proyecto!$A$11:$B$47</definedName>
    <definedName name="Reimbursement">"Reembolso"</definedName>
    <definedName name="RES">[13]UR!$A$9:$C$47</definedName>
    <definedName name="SF">'[14]SF-01'!$F$18:$K$168</definedName>
    <definedName name="ur">[12]ur!$A$8:$F$33</definedName>
    <definedName name="X" localSheetId="17">#REF!</definedName>
    <definedName name="X" localSheetId="11">#REF!</definedName>
    <definedName name="X" localSheetId="19">#REF!</definedName>
    <definedName name="X" localSheetId="18">#REF!</definedName>
    <definedName name="X" localSheetId="20">#REF!</definedName>
    <definedName name="X" localSheetId="10">#REF!</definedName>
    <definedName name="X" localSheetId="16">#REF!</definedName>
    <definedName name="X" localSheetId="21">#REF!</definedName>
    <definedName name="X" localSheetId="14">#REF!</definedName>
    <definedName name="X" localSheetId="13">#REF!</definedName>
    <definedName name="X" localSheetId="12">#REF!</definedName>
    <definedName name="X" localSheetId="15">#REF!</definedName>
    <definedName name="X">#REF!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20" l="1"/>
  <c r="D23" i="20"/>
  <c r="D15" i="20"/>
  <c r="E27" i="19"/>
  <c r="E14" i="19"/>
  <c r="G25" i="18"/>
  <c r="G21" i="18"/>
  <c r="D22" i="20" s="1"/>
  <c r="E14" i="20" s="1"/>
  <c r="E12" i="20" s="1"/>
  <c r="E43" i="20" s="1"/>
  <c r="G16" i="18"/>
  <c r="H25" i="17"/>
  <c r="E25" i="17"/>
  <c r="E18" i="17"/>
  <c r="H15" i="17"/>
  <c r="H18" i="17" s="1"/>
  <c r="D5" i="16"/>
  <c r="D5" i="17" s="1"/>
  <c r="D5" i="18" s="1"/>
  <c r="D3" i="16"/>
  <c r="D3" i="17" s="1"/>
  <c r="D3" i="18" s="1"/>
  <c r="F24" i="15"/>
  <c r="F19" i="15"/>
  <c r="F18" i="15"/>
  <c r="D5" i="15"/>
  <c r="D3" i="15"/>
  <c r="D26" i="14"/>
  <c r="D19" i="14"/>
  <c r="D28" i="14" s="1"/>
  <c r="E53" i="13"/>
  <c r="E46" i="13"/>
  <c r="E49" i="13" s="1"/>
  <c r="E43" i="13"/>
  <c r="E28" i="13"/>
  <c r="E19" i="13"/>
  <c r="D5" i="13"/>
  <c r="G30" i="12"/>
  <c r="C30" i="12"/>
  <c r="C27" i="12"/>
  <c r="H25" i="12"/>
  <c r="G23" i="12"/>
  <c r="C23" i="12"/>
  <c r="H21" i="12"/>
  <c r="H20" i="12"/>
  <c r="H19" i="12"/>
  <c r="H18" i="12"/>
  <c r="H17" i="12"/>
  <c r="G16" i="12"/>
  <c r="F16" i="12"/>
  <c r="H15" i="12"/>
  <c r="I15" i="12" s="1"/>
  <c r="J39" i="11"/>
  <c r="E29" i="11"/>
  <c r="J41" i="11" s="1"/>
  <c r="J19" i="11"/>
  <c r="E35" i="10"/>
  <c r="E39" i="10" s="1"/>
  <c r="E23" i="10"/>
  <c r="D4" i="9"/>
  <c r="J39" i="8"/>
  <c r="J43" i="8" s="1"/>
  <c r="J33" i="8"/>
  <c r="I33" i="8"/>
  <c r="J28" i="8"/>
  <c r="I28" i="8"/>
  <c r="I39" i="8" s="1"/>
  <c r="I43" i="8" s="1"/>
  <c r="I25" i="8"/>
  <c r="J19" i="8"/>
  <c r="J25" i="8" s="1"/>
  <c r="I19" i="8"/>
  <c r="J14" i="8"/>
  <c r="I14" i="8"/>
  <c r="F38" i="7"/>
  <c r="E38" i="7"/>
  <c r="H36" i="7"/>
  <c r="I36" i="7" s="1"/>
  <c r="I35" i="7"/>
  <c r="H35" i="7"/>
  <c r="H34" i="7"/>
  <c r="I34" i="7" s="1"/>
  <c r="H33" i="7"/>
  <c r="I33" i="7" s="1"/>
  <c r="H32" i="7"/>
  <c r="I32" i="7" s="1"/>
  <c r="I31" i="7"/>
  <c r="H31" i="7"/>
  <c r="H30" i="7"/>
  <c r="I30" i="7" s="1"/>
  <c r="H29" i="7"/>
  <c r="I29" i="7" s="1"/>
  <c r="H28" i="7"/>
  <c r="I28" i="7" s="1"/>
  <c r="G26" i="7"/>
  <c r="F26" i="7"/>
  <c r="E26" i="7"/>
  <c r="I24" i="7"/>
  <c r="H24" i="7"/>
  <c r="H23" i="7"/>
  <c r="I23" i="7" s="1"/>
  <c r="H22" i="7"/>
  <c r="I22" i="7" s="1"/>
  <c r="H21" i="7"/>
  <c r="I21" i="7" s="1"/>
  <c r="I20" i="7"/>
  <c r="H20" i="7"/>
  <c r="H19" i="7"/>
  <c r="I19" i="7" s="1"/>
  <c r="H18" i="7"/>
  <c r="I18" i="7" s="1"/>
  <c r="H16" i="7"/>
  <c r="G16" i="7"/>
  <c r="G38" i="7" s="1"/>
  <c r="F16" i="7"/>
  <c r="E16" i="7"/>
  <c r="H43" i="6"/>
  <c r="G43" i="6"/>
  <c r="H42" i="6"/>
  <c r="G42" i="6"/>
  <c r="H41" i="6"/>
  <c r="G41" i="6"/>
  <c r="H40" i="6"/>
  <c r="G40" i="6"/>
  <c r="H39" i="6"/>
  <c r="G39" i="6"/>
  <c r="H38" i="6"/>
  <c r="G38" i="6"/>
  <c r="P37" i="6"/>
  <c r="O37" i="6"/>
  <c r="H37" i="6"/>
  <c r="G37" i="6"/>
  <c r="P36" i="6"/>
  <c r="O36" i="6"/>
  <c r="H36" i="6"/>
  <c r="G36" i="6"/>
  <c r="H35" i="6"/>
  <c r="G35" i="6"/>
  <c r="H34" i="6"/>
  <c r="G34" i="6"/>
  <c r="P30" i="6"/>
  <c r="P29" i="6" s="1"/>
  <c r="P43" i="6" s="1"/>
  <c r="O30" i="6"/>
  <c r="O29" i="6" s="1"/>
  <c r="O43" i="6" s="1"/>
  <c r="H30" i="6"/>
  <c r="H27" i="6" s="1"/>
  <c r="G30" i="6"/>
  <c r="H29" i="6"/>
  <c r="G29" i="6"/>
  <c r="H28" i="6"/>
  <c r="G28" i="6"/>
  <c r="G27" i="6"/>
  <c r="H25" i="6"/>
  <c r="G25" i="6"/>
  <c r="G23" i="6"/>
  <c r="P22" i="6"/>
  <c r="O22" i="6"/>
  <c r="H22" i="6"/>
  <c r="G22" i="6"/>
  <c r="P21" i="6"/>
  <c r="O21" i="6"/>
  <c r="H21" i="6"/>
  <c r="G21" i="6"/>
  <c r="P20" i="6"/>
  <c r="P19" i="6" s="1"/>
  <c r="O20" i="6"/>
  <c r="O19" i="6" s="1"/>
  <c r="H20" i="6"/>
  <c r="G20" i="6"/>
  <c r="H19" i="6"/>
  <c r="G19" i="6"/>
  <c r="H18" i="6"/>
  <c r="G18" i="6"/>
  <c r="H17" i="6"/>
  <c r="G17" i="6"/>
  <c r="H16" i="6"/>
  <c r="G16" i="6"/>
  <c r="H15" i="6"/>
  <c r="G15" i="6"/>
  <c r="G14" i="6" s="1"/>
  <c r="G46" i="6" s="1"/>
  <c r="P14" i="6"/>
  <c r="O14" i="6"/>
  <c r="E6" i="6"/>
  <c r="D7" i="7" s="1"/>
  <c r="K51" i="5"/>
  <c r="J51" i="5"/>
  <c r="K43" i="5"/>
  <c r="J43" i="5"/>
  <c r="J35" i="5" s="1"/>
  <c r="K37" i="5"/>
  <c r="K35" i="5" s="1"/>
  <c r="J37" i="5"/>
  <c r="K26" i="5"/>
  <c r="J26" i="5"/>
  <c r="F25" i="5"/>
  <c r="E25" i="5"/>
  <c r="E18" i="5"/>
  <c r="E15" i="5" s="1"/>
  <c r="E13" i="5" s="1"/>
  <c r="K15" i="5"/>
  <c r="J15" i="5"/>
  <c r="F15" i="5"/>
  <c r="K13" i="5"/>
  <c r="J13" i="5"/>
  <c r="F13" i="5"/>
  <c r="D7" i="5"/>
  <c r="K40" i="4"/>
  <c r="K39" i="4"/>
  <c r="K38" i="4" s="1"/>
  <c r="I38" i="4"/>
  <c r="H38" i="4"/>
  <c r="G38" i="4"/>
  <c r="E38" i="4"/>
  <c r="K36" i="4"/>
  <c r="K35" i="4"/>
  <c r="K34" i="4"/>
  <c r="K31" i="4" s="1"/>
  <c r="K33" i="4"/>
  <c r="G33" i="4"/>
  <c r="K32" i="4"/>
  <c r="H32" i="4"/>
  <c r="I31" i="4"/>
  <c r="H31" i="4"/>
  <c r="G31" i="4"/>
  <c r="E31" i="4"/>
  <c r="K29" i="4"/>
  <c r="K28" i="4"/>
  <c r="K27" i="4"/>
  <c r="K26" i="4"/>
  <c r="I26" i="4"/>
  <c r="H26" i="4"/>
  <c r="G26" i="4"/>
  <c r="E26" i="4"/>
  <c r="I24" i="4"/>
  <c r="I42" i="4" s="1"/>
  <c r="K22" i="4"/>
  <c r="K21" i="4"/>
  <c r="K20" i="4" s="1"/>
  <c r="I20" i="4"/>
  <c r="H20" i="4"/>
  <c r="H24" i="4" s="1"/>
  <c r="H42" i="4" s="1"/>
  <c r="G20" i="4"/>
  <c r="E20" i="4"/>
  <c r="K18" i="4"/>
  <c r="K17" i="4"/>
  <c r="K16" i="4"/>
  <c r="K13" i="4" s="1"/>
  <c r="K15" i="4"/>
  <c r="K14" i="4"/>
  <c r="I13" i="4"/>
  <c r="H13" i="4"/>
  <c r="G13" i="4"/>
  <c r="G24" i="4" s="1"/>
  <c r="G42" i="4" s="1"/>
  <c r="E13" i="4"/>
  <c r="E24" i="4" s="1"/>
  <c r="E42" i="4" s="1"/>
  <c r="K11" i="4"/>
  <c r="K8" i="4" s="1"/>
  <c r="K10" i="4"/>
  <c r="K9" i="4"/>
  <c r="I8" i="4"/>
  <c r="H8" i="4"/>
  <c r="G8" i="4"/>
  <c r="E8" i="4"/>
  <c r="K49" i="3"/>
  <c r="J49" i="3"/>
  <c r="K41" i="3"/>
  <c r="J41" i="3"/>
  <c r="K34" i="3"/>
  <c r="J34" i="3"/>
  <c r="K29" i="3"/>
  <c r="J29" i="3"/>
  <c r="F27" i="3"/>
  <c r="E27" i="3"/>
  <c r="F23" i="3"/>
  <c r="H23" i="6" s="1"/>
  <c r="E23" i="3"/>
  <c r="K18" i="3"/>
  <c r="J18" i="3"/>
  <c r="K13" i="3"/>
  <c r="K52" i="3" s="1"/>
  <c r="J13" i="3"/>
  <c r="J52" i="3" s="1"/>
  <c r="F13" i="3"/>
  <c r="F34" i="3" s="1"/>
  <c r="K54" i="3" s="1"/>
  <c r="E13" i="3"/>
  <c r="E34" i="3" s="1"/>
  <c r="J54" i="3" s="1"/>
  <c r="D6" i="3"/>
  <c r="K60" i="2"/>
  <c r="J60" i="2"/>
  <c r="K52" i="2"/>
  <c r="K65" i="2" s="1"/>
  <c r="K67" i="2" s="1"/>
  <c r="J52" i="2"/>
  <c r="J65" i="2" s="1"/>
  <c r="J67" i="2" s="1"/>
  <c r="K46" i="2"/>
  <c r="J46" i="2"/>
  <c r="F43" i="2"/>
  <c r="E43" i="2"/>
  <c r="K42" i="2"/>
  <c r="J42" i="2"/>
  <c r="K40" i="2"/>
  <c r="J40" i="2"/>
  <c r="K29" i="2"/>
  <c r="J29" i="2"/>
  <c r="F28" i="2"/>
  <c r="F45" i="2" s="1"/>
  <c r="E28" i="2"/>
  <c r="E45" i="2" s="1"/>
  <c r="H14" i="6" l="1"/>
  <c r="H46" i="6" s="1"/>
  <c r="P46" i="6" s="1"/>
  <c r="P49" i="6" s="1"/>
  <c r="O48" i="6" s="1"/>
  <c r="I26" i="7"/>
  <c r="O24" i="6"/>
  <c r="O46" i="6" s="1"/>
  <c r="O49" i="6" s="1"/>
  <c r="I16" i="7"/>
  <c r="I38" i="7" s="1"/>
  <c r="K42" i="4"/>
  <c r="K24" i="4"/>
  <c r="P24" i="6"/>
  <c r="H26" i="7"/>
  <c r="H38" i="7" s="1"/>
</calcChain>
</file>

<file path=xl/comments1.xml><?xml version="1.0" encoding="utf-8"?>
<comments xmlns="http://schemas.openxmlformats.org/spreadsheetml/2006/main">
  <authors>
    <author>Andrea Cervantes Pulido</author>
  </authors>
  <commentList>
    <comment ref="E18" authorId="0" shapeId="0">
      <text>
        <r>
          <rPr>
            <b/>
            <sz val="9"/>
            <color indexed="81"/>
            <rFont val="Tahoma"/>
            <family val="2"/>
          </rPr>
          <t>Andrea Cervantes Pulido:</t>
        </r>
        <r>
          <rPr>
            <sz val="9"/>
            <color indexed="81"/>
            <rFont val="Tahoma"/>
            <family val="2"/>
          </rPr>
          <t xml:space="preserve">
depositos en garantia y deudores 
</t>
        </r>
      </text>
    </comment>
  </commentList>
</comments>
</file>

<file path=xl/sharedStrings.xml><?xml version="1.0" encoding="utf-8"?>
<sst xmlns="http://schemas.openxmlformats.org/spreadsheetml/2006/main" count="868" uniqueCount="573">
  <si>
    <t xml:space="preserve">       Cuenta Pública 2019</t>
  </si>
  <si>
    <t xml:space="preserve">       Estado de Situación Financiera</t>
  </si>
  <si>
    <t xml:space="preserve">       Al 31 de diciembre de 2019 y 2018</t>
  </si>
  <si>
    <t>(Pesos)</t>
  </si>
  <si>
    <t>Instituto Electoral y de Participación Ciudadana del Estado de Jalisco</t>
  </si>
  <si>
    <t>CONCEPTO</t>
  </si>
  <si>
    <t>Año</t>
  </si>
  <si>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</si>
  <si>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</si>
  <si>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</si>
  <si>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</si>
  <si>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</si>
  <si>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</si>
  <si>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</si>
  <si>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</si>
  <si>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</si>
  <si>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</si>
  <si>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</si>
  <si>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</si>
  <si>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</si>
  <si>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</si>
  <si>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</si>
  <si>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</si>
  <si>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</si>
  <si>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</si>
  <si>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</si>
  <si>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</si>
  <si>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</si>
  <si>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</si>
  <si>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</si>
  <si>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</si>
  <si>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</si>
  <si>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</si>
  <si>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</si>
  <si>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</si>
  <si>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</si>
  <si>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</si>
  <si>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</si>
  <si>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</si>
  <si>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</si>
  <si>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</si>
  <si>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</si>
  <si>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</si>
  <si>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</si>
  <si>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Total de Pasivos No Circulantes</t>
  </si>
  <si>
    <t>Otros Activos no Circulantes</t>
  </si>
  <si>
    <t>TOTAL DEL  PASIVO</t>
  </si>
  <si>
    <t>Total de  Activos  No Circulantes</t>
  </si>
  <si>
    <t>HACIENDA PÚBLICA/ PATRIMONIO</t>
  </si>
  <si>
    <t>TOTAL DEL  ACTIVO</t>
  </si>
  <si>
    <t>Hacienda Pública/Patrimonio Contribuido</t>
  </si>
  <si>
    <t>Aportaciones</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</si>
  <si>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</si>
  <si>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</si>
  <si>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</si>
  <si>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</si>
  <si>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</si>
  <si>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</si>
  <si>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</si>
  <si>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</si>
  <si>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Exceso o Insuficiencia en la Actualización de la Hacienda Publica/Patrimonio</t>
  </si>
  <si>
    <t>Resultado por Posición Monetaria</t>
  </si>
  <si>
    <t>Resultado por Tenencia de Activos no Monetarios</t>
  </si>
  <si>
    <t>Total Hacienda Pública/ Patrimonio</t>
  </si>
  <si>
    <t>TOTAL DEL  PASIVO Y HACIENDA PÚBLICA / PATRIMONIO</t>
  </si>
  <si>
    <t>Bajo protesta de decir verdad declaramos que los Estados Financieros y sus Notas son razonablemente correctos y responsabilidad del emisor.</t>
  </si>
  <si>
    <t>Guillermo Amado Alcaraz Cross</t>
  </si>
  <si>
    <t>Hugo Pulido Maciel</t>
  </si>
  <si>
    <t>Consejero Presidente</t>
  </si>
  <si>
    <t>Director de Administración y Finanzas</t>
  </si>
  <si>
    <t>Cuenta Pública 2019</t>
  </si>
  <si>
    <t>Estado de Actividades</t>
  </si>
  <si>
    <t>Del 1o. de enero al 31 de diciembre de 2019 y 2018</t>
  </si>
  <si>
    <t>Concepto</t>
  </si>
  <si>
    <t>INGRESOS Y OTROS BENEFICIOS</t>
  </si>
  <si>
    <t>GASTOS Y OTRAS PÉRDIDAS</t>
  </si>
  <si>
    <t>Ingresos de  Gestión</t>
  </si>
  <si>
    <t>Gastos de  Funcionamiento</t>
  </si>
  <si>
    <t>Impuestos</t>
  </si>
  <si>
    <t xml:space="preserve">Servicios Personales  </t>
  </si>
  <si>
    <t xml:space="preserve">Cuotas y Aportaciones de Seguridad Social </t>
  </si>
  <si>
    <t>Materiales y Suministros</t>
  </si>
  <si>
    <t>Contribuciones de Mejoras</t>
  </si>
  <si>
    <t>Servicios Generales</t>
  </si>
  <si>
    <t>Derechos</t>
  </si>
  <si>
    <t>Productos</t>
  </si>
  <si>
    <t>Transferencias, Asignaciones, Subsidios y Otras Ayudas</t>
  </si>
  <si>
    <t>Aprovechamientos</t>
  </si>
  <si>
    <t>Transferencias Internas y Asignaciones al Sector Público</t>
  </si>
  <si>
    <t>Ingresos por Venta de Bienes y Prestación de Servicios</t>
  </si>
  <si>
    <t>Transferencias al Resto del Sector Público</t>
  </si>
  <si>
    <t>Subsidios y Subvenciones</t>
  </si>
  <si>
    <t>Participaciones, Aportaciones, Convenios, Incentivos Derivados de la Colaboración Fiscal, Fondos Distintos de Aportaciones, Transferencias, Asignaciones, Subsidios y Subvenciones, y Pensiones y Jubilaciones</t>
  </si>
  <si>
    <t>Ayudas Sociales</t>
  </si>
  <si>
    <t>Pensiones y Jubilaciones</t>
  </si>
  <si>
    <t>Participaciones, Aportaciones, Convenios, Incentivos Derivados de la Colaboración Fiscal y Fondos Distintos de Aportaciones</t>
  </si>
  <si>
    <t>Transferencias a Fideicomisos, Mandatos y Contratos Análogos</t>
  </si>
  <si>
    <t>Transferencias, Asignaciones, Subsidios y Subvenciones, y Pensiones y Jubilaciones</t>
  </si>
  <si>
    <t>Transferencias a la Seguridad Social</t>
  </si>
  <si>
    <t>Donativos</t>
  </si>
  <si>
    <t>Otros Ingresos y Beneficios</t>
  </si>
  <si>
    <t>Transferencias al Exterior</t>
  </si>
  <si>
    <t xml:space="preserve">Ingresos Financieros  </t>
  </si>
  <si>
    <t>Incremento por Variación de Inventarios</t>
  </si>
  <si>
    <t>Participaciones y Aportaciones</t>
  </si>
  <si>
    <t>Disminución del Exceso de Estimaciones por Pérdida o Deterioro u Obsolescencia</t>
  </si>
  <si>
    <t>Participaciones</t>
  </si>
  <si>
    <t>Disminución del Exceso de Provisiones</t>
  </si>
  <si>
    <t>Otros Ingresos y Beneficios Varios</t>
  </si>
  <si>
    <t>Convenios</t>
  </si>
  <si>
    <t>Total de Ingresos y Otros Beneficios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</si>
  <si>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</si>
  <si>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</si>
  <si>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</si>
  <si>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</si>
  <si>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</si>
  <si>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</si>
  <si>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</si>
  <si>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</si>
  <si>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</si>
  <si>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</si>
  <si>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</si>
  <si>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</si>
  <si>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</si>
  <si>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Inversión Pública</t>
  </si>
  <si>
    <t xml:space="preserve">Inversión Pública no Capitalizable </t>
  </si>
  <si>
    <t>Total de Gastos y Otras Pérdidas</t>
  </si>
  <si>
    <t>Resultados del Ejercicio  (Ahorro/Desahorro)</t>
  </si>
  <si>
    <t>Estado de Variación en la Hacienda Pública</t>
  </si>
  <si>
    <t>Del 1o. de Enero al 31 de Diciembre 2019</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</si>
  <si>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</si>
  <si>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</si>
  <si>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</si>
  <si>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</si>
  <si>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</si>
  <si>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Hacienda Pública / Patrimonio Contribuido Neto de 2018</t>
  </si>
  <si>
    <t xml:space="preserve">     Aportaciones</t>
  </si>
  <si>
    <t xml:space="preserve">     Donaciones de Capital</t>
  </si>
  <si>
    <t xml:space="preserve">     Actualización de la Hacienda Pública/Patrimonio</t>
  </si>
  <si>
    <t>Hacienda Pública / Patrimonio Generado Neto de 2018</t>
  </si>
  <si>
    <t xml:space="preserve">     Resultados del Ejercicio (Ahorro/Desahorro)</t>
  </si>
  <si>
    <t xml:space="preserve">     Resultados de Ejercicios Anteriores</t>
  </si>
  <si>
    <t xml:space="preserve">     Revalúos</t>
  </si>
  <si>
    <t xml:space="preserve">     Reservas</t>
  </si>
  <si>
    <t xml:space="preserve">     Rectificaciones de Resultados de Ejercicios Anteriores</t>
  </si>
  <si>
    <t>Exceso o Insuficiencia en la Actualización de la Hacienda Pública / Patrimonio Neto de 2018</t>
  </si>
  <si>
    <t xml:space="preserve">     Resultado por Posición Monetaria</t>
  </si>
  <si>
    <t xml:space="preserve">     Resultado por Tenencia de Activos no Monetarios</t>
  </si>
  <si>
    <t>Hacienda Pública / Patrimonio Neto Final de 2018</t>
  </si>
  <si>
    <t>Cambios en la Hacienda Pública / Patrimonio Contribuido Neto de 2019</t>
  </si>
  <si>
    <t>Variaciones de la Hacienda Pública / Patrimonio Generado Neto de 2019</t>
  </si>
  <si>
    <t>Cambios en el Exceso o Insuficiencia en la Actualización de la Hacienda Pública / Patrimonio Neto de 2019</t>
  </si>
  <si>
    <t>Hacienda Pública / Patrimonio Neto Final de 2019</t>
  </si>
  <si>
    <t>“Bajo protesta de decir verdad declaramos que los Estados Financieros y sus notas, son razonablemente correctos y son responsabilidad del emisor”</t>
  </si>
  <si>
    <t>Estado de Cambios en la Situación Financiera</t>
  </si>
  <si>
    <t>Al 31 de diciembre de 2019 y 2018</t>
  </si>
  <si>
    <t>Origen</t>
  </si>
  <si>
    <t>Aplicación</t>
  </si>
  <si>
    <t>Exceso o Insuficiencia en la Actualización de la Hacienda Pública/Patrimonio</t>
  </si>
  <si>
    <t>Estado de Flujos de Efectivo</t>
  </si>
  <si>
    <t>Del 1 de enero al 31 de diciembre de 2019 y 2018</t>
  </si>
  <si>
    <t>Flujos de Efectivo de las Actividades de Operación</t>
  </si>
  <si>
    <t xml:space="preserve">Flujos de Efectivo de las Actividades de Inversión </t>
  </si>
  <si>
    <t>Cuotas y Aportaciones de Seguridad Social</t>
  </si>
  <si>
    <t>Contribuciones de mejoras</t>
  </si>
  <si>
    <t>Otros Orígenes de Inversión</t>
  </si>
  <si>
    <t>Otras Aplicaciones de Inversión</t>
  </si>
  <si>
    <t>Flujos Netos de Efectivo por Actividades de Inversión</t>
  </si>
  <si>
    <t>Otros Orígenes de Operación</t>
  </si>
  <si>
    <t>Flujo de Efectivo de las Actividades de Financiamiento</t>
  </si>
  <si>
    <t>Servicios Personales</t>
  </si>
  <si>
    <t>Endeudamiento Neto</t>
  </si>
  <si>
    <t xml:space="preserve">   Interno</t>
  </si>
  <si>
    <t>Transferencias al resto del Sector Público</t>
  </si>
  <si>
    <t xml:space="preserve">   Externo</t>
  </si>
  <si>
    <t xml:space="preserve">Subsidios y Subvenciones </t>
  </si>
  <si>
    <t>Otros Orígenes de Financiamiento</t>
  </si>
  <si>
    <t>Servicios de la Deuda</t>
  </si>
  <si>
    <t xml:space="preserve">Participaciones </t>
  </si>
  <si>
    <t>Otras Aplicaciones de Financiamiento</t>
  </si>
  <si>
    <t xml:space="preserve">Aportaciones </t>
  </si>
  <si>
    <t>Otras Aplicaciones de Operación</t>
  </si>
  <si>
    <t>Flujos netos de Efectivo por Actividades de Financiamiento</t>
  </si>
  <si>
    <t>Flujos Netos de Efectivo por Actividades de Operación</t>
  </si>
  <si>
    <t xml:space="preserve">Incremento/Disminución Neta en el Efectivo y Equivalentes al Efectivo </t>
  </si>
  <si>
    <t>Efectivo y Equivalentes al Efectivo al inicio del Ejercicio</t>
  </si>
  <si>
    <t>Efectivo y Equivalentes al Efectivo al final del Ejercicio</t>
  </si>
  <si>
    <t>Bajo protesta de decir verdad declaramos que los Estados Financieros y sus Notas son razonablemente correctos y responsabilidad del emisor</t>
  </si>
  <si>
    <t>Estado Analítico del Activo</t>
  </si>
  <si>
    <t>Del 1o de enero al 31 de diciembre de 2019</t>
  </si>
  <si>
    <t>Saldo Inicial</t>
  </si>
  <si>
    <t>Cargos del Periodo</t>
  </si>
  <si>
    <t>Abonos del Periodo</t>
  </si>
  <si>
    <t>Saldo Final</t>
  </si>
  <si>
    <t>Variación del Periodo</t>
  </si>
  <si>
    <t>4 =(1+2-3)</t>
  </si>
  <si>
    <t>(4-1)</t>
  </si>
  <si>
    <t xml:space="preserve"> </t>
  </si>
  <si>
    <t xml:space="preserve">Bienes Muebles </t>
  </si>
  <si>
    <t>Estado Analítico de la Deuda y Otros Pasivos</t>
  </si>
  <si>
    <t>Denominación de las Deudas</t>
  </si>
  <si>
    <t xml:space="preserve">Moneda de Contratación  </t>
  </si>
  <si>
    <t>Institución o País Acreedor</t>
  </si>
  <si>
    <t>Saldo Inicial del Periodo</t>
  </si>
  <si>
    <t>Saldo Final del Periodo</t>
  </si>
  <si>
    <t>DEUDA PÚBLICA</t>
  </si>
  <si>
    <t xml:space="preserve">Corto Plazo               </t>
  </si>
  <si>
    <t>Deuda Interna</t>
  </si>
  <si>
    <t>Instituciones de Crédito</t>
  </si>
  <si>
    <t>Títulos y Valores</t>
  </si>
  <si>
    <t>Arrendamientos Financieros</t>
  </si>
  <si>
    <t>Deuda Externa</t>
  </si>
  <si>
    <t>Organismos Financieros Internacionales</t>
  </si>
  <si>
    <t>Deuda Bilateral</t>
  </si>
  <si>
    <t xml:space="preserve">              Subtotal a Corto Plazo</t>
  </si>
  <si>
    <t xml:space="preserve">Largo Plazo           </t>
  </si>
  <si>
    <t xml:space="preserve">                Subtotal a Largo Plazo</t>
  </si>
  <si>
    <t>Otros Pasivos</t>
  </si>
  <si>
    <t xml:space="preserve">                Total Deuda y Otros Pasivos</t>
  </si>
  <si>
    <t>Informe Sobre Pasivos Contingentes</t>
  </si>
  <si>
    <t>Ente Público:</t>
  </si>
  <si>
    <t>Al inicio de este ejercicio  se contará con una reestructura a causa del bajo presupuesto aprobado, se tiene previsto la asignación en diversas claves presupuestales, así como a la partida de laudos laborales por la cantidad de $ 13,000,000.00, asi como la cantidad de  1,171,732.00  mismos que se aumentan a causa de la reestructura en direcciones.</t>
  </si>
  <si>
    <t>INFORMACIÓN FINANCIERA 2019</t>
  </si>
  <si>
    <t>Notas a los Estados Financieros</t>
  </si>
  <si>
    <t>Del 1o. de enero al 31 de diciembre de 2019</t>
  </si>
  <si>
    <t>Notas de Desglose</t>
  </si>
  <si>
    <t>Notas al Estado de Situación Financiera</t>
  </si>
  <si>
    <t>ACTIVO</t>
  </si>
  <si>
    <t>1.- Efectivo y Equivalentes</t>
  </si>
  <si>
    <t>Fondo Fijo de Caja</t>
  </si>
  <si>
    <t>'101-0242-0000-0000</t>
  </si>
  <si>
    <t>Munguía Martínez Alvaro Fernando</t>
  </si>
  <si>
    <t>'101-0429-0000-0000</t>
  </si>
  <si>
    <t>'101-0254-0000-0000</t>
  </si>
  <si>
    <t>Presidente Comisión Municipal Ocotlán</t>
  </si>
  <si>
    <t>'101-0432-0000-0000</t>
  </si>
  <si>
    <t>'101-0310-0000-0000</t>
  </si>
  <si>
    <t>Presidente Comisión Municipal Tecalitlán</t>
  </si>
  <si>
    <t>'101-0434-0000-0000</t>
  </si>
  <si>
    <t>'101-0404-0000-0000</t>
  </si>
  <si>
    <t>Secretaría Ejecutiva</t>
  </si>
  <si>
    <t>'101-0435-0000-0000</t>
  </si>
  <si>
    <t>'101-0478-0000-0000</t>
  </si>
  <si>
    <t>Dirección de Administración y Finanzas</t>
  </si>
  <si>
    <t>'101-0437-0000-0000</t>
  </si>
  <si>
    <t>'101-0500-0000-0000</t>
  </si>
  <si>
    <t>Presidente Comisión Municipal de Tlajomulco de Zuñiga</t>
  </si>
  <si>
    <t>'101-0458-0000-0000</t>
  </si>
  <si>
    <t>'101-0510-0000-0000</t>
  </si>
  <si>
    <t>'101-0463-0000-0000</t>
  </si>
  <si>
    <t>'101-0525-0000-0000</t>
  </si>
  <si>
    <t>'101-0469-0000-0000</t>
  </si>
  <si>
    <t>'101-0550-0000-0000</t>
  </si>
  <si>
    <t>'101-0554-0000-0000</t>
  </si>
  <si>
    <t>Suma</t>
  </si>
  <si>
    <t>'101-0480-0000-0000</t>
  </si>
  <si>
    <t>'101-0557-0000-0000</t>
  </si>
  <si>
    <t>'101-0482-0000-0000</t>
  </si>
  <si>
    <t>'101-0561-0000-0000</t>
  </si>
  <si>
    <t>'101-0486-0000-0000</t>
  </si>
  <si>
    <t>'101-0564-0000-0000</t>
  </si>
  <si>
    <t>'101-0498-0000-0000</t>
  </si>
  <si>
    <t>'101-0391-0000-0000</t>
  </si>
  <si>
    <t>'101-0392-0000-0000</t>
  </si>
  <si>
    <t>'101-0501-0000-0000</t>
  </si>
  <si>
    <t>'101-0393-0000-0000</t>
  </si>
  <si>
    <t>'101-0509-0000-0000</t>
  </si>
  <si>
    <t>'101-0394-0000-0000</t>
  </si>
  <si>
    <t>Bancos Cuenta de Cheques</t>
  </si>
  <si>
    <t>'101-0395-0000-0000</t>
  </si>
  <si>
    <t>Bancomer, S.A.</t>
  </si>
  <si>
    <t>'101-0512-0000-0000</t>
  </si>
  <si>
    <t>'101-0396-0000-0000</t>
  </si>
  <si>
    <t>Bansi, S.A.</t>
  </si>
  <si>
    <t>'101-0520-0000-0000</t>
  </si>
  <si>
    <t>'101-0397-0000-0000</t>
  </si>
  <si>
    <t>Banca Santander SA de CV</t>
  </si>
  <si>
    <t>'101-0401-0000-0000</t>
  </si>
  <si>
    <t>'101-0536-0000-0000</t>
  </si>
  <si>
    <t>'101-0403-0000-0000</t>
  </si>
  <si>
    <t>'101-0537-0000-0000</t>
  </si>
  <si>
    <t>'101-0405-0000-0000</t>
  </si>
  <si>
    <t>'101-0406-0000-0000</t>
  </si>
  <si>
    <t>'101-0407-0000-0000</t>
  </si>
  <si>
    <t>T o t a l</t>
  </si>
  <si>
    <t>'101-0544-0000-0000</t>
  </si>
  <si>
    <t>'101-0545-0000-0000</t>
  </si>
  <si>
    <t>'101-0546-0000-0000</t>
  </si>
  <si>
    <t>'101-0570-0000-0000</t>
  </si>
  <si>
    <t>'101-0511-0000-0000</t>
  </si>
  <si>
    <t>'101-0514-0000-0000</t>
  </si>
  <si>
    <t>'101-0532-0000-0000</t>
  </si>
  <si>
    <t>'101-0427-0000-0000</t>
  </si>
  <si>
    <t>2.- Derecho a Recibir Efectivo y Equivalentes y Bienes y Servicios a Recibir</t>
  </si>
  <si>
    <t>Deudores Diversos</t>
  </si>
  <si>
    <t>Impuestos a Favor</t>
  </si>
  <si>
    <t>'104-0043-0000-0000</t>
  </si>
  <si>
    <t>Soledad Alatorre Barajas</t>
  </si>
  <si>
    <t>'104-0552-0000-0000</t>
  </si>
  <si>
    <t>Subsidio para el Empleo</t>
  </si>
  <si>
    <t>'104-0353-0000-0000</t>
  </si>
  <si>
    <t>Griselda Beatriz Rangel Juarez</t>
  </si>
  <si>
    <t>'104-0555-0000-0000</t>
  </si>
  <si>
    <t>Subsidio Entregado en Efectivo</t>
  </si>
  <si>
    <t>'104-0401-0000-0000</t>
  </si>
  <si>
    <t>Miriam Guadalupe Gutiérrez Mora</t>
  </si>
  <si>
    <t>'104-0806-0000-0000</t>
  </si>
  <si>
    <t>'104-0409-0000-0000</t>
  </si>
  <si>
    <t>Moisés Pérez Vega</t>
  </si>
  <si>
    <t>'104-0505-0000-0000</t>
  </si>
  <si>
    <t>'104-0440-0000-0000</t>
  </si>
  <si>
    <t>Aldo Alonso Salazar Ruíz</t>
  </si>
  <si>
    <t>'104-0507-0000-0000</t>
  </si>
  <si>
    <t>'104-0488-0000-0000</t>
  </si>
  <si>
    <t>Pdte. Con. Mpal Tecalitlan (CD-19)</t>
  </si>
  <si>
    <t>'104-0569-0000-0000</t>
  </si>
  <si>
    <t>Pulido Maciel Hugo</t>
  </si>
  <si>
    <t>'104-0574-0000-0000</t>
  </si>
  <si>
    <t>Teresa Jimena Solinís Casparius</t>
  </si>
  <si>
    <t>'104-0591-0000-0000</t>
  </si>
  <si>
    <t>María de Lourdes Becerra Pérez</t>
  </si>
  <si>
    <t>'104-0590-0000-0000</t>
  </si>
  <si>
    <t>Presidente Con. Mpal. Ocotlán</t>
  </si>
  <si>
    <t>'104-0601-0000-0000</t>
  </si>
  <si>
    <t>Pdte. Consejo Municipal Tlajomulco de Zúñiga</t>
  </si>
  <si>
    <t>'104-0614-0000-0000</t>
  </si>
  <si>
    <t>Héctor Gerardo Ramones Saldaña</t>
  </si>
  <si>
    <t>Otros Activos Circulantes</t>
  </si>
  <si>
    <t>Juan Carlos Villaseñor Godoy</t>
  </si>
  <si>
    <t>'104-0343-0000-0000</t>
  </si>
  <si>
    <t>'104-0517-0000-0000</t>
  </si>
  <si>
    <t>'104-0635-0000-0000</t>
  </si>
  <si>
    <t>'104-0518-0000-0000</t>
  </si>
  <si>
    <t>Depósitos en Garantía</t>
  </si>
  <si>
    <t>'104-0658-0000-0000</t>
  </si>
  <si>
    <t>'104-0519-0000-0000</t>
  </si>
  <si>
    <t>Depósito Bodega Organización</t>
  </si>
  <si>
    <t>'104-0659-0000-0000</t>
  </si>
  <si>
    <t>'104-0520-0000-0000</t>
  </si>
  <si>
    <t>Deposito Renta Dist. 7</t>
  </si>
  <si>
    <t>'104-0661-0000-0000</t>
  </si>
  <si>
    <t>'104-0521-0000-0000</t>
  </si>
  <si>
    <t>Deposito C.F.E. Bodega Organización</t>
  </si>
  <si>
    <t>'104-0612-0000-0000</t>
  </si>
  <si>
    <t>'104-0522-0000-0000</t>
  </si>
  <si>
    <t>Deposito CFE ( Oficinas Centrales )</t>
  </si>
  <si>
    <t>'104-0670-0000-0000</t>
  </si>
  <si>
    <t>'104-0523-0000-0000</t>
  </si>
  <si>
    <t>Deposito Bodega Medrano</t>
  </si>
  <si>
    <t>'104-0675-0000-0000</t>
  </si>
  <si>
    <t>'104-0548-0000-0000</t>
  </si>
  <si>
    <t>Deposito Rta Ofna. Juridico Asis</t>
  </si>
  <si>
    <t>'104-0677-0000-0000</t>
  </si>
  <si>
    <t>'104-0551-0000-0000</t>
  </si>
  <si>
    <t>Deposito Oficinas centrales Lomas del Valle</t>
  </si>
  <si>
    <t>'104-0678-0000-0000</t>
  </si>
  <si>
    <t>'104-0760-0000-0000</t>
  </si>
  <si>
    <t>'104-0662-0000-0000</t>
  </si>
  <si>
    <t>'104-0706-0000-0000</t>
  </si>
  <si>
    <t>'104-0663-0000-0000</t>
  </si>
  <si>
    <t>'104-0710-0000-0000</t>
  </si>
  <si>
    <t>'109-0358-0000-0000</t>
  </si>
  <si>
    <t>'144-0095-0000-0000</t>
  </si>
  <si>
    <t>'144-0106-0000-0000</t>
  </si>
  <si>
    <t>'144-0088-0000-0000</t>
  </si>
  <si>
    <t>'144-0110-0000-0000</t>
  </si>
  <si>
    <t>'144-0116-0000-0000</t>
  </si>
  <si>
    <t>'144-0135-0000-0000</t>
  </si>
  <si>
    <t>'144-0138-0000-0000</t>
  </si>
  <si>
    <t>'144-0140-0000-0000</t>
  </si>
  <si>
    <t>'144-0154-0000-0000</t>
  </si>
  <si>
    <t>Entidad:</t>
  </si>
  <si>
    <t>3.- Bienes Muebles y Activos Intangibles</t>
  </si>
  <si>
    <t>Monto</t>
  </si>
  <si>
    <t xml:space="preserve">Tasa  </t>
  </si>
  <si>
    <t>Monto Depreciación</t>
  </si>
  <si>
    <t>Original</t>
  </si>
  <si>
    <t>Aplicada</t>
  </si>
  <si>
    <t>Ejercicio</t>
  </si>
  <si>
    <t>Acumulada</t>
  </si>
  <si>
    <t>Mobiliario  y Equipo de Oficina</t>
  </si>
  <si>
    <t>Otros Mobiliarios y Equipos de Administración</t>
  </si>
  <si>
    <t>Equipo de Transporte</t>
  </si>
  <si>
    <t>Sistemas de Aire Acondicionado, Calefacción y R</t>
  </si>
  <si>
    <t>Equipo de Cómputo</t>
  </si>
  <si>
    <t>Equipo de Comunicación</t>
  </si>
  <si>
    <t>Equipo de Audio y Video</t>
  </si>
  <si>
    <t>Edificios no Residenciales</t>
  </si>
  <si>
    <t>Total Bienes Muebles</t>
  </si>
  <si>
    <t>Programas de Cómputo</t>
  </si>
  <si>
    <t>Total Bienes Intangibles</t>
  </si>
  <si>
    <t>Suma Total</t>
  </si>
  <si>
    <t>Total Depreciación</t>
  </si>
  <si>
    <r>
      <t xml:space="preserve">PASIVO </t>
    </r>
    <r>
      <rPr>
        <sz val="11"/>
        <color theme="1"/>
        <rFont val="Trebuchet MS"/>
        <family val="2"/>
      </rPr>
      <t>( Vencimiento dentro de 90 días )</t>
    </r>
  </si>
  <si>
    <t>1- Acreedores Diversos</t>
  </si>
  <si>
    <t>Hector Gallego Avila</t>
  </si>
  <si>
    <t>Juan Diego Castro Morales</t>
  </si>
  <si>
    <t>Jose de Jesus Gomez Valle</t>
  </si>
  <si>
    <t>2.- Impuestos Por Pagar</t>
  </si>
  <si>
    <t>I.S.R. Retención de Salarios</t>
  </si>
  <si>
    <t>Ret. 10% Sobre Arrendamiento</t>
  </si>
  <si>
    <t>Cuotas Pensiones</t>
  </si>
  <si>
    <t>Cuotas IMSS</t>
  </si>
  <si>
    <t>Retención IVA</t>
  </si>
  <si>
    <t>3.- Proveedores</t>
  </si>
  <si>
    <t>Radiomóvil Dipsa S.A. de C.V.</t>
  </si>
  <si>
    <t>Compucad SA de CV</t>
  </si>
  <si>
    <t>Comercializadora Gomcar SA de CV</t>
  </si>
  <si>
    <t>Ingenieria Aplicada del Norte SA de CV</t>
  </si>
  <si>
    <t>Axtel SAB de CV</t>
  </si>
  <si>
    <t>Autorización Extraordinaria</t>
  </si>
  <si>
    <t>Caherengo Seguridad Privada SA de CV</t>
  </si>
  <si>
    <t>Barajas Dimas Victor Hugo</t>
  </si>
  <si>
    <t>Colonos Lomas del Valle 1ra Sección</t>
  </si>
  <si>
    <t>Ismael David Nieto Vital</t>
  </si>
  <si>
    <t>Prosperidad Cien SA de CV</t>
  </si>
  <si>
    <t>4.-Otras  provisiones</t>
  </si>
  <si>
    <t>Otras Provisiones</t>
  </si>
  <si>
    <t>Sueldos y Salarios por Pagar</t>
  </si>
  <si>
    <t>Suma Documentos por Pagar a Corto Plazo</t>
  </si>
  <si>
    <t>TOTAL PASIVO CIRCULANTE</t>
  </si>
  <si>
    <t>Notas al Estado de Actividades</t>
  </si>
  <si>
    <t>Ingresos de Gestión</t>
  </si>
  <si>
    <t>1.- Transferencias, Asignaciones, Subsidios y Otras Ayudas</t>
  </si>
  <si>
    <t>Administración de Recursos</t>
  </si>
  <si>
    <t>Prerrogativas a Partidos Políticos</t>
  </si>
  <si>
    <t>Ampliación Extraordinaria de Recursos</t>
  </si>
  <si>
    <t>2.- Otros Ingresos y Beneficios</t>
  </si>
  <si>
    <t>Ingresos Financieros</t>
  </si>
  <si>
    <t>Otros Ingresos y Beneficios varios</t>
  </si>
  <si>
    <t>1.- Gastos y Otras Pérdidas</t>
  </si>
  <si>
    <t>Financiamiento a Partidos Políticos</t>
  </si>
  <si>
    <t>Actividades Ordinarias</t>
  </si>
  <si>
    <t>Actividades Específicas</t>
  </si>
  <si>
    <t>Otros gastos</t>
  </si>
  <si>
    <t>Notas al Estado de Variación en la Hacienda Pública Actividades</t>
  </si>
  <si>
    <t>Modificaciones al Patrimonio Contribuido</t>
  </si>
  <si>
    <t>En este periodo el importe que se presenta asciende a la cantidad de $ 42,008 pesos, el cual no ha sufrido modificaciones respecto del saldo anterior.</t>
  </si>
  <si>
    <t>Modificaciones al Patrimonio Generado</t>
  </si>
  <si>
    <t>En este periodo no se modificó el Patrimonio.</t>
  </si>
  <si>
    <t>Notas al Estado de Flujo de Efectivo</t>
  </si>
  <si>
    <t>EFECTIVO Y EQUIVALENTES</t>
  </si>
  <si>
    <t>Caja</t>
  </si>
  <si>
    <t>Bancos</t>
  </si>
  <si>
    <t>Durante el presente periodo se realizó la siguiente adquisición:</t>
  </si>
  <si>
    <t>Rubro</t>
  </si>
  <si>
    <t>Importe</t>
  </si>
  <si>
    <t>Mobiliario y Equipo De Administración</t>
  </si>
  <si>
    <t>Conmutador y 30 telefonos IP</t>
  </si>
  <si>
    <t>3 Discos Duros 60 gb</t>
  </si>
  <si>
    <t>Bienes Inmuebles</t>
  </si>
  <si>
    <t>Revisión y analisis estructural edificio nueva sede</t>
  </si>
  <si>
    <t xml:space="preserve">Activos Intangibles </t>
  </si>
  <si>
    <t>Licencia Software</t>
  </si>
  <si>
    <t>Licencia Software Soporte</t>
  </si>
  <si>
    <t>Renovación Licencia Software</t>
  </si>
  <si>
    <t>Renovación Licencias Software</t>
  </si>
  <si>
    <t>Poliza mantenimiento UPS Anual</t>
  </si>
  <si>
    <t>Licencias Adobe Creative, Profesional</t>
  </si>
  <si>
    <t>Conciliación entre los Ingresos Presupuestarios y los Ingresos Contables</t>
  </si>
  <si>
    <t>Correspondiente del 01 de enero al 31 de diciembre del 2019</t>
  </si>
  <si>
    <t>(Cifras en pesos)</t>
  </si>
  <si>
    <t>1. 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</si>
  <si>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</si>
  <si>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</si>
  <si>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</si>
  <si>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</si>
  <si>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 ( Productos Financieros y Otros Productos )</t>
  </si>
  <si>
    <t>Otros ingresos contables no presupuestarios ( Efectivo Disponible ejercicio anterior)</t>
  </si>
  <si>
    <t>3. Menos Ingresos Presupuestarios no Contables</t>
  </si>
  <si>
    <t>Productos de capital</t>
  </si>
  <si>
    <t>Aprovechamientos capital</t>
  </si>
  <si>
    <t>Ingresos derivados de financiamientos</t>
  </si>
  <si>
    <t>Otros Ingresos presupuestarios no contables</t>
  </si>
  <si>
    <t>4. Ingresos Contables (4 = 1 + 2 - 3)</t>
  </si>
  <si>
    <t>Conciliación entre los Egresos Presupuestarios y los Gastos Contables</t>
  </si>
  <si>
    <t>1. Total de Egresos  (Presupuestarios)</t>
  </si>
  <si>
    <t xml:space="preserve">2. Menos Egresos Presupuestarios No Contables </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</si>
  <si>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</si>
  <si>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</si>
  <si>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</si>
  <si>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</si>
  <si>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</si>
  <si>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</si>
  <si>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</si>
  <si>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Obras Públicas en Bienes Propios</t>
  </si>
  <si>
    <t>Acciones y participaciones de Capital</t>
  </si>
  <si>
    <t>Compra de Títulos y Valores</t>
  </si>
  <si>
    <t>Inversiones en Fideicomisos, Mandatos y Otros Análogos</t>
  </si>
  <si>
    <t>Provisiones para Contingencias y Otras Erogaciones Especiales</t>
  </si>
  <si>
    <t>Amortizaciones de la Deuda Pública</t>
  </si>
  <si>
    <t>ADEFAS</t>
  </si>
  <si>
    <t>Otros Egresos Presupuestales No Contables</t>
  </si>
  <si>
    <t>3. Más Gastos Contables No Presupuestales</t>
  </si>
  <si>
    <t>Aumento por Insuficiencia de Estimaciones por Pérdida o Deterioro u Obsolescencia</t>
  </si>
  <si>
    <t>Otros Gastos Contables No Presupuestales</t>
  </si>
  <si>
    <t>4. Egresos Contables (4 = 1 - 2 + 3)</t>
  </si>
  <si>
    <t>Del 1o. de diciembre al 31 de diciembre de 2019</t>
  </si>
  <si>
    <t>Notas de Memoria</t>
  </si>
  <si>
    <t>Cuentas de Orden Contable y Presupuestarias</t>
  </si>
  <si>
    <t>Contables</t>
  </si>
  <si>
    <t>En el periodo presentado este organismo no registró cuentas de orden.</t>
  </si>
  <si>
    <t>Presupuestarias</t>
  </si>
  <si>
    <t>En atención a las disposiciones establecidas en la Ley General de Contabilidad Gubernamental, y al marco normativo por el CONAC, el Estado de Situación Financiera, presenta el saldo del periodo de las cuentas presupuestales del ingreso y egreso.</t>
  </si>
  <si>
    <t>Notas de Gestión Administrativa</t>
  </si>
  <si>
    <t>1.-Introducción</t>
  </si>
  <si>
    <t>Los Estados Financieros de los Entes Públicos, proveen de Información Financiera a los principales Usuarios de la misma, al Congreso y a los Ciudadanos.                                                                                                                                                                                                       El objetivo del presente documento es la revelación del contexto y de los aspectos económicos-financieros más relevantes que influyeron en las decisiones del periodo y que deberán ser considerados en la elaboración de los Estados Financieros para la mejor comprensión de los mismos y sus particularidades.</t>
  </si>
  <si>
    <t>2.-Panorama Económico y Financiero</t>
  </si>
  <si>
    <t>Se trabajó en condiciones normales de operación, toda vez que se tuvo certeza de los recursos financieros autorizados, y se cubrieron todos los adeudos durante el ejercicio 2018, se generaron  ahorros importantes.</t>
  </si>
  <si>
    <t>3.-Autorización e Historia</t>
  </si>
  <si>
    <t>a) Creación del Ente</t>
  </si>
  <si>
    <r>
      <t>Del Instituto Electoral y de Participación  Ciudadana  del Estado de Jalisco.</t>
    </r>
    <r>
      <rPr>
        <sz val="11"/>
        <color theme="1"/>
        <rFont val="Trebuchet MS"/>
        <family val="2"/>
      </rPr>
      <t xml:space="preserve">   Es un organismo  Público Local de  carácter permanente,  autónomo   en su funcionamiento  e independiente en sus decisiones, profesional en su desempeño, autoridad en la materia y se encuentra dotado de personalidad jurídica y patrimonio propio,  de acuerdo con lo dispuesto por los artículos 41, base V y 116, fracción IV, inciso c) de la Constitución Política de los Estados Unidos Mexicanos;  12, base III y IV de la Constitución Política del Estado de Jalisco;  y    116,  párrafo 1 del Código Electoral y de Participación Ciudadana del Estado de Jalisco.</t>
    </r>
  </si>
  <si>
    <t>b) Principales Cambios en su Estructura</t>
  </si>
  <si>
    <r>
      <t xml:space="preserve">Reforma a la Constitución Política de los Estados Unidos Mexicanos. </t>
    </r>
    <r>
      <rPr>
        <sz val="11"/>
        <color theme="1"/>
        <rFont val="Trebuchet MS"/>
        <family val="2"/>
      </rPr>
      <t>El diez de febrero del 2014, se publicó en el Diario Oficial de la Federación, el decreto por el que se reforman, adicionan y derogan diversas disposiciones de la Constitución Política de los Estados Unidos Mexicanos, entre otras al artículo 41. Respecto de dicho decreto, se destaca la creación del Instituto Nacional Electoral y el reconocimiento de los Organismos Públicos Locales, quienes estarán a cargo de las elecciones en las entidades federativas.</t>
    </r>
  </si>
  <si>
    <t>Publicación de la Ley General de Instituciones y Procedimientos Electorales. El 23 de mayo de 2014 fue publicada en el Diario Oficial de la Federación, con el objeto establecer las disposiciones aplicables en materia de instituciones y procedimientos electorales, distribuir competencias  entre la federación y las entidades federativas en estas materias, así como la relación entre el Instituto Nacional Electoral y los Organismos Públicos Locales.</t>
  </si>
  <si>
    <r>
      <t>Reforma a la Constitución Política del Estado de Jalisco, en materia electoral.</t>
    </r>
    <r>
      <rPr>
        <sz val="11"/>
        <color theme="1"/>
        <rFont val="Trebuchet MS"/>
        <family val="2"/>
      </rPr>
      <t xml:space="preserve"> El 8 de julio de 2014, fue publicado en el Periódico Oficial " El Estado de Jalisco" el decreto número 24904/LX/14, aprobado por el Congreso del Estado de Jalisco, mediante el cual se reformaron, entre otros, los artículos 6, 12, 13, 18, 20, 21, 22, 109 y 111 de la Constitución Política del Estado de Jalisco.</t>
    </r>
  </si>
  <si>
    <r>
      <t>Reforma al Código Electoral y de Participación Ciudadana del Estado de Jalisco.</t>
    </r>
    <r>
      <rPr>
        <sz val="11"/>
        <color theme="1"/>
        <rFont val="Trebuchet MS"/>
        <family val="2"/>
      </rPr>
      <t xml:space="preserve"> Con fecha 8 de julio de 2014, fue publicado en el Periódico Oficial  "El Estado de Jalisco" el Decreto número 24906/LX/14 aprobado por el Congreso del Estado de Jalisco, mediante el cual se reforman, derogan y adicionan diversos artículos al Código Electoral y de Participación Ciudadana del Estado de Jalisco.</t>
    </r>
  </si>
  <si>
    <r>
      <t xml:space="preserve">Mediante acuerdo INE/CG165/2014, </t>
    </r>
    <r>
      <rPr>
        <sz val="11"/>
        <color theme="1"/>
        <rFont val="Trebuchet MS"/>
        <family val="2"/>
      </rPr>
      <t>se aprobó la designación de consejeras y consejeros presidentes y consejeras y consejeros electorales de los organismos públicos  locales electorales, así como los períodos de duración.</t>
    </r>
  </si>
  <si>
    <t xml:space="preserve">El 29 de Enero de 2019 mediante acuerdo IEPC-ACG-002/2019, se  reestructuró la plantilla del personal pasando de 142  a 81 funcionarios, así como la ratificación y/o designación de los titulares de las  Direcciones Ejecutivas y las Unidades Técnicas del Instituto Electoral y de Participación Ciudadana del Estado de Jalisco, lo anterior con apego al reforma político-electoral del año 2014 y así cumplir con las disposiciones del Estatuto del Servicio Profesional Electoral Nacional de manera oportuna y solventar la problemática derivada de la reduccion prespuetaal en un 49% menos para ese año. </t>
  </si>
  <si>
    <t>Mediante Decreto Número 25842/LXI/16, se modificó la denominación del Código Electoral, así como de su Libro Quinto, junto con toda su estructura; surgiendo los doce Instrumentos de Participación Social, incluidos en el ahora Código Electoral y de Participación Social del Estado de Jalisco que entró en vigor el día  16 de Julio de 2016.</t>
  </si>
  <si>
    <t>4.-Organización y Objeto social</t>
  </si>
  <si>
    <t>a) Objeto Social</t>
  </si>
  <si>
    <t xml:space="preserve">En colaboración y coordinación con el Instituto Nacional Electoral y en la forma y términos que determinen las leyes, preparar, organizar y vigilar los procesos electorales para renovar el cargo de gobernador del estado, de los 39 diputados que integran el poder legislativo local, y de los 125 ayuntamientos que integran Jalisco.
Preparar, organizar y vigilar los procesos electorales de plebiscito y referéndum, figuras de democracia directa que existen desde 1997.
Recibir y resolver los proyectos de iniciativa popular en los términos del Código Electoral y de Participación Ciudadana del Estado de Jalisco.
Promover una cultura política sustentada en la tolerancia, la democracia, la identidad nacional y el pluralismo mediante actividades y programas de educación cívica y electoral.
Vigilar, en el ámbito electoral, el cumplimiento de la Constitución Política del Estado, del Código Electoral y de Participación Ciudadana del Estado de Jalisco y demás ordenamientos que garanticen el derecho de organización y participación política de los ciudadanos.
</t>
  </si>
  <si>
    <t>b) Principal Actividad</t>
  </si>
  <si>
    <t>Educación cívica.
Participación ciudadana.
Producción editorial para la difusión de la cultura cívico democrática.
Derechos y prerrogativas de candidatos y partidos políticos.
Preparación de la jornada electoral.
Impresión de materiales electorales.
Cómputo de resultados.
Declaración de validez y otorgamiento de constancias en las elecciones del estado de Jalisco.
Conforme con la regulación establecida por el Instituto Nacional Electoral, lo relativo a resultados preliminares; encuestas o sondeos de opinión; observación electoral, y conteos rápidos
Organización, desarrollo, cómputo y declaración de resultados de los procesos electorales de referéndum y plebiscito.
En las solicitudes de iniciativa popular, dictaminar que los ciudadanos que la promuevan representen, cuando menos, el número exigido en la Constitución local y en las leyes. De ser así, hacer la declaración correspondiente.
Organizar y difundir los Mecanismos de Participación Social.</t>
  </si>
  <si>
    <t>c) Ejercicio Fiscal</t>
  </si>
  <si>
    <t>Los ejercicios fiscales del ente público comprenden del 1o. de enero al 31 de diciembre de cada año.</t>
  </si>
  <si>
    <t>d) Régimen Jurídico</t>
  </si>
  <si>
    <t>Lo relativo al ámbito electoral en la Constitución Política de los Estados Unidos Mexicanos y la Constitución Política del Estado de Jalisco, así como en la Ley General de Instituciones y Procedimientos Electorales y el Código Electoral y de Participación Ciudadana del Estado de Jalisco.</t>
  </si>
  <si>
    <t>e) Consideraciones Fiscales del Ente</t>
  </si>
  <si>
    <t>Se encuentra registrado en el padrón del Registro Federal de Contribuyentes, con la actividad administración pública estatal en general y con el Régimen Fiscal Persona Moral con fines no lucrativos.</t>
  </si>
  <si>
    <t>f) Estructura Organizacional Básica</t>
  </si>
  <si>
    <t>Para el adecuado ejercicio de sus funciones y atribuciones, el Instituto Electoral y de Participación Ciudadana del Estado de Jalisco cuenta con la siguiente estructura:                                                                                                                                                                                                                                                                           Órgano superior de dirección, que es el Consejo General del Instituto Electoral,                                                                                                                                  Órganos Ejecutivos,                                                                                                                                                                                                                                                                                       Órganos técnicos,                                                                                                                                                                                                                                                                        Órganos desconcentrados (funcionan únicamente durante los procesos electorales).</t>
  </si>
  <si>
    <t>5.-Bases de Preparación de los Estados Financieros</t>
  </si>
  <si>
    <t>a) Los presentes estados contables se encuentran expresados en moneda nacional y han sido elaborados de conformidad con las disposiciones de la Ley General de Contabilidad Gubernamental que entró en vigor el 01 de enero de 2009, así como los documentos complementarios emitidos por el Consejo Nacional de Armonización Contable (CONAC) y que son aplicables a la fecha de dichos estados.</t>
  </si>
  <si>
    <t>b) Los presentes estados contables, se realizan mediante el reconocimiento a costo histórico de los registros contables, los cuales aún no se han transformado automáticamente el efecto contable y presupuestal, ya que se está adoptando el nuevo sistema.</t>
  </si>
  <si>
    <t>c) Postulados básicos.</t>
  </si>
  <si>
    <t>Los estados financieros se elaboran en base a los postulados básicos.</t>
  </si>
  <si>
    <t>d) Normatividad Supletoria.</t>
  </si>
  <si>
    <t>En virtud de la Normatividad emitida por el CONAC, No se ha requerido la aplicación de normatividad supletoria en materia de contabilidad gubernamental.</t>
  </si>
  <si>
    <t>e) Base Devengado.</t>
  </si>
  <si>
    <t>Este Organismo registra el gasto devengado en el momento contable del gasto que refleja el reconocimiento de una obligación de pago a favor de terceros por la recepción de conformidad de bienes, servicios y obras oportunamente contratados.</t>
  </si>
  <si>
    <t>6.-Políticas de Contabilidad Significativas</t>
  </si>
  <si>
    <t>a) Este organismo no realiza la actualización de los activos, pasivos y hacienda pública y/o patrimonio.</t>
  </si>
  <si>
    <t>b) Este organismo, no contempla la realización de operaciones que impliquen el pago en moneda extranjera.</t>
  </si>
  <si>
    <t>c) Este organismo no tiene inversiones en acciones de compañías subsidiarias y asociadas.</t>
  </si>
  <si>
    <t>d) Este organismo no vende, ni transforma inventarios.</t>
  </si>
  <si>
    <t>e) Para los beneficios a empleados, los pagos basados en antigüedad a los empleados, en caso de separación o muerte, se registran como egresos en el año que se pagan; por decreto las obligaciones por jubilaciones están a cargo del Instituto de Pensiones del Estado de Jalisco.</t>
  </si>
  <si>
    <t>f) En el caso de las provisiones, no se tienen conceptos o hechos de los cuales sea necesario el registro de provisiones.</t>
  </si>
  <si>
    <t>g) Para las reservas, no se tienen conceptos o hechos de los cuales sea necesario el registro de reservas.</t>
  </si>
  <si>
    <r>
      <t xml:space="preserve">h) A partir del mes de </t>
    </r>
    <r>
      <rPr>
        <b/>
        <sz val="11"/>
        <color rgb="FF000000"/>
        <rFont val="Trebuchet MS"/>
        <family val="2"/>
      </rPr>
      <t xml:space="preserve"> </t>
    </r>
    <r>
      <rPr>
        <sz val="11"/>
        <color rgb="FF000000"/>
        <rFont val="Trebuchet MS"/>
        <family val="2"/>
      </rPr>
      <t>enero no se registran los bienes muebles cuyo costo de adquisición no exceda de 35 unidades de medida y actualización.</t>
    </r>
  </si>
  <si>
    <t>i) El importe de reclasificaciones y su concepto, que afectan el patrimonio es mostrado en el estado de situación financiera.</t>
  </si>
  <si>
    <t xml:space="preserve">j) En este ejercicio se realizó depuración de saldos. </t>
  </si>
  <si>
    <t>7.- Posición en Moneda Extranjera y Protección por Riesgo Cambiario</t>
  </si>
  <si>
    <t>Este organismo no realiza operaciones en moneda extranjera.</t>
  </si>
  <si>
    <t xml:space="preserve">8.- Reporte Analítico del Activo </t>
  </si>
  <si>
    <t>a) En el presente ejercicio no hubo movimientos en la vida útil o porcentajes de depreciación, deterioro o amortización de activos.</t>
  </si>
  <si>
    <t>b) En el presente ejercicio no hubo gastos capitalizados ni financieros o de investigación y desarrollo.</t>
  </si>
  <si>
    <t>c) No se realizaron inversiones financieras, por lo tanto no hubo riesgo cambiario.</t>
  </si>
  <si>
    <t>d) No hubo bajas significativas del valor de inversiones financieras o que afecten el activo.</t>
  </si>
  <si>
    <t>e) No hubo desmantelamiento o administración de activos.</t>
  </si>
  <si>
    <t>9.- Fideicomisos, Mandatos y Análogos</t>
  </si>
  <si>
    <t>No se han creado fideicomisos.</t>
  </si>
  <si>
    <t>10.- Reporte de Recaudación</t>
  </si>
  <si>
    <t>Este organismo cuenta con las transferencias, asignaciones, subsidios y otras ayudas del ejecutivo, ingresos propios y otros ingresos provenientes de un estímulo fiscal.</t>
  </si>
  <si>
    <t>11 al 14.- Información Sobre la Deuda, Calificaciones Otorgadas, Procesos de Mejora e Información por Segmentos</t>
  </si>
  <si>
    <t>Este organismo no cuenta con dicha información, ya que no tuvo deudas ni  solicitó créditos.</t>
  </si>
  <si>
    <t>15.- Eventos Posteriores al Cierre</t>
  </si>
  <si>
    <t>Este organismo informará de hechos ocurridos en periodo posterior al que informa, sobre eventos que le afecten económicamente y que no se conocían a la fecha del cierre.</t>
  </si>
  <si>
    <t>16.- Partes Relacionadas</t>
  </si>
  <si>
    <t>No existen partes relacionadas con este organismo que Influyan significativamente en su toma de decisiones operativas y financieras.</t>
  </si>
  <si>
    <t>17.- Responsabilidad Sobre la Presentación Razonable de los Estados Financieros</t>
  </si>
  <si>
    <t>Los presentes Estados Financieros se elaboraron de acuerdo a la norma vigente aplicable para la contabilidad Gubernamental.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</si>
</sst>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General_)"/>
    <numFmt numFmtId="165" formatCode="0_ ;\-0\ "/>
    <numFmt numFmtId="166" formatCode="#,##0_ ;\-#,##0\ "/>
    <numFmt numFmtId="167" formatCode="###,##0.00"/>
    <numFmt numFmtId="168" formatCode="_-* #,##0_-;\-* #,##0_-;_-* &quot;-&quot;??_-;_-@_-"/>
    <numFmt numFmtId="169" formatCode="_(* #,##0_);_(* \(#,##0\);_(* &quot;-&quot;_);_(@_)"/>
    <numFmt numFmtId="170" formatCode="_(* #,##0_);_(* \(#,##0\);_(* &quot;-&quot;??_);_(@_)"/>
    <numFmt numFmtId="171" formatCode="_-* #,###_-;\-* #,###_-;_-* &quot;-&quot;??_-;_-@_-"/>
  </numFmts>
  <fonts count="49" x14ac:knownFonts="1">
    <font>
      <sz val="11"/>
      <color theme="1"/>
      <name val="Calibri"/>
      <family val="2"/>
      <scheme val="minor"/>
    </font>
    <font>
      <sz val="11"/>
      <color theme="1"/>
      <name val="Calibri"/>
      <family val="2"/>
      <scheme val="minor"/>
    </font>
    <font>
      <sz val="9"/>
      <color theme="1"/>
      <name val="Arial"/>
      <family val="2"/>
    </font>
    <font>
      <b/>
      <sz val="9"/>
      <name val="Arial"/>
      <family val="2"/>
    </font>
    <font>
      <b/>
      <sz val="10"/>
      <name val="Arial"/>
      <family val="2"/>
    </font>
    <font>
      <sz val="10"/>
      <name val="Arial"/>
      <family val="2"/>
    </font>
    <font>
      <sz val="9"/>
      <name val="Arial"/>
      <family val="2"/>
    </font>
    <font>
      <b/>
      <i/>
      <sz val="9"/>
      <name val="Arial"/>
      <family val="2"/>
    </font>
    <font>
      <b/>
      <sz val="9"/>
      <color theme="1"/>
      <name val="Arial"/>
      <family val="2"/>
    </font>
    <font>
      <sz val="9"/>
      <color theme="0"/>
      <name val="Arial"/>
      <family val="2"/>
    </font>
    <font>
      <i/>
      <sz val="9"/>
      <name val="Arial"/>
      <family val="2"/>
    </font>
    <font>
      <sz val="10"/>
      <color theme="1"/>
      <name val="Arial"/>
      <family val="2"/>
    </font>
    <font>
      <i/>
      <sz val="9"/>
      <color theme="1"/>
      <name val="Arial"/>
      <family val="2"/>
    </font>
    <font>
      <b/>
      <sz val="10"/>
      <color indexed="8"/>
      <name val="Arial"/>
      <family val="2"/>
    </font>
    <font>
      <b/>
      <sz val="8"/>
      <color indexed="64"/>
      <name val="Arial"/>
      <family val="2"/>
    </font>
    <font>
      <b/>
      <sz val="8"/>
      <color indexed="64"/>
      <name val="Calibri"/>
      <family val="2"/>
    </font>
    <font>
      <b/>
      <sz val="7"/>
      <color indexed="64"/>
      <name val="Arial"/>
      <family val="2"/>
    </font>
    <font>
      <b/>
      <sz val="7"/>
      <color indexed="64"/>
      <name val="Calibri"/>
      <family val="2"/>
    </font>
    <font>
      <sz val="7"/>
      <color indexed="64"/>
      <name val="Arial"/>
      <family val="2"/>
    </font>
    <font>
      <sz val="7"/>
      <color indexed="64"/>
      <name val="Calibri"/>
      <family val="2"/>
    </font>
    <font>
      <b/>
      <sz val="8"/>
      <name val="Arial"/>
      <family val="2"/>
    </font>
    <font>
      <b/>
      <sz val="9"/>
      <color theme="0" tint="-0.499984740745262"/>
      <name val="Arial"/>
      <family val="2"/>
    </font>
    <font>
      <b/>
      <sz val="9"/>
      <color indexed="81"/>
      <name val="Tahoma"/>
      <family val="2"/>
    </font>
    <font>
      <sz val="9"/>
      <color indexed="81"/>
      <name val="Tahoma"/>
      <family val="2"/>
    </font>
    <font>
      <b/>
      <sz val="9"/>
      <color theme="0"/>
      <name val="Arial"/>
      <family val="2"/>
    </font>
    <font>
      <b/>
      <i/>
      <sz val="9"/>
      <color theme="1"/>
      <name val="Arial"/>
      <family val="2"/>
    </font>
    <font>
      <sz val="11"/>
      <color theme="1"/>
      <name val="Trebuchet MS"/>
      <family val="2"/>
    </font>
    <font>
      <b/>
      <sz val="9"/>
      <name val="Trebuchet MS"/>
      <family val="2"/>
    </font>
    <font>
      <sz val="9"/>
      <name val="Trebuchet MS"/>
      <family val="2"/>
    </font>
    <font>
      <sz val="9"/>
      <color theme="1"/>
      <name val="Trebuchet MS"/>
      <family val="2"/>
    </font>
    <font>
      <b/>
      <sz val="11"/>
      <color theme="1"/>
      <name val="Trebuchet MS"/>
      <family val="2"/>
    </font>
    <font>
      <b/>
      <sz val="12"/>
      <color theme="1"/>
      <name val="Trebuchet MS"/>
      <family val="2"/>
    </font>
    <font>
      <sz val="10"/>
      <name val="Trebuchet MS"/>
      <family val="2"/>
    </font>
    <font>
      <sz val="10"/>
      <color theme="0"/>
      <name val="Trebuchet MS"/>
      <family val="2"/>
    </font>
    <font>
      <sz val="11"/>
      <name val="Trebuchet MS"/>
      <family val="2"/>
    </font>
    <font>
      <sz val="11"/>
      <color theme="0"/>
      <name val="Trebuchet MS"/>
      <family val="2"/>
    </font>
    <font>
      <sz val="9"/>
      <color theme="0"/>
      <name val="Trebuchet MS"/>
      <family val="2"/>
    </font>
    <font>
      <sz val="9"/>
      <color indexed="8"/>
      <name val="Trebuchet MS"/>
      <family val="2"/>
    </font>
    <font>
      <b/>
      <sz val="11"/>
      <color theme="0"/>
      <name val="Trebuchet MS"/>
      <family val="2"/>
    </font>
    <font>
      <b/>
      <sz val="10"/>
      <color theme="1"/>
      <name val="Trebuchet MS"/>
      <family val="2"/>
    </font>
    <font>
      <sz val="10"/>
      <color theme="1"/>
      <name val="Trebuchet MS"/>
      <family val="2"/>
    </font>
    <font>
      <b/>
      <sz val="10"/>
      <name val="Trebuchet MS"/>
      <family val="2"/>
    </font>
    <font>
      <b/>
      <sz val="9"/>
      <color theme="1"/>
      <name val="Trebuchet MS"/>
      <family val="2"/>
    </font>
    <font>
      <b/>
      <sz val="11"/>
      <name val="Trebuchet MS"/>
      <family val="2"/>
    </font>
    <font>
      <sz val="11"/>
      <color rgb="FF000000"/>
      <name val="Trebuchet MS"/>
      <family val="2"/>
    </font>
    <font>
      <sz val="10"/>
      <color rgb="FF000000"/>
      <name val="Trebuchet MS"/>
      <family val="2"/>
    </font>
    <font>
      <sz val="11"/>
      <color indexed="8"/>
      <name val="Trebuchet MS"/>
      <family val="2"/>
    </font>
    <font>
      <b/>
      <sz val="10"/>
      <color indexed="8"/>
      <name val="Trebuchet MS"/>
      <family val="2"/>
    </font>
    <font>
      <b/>
      <sz val="11"/>
      <color rgb="FF000000"/>
      <name val="Trebuchet MS"/>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patternFill>
    </fill>
    <fill>
      <patternFill patternType="solid">
        <fgColor rgb="FFFFFFFF"/>
        <bgColor indexed="64"/>
      </patternFill>
    </fill>
    <fill>
      <patternFill patternType="solid">
        <fgColor rgb="FFC0C0C0"/>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164" fontId="5" fillId="0" borderId="0"/>
    <xf numFmtId="0" fontId="5" fillId="0" borderId="0"/>
    <xf numFmtId="0" fontId="5" fillId="0" borderId="0"/>
  </cellStyleXfs>
  <cellXfs count="526">
    <xf numFmtId="0" fontId="0" fillId="0" borderId="0" xfId="0"/>
    <xf numFmtId="0" fontId="2" fillId="0" borderId="0" xfId="0" applyFont="1" applyProtection="1"/>
    <xf numFmtId="0" fontId="2" fillId="2" borderId="0" xfId="0" applyFont="1" applyFill="1" applyProtection="1"/>
    <xf numFmtId="0" fontId="2" fillId="2" borderId="0" xfId="0" applyFont="1" applyFill="1" applyAlignment="1" applyProtection="1">
      <alignment vertical="top"/>
    </xf>
    <xf numFmtId="0" fontId="2" fillId="2" borderId="0" xfId="0" applyFont="1" applyFill="1" applyAlignment="1" applyProtection="1"/>
    <xf numFmtId="0" fontId="2" fillId="2" borderId="0" xfId="0" applyFont="1" applyFill="1" applyAlignment="1" applyProtection="1">
      <alignment horizontal="right" vertical="top"/>
    </xf>
    <xf numFmtId="0" fontId="2" fillId="2" borderId="0" xfId="0" applyFont="1" applyFill="1" applyBorder="1" applyProtection="1"/>
    <xf numFmtId="0" fontId="3" fillId="2" borderId="0" xfId="0" applyFont="1" applyFill="1" applyBorder="1" applyAlignment="1" applyProtection="1"/>
    <xf numFmtId="0" fontId="4" fillId="2" borderId="0" xfId="0" applyFont="1" applyFill="1" applyBorder="1" applyAlignment="1" applyProtection="1">
      <alignment horizontal="center"/>
    </xf>
    <xf numFmtId="0" fontId="3" fillId="2" borderId="0" xfId="2" applyNumberFormat="1" applyFont="1" applyFill="1" applyBorder="1" applyAlignment="1" applyProtection="1">
      <alignment vertical="center"/>
    </xf>
    <xf numFmtId="0" fontId="4" fillId="2" borderId="0" xfId="2" applyNumberFormat="1" applyFont="1" applyFill="1" applyBorder="1" applyAlignment="1" applyProtection="1">
      <alignment horizontal="center" vertical="center"/>
    </xf>
    <xf numFmtId="0" fontId="3" fillId="2" borderId="0" xfId="2" applyNumberFormat="1" applyFont="1" applyFill="1" applyBorder="1" applyAlignment="1" applyProtection="1">
      <alignment horizontal="centerContinuous" vertical="center"/>
    </xf>
    <xf numFmtId="0" fontId="3" fillId="2" borderId="0" xfId="0" applyFont="1" applyFill="1" applyBorder="1" applyAlignment="1" applyProtection="1">
      <alignment horizontal="right"/>
    </xf>
    <xf numFmtId="0" fontId="4" fillId="2" borderId="0" xfId="0" applyNumberFormat="1" applyFont="1" applyFill="1" applyBorder="1" applyAlignment="1" applyProtection="1">
      <alignment horizontal="center"/>
      <protection locked="0"/>
    </xf>
    <xf numFmtId="0" fontId="3" fillId="2" borderId="0" xfId="0" applyNumberFormat="1" applyFont="1" applyFill="1" applyBorder="1" applyAlignment="1" applyProtection="1"/>
    <xf numFmtId="0" fontId="3" fillId="2" borderId="0" xfId="0" applyNumberFormat="1" applyFont="1" applyFill="1" applyBorder="1" applyAlignment="1" applyProtection="1">
      <alignment horizontal="center"/>
      <protection locked="0"/>
    </xf>
    <xf numFmtId="0" fontId="3" fillId="2" borderId="0" xfId="2" applyNumberFormat="1" applyFont="1" applyFill="1" applyBorder="1" applyAlignment="1" applyProtection="1">
      <alignment horizontal="right" vertical="top"/>
    </xf>
    <xf numFmtId="0" fontId="6" fillId="3" borderId="1" xfId="3" applyFont="1" applyFill="1" applyBorder="1" applyAlignment="1" applyProtection="1">
      <alignment horizontal="center" vertical="center"/>
    </xf>
    <xf numFmtId="0" fontId="3" fillId="3" borderId="2" xfId="3" applyFont="1" applyFill="1" applyBorder="1" applyAlignment="1" applyProtection="1">
      <alignment horizontal="center" vertical="center"/>
    </xf>
    <xf numFmtId="0" fontId="3" fillId="3" borderId="2" xfId="0" applyFont="1" applyFill="1" applyBorder="1" applyAlignment="1" applyProtection="1">
      <alignment horizontal="centerContinuous"/>
    </xf>
    <xf numFmtId="0" fontId="3" fillId="3" borderId="2" xfId="3" applyFont="1" applyFill="1" applyBorder="1" applyAlignment="1" applyProtection="1">
      <alignment horizontal="right" vertical="top"/>
    </xf>
    <xf numFmtId="0" fontId="6" fillId="3" borderId="3" xfId="0" applyFont="1" applyFill="1" applyBorder="1" applyProtection="1"/>
    <xf numFmtId="0" fontId="6" fillId="3" borderId="4" xfId="3" applyFont="1" applyFill="1" applyBorder="1" applyAlignment="1" applyProtection="1">
      <alignment horizontal="center" vertical="center"/>
    </xf>
    <xf numFmtId="0" fontId="3" fillId="3" borderId="5" xfId="3" applyFont="1" applyFill="1" applyBorder="1" applyAlignment="1" applyProtection="1">
      <alignment horizontal="center" vertical="center"/>
    </xf>
    <xf numFmtId="165" fontId="3" fillId="3" borderId="5" xfId="1" applyNumberFormat="1" applyFont="1" applyFill="1" applyBorder="1" applyAlignment="1" applyProtection="1">
      <alignment horizontal="center"/>
    </xf>
    <xf numFmtId="0" fontId="3" fillId="3" borderId="5" xfId="3" applyFont="1" applyFill="1" applyBorder="1" applyAlignment="1" applyProtection="1">
      <alignment horizontal="right" vertical="top"/>
    </xf>
    <xf numFmtId="0" fontId="6" fillId="3" borderId="6" xfId="0" applyFont="1" applyFill="1" applyBorder="1" applyProtection="1"/>
    <xf numFmtId="0" fontId="3" fillId="2" borderId="7" xfId="2" applyNumberFormat="1" applyFont="1" applyFill="1" applyBorder="1" applyAlignment="1" applyProtection="1">
      <alignment vertical="center"/>
    </xf>
    <xf numFmtId="0" fontId="2" fillId="2" borderId="8" xfId="0" applyFont="1" applyFill="1" applyBorder="1" applyProtection="1"/>
    <xf numFmtId="0" fontId="2" fillId="2" borderId="7" xfId="0" applyFont="1" applyFill="1" applyBorder="1" applyAlignment="1" applyProtection="1">
      <alignment vertical="top"/>
    </xf>
    <xf numFmtId="0" fontId="3" fillId="2" borderId="0" xfId="0" applyFont="1" applyFill="1" applyBorder="1" applyAlignment="1" applyProtection="1">
      <alignment horizontal="left" vertical="top" wrapText="1"/>
    </xf>
    <xf numFmtId="166" fontId="6" fillId="2" borderId="0" xfId="1" applyNumberFormat="1" applyFont="1" applyFill="1" applyBorder="1" applyAlignment="1" applyProtection="1">
      <alignment vertical="top"/>
    </xf>
    <xf numFmtId="0" fontId="6" fillId="2" borderId="0" xfId="0" applyFont="1" applyFill="1" applyBorder="1" applyAlignment="1" applyProtection="1">
      <alignment vertical="top"/>
    </xf>
    <xf numFmtId="0" fontId="2" fillId="2" borderId="0" xfId="0" applyFont="1" applyFill="1" applyBorder="1" applyAlignment="1" applyProtection="1">
      <alignment horizontal="right" vertical="top"/>
    </xf>
    <xf numFmtId="0" fontId="3" fillId="2" borderId="0" xfId="0" applyFont="1" applyFill="1" applyBorder="1" applyAlignment="1" applyProtection="1">
      <alignment vertical="top"/>
    </xf>
    <xf numFmtId="0" fontId="3" fillId="2" borderId="0" xfId="0" applyFont="1" applyFill="1" applyBorder="1" applyAlignment="1" applyProtection="1">
      <alignment vertical="top" wrapText="1"/>
    </xf>
    <xf numFmtId="3" fontId="6" fillId="2" borderId="0" xfId="0" applyNumberFormat="1" applyFont="1" applyFill="1" applyBorder="1" applyAlignment="1" applyProtection="1">
      <alignment vertical="top"/>
    </xf>
    <xf numFmtId="3" fontId="3" fillId="2" borderId="0" xfId="0" applyNumberFormat="1" applyFont="1" applyFill="1" applyBorder="1" applyAlignment="1" applyProtection="1">
      <alignment vertical="top"/>
    </xf>
    <xf numFmtId="0" fontId="7" fillId="2" borderId="0" xfId="0" applyFont="1" applyFill="1" applyBorder="1" applyAlignment="1" applyProtection="1">
      <alignment horizontal="left" vertical="top" wrapText="1"/>
    </xf>
    <xf numFmtId="0" fontId="7" fillId="2" borderId="0" xfId="0" applyFont="1" applyFill="1" applyBorder="1" applyAlignment="1" applyProtection="1">
      <alignment vertical="top" wrapText="1"/>
    </xf>
    <xf numFmtId="0" fontId="7" fillId="2" borderId="0" xfId="0" applyFont="1" applyFill="1" applyBorder="1" applyAlignment="1" applyProtection="1">
      <alignment vertical="top"/>
    </xf>
    <xf numFmtId="0" fontId="6" fillId="2" borderId="0" xfId="0" applyFont="1" applyFill="1" applyBorder="1" applyAlignment="1" applyProtection="1">
      <alignment horizontal="left" vertical="top" wrapText="1"/>
    </xf>
    <xf numFmtId="3" fontId="6" fillId="2" borderId="0" xfId="0" applyNumberFormat="1" applyFont="1" applyFill="1" applyBorder="1" applyAlignment="1" applyProtection="1">
      <alignment vertical="top"/>
      <protection locked="0"/>
    </xf>
    <xf numFmtId="0" fontId="6" fillId="2" borderId="0" xfId="0" applyFont="1" applyFill="1" applyBorder="1" applyAlignment="1" applyProtection="1">
      <alignment vertical="top" wrapText="1"/>
    </xf>
    <xf numFmtId="0" fontId="6" fillId="2" borderId="0" xfId="0" applyFont="1" applyFill="1" applyBorder="1" applyAlignment="1" applyProtection="1">
      <alignment horizontal="left" vertical="top" wrapText="1"/>
    </xf>
    <xf numFmtId="3" fontId="6" fillId="2" borderId="0" xfId="1" applyNumberFormat="1" applyFont="1" applyFill="1" applyBorder="1" applyAlignment="1" applyProtection="1">
      <alignment vertical="top"/>
    </xf>
    <xf numFmtId="0" fontId="8" fillId="2" borderId="7" xfId="0" applyFont="1" applyFill="1" applyBorder="1" applyAlignment="1" applyProtection="1">
      <alignment vertical="top"/>
    </xf>
    <xf numFmtId="3" fontId="7" fillId="2" borderId="0" xfId="0" applyNumberFormat="1" applyFont="1" applyFill="1" applyBorder="1" applyAlignment="1" applyProtection="1">
      <alignment vertical="top"/>
    </xf>
    <xf numFmtId="0" fontId="8" fillId="2" borderId="0" xfId="0" applyFont="1" applyFill="1" applyBorder="1" applyAlignment="1" applyProtection="1">
      <alignment horizontal="right" vertical="top"/>
    </xf>
    <xf numFmtId="3" fontId="3" fillId="2" borderId="0" xfId="1" applyNumberFormat="1" applyFont="1" applyFill="1" applyBorder="1" applyAlignment="1" applyProtection="1">
      <alignment vertical="top"/>
    </xf>
    <xf numFmtId="0" fontId="3" fillId="2" borderId="0" xfId="0" applyFont="1" applyFill="1" applyBorder="1" applyAlignment="1" applyProtection="1">
      <alignment horizontal="left" vertical="top" wrapText="1"/>
    </xf>
    <xf numFmtId="0" fontId="2" fillId="2" borderId="0" xfId="0" applyFont="1" applyFill="1" applyBorder="1" applyAlignment="1" applyProtection="1">
      <alignment vertical="top" wrapText="1"/>
    </xf>
    <xf numFmtId="0" fontId="3" fillId="2" borderId="0" xfId="0" applyFont="1" applyFill="1" applyBorder="1" applyAlignment="1" applyProtection="1">
      <alignment horizontal="left" vertical="top"/>
    </xf>
    <xf numFmtId="0" fontId="9" fillId="2" borderId="0" xfId="0" applyFont="1" applyFill="1" applyBorder="1" applyAlignment="1" applyProtection="1">
      <alignment vertical="center" wrapText="1"/>
    </xf>
    <xf numFmtId="3" fontId="10" fillId="2" borderId="0" xfId="1" applyNumberFormat="1" applyFont="1" applyFill="1" applyBorder="1" applyAlignment="1" applyProtection="1">
      <alignment vertical="top"/>
    </xf>
    <xf numFmtId="0" fontId="6" fillId="2" borderId="0" xfId="0" applyFont="1" applyFill="1" applyBorder="1" applyAlignment="1" applyProtection="1">
      <alignment horizontal="left" vertical="top"/>
    </xf>
    <xf numFmtId="0" fontId="2" fillId="2" borderId="4" xfId="0" applyFont="1" applyFill="1" applyBorder="1" applyAlignment="1" applyProtection="1">
      <alignment vertical="top"/>
    </xf>
    <xf numFmtId="0" fontId="2" fillId="2" borderId="5" xfId="0" applyFont="1" applyFill="1" applyBorder="1" applyAlignment="1" applyProtection="1">
      <alignment vertical="top"/>
    </xf>
    <xf numFmtId="0" fontId="2" fillId="2" borderId="5" xfId="0" applyFont="1" applyFill="1" applyBorder="1" applyAlignment="1" applyProtection="1">
      <alignment horizontal="right" vertical="top"/>
    </xf>
    <xf numFmtId="0" fontId="2" fillId="2" borderId="6" xfId="0" applyFont="1" applyFill="1" applyBorder="1" applyProtection="1"/>
    <xf numFmtId="0" fontId="6" fillId="2" borderId="0" xfId="0" applyFont="1" applyFill="1" applyBorder="1" applyProtection="1"/>
    <xf numFmtId="43" fontId="6" fillId="2" borderId="0" xfId="1" applyFont="1" applyFill="1" applyBorder="1" applyProtection="1"/>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top"/>
    </xf>
    <xf numFmtId="0" fontId="6" fillId="2" borderId="0" xfId="0" applyFont="1" applyFill="1" applyBorder="1" applyAlignment="1" applyProtection="1">
      <alignment wrapText="1"/>
    </xf>
    <xf numFmtId="0" fontId="3" fillId="2" borderId="0" xfId="0" applyFont="1" applyFill="1" applyBorder="1" applyAlignment="1" applyProtection="1">
      <alignment horizontal="right" vertical="top"/>
    </xf>
    <xf numFmtId="0" fontId="11" fillId="2" borderId="2"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6" fillId="2" borderId="0" xfId="0" applyFont="1" applyFill="1" applyBorder="1" applyAlignment="1" applyProtection="1">
      <alignment horizontal="right"/>
    </xf>
    <xf numFmtId="0" fontId="5" fillId="2" borderId="0" xfId="0" applyFont="1" applyFill="1" applyBorder="1" applyAlignment="1" applyProtection="1">
      <alignment horizontal="center" vertical="top" wrapText="1"/>
      <protection locked="0"/>
    </xf>
    <xf numFmtId="43" fontId="6" fillId="2" borderId="0" xfId="1" applyFont="1" applyFill="1" applyBorder="1" applyAlignment="1" applyProtection="1">
      <alignment vertical="top"/>
    </xf>
    <xf numFmtId="0" fontId="6" fillId="2" borderId="0" xfId="0" applyFont="1" applyFill="1" applyBorder="1" applyAlignment="1" applyProtection="1">
      <alignment horizontal="center" vertical="top" wrapText="1"/>
      <protection locked="0"/>
    </xf>
    <xf numFmtId="0" fontId="2" fillId="2" borderId="0" xfId="0" applyFont="1" applyFill="1" applyBorder="1"/>
    <xf numFmtId="0" fontId="3" fillId="2" borderId="0" xfId="3" applyFont="1" applyFill="1" applyBorder="1" applyAlignment="1"/>
    <xf numFmtId="0" fontId="4" fillId="2" borderId="0" xfId="3" applyFont="1" applyFill="1" applyBorder="1" applyAlignment="1">
      <alignment horizontal="center"/>
    </xf>
    <xf numFmtId="0" fontId="8" fillId="2" borderId="0" xfId="0" applyFont="1" applyFill="1" applyBorder="1" applyAlignment="1"/>
    <xf numFmtId="0" fontId="3" fillId="2" borderId="0" xfId="3" applyFont="1" applyFill="1" applyBorder="1" applyAlignment="1">
      <alignment horizontal="center"/>
    </xf>
    <xf numFmtId="0" fontId="3" fillId="2" borderId="0" xfId="0" applyFont="1" applyFill="1" applyBorder="1" applyAlignment="1">
      <alignment horizontal="right"/>
    </xf>
    <xf numFmtId="0" fontId="3" fillId="2" borderId="0" xfId="0" applyNumberFormat="1" applyFont="1" applyFill="1" applyBorder="1" applyAlignment="1" applyProtection="1">
      <protection locked="0"/>
    </xf>
    <xf numFmtId="0" fontId="8" fillId="2" borderId="0" xfId="0" applyFont="1" applyFill="1" applyBorder="1" applyAlignment="1">
      <alignment horizontal="center"/>
    </xf>
    <xf numFmtId="0" fontId="2" fillId="2" borderId="0" xfId="0" applyFont="1" applyFill="1" applyBorder="1" applyAlignment="1"/>
    <xf numFmtId="0" fontId="6" fillId="2" borderId="0" xfId="3" applyFont="1" applyFill="1" applyBorder="1" applyAlignment="1">
      <alignment horizontal="center" vertical="center"/>
    </xf>
    <xf numFmtId="0" fontId="6" fillId="2" borderId="0" xfId="3" applyFont="1" applyFill="1" applyBorder="1" applyAlignment="1">
      <alignment horizontal="center"/>
    </xf>
    <xf numFmtId="0" fontId="2" fillId="2" borderId="0" xfId="0" applyFont="1" applyFill="1" applyBorder="1" applyAlignment="1">
      <alignment horizontal="center"/>
    </xf>
    <xf numFmtId="0" fontId="6" fillId="3" borderId="9" xfId="0" applyFont="1" applyFill="1" applyBorder="1" applyAlignment="1">
      <alignment horizontal="center" vertical="center"/>
    </xf>
    <xf numFmtId="0" fontId="3" fillId="3" borderId="10" xfId="3" applyFont="1" applyFill="1" applyBorder="1" applyAlignment="1">
      <alignment horizontal="center" vertical="center"/>
    </xf>
    <xf numFmtId="165" fontId="3" fillId="3" borderId="10" xfId="1" applyNumberFormat="1" applyFont="1" applyFill="1" applyBorder="1" applyAlignment="1">
      <alignment horizontal="center" vertical="center"/>
    </xf>
    <xf numFmtId="0" fontId="3" fillId="3" borderId="10" xfId="3" applyFont="1" applyFill="1" applyBorder="1" applyAlignment="1">
      <alignment horizontal="center" vertical="center"/>
    </xf>
    <xf numFmtId="0" fontId="3" fillId="3" borderId="11" xfId="3" applyFont="1" applyFill="1" applyBorder="1" applyAlignment="1">
      <alignment horizontal="center" vertical="center"/>
    </xf>
    <xf numFmtId="0" fontId="2" fillId="2" borderId="7" xfId="0" applyFont="1" applyFill="1" applyBorder="1" applyAlignment="1"/>
    <xf numFmtId="0" fontId="3" fillId="2" borderId="0" xfId="3" applyFont="1" applyFill="1" applyBorder="1" applyAlignment="1">
      <alignment vertical="center"/>
    </xf>
    <xf numFmtId="0" fontId="6" fillId="2" borderId="0" xfId="3" applyFont="1" applyFill="1" applyBorder="1" applyAlignment="1"/>
    <xf numFmtId="0" fontId="2" fillId="2" borderId="8" xfId="0" applyFont="1" applyFill="1" applyBorder="1"/>
    <xf numFmtId="0" fontId="3" fillId="2" borderId="7" xfId="0" applyFont="1" applyFill="1" applyBorder="1" applyAlignment="1"/>
    <xf numFmtId="0" fontId="3" fillId="2" borderId="0" xfId="0" applyFont="1" applyFill="1" applyBorder="1" applyAlignment="1">
      <alignment vertical="top" wrapText="1"/>
    </xf>
    <xf numFmtId="3" fontId="6" fillId="2" borderId="0" xfId="0" applyNumberFormat="1" applyFont="1" applyFill="1" applyBorder="1" applyAlignment="1">
      <alignment vertical="top"/>
    </xf>
    <xf numFmtId="0" fontId="2" fillId="2" borderId="0" xfId="0" applyFont="1" applyFill="1" applyBorder="1" applyAlignment="1">
      <alignment vertical="top"/>
    </xf>
    <xf numFmtId="0" fontId="2" fillId="2" borderId="8" xfId="0" applyFont="1" applyFill="1" applyBorder="1" applyAlignment="1"/>
    <xf numFmtId="0" fontId="3" fillId="2" borderId="7" xfId="0" applyFont="1" applyFill="1" applyBorder="1" applyAlignment="1">
      <alignment horizontal="left" vertical="top"/>
    </xf>
    <xf numFmtId="0" fontId="3" fillId="2" borderId="0" xfId="0" applyFont="1" applyFill="1" applyBorder="1" applyAlignment="1">
      <alignment horizontal="left" vertical="top" wrapText="1"/>
    </xf>
    <xf numFmtId="0" fontId="2" fillId="2" borderId="8" xfId="0" applyFont="1" applyFill="1" applyBorder="1" applyAlignment="1">
      <alignment vertical="top"/>
    </xf>
    <xf numFmtId="0" fontId="6" fillId="2" borderId="7" xfId="0" applyFont="1" applyFill="1" applyBorder="1" applyAlignment="1">
      <alignment horizontal="left" vertical="top"/>
    </xf>
    <xf numFmtId="0" fontId="6" fillId="2" borderId="0" xfId="0" applyFont="1" applyFill="1" applyBorder="1" applyAlignment="1">
      <alignment horizontal="left" vertical="top" wrapText="1"/>
    </xf>
    <xf numFmtId="3" fontId="6" fillId="2" borderId="0" xfId="1" applyNumberFormat="1" applyFont="1" applyFill="1" applyBorder="1" applyAlignment="1" applyProtection="1">
      <alignment vertical="top"/>
      <protection locked="0"/>
    </xf>
    <xf numFmtId="0" fontId="3" fillId="2" borderId="0" xfId="0" applyFont="1" applyFill="1" applyBorder="1" applyAlignment="1">
      <alignment vertical="top" wrapText="1"/>
    </xf>
    <xf numFmtId="0" fontId="6" fillId="2" borderId="0" xfId="0" applyFont="1" applyFill="1" applyBorder="1" applyAlignment="1">
      <alignment vertical="top"/>
    </xf>
    <xf numFmtId="3" fontId="10" fillId="2" borderId="0" xfId="0" applyNumberFormat="1" applyFont="1" applyFill="1" applyBorder="1" applyAlignment="1">
      <alignment vertical="top"/>
    </xf>
    <xf numFmtId="0" fontId="3" fillId="2" borderId="0" xfId="0" applyFont="1" applyFill="1" applyBorder="1" applyAlignment="1">
      <alignment horizontal="justify" vertical="top" wrapText="1"/>
    </xf>
    <xf numFmtId="0" fontId="7" fillId="2" borderId="0" xfId="0" applyFont="1" applyFill="1" applyBorder="1" applyAlignment="1">
      <alignment vertical="top"/>
    </xf>
    <xf numFmtId="0" fontId="7" fillId="2" borderId="7" xfId="0" applyFont="1" applyFill="1" applyBorder="1" applyAlignment="1">
      <alignment horizontal="left" vertical="top"/>
    </xf>
    <xf numFmtId="0" fontId="12" fillId="2" borderId="0" xfId="0" applyFont="1" applyFill="1" applyBorder="1" applyAlignment="1">
      <alignment vertical="top"/>
    </xf>
    <xf numFmtId="0" fontId="7" fillId="2" borderId="0" xfId="0" applyFont="1" applyFill="1" applyBorder="1" applyAlignment="1">
      <alignment horizontal="left" vertical="top" wrapText="1"/>
    </xf>
    <xf numFmtId="0" fontId="2" fillId="2" borderId="7" xfId="0" applyFont="1" applyFill="1" applyBorder="1"/>
    <xf numFmtId="3" fontId="6" fillId="0" borderId="0" xfId="1" applyNumberFormat="1" applyFont="1" applyFill="1" applyBorder="1" applyAlignment="1" applyProtection="1">
      <alignment vertical="top"/>
      <protection locked="0"/>
    </xf>
    <xf numFmtId="0" fontId="12" fillId="2" borderId="8" xfId="0" applyFont="1" applyFill="1" applyBorder="1" applyAlignment="1">
      <alignment vertical="top"/>
    </xf>
    <xf numFmtId="0" fontId="7" fillId="2" borderId="0" xfId="0" applyFont="1" applyFill="1" applyBorder="1" applyAlignment="1">
      <alignment vertical="top" wrapText="1"/>
    </xf>
    <xf numFmtId="0" fontId="2" fillId="2" borderId="4" xfId="0" applyFont="1" applyFill="1" applyBorder="1"/>
    <xf numFmtId="0" fontId="2" fillId="2" borderId="5" xfId="0" applyFont="1" applyFill="1" applyBorder="1"/>
    <xf numFmtId="0" fontId="2" fillId="2" borderId="5" xfId="0" applyFont="1" applyFill="1" applyBorder="1" applyAlignment="1"/>
    <xf numFmtId="0" fontId="2" fillId="2" borderId="6" xfId="0" applyFont="1" applyFill="1" applyBorder="1"/>
    <xf numFmtId="0" fontId="6" fillId="2" borderId="0" xfId="0" applyFont="1" applyFill="1" applyBorder="1" applyAlignment="1">
      <alignment horizontal="left" vertical="top"/>
    </xf>
    <xf numFmtId="0" fontId="6" fillId="2" borderId="0" xfId="0" applyFont="1" applyFill="1" applyBorder="1" applyAlignment="1">
      <alignment horizontal="left" vertical="top"/>
    </xf>
    <xf numFmtId="0" fontId="6" fillId="2" borderId="0" xfId="0" applyFont="1" applyFill="1" applyBorder="1"/>
    <xf numFmtId="43" fontId="6" fillId="2" borderId="0" xfId="1" applyFont="1" applyFill="1" applyBorder="1"/>
    <xf numFmtId="0" fontId="6" fillId="2" borderId="0" xfId="0" applyFont="1" applyFill="1" applyBorder="1" applyAlignment="1">
      <alignment vertical="center"/>
    </xf>
    <xf numFmtId="0" fontId="6" fillId="2" borderId="5" xfId="0" applyFont="1" applyFill="1" applyBorder="1" applyAlignment="1" applyProtection="1">
      <alignment horizontal="center"/>
      <protection locked="0"/>
    </xf>
    <xf numFmtId="0" fontId="6" fillId="2" borderId="5" xfId="0" applyFont="1" applyFill="1" applyBorder="1" applyAlignment="1" applyProtection="1">
      <alignment horizontal="center" vertical="center"/>
      <protection locked="0"/>
    </xf>
    <xf numFmtId="0" fontId="3" fillId="2" borderId="0" xfId="0" applyFont="1" applyFill="1" applyBorder="1" applyAlignment="1">
      <alignment horizontal="right" vertical="top"/>
    </xf>
    <xf numFmtId="0" fontId="3" fillId="2" borderId="0" xfId="0" applyFont="1" applyFill="1" applyBorder="1" applyAlignment="1">
      <alignment vertical="top"/>
    </xf>
    <xf numFmtId="0" fontId="6" fillId="2" borderId="0" xfId="0" applyFont="1" applyFill="1" applyBorder="1" applyAlignment="1">
      <alignment horizontal="right"/>
    </xf>
    <xf numFmtId="43" fontId="6" fillId="2" borderId="0" xfId="1" applyFont="1" applyFill="1" applyBorder="1" applyAlignment="1">
      <alignment vertical="top"/>
    </xf>
    <xf numFmtId="0" fontId="6" fillId="2" borderId="0" xfId="0" applyFont="1" applyFill="1" applyBorder="1" applyAlignment="1" applyProtection="1">
      <alignment vertical="top" wrapText="1"/>
      <protection locked="0"/>
    </xf>
    <xf numFmtId="0" fontId="5" fillId="0" borderId="0" xfId="4"/>
    <xf numFmtId="49" fontId="13" fillId="0" borderId="0" xfId="4" applyNumberFormat="1" applyFont="1" applyAlignment="1">
      <alignment horizontal="center" vertical="top" wrapText="1"/>
    </xf>
    <xf numFmtId="0" fontId="5" fillId="0" borderId="0" xfId="4" applyFont="1"/>
    <xf numFmtId="49" fontId="13" fillId="0" borderId="0" xfId="4" applyNumberFormat="1" applyFont="1" applyAlignment="1">
      <alignment horizontal="left" vertical="top" wrapText="1"/>
    </xf>
    <xf numFmtId="0" fontId="5" fillId="0" borderId="0" xfId="4" applyAlignment="1">
      <alignment vertical="center"/>
    </xf>
    <xf numFmtId="49" fontId="14" fillId="3" borderId="12" xfId="4" applyNumberFormat="1" applyFont="1" applyFill="1" applyBorder="1" applyAlignment="1">
      <alignment horizontal="center" vertical="center" wrapText="1"/>
    </xf>
    <xf numFmtId="49" fontId="14" fillId="3" borderId="12" xfId="4" applyNumberFormat="1" applyFont="1" applyFill="1" applyBorder="1" applyAlignment="1">
      <alignment horizontal="center" vertical="center" wrapText="1"/>
    </xf>
    <xf numFmtId="49" fontId="15" fillId="0" borderId="9" xfId="4" applyNumberFormat="1" applyFont="1" applyBorder="1" applyAlignment="1">
      <alignment horizontal="center" vertical="top" wrapText="1"/>
    </xf>
    <xf numFmtId="49" fontId="15" fillId="0" borderId="10" xfId="4" applyNumberFormat="1" applyFont="1" applyBorder="1" applyAlignment="1">
      <alignment horizontal="center" vertical="top" wrapText="1"/>
    </xf>
    <xf numFmtId="49" fontId="15" fillId="0" borderId="11" xfId="4" applyNumberFormat="1" applyFont="1" applyBorder="1" applyAlignment="1">
      <alignment horizontal="center" vertical="top" wrapText="1"/>
    </xf>
    <xf numFmtId="49" fontId="15" fillId="0" borderId="12" xfId="4" applyNumberFormat="1" applyFont="1" applyBorder="1" applyAlignment="1">
      <alignment horizontal="center" vertical="top" wrapText="1"/>
    </xf>
    <xf numFmtId="3" fontId="5" fillId="0" borderId="0" xfId="4" applyNumberFormat="1"/>
    <xf numFmtId="3" fontId="16" fillId="0" borderId="12" xfId="4" applyNumberFormat="1" applyFont="1" applyBorder="1" applyAlignment="1">
      <alignment horizontal="left" vertical="top" wrapText="1"/>
    </xf>
    <xf numFmtId="3" fontId="17" fillId="0" borderId="12" xfId="4" applyNumberFormat="1" applyFont="1" applyBorder="1" applyAlignment="1">
      <alignment horizontal="right" vertical="top"/>
    </xf>
    <xf numFmtId="3" fontId="17" fillId="0" borderId="12" xfId="4" applyNumberFormat="1" applyFont="1" applyBorder="1" applyAlignment="1">
      <alignment horizontal="right" vertical="top"/>
    </xf>
    <xf numFmtId="3" fontId="18" fillId="0" borderId="12" xfId="4" applyNumberFormat="1" applyFont="1" applyBorder="1" applyAlignment="1">
      <alignment horizontal="left" vertical="top" wrapText="1"/>
    </xf>
    <xf numFmtId="3" fontId="19" fillId="0" borderId="12" xfId="4" applyNumberFormat="1" applyFont="1" applyBorder="1" applyAlignment="1">
      <alignment horizontal="right" vertical="top"/>
    </xf>
    <xf numFmtId="3" fontId="19" fillId="0" borderId="12" xfId="4" applyNumberFormat="1" applyFont="1" applyBorder="1" applyAlignment="1">
      <alignment horizontal="right" vertical="top"/>
    </xf>
    <xf numFmtId="3" fontId="18" fillId="0" borderId="9" xfId="4" applyNumberFormat="1" applyFont="1" applyBorder="1" applyAlignment="1">
      <alignment horizontal="center" vertical="top" wrapText="1"/>
    </xf>
    <xf numFmtId="3" fontId="18" fillId="0" borderId="10" xfId="4" applyNumberFormat="1" applyFont="1" applyBorder="1" applyAlignment="1">
      <alignment horizontal="center" vertical="top" wrapText="1"/>
    </xf>
    <xf numFmtId="3" fontId="18" fillId="0" borderId="11" xfId="4" applyNumberFormat="1" applyFont="1" applyBorder="1" applyAlignment="1">
      <alignment horizontal="center" vertical="top" wrapText="1"/>
    </xf>
    <xf numFmtId="3" fontId="5" fillId="0" borderId="0" xfId="4" applyNumberFormat="1" applyFont="1"/>
    <xf numFmtId="3" fontId="17" fillId="0" borderId="12" xfId="4" applyNumberFormat="1" applyFont="1" applyBorder="1" applyAlignment="1">
      <alignment horizontal="center" vertical="top" wrapText="1"/>
    </xf>
    <xf numFmtId="3" fontId="5" fillId="0" borderId="0" xfId="4" applyNumberFormat="1" applyFont="1" applyBorder="1"/>
    <xf numFmtId="49" fontId="15" fillId="0" borderId="10" xfId="4" applyNumberFormat="1" applyFont="1" applyBorder="1" applyAlignment="1">
      <alignment horizontal="center" vertical="top" wrapText="1"/>
    </xf>
    <xf numFmtId="0" fontId="5" fillId="0" borderId="0" xfId="4" applyFont="1" applyBorder="1"/>
    <xf numFmtId="167" fontId="17" fillId="0" borderId="0" xfId="4" applyNumberFormat="1" applyFont="1" applyAlignment="1">
      <alignment horizontal="right" vertical="top"/>
    </xf>
    <xf numFmtId="0" fontId="20" fillId="0" borderId="0" xfId="4" applyFont="1" applyAlignment="1">
      <alignment horizontal="center"/>
    </xf>
    <xf numFmtId="0" fontId="6" fillId="2"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6" fillId="2" borderId="0" xfId="0" applyFont="1" applyFill="1" applyBorder="1" applyAlignment="1" applyProtection="1">
      <alignment horizontal="center" vertical="top" wrapText="1"/>
      <protection locked="0"/>
    </xf>
    <xf numFmtId="0" fontId="2" fillId="2" borderId="0" xfId="0" applyFont="1" applyFill="1" applyBorder="1" applyProtection="1">
      <protection locked="0"/>
    </xf>
    <xf numFmtId="0" fontId="2" fillId="2" borderId="0" xfId="0" applyFont="1" applyFill="1" applyProtection="1">
      <protection locked="0"/>
    </xf>
    <xf numFmtId="0" fontId="2" fillId="2" borderId="0" xfId="0" applyFont="1" applyFill="1" applyAlignment="1" applyProtection="1">
      <alignment horizontal="right"/>
      <protection locked="0"/>
    </xf>
    <xf numFmtId="0" fontId="2" fillId="2" borderId="0" xfId="0" applyFont="1" applyFill="1" applyAlignment="1" applyProtection="1">
      <protection locked="0"/>
    </xf>
    <xf numFmtId="0" fontId="2" fillId="2" borderId="0" xfId="0" applyFont="1" applyFill="1" applyAlignment="1" applyProtection="1">
      <alignment wrapText="1"/>
      <protection locked="0"/>
    </xf>
    <xf numFmtId="0" fontId="2" fillId="2" borderId="0" xfId="0" applyFont="1" applyFill="1" applyBorder="1" applyAlignment="1">
      <alignment wrapText="1"/>
    </xf>
    <xf numFmtId="0" fontId="3" fillId="2" borderId="0" xfId="3" applyFont="1" applyFill="1" applyBorder="1" applyAlignment="1">
      <alignment horizontal="center"/>
    </xf>
    <xf numFmtId="49" fontId="3" fillId="2" borderId="0" xfId="0" applyNumberFormat="1" applyFont="1" applyFill="1" applyBorder="1" applyAlignment="1" applyProtection="1">
      <alignment horizontal="center"/>
      <protection locked="0"/>
    </xf>
    <xf numFmtId="0" fontId="3" fillId="2" borderId="0" xfId="0" applyNumberFormat="1" applyFont="1" applyFill="1" applyBorder="1" applyAlignment="1" applyProtection="1">
      <alignment horizontal="center"/>
      <protection locked="0"/>
    </xf>
    <xf numFmtId="0" fontId="2" fillId="2" borderId="7" xfId="0" applyFont="1" applyFill="1" applyBorder="1" applyAlignment="1">
      <alignment vertical="top"/>
    </xf>
    <xf numFmtId="0" fontId="3" fillId="2" borderId="0" xfId="3" applyFont="1" applyFill="1" applyBorder="1" applyAlignment="1">
      <alignment vertical="top"/>
    </xf>
    <xf numFmtId="0" fontId="21" fillId="2" borderId="0" xfId="3" applyFont="1" applyFill="1" applyBorder="1" applyAlignment="1">
      <alignment horizontal="center"/>
    </xf>
    <xf numFmtId="3" fontId="0" fillId="0" borderId="0" xfId="0" applyNumberFormat="1"/>
    <xf numFmtId="3" fontId="3" fillId="2" borderId="0" xfId="0" applyNumberFormat="1" applyFont="1" applyFill="1" applyBorder="1" applyAlignment="1" applyProtection="1">
      <alignment horizontal="right" vertical="top"/>
    </xf>
    <xf numFmtId="3" fontId="6" fillId="2" borderId="0" xfId="0" applyNumberFormat="1" applyFont="1" applyFill="1" applyBorder="1" applyAlignment="1" applyProtection="1">
      <alignment horizontal="right" vertical="top"/>
    </xf>
    <xf numFmtId="3" fontId="6" fillId="2" borderId="0" xfId="1" applyNumberFormat="1" applyFont="1" applyFill="1" applyBorder="1" applyAlignment="1" applyProtection="1">
      <alignment horizontal="right" vertical="top" wrapText="1"/>
      <protection locked="0"/>
    </xf>
    <xf numFmtId="0" fontId="21" fillId="2" borderId="0" xfId="3" applyFont="1" applyFill="1" applyBorder="1" applyAlignment="1" applyProtection="1">
      <alignment horizontal="center"/>
    </xf>
    <xf numFmtId="0" fontId="6" fillId="2" borderId="4" xfId="0" applyFont="1" applyFill="1" applyBorder="1" applyAlignment="1">
      <alignment horizontal="left" vertical="top"/>
    </xf>
    <xf numFmtId="0" fontId="2" fillId="2" borderId="5" xfId="0" applyFont="1" applyFill="1" applyBorder="1" applyAlignment="1">
      <alignment vertical="top"/>
    </xf>
    <xf numFmtId="0" fontId="6" fillId="2" borderId="5" xfId="0" applyFont="1" applyFill="1" applyBorder="1" applyAlignment="1">
      <alignment horizontal="left" vertical="top" wrapText="1"/>
    </xf>
    <xf numFmtId="3" fontId="6" fillId="2" borderId="5" xfId="1" applyNumberFormat="1" applyFont="1" applyFill="1" applyBorder="1" applyAlignment="1" applyProtection="1">
      <alignment horizontal="right" vertical="top" wrapText="1"/>
      <protection locked="0"/>
    </xf>
    <xf numFmtId="0" fontId="2" fillId="2" borderId="2" xfId="0" applyFont="1" applyFill="1" applyBorder="1"/>
    <xf numFmtId="0" fontId="6" fillId="2" borderId="0" xfId="0" applyFont="1" applyFill="1" applyBorder="1" applyAlignment="1">
      <alignment vertical="center" wrapText="1"/>
    </xf>
    <xf numFmtId="0" fontId="6" fillId="2" borderId="0" xfId="0" applyFont="1" applyFill="1" applyBorder="1" applyAlignment="1">
      <alignment wrapText="1"/>
    </xf>
    <xf numFmtId="0" fontId="2" fillId="2" borderId="0" xfId="0" applyFont="1" applyFill="1"/>
    <xf numFmtId="0" fontId="3" fillId="2" borderId="0" xfId="2" applyNumberFormat="1" applyFont="1" applyFill="1" applyBorder="1" applyAlignment="1">
      <alignment horizontal="centerContinuous" vertical="center"/>
    </xf>
    <xf numFmtId="0" fontId="3" fillId="2" borderId="0" xfId="0" applyFont="1" applyFill="1" applyBorder="1" applyAlignment="1">
      <alignment horizontal="center"/>
    </xf>
    <xf numFmtId="0" fontId="6" fillId="2" borderId="0" xfId="0" applyNumberFormat="1" applyFont="1" applyFill="1" applyBorder="1" applyAlignment="1" applyProtection="1">
      <protection locked="0"/>
    </xf>
    <xf numFmtId="0" fontId="3" fillId="2" borderId="0" xfId="3" applyFont="1" applyFill="1" applyBorder="1" applyAlignment="1">
      <alignment horizontal="centerContinuous"/>
    </xf>
    <xf numFmtId="0" fontId="2" fillId="2" borderId="0" xfId="0" applyFont="1" applyFill="1" applyBorder="1" applyAlignment="1">
      <alignment horizontal="centerContinuous"/>
    </xf>
    <xf numFmtId="0" fontId="3" fillId="2" borderId="0" xfId="3" applyFont="1" applyFill="1" applyBorder="1" applyAlignment="1">
      <alignment horizontal="center" vertical="top"/>
    </xf>
    <xf numFmtId="0" fontId="6" fillId="2" borderId="0" xfId="3" applyFont="1" applyFill="1" applyBorder="1" applyAlignment="1">
      <alignment horizontal="centerContinuous" vertical="center"/>
    </xf>
    <xf numFmtId="0" fontId="6" fillId="2" borderId="0" xfId="3" applyFont="1" applyFill="1" applyBorder="1" applyAlignment="1">
      <alignment horizontal="center" vertical="top"/>
    </xf>
    <xf numFmtId="0" fontId="9" fillId="2" borderId="0" xfId="0" applyFont="1" applyFill="1" applyBorder="1" applyAlignment="1">
      <alignmen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6" fillId="3" borderId="10" xfId="0" applyFont="1" applyFill="1" applyBorder="1" applyAlignment="1">
      <alignment vertical="center"/>
    </xf>
    <xf numFmtId="0" fontId="6" fillId="3" borderId="11" xfId="0" applyFont="1" applyFill="1" applyBorder="1"/>
    <xf numFmtId="0" fontId="6" fillId="2" borderId="0" xfId="3" applyFont="1" applyFill="1" applyBorder="1" applyAlignment="1">
      <alignment vertical="top"/>
    </xf>
    <xf numFmtId="0" fontId="3" fillId="2" borderId="7" xfId="3" applyFont="1" applyFill="1" applyBorder="1" applyAlignment="1">
      <alignment horizontal="left" vertical="top"/>
    </xf>
    <xf numFmtId="0" fontId="3" fillId="2" borderId="0" xfId="3" applyFont="1" applyFill="1" applyBorder="1" applyAlignment="1">
      <alignment horizontal="left" vertical="top"/>
    </xf>
    <xf numFmtId="3" fontId="6" fillId="2" borderId="0" xfId="3" applyNumberFormat="1" applyFont="1" applyFill="1" applyBorder="1" applyAlignment="1">
      <alignment vertical="top"/>
    </xf>
    <xf numFmtId="3" fontId="3" fillId="2" borderId="0" xfId="3" applyNumberFormat="1" applyFont="1" applyFill="1" applyBorder="1" applyAlignment="1">
      <alignment vertical="top"/>
    </xf>
    <xf numFmtId="0" fontId="6" fillId="2" borderId="0" xfId="3" applyFont="1" applyFill="1" applyBorder="1" applyAlignment="1">
      <alignment horizontal="left" vertical="top" wrapText="1"/>
    </xf>
    <xf numFmtId="3" fontId="6" fillId="2" borderId="0" xfId="3" applyNumberFormat="1" applyFont="1" applyFill="1" applyBorder="1" applyAlignment="1" applyProtection="1">
      <alignment vertical="top"/>
      <protection locked="0"/>
    </xf>
    <xf numFmtId="0" fontId="6" fillId="2" borderId="0" xfId="3" applyFont="1" applyFill="1" applyBorder="1" applyAlignment="1">
      <alignment horizontal="left" vertical="top"/>
    </xf>
    <xf numFmtId="0" fontId="6" fillId="2" borderId="0" xfId="3" applyFont="1" applyFill="1" applyBorder="1" applyAlignment="1">
      <alignment horizontal="left" vertical="top"/>
    </xf>
    <xf numFmtId="0" fontId="6" fillId="2" borderId="0" xfId="3" applyFont="1" applyFill="1" applyBorder="1" applyAlignment="1">
      <alignment horizontal="justify" vertical="top" wrapText="1"/>
    </xf>
    <xf numFmtId="0" fontId="2" fillId="2" borderId="0" xfId="0" applyFont="1" applyFill="1" applyBorder="1" applyAlignment="1">
      <alignment horizontal="left" vertical="top"/>
    </xf>
    <xf numFmtId="0" fontId="3" fillId="2" borderId="0" xfId="3" applyFont="1" applyFill="1" applyBorder="1" applyAlignment="1">
      <alignment horizontal="left" vertical="top"/>
    </xf>
    <xf numFmtId="3" fontId="6" fillId="0" borderId="0" xfId="0" applyNumberFormat="1" applyFont="1" applyFill="1" applyBorder="1" applyAlignment="1" applyProtection="1">
      <alignment vertical="top"/>
      <protection locked="0"/>
    </xf>
    <xf numFmtId="0" fontId="2" fillId="2" borderId="0" xfId="0" applyFont="1" applyFill="1" applyBorder="1" applyAlignment="1">
      <alignment horizontal="left" vertical="top" wrapText="1"/>
    </xf>
    <xf numFmtId="0" fontId="2" fillId="2" borderId="7" xfId="0" applyFont="1" applyFill="1" applyBorder="1" applyAlignment="1">
      <alignment horizontal="left" vertical="top" wrapText="1"/>
    </xf>
    <xf numFmtId="3" fontId="3" fillId="2" borderId="0" xfId="3" applyNumberFormat="1" applyFont="1" applyFill="1" applyBorder="1" applyAlignment="1">
      <alignment horizontal="right" vertical="top" wrapText="1"/>
    </xf>
    <xf numFmtId="0" fontId="3" fillId="2" borderId="0" xfId="3" applyFont="1" applyFill="1" applyBorder="1" applyAlignment="1">
      <alignment horizontal="left" vertical="top" wrapText="1"/>
    </xf>
    <xf numFmtId="0" fontId="2" fillId="2" borderId="8" xfId="0" applyFont="1" applyFill="1" applyBorder="1" applyAlignment="1">
      <alignment horizontal="left" wrapText="1"/>
    </xf>
    <xf numFmtId="0" fontId="2" fillId="2" borderId="0" xfId="0" applyFont="1" applyFill="1" applyAlignment="1">
      <alignment horizontal="left" wrapText="1"/>
    </xf>
    <xf numFmtId="0" fontId="3" fillId="2" borderId="0" xfId="3" applyFont="1" applyFill="1" applyBorder="1" applyAlignment="1">
      <alignment horizontal="left" vertical="top" wrapText="1"/>
    </xf>
    <xf numFmtId="3" fontId="3" fillId="2" borderId="0" xfId="3" applyNumberFormat="1" applyFont="1" applyFill="1" applyBorder="1" applyAlignment="1" applyProtection="1">
      <alignment horizontal="right" vertical="top" wrapText="1"/>
      <protection locked="0"/>
    </xf>
    <xf numFmtId="3" fontId="3" fillId="0" borderId="0" xfId="0" applyNumberFormat="1" applyFont="1" applyFill="1" applyBorder="1" applyAlignment="1" applyProtection="1">
      <alignment vertical="top"/>
      <protection locked="0"/>
    </xf>
    <xf numFmtId="3" fontId="3" fillId="2" borderId="0" xfId="3" applyNumberFormat="1" applyFont="1" applyFill="1" applyBorder="1" applyAlignment="1" applyProtection="1">
      <alignment horizontal="right" vertical="top" wrapText="1"/>
    </xf>
    <xf numFmtId="0" fontId="2" fillId="2" borderId="4" xfId="0" applyFont="1" applyFill="1" applyBorder="1" applyAlignment="1">
      <alignment vertical="top"/>
    </xf>
    <xf numFmtId="0" fontId="3" fillId="2" borderId="5" xfId="3" applyFont="1" applyFill="1" applyBorder="1" applyAlignment="1">
      <alignment vertical="top"/>
    </xf>
    <xf numFmtId="3" fontId="6" fillId="2" borderId="5" xfId="3" applyNumberFormat="1" applyFont="1" applyFill="1" applyBorder="1" applyAlignment="1">
      <alignment vertical="top"/>
    </xf>
    <xf numFmtId="3" fontId="2" fillId="2" borderId="0" xfId="0" applyNumberFormat="1" applyFont="1" applyFill="1" applyBorder="1"/>
    <xf numFmtId="43" fontId="6" fillId="2" borderId="5" xfId="1"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0" xfId="0" applyFont="1" applyFill="1" applyBorder="1" applyAlignment="1">
      <alignment horizontal="right"/>
    </xf>
    <xf numFmtId="0" fontId="2" fillId="2" borderId="0" xfId="0" applyFont="1" applyFill="1" applyBorder="1" applyAlignment="1">
      <alignment horizontal="left"/>
    </xf>
    <xf numFmtId="0" fontId="2" fillId="2" borderId="0" xfId="0" applyFont="1" applyFill="1" applyBorder="1" applyAlignment="1">
      <alignment horizontal="right"/>
    </xf>
    <xf numFmtId="0" fontId="3" fillId="2" borderId="0" xfId="0" applyFont="1" applyFill="1" applyBorder="1" applyAlignment="1"/>
    <xf numFmtId="0" fontId="6" fillId="2" borderId="0" xfId="0" applyNumberFormat="1" applyFont="1" applyFill="1" applyBorder="1" applyAlignment="1" applyProtection="1">
      <alignment horizontal="left"/>
    </xf>
    <xf numFmtId="0" fontId="3" fillId="2" borderId="0" xfId="2" applyNumberFormat="1" applyFont="1" applyFill="1" applyBorder="1" applyAlignment="1">
      <alignment horizontal="center" vertical="center"/>
    </xf>
    <xf numFmtId="0" fontId="3" fillId="3" borderId="1" xfId="3" applyFont="1" applyFill="1" applyBorder="1" applyAlignment="1">
      <alignment horizontal="center" vertical="center" wrapText="1"/>
    </xf>
    <xf numFmtId="0" fontId="3" fillId="3" borderId="2" xfId="3"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3" applyFont="1" applyFill="1" applyBorder="1" applyAlignment="1">
      <alignment horizontal="center" vertical="center" wrapText="1"/>
    </xf>
    <xf numFmtId="0" fontId="3" fillId="3" borderId="3" xfId="3" applyFont="1" applyFill="1" applyBorder="1" applyAlignment="1">
      <alignment horizontal="center" vertical="center" wrapText="1"/>
    </xf>
    <xf numFmtId="0" fontId="24" fillId="2" borderId="0" xfId="0" applyFont="1" applyFill="1" applyBorder="1"/>
    <xf numFmtId="0" fontId="3" fillId="3" borderId="4"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6" xfId="3" applyFont="1" applyFill="1" applyBorder="1" applyAlignment="1">
      <alignment horizontal="center" vertical="center" wrapText="1"/>
    </xf>
    <xf numFmtId="0" fontId="3" fillId="2" borderId="7" xfId="2" applyNumberFormat="1" applyFont="1" applyFill="1" applyBorder="1" applyAlignment="1">
      <alignment horizontal="center" vertical="center"/>
    </xf>
    <xf numFmtId="0" fontId="3" fillId="2" borderId="8" xfId="2" applyNumberFormat="1" applyFont="1" applyFill="1" applyBorder="1" applyAlignment="1">
      <alignment horizontal="center" vertical="center"/>
    </xf>
    <xf numFmtId="0" fontId="3" fillId="2" borderId="7" xfId="2" applyNumberFormat="1" applyFont="1" applyFill="1" applyBorder="1" applyAlignment="1">
      <alignment horizontal="center" vertical="top"/>
    </xf>
    <xf numFmtId="0" fontId="3" fillId="2" borderId="0" xfId="2" applyNumberFormat="1" applyFont="1" applyFill="1" applyBorder="1" applyAlignment="1">
      <alignment horizontal="center" vertical="top"/>
    </xf>
    <xf numFmtId="0" fontId="3" fillId="2" borderId="8" xfId="2" applyNumberFormat="1" applyFont="1" applyFill="1" applyBorder="1" applyAlignment="1">
      <alignment horizontal="center" vertical="top"/>
    </xf>
    <xf numFmtId="0" fontId="8" fillId="2" borderId="7" xfId="0" applyFont="1" applyFill="1" applyBorder="1" applyAlignment="1">
      <alignment vertical="top"/>
    </xf>
    <xf numFmtId="0" fontId="8" fillId="2" borderId="0" xfId="0" applyFont="1" applyFill="1" applyBorder="1" applyAlignment="1">
      <alignment horizontal="left" vertical="top"/>
    </xf>
    <xf numFmtId="3" fontId="8" fillId="2" borderId="0" xfId="0" applyNumberFormat="1" applyFont="1" applyFill="1" applyBorder="1" applyAlignment="1">
      <alignment vertical="top"/>
    </xf>
    <xf numFmtId="0" fontId="8" fillId="2" borderId="8" xfId="0" applyFont="1" applyFill="1" applyBorder="1" applyAlignment="1">
      <alignment vertical="top"/>
    </xf>
    <xf numFmtId="0" fontId="8" fillId="2" borderId="0" xfId="0" applyFont="1" applyFill="1" applyBorder="1" applyAlignment="1">
      <alignment vertical="top"/>
    </xf>
    <xf numFmtId="0" fontId="25" fillId="2" borderId="7" xfId="0" applyFont="1" applyFill="1" applyBorder="1" applyAlignment="1">
      <alignment vertical="top"/>
    </xf>
    <xf numFmtId="3" fontId="8" fillId="2" borderId="0" xfId="1" applyNumberFormat="1" applyFont="1" applyFill="1" applyBorder="1" applyAlignment="1">
      <alignment vertical="top"/>
    </xf>
    <xf numFmtId="0" fontId="25" fillId="2" borderId="8" xfId="0" applyFont="1" applyFill="1" applyBorder="1" applyAlignment="1">
      <alignment vertical="top"/>
    </xf>
    <xf numFmtId="3" fontId="2" fillId="2" borderId="0" xfId="0" applyNumberFormat="1" applyFont="1" applyFill="1" applyBorder="1" applyAlignment="1">
      <alignment vertical="top"/>
    </xf>
    <xf numFmtId="0" fontId="2" fillId="2" borderId="0" xfId="0" applyFont="1" applyFill="1" applyBorder="1" applyAlignment="1">
      <alignment horizontal="left" vertical="top"/>
    </xf>
    <xf numFmtId="3" fontId="6" fillId="2" borderId="0" xfId="1" applyNumberFormat="1" applyFont="1" applyFill="1" applyBorder="1" applyAlignment="1">
      <alignment vertical="top"/>
    </xf>
    <xf numFmtId="3" fontId="2" fillId="2" borderId="0" xfId="1" applyNumberFormat="1" applyFont="1" applyFill="1" applyBorder="1" applyAlignment="1">
      <alignment vertical="top"/>
    </xf>
    <xf numFmtId="0" fontId="2" fillId="2" borderId="4" xfId="0" applyFont="1" applyFill="1" applyBorder="1" applyAlignment="1">
      <alignment horizontal="center" vertical="top"/>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2" fillId="2" borderId="0" xfId="0" applyFont="1" applyFill="1" applyAlignment="1"/>
    <xf numFmtId="0" fontId="2" fillId="2" borderId="0" xfId="0" applyFont="1" applyFill="1" applyAlignment="1">
      <alignment horizontal="left"/>
    </xf>
    <xf numFmtId="0" fontId="2" fillId="2" borderId="0" xfId="0" applyFont="1" applyFill="1" applyAlignment="1">
      <alignment vertical="center"/>
    </xf>
    <xf numFmtId="0" fontId="6" fillId="2" borderId="0" xfId="0" applyFont="1" applyFill="1" applyBorder="1" applyAlignment="1">
      <alignment horizontal="left" vertical="top" wrapText="1"/>
    </xf>
    <xf numFmtId="0" fontId="6" fillId="2" borderId="5" xfId="0" applyFont="1" applyFill="1" applyBorder="1" applyAlignment="1" applyProtection="1">
      <alignment horizontal="center" vertical="top"/>
      <protection locked="0"/>
    </xf>
    <xf numFmtId="0" fontId="2" fillId="2" borderId="5" xfId="0" applyFont="1" applyFill="1" applyBorder="1" applyAlignment="1" applyProtection="1">
      <protection locked="0"/>
    </xf>
    <xf numFmtId="0" fontId="2" fillId="2" borderId="0" xfId="0" applyFont="1" applyFill="1" applyBorder="1" applyAlignment="1" applyProtection="1">
      <protection locked="0"/>
    </xf>
    <xf numFmtId="0" fontId="6" fillId="2" borderId="0" xfId="0" applyFont="1" applyFill="1" applyBorder="1" applyAlignment="1">
      <alignment vertical="top" wrapText="1"/>
    </xf>
    <xf numFmtId="0" fontId="3" fillId="2" borderId="0" xfId="3" applyFont="1" applyFill="1" applyBorder="1" applyAlignment="1" applyProtection="1"/>
    <xf numFmtId="0" fontId="3" fillId="2" borderId="0" xfId="3" applyFont="1" applyFill="1" applyBorder="1" applyAlignment="1" applyProtection="1">
      <alignment horizontal="center"/>
    </xf>
    <xf numFmtId="0" fontId="3" fillId="2" borderId="0" xfId="0" applyFont="1" applyFill="1" applyBorder="1" applyAlignment="1" applyProtection="1">
      <alignment horizontal="centerContinuous"/>
    </xf>
    <xf numFmtId="164" fontId="6" fillId="2" borderId="0" xfId="2" applyFont="1" applyFill="1" applyBorder="1" applyProtection="1"/>
    <xf numFmtId="0" fontId="3" fillId="2" borderId="0" xfId="2" applyNumberFormat="1" applyFont="1" applyFill="1" applyBorder="1" applyAlignment="1" applyProtection="1">
      <alignment horizontal="center" vertical="center"/>
    </xf>
    <xf numFmtId="0" fontId="3" fillId="3" borderId="9" xfId="3" applyFont="1" applyFill="1" applyBorder="1" applyAlignment="1" applyProtection="1">
      <alignment horizontal="center" vertical="center" wrapText="1"/>
    </xf>
    <xf numFmtId="0" fontId="3" fillId="3" borderId="10" xfId="3" applyFont="1" applyFill="1" applyBorder="1" applyAlignment="1" applyProtection="1">
      <alignment horizontal="center" vertical="center"/>
    </xf>
    <xf numFmtId="0" fontId="3" fillId="3" borderId="10" xfId="3"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3" fillId="3" borderId="11" xfId="3" applyFont="1" applyFill="1" applyBorder="1" applyAlignment="1" applyProtection="1">
      <alignment horizontal="center" vertical="center" wrapText="1"/>
    </xf>
    <xf numFmtId="0" fontId="3" fillId="2" borderId="7" xfId="2" applyNumberFormat="1" applyFont="1" applyFill="1" applyBorder="1" applyAlignment="1" applyProtection="1">
      <alignment horizontal="centerContinuous" vertical="center"/>
    </xf>
    <xf numFmtId="0" fontId="3" fillId="2" borderId="8" xfId="2" applyNumberFormat="1" applyFont="1" applyFill="1" applyBorder="1" applyAlignment="1" applyProtection="1">
      <alignment horizontal="center" vertical="center"/>
    </xf>
    <xf numFmtId="0" fontId="3" fillId="2" borderId="0" xfId="2" applyNumberFormat="1" applyFont="1" applyFill="1" applyBorder="1" applyAlignment="1" applyProtection="1">
      <alignment horizontal="center" vertical="top"/>
    </xf>
    <xf numFmtId="0" fontId="3" fillId="2" borderId="8" xfId="2" applyNumberFormat="1" applyFont="1" applyFill="1" applyBorder="1" applyAlignment="1" applyProtection="1">
      <alignment horizontal="center" vertical="top"/>
    </xf>
    <xf numFmtId="0" fontId="3" fillId="2" borderId="0" xfId="0" applyFont="1" applyFill="1" applyBorder="1" applyAlignment="1" applyProtection="1">
      <alignment horizontal="left" vertical="top"/>
    </xf>
    <xf numFmtId="0" fontId="3" fillId="2" borderId="0" xfId="2" applyNumberFormat="1" applyFont="1" applyFill="1" applyBorder="1" applyAlignment="1" applyProtection="1">
      <alignment vertical="top"/>
    </xf>
    <xf numFmtId="0" fontId="3" fillId="2" borderId="8" xfId="2" applyNumberFormat="1" applyFont="1" applyFill="1" applyBorder="1" applyAlignment="1" applyProtection="1">
      <alignment vertical="top"/>
    </xf>
    <xf numFmtId="0" fontId="8" fillId="2" borderId="7" xfId="0" applyFont="1" applyFill="1" applyBorder="1" applyAlignment="1" applyProtection="1"/>
    <xf numFmtId="0" fontId="3" fillId="2" borderId="0" xfId="0" applyFont="1" applyFill="1" applyBorder="1" applyAlignment="1" applyProtection="1">
      <alignment horizontal="center" vertical="top"/>
    </xf>
    <xf numFmtId="0" fontId="3" fillId="2" borderId="8" xfId="0" applyFont="1" applyFill="1" applyBorder="1" applyAlignment="1" applyProtection="1">
      <alignment vertical="top"/>
    </xf>
    <xf numFmtId="3" fontId="3" fillId="2" borderId="0" xfId="0" applyNumberFormat="1" applyFont="1" applyFill="1" applyBorder="1" applyAlignment="1" applyProtection="1">
      <alignment horizontal="center" vertical="top"/>
      <protection locked="0"/>
    </xf>
    <xf numFmtId="0" fontId="8" fillId="2" borderId="8" xfId="0" applyFont="1" applyFill="1" applyBorder="1" applyAlignment="1" applyProtection="1">
      <alignment vertical="top"/>
    </xf>
    <xf numFmtId="0" fontId="2" fillId="2" borderId="7" xfId="0" applyFont="1" applyFill="1" applyBorder="1" applyAlignment="1" applyProtection="1"/>
    <xf numFmtId="0" fontId="21" fillId="2" borderId="0" xfId="0" applyFont="1" applyFill="1" applyBorder="1" applyAlignment="1" applyProtection="1">
      <alignment vertical="top"/>
    </xf>
    <xf numFmtId="3" fontId="6" fillId="2" borderId="0" xfId="0" applyNumberFormat="1" applyFont="1" applyFill="1" applyBorder="1" applyAlignment="1" applyProtection="1">
      <alignment horizontal="center" vertical="top"/>
      <protection locked="0"/>
    </xf>
    <xf numFmtId="3" fontId="6" fillId="2" borderId="0" xfId="0" applyNumberFormat="1" applyFont="1" applyFill="1" applyBorder="1" applyAlignment="1" applyProtection="1">
      <alignment horizontal="right" vertical="top"/>
      <protection locked="0"/>
    </xf>
    <xf numFmtId="0" fontId="2" fillId="2" borderId="8" xfId="0" applyFont="1" applyFill="1" applyBorder="1" applyAlignment="1" applyProtection="1">
      <alignment vertical="top"/>
    </xf>
    <xf numFmtId="0" fontId="3" fillId="2" borderId="0" xfId="0" applyFont="1" applyFill="1" applyBorder="1" applyAlignment="1" applyProtection="1">
      <alignment horizontal="center" vertical="top"/>
      <protection locked="0"/>
    </xf>
    <xf numFmtId="0" fontId="3" fillId="2" borderId="0" xfId="0" applyFont="1" applyFill="1" applyBorder="1" applyAlignment="1" applyProtection="1">
      <alignment horizontal="right" vertical="top"/>
      <protection locked="0"/>
    </xf>
    <xf numFmtId="0" fontId="2" fillId="2" borderId="0" xfId="0" applyFont="1" applyFill="1" applyBorder="1" applyAlignment="1" applyProtection="1">
      <alignment vertical="top"/>
    </xf>
    <xf numFmtId="0" fontId="6" fillId="2" borderId="0" xfId="0" applyNumberFormat="1" applyFont="1" applyFill="1" applyBorder="1" applyAlignment="1" applyProtection="1">
      <alignment horizontal="right" vertical="top"/>
      <protection locked="0"/>
    </xf>
    <xf numFmtId="0" fontId="3" fillId="2" borderId="0" xfId="0" applyFont="1" applyFill="1" applyBorder="1" applyAlignment="1" applyProtection="1">
      <alignment horizontal="center" vertical="top"/>
    </xf>
    <xf numFmtId="0" fontId="25" fillId="2" borderId="7" xfId="0" applyFont="1" applyFill="1" applyBorder="1" applyAlignment="1" applyProtection="1"/>
    <xf numFmtId="0" fontId="7" fillId="2" borderId="0" xfId="0" applyFont="1" applyFill="1" applyBorder="1" applyAlignment="1" applyProtection="1">
      <alignment horizontal="left" vertical="top"/>
    </xf>
    <xf numFmtId="3" fontId="7" fillId="2" borderId="0" xfId="0" applyNumberFormat="1" applyFont="1" applyFill="1" applyBorder="1" applyAlignment="1" applyProtection="1">
      <alignment horizontal="center" vertical="top"/>
      <protection locked="0"/>
    </xf>
    <xf numFmtId="0" fontId="25" fillId="2" borderId="8" xfId="0" applyFont="1" applyFill="1" applyBorder="1" applyAlignment="1" applyProtection="1">
      <alignment vertical="top"/>
    </xf>
    <xf numFmtId="0" fontId="2" fillId="2" borderId="0" xfId="0" applyFont="1" applyFill="1" applyBorder="1" applyAlignment="1" applyProtection="1">
      <alignment horizontal="center" vertical="top"/>
      <protection locked="0"/>
    </xf>
    <xf numFmtId="3" fontId="7" fillId="2" borderId="0" xfId="0" applyNumberFormat="1" applyFont="1" applyFill="1" applyBorder="1" applyAlignment="1" applyProtection="1">
      <alignment horizontal="center" vertical="top"/>
    </xf>
    <xf numFmtId="3" fontId="3" fillId="2" borderId="0" xfId="0" applyNumberFormat="1" applyFont="1" applyFill="1" applyBorder="1" applyAlignment="1" applyProtection="1">
      <alignment horizontal="right" vertical="top"/>
      <protection locked="0"/>
    </xf>
    <xf numFmtId="0" fontId="25" fillId="2" borderId="4" xfId="0" applyFont="1" applyFill="1" applyBorder="1" applyAlignment="1" applyProtection="1"/>
    <xf numFmtId="0" fontId="7" fillId="2" borderId="5" xfId="0" applyFont="1" applyFill="1" applyBorder="1" applyAlignment="1" applyProtection="1">
      <alignment horizontal="left" vertical="top"/>
    </xf>
    <xf numFmtId="0" fontId="7" fillId="2" borderId="5" xfId="0" applyFont="1" applyFill="1" applyBorder="1" applyAlignment="1" applyProtection="1">
      <alignment vertical="top"/>
    </xf>
    <xf numFmtId="3" fontId="7" fillId="2" borderId="5" xfId="0" applyNumberFormat="1" applyFont="1" applyFill="1" applyBorder="1" applyAlignment="1" applyProtection="1">
      <alignment horizontal="center" vertical="top"/>
    </xf>
    <xf numFmtId="3" fontId="3" fillId="2" borderId="5" xfId="0" applyNumberFormat="1" applyFont="1" applyFill="1" applyBorder="1" applyAlignment="1" applyProtection="1">
      <alignment horizontal="right" vertical="top"/>
    </xf>
    <xf numFmtId="0" fontId="25" fillId="2" borderId="6" xfId="0" applyFont="1" applyFill="1" applyBorder="1" applyAlignment="1" applyProtection="1">
      <alignment vertical="top"/>
    </xf>
    <xf numFmtId="3" fontId="3" fillId="2" borderId="0" xfId="0" applyNumberFormat="1" applyFont="1" applyFill="1" applyBorder="1" applyAlignment="1" applyProtection="1">
      <alignment horizontal="center" vertical="center"/>
    </xf>
    <xf numFmtId="3" fontId="3" fillId="2" borderId="0" xfId="0" applyNumberFormat="1" applyFont="1" applyFill="1" applyBorder="1" applyAlignment="1" applyProtection="1">
      <alignment vertical="center"/>
    </xf>
    <xf numFmtId="0" fontId="6" fillId="2" borderId="0" xfId="0" applyFont="1" applyFill="1" applyBorder="1" applyAlignment="1" applyProtection="1"/>
    <xf numFmtId="0" fontId="6" fillId="2" borderId="5" xfId="0" applyFont="1" applyFill="1" applyBorder="1" applyAlignment="1" applyProtection="1">
      <alignment vertical="top"/>
    </xf>
    <xf numFmtId="0" fontId="26" fillId="0" borderId="0" xfId="0" applyFont="1" applyAlignment="1"/>
    <xf numFmtId="0" fontId="26" fillId="0" borderId="0" xfId="0" applyFont="1"/>
    <xf numFmtId="0" fontId="27" fillId="2" borderId="0" xfId="3" applyFont="1" applyFill="1" applyBorder="1" applyAlignment="1" applyProtection="1"/>
    <xf numFmtId="0" fontId="27" fillId="2" borderId="0" xfId="3" applyFont="1" applyFill="1" applyBorder="1" applyAlignment="1" applyProtection="1">
      <alignment horizontal="center"/>
    </xf>
    <xf numFmtId="49" fontId="27" fillId="2" borderId="0" xfId="3" applyNumberFormat="1" applyFont="1" applyFill="1" applyBorder="1" applyAlignment="1" applyProtection="1">
      <alignment horizontal="center"/>
    </xf>
    <xf numFmtId="0" fontId="27" fillId="2" borderId="0" xfId="2" applyNumberFormat="1" applyFont="1" applyFill="1" applyBorder="1" applyAlignment="1" applyProtection="1">
      <alignment vertical="center"/>
    </xf>
    <xf numFmtId="0" fontId="27" fillId="2" borderId="0" xfId="0" applyFont="1" applyFill="1" applyBorder="1" applyAlignment="1" applyProtection="1"/>
    <xf numFmtId="0" fontId="27" fillId="2" borderId="5" xfId="0" applyNumberFormat="1" applyFont="1" applyFill="1" applyBorder="1" applyAlignment="1" applyProtection="1">
      <protection locked="0"/>
    </xf>
    <xf numFmtId="0" fontId="26" fillId="0" borderId="0" xfId="0" applyFont="1" applyAlignment="1">
      <alignment horizontal="justify" vertical="top" wrapText="1"/>
    </xf>
    <xf numFmtId="0" fontId="26" fillId="0" borderId="0" xfId="0" applyFont="1" applyAlignment="1">
      <alignment horizontal="justify" vertical="justify" wrapText="1"/>
    </xf>
    <xf numFmtId="0" fontId="28" fillId="2" borderId="0" xfId="0" applyFont="1" applyFill="1" applyBorder="1" applyAlignment="1" applyProtection="1">
      <alignment vertical="top"/>
    </xf>
    <xf numFmtId="0" fontId="28" fillId="2" borderId="0" xfId="0" applyFont="1" applyFill="1" applyBorder="1" applyAlignment="1" applyProtection="1">
      <alignment horizontal="center"/>
      <protection locked="0"/>
    </xf>
    <xf numFmtId="43" fontId="28" fillId="2" borderId="0" xfId="1" applyFont="1" applyFill="1" applyBorder="1" applyProtection="1"/>
    <xf numFmtId="0" fontId="29" fillId="2" borderId="0" xfId="0" applyFont="1" applyFill="1" applyBorder="1" applyProtection="1"/>
    <xf numFmtId="0" fontId="28" fillId="2" borderId="0" xfId="0" applyFont="1" applyFill="1" applyBorder="1" applyAlignment="1" applyProtection="1">
      <alignment horizontal="center" vertical="center"/>
      <protection locked="0"/>
    </xf>
    <xf numFmtId="0" fontId="29" fillId="2" borderId="2" xfId="0" applyFont="1" applyFill="1" applyBorder="1" applyAlignment="1" applyProtection="1">
      <alignment horizontal="center"/>
      <protection locked="0"/>
    </xf>
    <xf numFmtId="0" fontId="28" fillId="2" borderId="0" xfId="0" applyFont="1" applyFill="1" applyBorder="1" applyAlignment="1" applyProtection="1">
      <alignment horizontal="center" vertical="top" wrapText="1"/>
      <protection locked="0"/>
    </xf>
    <xf numFmtId="0" fontId="29" fillId="0" borderId="0" xfId="0" applyFont="1"/>
    <xf numFmtId="0" fontId="27" fillId="2" borderId="0" xfId="2" applyNumberFormat="1" applyFont="1" applyFill="1" applyBorder="1" applyAlignment="1" applyProtection="1">
      <alignment horizontal="centerContinuous" vertical="center"/>
    </xf>
    <xf numFmtId="0" fontId="27" fillId="2" borderId="0" xfId="0" applyFont="1" applyFill="1" applyBorder="1" applyAlignment="1" applyProtection="1">
      <alignment horizontal="right"/>
    </xf>
    <xf numFmtId="0" fontId="27" fillId="2" borderId="0" xfId="0" applyNumberFormat="1" applyFont="1" applyFill="1" applyBorder="1" applyAlignment="1" applyProtection="1">
      <alignment horizontal="center"/>
      <protection locked="0"/>
    </xf>
    <xf numFmtId="0" fontId="30" fillId="0" borderId="0" xfId="0" applyFont="1" applyAlignment="1">
      <alignment horizontal="center"/>
    </xf>
    <xf numFmtId="0" fontId="31" fillId="0" borderId="0" xfId="0" applyFont="1"/>
    <xf numFmtId="0" fontId="30" fillId="0" borderId="0" xfId="0" applyFont="1"/>
    <xf numFmtId="168" fontId="28" fillId="0" borderId="0" xfId="1" applyNumberFormat="1" applyFont="1" applyBorder="1"/>
    <xf numFmtId="0" fontId="32" fillId="0" borderId="0" xfId="0" applyFont="1" applyBorder="1"/>
    <xf numFmtId="0" fontId="33" fillId="0" borderId="0" xfId="0" applyFont="1" applyBorder="1"/>
    <xf numFmtId="0" fontId="28" fillId="0" borderId="0" xfId="0" applyFont="1" applyBorder="1"/>
    <xf numFmtId="168" fontId="28" fillId="0" borderId="0" xfId="1" applyNumberFormat="1" applyFont="1" applyFill="1" applyBorder="1"/>
    <xf numFmtId="0" fontId="32" fillId="0" borderId="0" xfId="0" applyFont="1" applyFill="1" applyBorder="1"/>
    <xf numFmtId="0" fontId="26" fillId="0" borderId="0" xfId="0" applyFont="1" applyAlignment="1">
      <alignment horizontal="center"/>
    </xf>
    <xf numFmtId="168" fontId="34" fillId="0" borderId="0" xfId="1" applyNumberFormat="1" applyFont="1" applyBorder="1" applyAlignment="1">
      <alignment horizontal="right"/>
    </xf>
    <xf numFmtId="0" fontId="26" fillId="0" borderId="0" xfId="0" applyFont="1" applyFill="1"/>
    <xf numFmtId="0" fontId="35" fillId="0" borderId="0" xfId="0" applyFont="1"/>
    <xf numFmtId="168" fontId="26" fillId="0" borderId="0" xfId="0" applyNumberFormat="1" applyFont="1"/>
    <xf numFmtId="168" fontId="35" fillId="0" borderId="0" xfId="1" applyNumberFormat="1" applyFont="1" applyFill="1" applyBorder="1" applyAlignment="1">
      <alignment horizontal="right"/>
    </xf>
    <xf numFmtId="0" fontId="30" fillId="0" borderId="13" xfId="0" applyFont="1" applyBorder="1"/>
    <xf numFmtId="168" fontId="30" fillId="0" borderId="14" xfId="1" applyNumberFormat="1" applyFont="1" applyBorder="1" applyAlignment="1"/>
    <xf numFmtId="168" fontId="33" fillId="0" borderId="0" xfId="0" applyNumberFormat="1" applyFont="1" applyBorder="1"/>
    <xf numFmtId="0" fontId="35" fillId="0" borderId="0" xfId="0" applyFont="1" applyFill="1"/>
    <xf numFmtId="0" fontId="35" fillId="0" borderId="0" xfId="0" applyFont="1" applyFill="1" applyAlignment="1">
      <alignment horizontal="center"/>
    </xf>
    <xf numFmtId="0" fontId="33" fillId="0" borderId="0" xfId="0" applyFont="1" applyFill="1" applyBorder="1"/>
    <xf numFmtId="168" fontId="36" fillId="0" borderId="0" xfId="1" applyNumberFormat="1" applyFont="1" applyFill="1" applyBorder="1"/>
    <xf numFmtId="0" fontId="29" fillId="0" borderId="0" xfId="0" applyFont="1" applyAlignment="1">
      <alignment horizontal="left"/>
    </xf>
    <xf numFmtId="0" fontId="27" fillId="2" borderId="5" xfId="0" applyNumberFormat="1" applyFont="1" applyFill="1" applyBorder="1" applyAlignment="1" applyProtection="1">
      <alignment horizontal="center"/>
      <protection locked="0"/>
    </xf>
    <xf numFmtId="0" fontId="30" fillId="0" borderId="0" xfId="0" applyFont="1" applyAlignment="1">
      <alignment horizontal="center"/>
    </xf>
    <xf numFmtId="0" fontId="30" fillId="0" borderId="0" xfId="0" applyFont="1" applyAlignment="1">
      <alignment horizontal="right"/>
    </xf>
    <xf numFmtId="168" fontId="30" fillId="0" borderId="0" xfId="0" applyNumberFormat="1" applyFont="1"/>
    <xf numFmtId="49" fontId="37" fillId="4" borderId="0" xfId="0" applyNumberFormat="1" applyFont="1" applyFill="1" applyBorder="1" applyAlignment="1">
      <alignment horizontal="left" vertical="top"/>
    </xf>
    <xf numFmtId="168" fontId="37" fillId="0" borderId="0" xfId="1" applyNumberFormat="1" applyFont="1" applyFill="1" applyBorder="1" applyAlignment="1">
      <alignment horizontal="right" vertical="top"/>
    </xf>
    <xf numFmtId="0" fontId="35" fillId="0" borderId="0" xfId="0" applyFont="1" applyBorder="1"/>
    <xf numFmtId="0" fontId="26" fillId="0" borderId="0" xfId="0" applyFont="1" applyBorder="1"/>
    <xf numFmtId="0" fontId="38" fillId="0" borderId="0" xfId="0" applyFont="1" applyAlignment="1">
      <alignment horizontal="right"/>
    </xf>
    <xf numFmtId="168" fontId="29" fillId="0" borderId="0" xfId="1" applyNumberFormat="1" applyFont="1" applyFill="1" applyBorder="1" applyAlignment="1">
      <alignment horizontal="right" vertical="top"/>
    </xf>
    <xf numFmtId="168" fontId="29" fillId="0" borderId="0" xfId="1" applyNumberFormat="1" applyFont="1" applyFill="1" applyBorder="1"/>
    <xf numFmtId="0" fontId="34" fillId="0" borderId="0" xfId="0" applyFont="1"/>
    <xf numFmtId="168" fontId="39" fillId="0" borderId="0" xfId="0" applyNumberFormat="1" applyFont="1"/>
    <xf numFmtId="0" fontId="27" fillId="2" borderId="5" xfId="0" applyNumberFormat="1" applyFont="1" applyFill="1" applyBorder="1" applyAlignment="1" applyProtection="1">
      <protection locked="0"/>
    </xf>
    <xf numFmtId="0" fontId="27" fillId="2" borderId="5" xfId="0" applyNumberFormat="1" applyFont="1" applyFill="1" applyBorder="1" applyAlignment="1" applyProtection="1"/>
    <xf numFmtId="0" fontId="26" fillId="0" borderId="0" xfId="0" applyFont="1" applyAlignment="1">
      <alignment horizontal="center"/>
    </xf>
    <xf numFmtId="0" fontId="28" fillId="5" borderId="0" xfId="0" applyNumberFormat="1" applyFont="1" applyFill="1" applyBorder="1" applyAlignment="1" applyProtection="1">
      <alignment horizontal="left" vertical="top" wrapText="1"/>
      <protection locked="0"/>
    </xf>
    <xf numFmtId="168" fontId="29" fillId="0" borderId="0" xfId="1" applyNumberFormat="1" applyFont="1"/>
    <xf numFmtId="9" fontId="29" fillId="0" borderId="0" xfId="0" applyNumberFormat="1" applyFont="1" applyAlignment="1">
      <alignment horizontal="center"/>
    </xf>
    <xf numFmtId="3" fontId="29" fillId="0" borderId="0" xfId="0" applyNumberFormat="1" applyFont="1"/>
    <xf numFmtId="4" fontId="35" fillId="0" borderId="0" xfId="0" applyNumberFormat="1" applyFont="1" applyFill="1"/>
    <xf numFmtId="168" fontId="35" fillId="0" borderId="0" xfId="0" applyNumberFormat="1" applyFont="1"/>
    <xf numFmtId="0" fontId="28" fillId="0" borderId="0" xfId="0" applyNumberFormat="1" applyFont="1" applyFill="1" applyBorder="1" applyAlignment="1" applyProtection="1">
      <alignment horizontal="left" vertical="top" wrapText="1"/>
      <protection locked="0"/>
    </xf>
    <xf numFmtId="0" fontId="26" fillId="0" borderId="15" xfId="0" applyFont="1" applyBorder="1" applyAlignment="1">
      <alignment horizontal="center"/>
    </xf>
    <xf numFmtId="168" fontId="40" fillId="0" borderId="16" xfId="0" applyNumberFormat="1" applyFont="1" applyBorder="1"/>
    <xf numFmtId="168" fontId="40" fillId="0" borderId="0" xfId="0" applyNumberFormat="1" applyFont="1"/>
    <xf numFmtId="3" fontId="29" fillId="0" borderId="0" xfId="1" applyNumberFormat="1" applyFont="1"/>
    <xf numFmtId="9" fontId="40" fillId="0" borderId="0" xfId="0" applyNumberFormat="1" applyFont="1" applyAlignment="1">
      <alignment horizontal="center"/>
    </xf>
    <xf numFmtId="43" fontId="40" fillId="0" borderId="0" xfId="0" applyNumberFormat="1" applyFont="1"/>
    <xf numFmtId="0" fontId="40" fillId="0" borderId="0" xfId="0" applyFont="1" applyBorder="1" applyAlignment="1">
      <alignment horizontal="center"/>
    </xf>
    <xf numFmtId="168" fontId="30" fillId="0" borderId="0" xfId="0" applyNumberFormat="1" applyFont="1" applyBorder="1"/>
    <xf numFmtId="0" fontId="40" fillId="0" borderId="13" xfId="0" applyFont="1" applyBorder="1" applyAlignment="1">
      <alignment horizontal="center"/>
    </xf>
    <xf numFmtId="0" fontId="40" fillId="0" borderId="17" xfId="0" applyFont="1" applyBorder="1" applyAlignment="1">
      <alignment horizontal="center"/>
    </xf>
    <xf numFmtId="168" fontId="30" fillId="0" borderId="14" xfId="0" applyNumberFormat="1" applyFont="1" applyBorder="1"/>
    <xf numFmtId="43" fontId="26" fillId="0" borderId="0" xfId="0" applyNumberFormat="1" applyFont="1"/>
    <xf numFmtId="9" fontId="26" fillId="0" borderId="0" xfId="0" applyNumberFormat="1" applyFont="1" applyAlignment="1">
      <alignment horizontal="center"/>
    </xf>
    <xf numFmtId="0" fontId="41" fillId="5" borderId="0" xfId="0" applyNumberFormat="1" applyFont="1" applyFill="1" applyBorder="1" applyAlignment="1" applyProtection="1">
      <alignment horizontal="left" vertical="top" wrapText="1"/>
      <protection locked="0"/>
    </xf>
    <xf numFmtId="0" fontId="32" fillId="0" borderId="0" xfId="0" applyFont="1"/>
    <xf numFmtId="168" fontId="32" fillId="0" borderId="0" xfId="1" applyNumberFormat="1" applyFont="1" applyBorder="1"/>
    <xf numFmtId="0" fontId="32" fillId="0" borderId="0" xfId="0" applyFont="1" applyFill="1"/>
    <xf numFmtId="168" fontId="32" fillId="0" borderId="0" xfId="0" applyNumberFormat="1" applyFont="1"/>
    <xf numFmtId="3" fontId="32" fillId="0" borderId="0" xfId="0" applyNumberFormat="1" applyFont="1"/>
    <xf numFmtId="43" fontId="32" fillId="0" borderId="0" xfId="0" applyNumberFormat="1" applyFont="1"/>
    <xf numFmtId="0" fontId="26" fillId="0" borderId="0" xfId="0" applyFont="1" applyAlignment="1">
      <alignment horizontal="left"/>
    </xf>
    <xf numFmtId="9" fontId="26" fillId="0" borderId="0" xfId="0" applyNumberFormat="1" applyFont="1" applyBorder="1" applyAlignment="1">
      <alignment horizontal="center"/>
    </xf>
    <xf numFmtId="43" fontId="26" fillId="0" borderId="0" xfId="0" applyNumberFormat="1" applyFont="1" applyBorder="1"/>
    <xf numFmtId="168" fontId="29" fillId="0" borderId="0" xfId="1" applyNumberFormat="1" applyFont="1" applyBorder="1"/>
    <xf numFmtId="0" fontId="27" fillId="5" borderId="0" xfId="0" applyNumberFormat="1" applyFont="1" applyFill="1" applyBorder="1" applyAlignment="1" applyProtection="1">
      <alignment horizontal="right" vertical="top" wrapText="1"/>
      <protection locked="0"/>
    </xf>
    <xf numFmtId="0" fontId="0" fillId="0" borderId="0" xfId="0" applyAlignment="1">
      <alignment horizontal="justify" wrapText="1"/>
    </xf>
    <xf numFmtId="168" fontId="26" fillId="0" borderId="0" xfId="1" applyNumberFormat="1" applyFont="1" applyBorder="1"/>
    <xf numFmtId="0" fontId="0" fillId="0" borderId="0" xfId="0" applyAlignment="1"/>
    <xf numFmtId="0" fontId="29" fillId="0" borderId="0" xfId="0" applyFont="1" applyAlignment="1">
      <alignment vertical="center"/>
    </xf>
    <xf numFmtId="168" fontId="42" fillId="0" borderId="0" xfId="1" applyNumberFormat="1" applyFont="1" applyBorder="1"/>
    <xf numFmtId="0" fontId="28" fillId="5" borderId="0" xfId="0" applyNumberFormat="1" applyFont="1" applyFill="1" applyBorder="1" applyAlignment="1" applyProtection="1">
      <alignment horizontal="right" vertical="top" wrapText="1"/>
      <protection locked="0"/>
    </xf>
    <xf numFmtId="0" fontId="27" fillId="5" borderId="13" xfId="0" applyNumberFormat="1" applyFont="1" applyFill="1" applyBorder="1" applyAlignment="1" applyProtection="1">
      <alignment horizontal="right" vertical="top"/>
      <protection locked="0"/>
    </xf>
    <xf numFmtId="0" fontId="40" fillId="0" borderId="15" xfId="0" applyFont="1" applyBorder="1" applyAlignment="1">
      <alignment horizontal="center"/>
    </xf>
    <xf numFmtId="168" fontId="30" fillId="0" borderId="16" xfId="0" applyNumberFormat="1" applyFont="1" applyBorder="1"/>
    <xf numFmtId="0" fontId="27" fillId="2" borderId="0" xfId="0" applyNumberFormat="1" applyFont="1" applyFill="1" applyBorder="1" applyAlignment="1" applyProtection="1"/>
    <xf numFmtId="168" fontId="26" fillId="0" borderId="0" xfId="0" applyNumberFormat="1" applyFont="1" applyBorder="1"/>
    <xf numFmtId="0" fontId="43" fillId="5" borderId="0" xfId="0" applyNumberFormat="1" applyFont="1" applyFill="1" applyBorder="1" applyAlignment="1" applyProtection="1">
      <alignment horizontal="right" vertical="top" wrapText="1"/>
      <protection locked="0"/>
    </xf>
    <xf numFmtId="3" fontId="26" fillId="0" borderId="0" xfId="0" applyNumberFormat="1" applyFont="1"/>
    <xf numFmtId="0" fontId="0" fillId="0" borderId="0" xfId="0" applyFont="1" applyAlignment="1">
      <alignment horizontal="justify" vertical="center" wrapText="1"/>
    </xf>
    <xf numFmtId="0" fontId="26" fillId="0" borderId="0" xfId="0" applyFont="1" applyAlignment="1">
      <alignment wrapText="1"/>
    </xf>
    <xf numFmtId="0" fontId="28" fillId="5" borderId="0" xfId="0" applyNumberFormat="1" applyFont="1" applyFill="1" applyBorder="1" applyAlignment="1" applyProtection="1">
      <alignment horizontal="left" vertical="top"/>
      <protection locked="0"/>
    </xf>
    <xf numFmtId="1" fontId="26" fillId="0" borderId="0" xfId="0" applyNumberFormat="1" applyFont="1" applyAlignment="1">
      <alignment horizontal="center"/>
    </xf>
    <xf numFmtId="0" fontId="28" fillId="5" borderId="0" xfId="0" applyNumberFormat="1" applyFont="1" applyFill="1" applyBorder="1" applyAlignment="1" applyProtection="1">
      <alignment horizontal="left" vertical="top"/>
      <protection locked="0"/>
    </xf>
    <xf numFmtId="3" fontId="26" fillId="0" borderId="0" xfId="0" applyNumberFormat="1" applyFont="1" applyAlignment="1">
      <alignment horizontal="right"/>
    </xf>
    <xf numFmtId="0" fontId="28" fillId="0" borderId="0" xfId="0" applyNumberFormat="1" applyFont="1" applyFill="1" applyBorder="1" applyAlignment="1" applyProtection="1">
      <alignment horizontal="left" vertical="top" wrapText="1"/>
      <protection locked="0"/>
    </xf>
    <xf numFmtId="3" fontId="30" fillId="0" borderId="0" xfId="0" applyNumberFormat="1" applyFont="1"/>
    <xf numFmtId="0" fontId="26" fillId="0" borderId="0" xfId="0" applyFont="1" applyAlignment="1">
      <alignment horizontal="left" wrapText="1"/>
    </xf>
    <xf numFmtId="0" fontId="26" fillId="0" borderId="0" xfId="0" applyFont="1" applyAlignment="1">
      <alignment horizontal="left" vertical="center" wrapText="1"/>
    </xf>
    <xf numFmtId="0" fontId="26" fillId="3" borderId="0" xfId="0" applyFont="1" applyFill="1" applyBorder="1" applyAlignment="1">
      <alignment horizontal="center"/>
    </xf>
    <xf numFmtId="0" fontId="26" fillId="0" borderId="0" xfId="0" applyFont="1" applyFill="1" applyBorder="1" applyAlignment="1">
      <alignment horizontal="center"/>
    </xf>
    <xf numFmtId="0" fontId="26" fillId="0" borderId="0" xfId="0" applyFont="1" applyBorder="1" applyAlignment="1">
      <alignment horizontal="center"/>
    </xf>
    <xf numFmtId="0" fontId="26" fillId="0" borderId="0" xfId="0" applyFont="1" applyBorder="1" applyAlignment="1"/>
    <xf numFmtId="169" fontId="26" fillId="0" borderId="0" xfId="1" applyNumberFormat="1" applyFont="1" applyBorder="1"/>
    <xf numFmtId="0" fontId="26" fillId="3" borderId="13" xfId="0" applyFont="1" applyFill="1" applyBorder="1" applyAlignment="1">
      <alignment horizontal="center"/>
    </xf>
    <xf numFmtId="170" fontId="26" fillId="3" borderId="18" xfId="1" applyNumberFormat="1" applyFont="1" applyFill="1" applyBorder="1"/>
    <xf numFmtId="168" fontId="26" fillId="0" borderId="0" xfId="1" applyNumberFormat="1" applyFont="1" applyFill="1" applyBorder="1"/>
    <xf numFmtId="0" fontId="26" fillId="3" borderId="18" xfId="0" applyFont="1" applyFill="1" applyBorder="1" applyAlignment="1">
      <alignment horizontal="center"/>
    </xf>
    <xf numFmtId="168" fontId="26" fillId="3" borderId="18" xfId="1" applyNumberFormat="1" applyFont="1" applyFill="1" applyBorder="1"/>
    <xf numFmtId="170" fontId="26" fillId="0" borderId="0" xfId="1" applyNumberFormat="1" applyFont="1" applyBorder="1"/>
    <xf numFmtId="168" fontId="26" fillId="0" borderId="0" xfId="1" applyNumberFormat="1" applyFont="1"/>
    <xf numFmtId="0" fontId="44" fillId="0" borderId="0" xfId="0" applyFont="1" applyAlignment="1">
      <alignment vertical="center"/>
    </xf>
    <xf numFmtId="171" fontId="39" fillId="0" borderId="0" xfId="0" applyNumberFormat="1" applyFont="1" applyBorder="1" applyAlignment="1">
      <alignment horizontal="right"/>
    </xf>
    <xf numFmtId="0" fontId="45" fillId="0" borderId="0" xfId="0" applyFont="1" applyAlignment="1">
      <alignment horizontal="left" vertical="center" indent="2"/>
    </xf>
    <xf numFmtId="171" fontId="40" fillId="0" borderId="0" xfId="0" applyNumberFormat="1" applyFont="1" applyFill="1" applyBorder="1" applyAlignment="1">
      <alignment horizontal="right"/>
    </xf>
    <xf numFmtId="171" fontId="40" fillId="0" borderId="0" xfId="0" applyNumberFormat="1" applyFont="1" applyBorder="1" applyAlignment="1">
      <alignment horizontal="right"/>
    </xf>
    <xf numFmtId="1" fontId="40" fillId="0" borderId="0" xfId="0" applyNumberFormat="1" applyFont="1" applyBorder="1" applyAlignment="1">
      <alignment horizontal="left" indent="2"/>
    </xf>
    <xf numFmtId="49" fontId="46" fillId="4" borderId="0" xfId="3" applyNumberFormat="1" applyFont="1" applyFill="1" applyBorder="1" applyAlignment="1">
      <alignment horizontal="left"/>
    </xf>
    <xf numFmtId="49" fontId="47" fillId="4" borderId="0" xfId="3" applyNumberFormat="1" applyFont="1" applyFill="1" applyBorder="1" applyAlignment="1">
      <alignment horizontal="left" vertical="top"/>
    </xf>
    <xf numFmtId="0" fontId="30" fillId="0" borderId="0" xfId="0" applyFont="1" applyAlignment="1">
      <alignment horizontal="center" vertical="center"/>
    </xf>
    <xf numFmtId="0" fontId="30" fillId="0" borderId="0" xfId="0" applyFont="1" applyBorder="1" applyAlignment="1">
      <alignment horizontal="center" vertical="center" wrapText="1"/>
    </xf>
    <xf numFmtId="0" fontId="42" fillId="0" borderId="19"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21" xfId="0" applyFont="1" applyFill="1" applyBorder="1" applyAlignment="1">
      <alignment horizontal="center" vertical="center"/>
    </xf>
    <xf numFmtId="0" fontId="42" fillId="0" borderId="22"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23" xfId="0" applyFont="1" applyFill="1" applyBorder="1" applyAlignment="1">
      <alignment horizontal="center" vertical="center" wrapText="1"/>
    </xf>
    <xf numFmtId="0" fontId="42" fillId="0" borderId="24" xfId="0" applyFont="1" applyFill="1" applyBorder="1" applyAlignment="1">
      <alignment horizontal="center" vertical="center" wrapText="1"/>
    </xf>
    <xf numFmtId="0" fontId="42" fillId="0" borderId="25"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42" fillId="0" borderId="13" xfId="0" applyFont="1" applyFill="1" applyBorder="1" applyAlignment="1">
      <alignment horizontal="justify" vertical="center" wrapText="1"/>
    </xf>
    <xf numFmtId="0" fontId="42" fillId="0" borderId="14" xfId="0" applyFont="1" applyFill="1" applyBorder="1" applyAlignment="1">
      <alignment horizontal="justify" vertical="center" wrapText="1"/>
    </xf>
    <xf numFmtId="0" fontId="29" fillId="0" borderId="27" xfId="0" applyFont="1" applyBorder="1" applyAlignment="1">
      <alignment horizontal="center" vertical="center" wrapText="1"/>
    </xf>
    <xf numFmtId="168" fontId="42" fillId="0" borderId="28" xfId="1" applyNumberFormat="1" applyFont="1" applyFill="1" applyBorder="1" applyAlignment="1">
      <alignment horizontal="center" vertical="center" wrapText="1"/>
    </xf>
    <xf numFmtId="0" fontId="29" fillId="0" borderId="17" xfId="0" applyFont="1" applyBorder="1" applyAlignment="1">
      <alignment horizontal="justify" vertical="center" wrapText="1"/>
    </xf>
    <xf numFmtId="0" fontId="29" fillId="0" borderId="17" xfId="0" applyFont="1" applyBorder="1" applyAlignment="1">
      <alignment horizontal="center" vertical="center" wrapText="1"/>
    </xf>
    <xf numFmtId="0" fontId="29" fillId="0" borderId="25" xfId="0" applyFont="1" applyBorder="1" applyAlignment="1">
      <alignment horizontal="center" vertical="center" wrapText="1"/>
    </xf>
    <xf numFmtId="0" fontId="42" fillId="0" borderId="13" xfId="0" applyFont="1" applyBorder="1" applyAlignment="1">
      <alignment horizontal="justify" vertical="center" wrapText="1"/>
    </xf>
    <xf numFmtId="0" fontId="42" fillId="0" borderId="14" xfId="0" applyFont="1" applyBorder="1" applyAlignment="1">
      <alignment horizontal="justify" vertical="center" wrapText="1"/>
    </xf>
    <xf numFmtId="0" fontId="29" fillId="0" borderId="28" xfId="0" applyFont="1" applyBorder="1" applyAlignment="1">
      <alignment horizontal="center" vertical="center" wrapText="1"/>
    </xf>
    <xf numFmtId="170" fontId="29" fillId="0" borderId="28" xfId="0" applyNumberFormat="1" applyFont="1" applyBorder="1" applyAlignment="1">
      <alignment horizontal="center" vertical="center" wrapText="1"/>
    </xf>
    <xf numFmtId="0" fontId="29" fillId="0" borderId="24" xfId="0" applyFont="1" applyBorder="1" applyAlignment="1">
      <alignment horizontal="justify" vertical="center" wrapText="1"/>
    </xf>
    <xf numFmtId="0" fontId="29" fillId="0" borderId="28" xfId="0" applyFont="1" applyBorder="1" applyAlignment="1">
      <alignment horizontal="justify" vertical="center" wrapText="1"/>
    </xf>
    <xf numFmtId="43" fontId="29" fillId="0" borderId="28" xfId="0" applyNumberFormat="1" applyFont="1" applyBorder="1" applyAlignment="1">
      <alignment horizontal="center" vertical="center" wrapText="1"/>
    </xf>
    <xf numFmtId="0" fontId="29" fillId="0" borderId="0" xfId="0" applyFont="1" applyAlignment="1">
      <alignment horizontal="center" vertical="center" wrapText="1"/>
    </xf>
    <xf numFmtId="0" fontId="29" fillId="0" borderId="13" xfId="0" applyFont="1" applyBorder="1" applyAlignment="1">
      <alignment horizontal="left" vertical="center" wrapText="1" indent="2"/>
    </xf>
    <xf numFmtId="0" fontId="29" fillId="0" borderId="14" xfId="0" applyFont="1" applyBorder="1" applyAlignment="1">
      <alignment horizontal="left" vertical="center" wrapText="1" indent="2"/>
    </xf>
    <xf numFmtId="168" fontId="29" fillId="0" borderId="28" xfId="0" applyNumberFormat="1" applyFont="1" applyBorder="1" applyAlignment="1">
      <alignment horizontal="center" vertical="center" wrapText="1"/>
    </xf>
    <xf numFmtId="0" fontId="42" fillId="6" borderId="13" xfId="0" applyFont="1" applyFill="1" applyBorder="1" applyAlignment="1">
      <alignment horizontal="justify" vertical="center" wrapText="1"/>
    </xf>
    <xf numFmtId="0" fontId="42" fillId="6" borderId="14" xfId="0" applyFont="1" applyFill="1" applyBorder="1" applyAlignment="1">
      <alignment horizontal="justify" vertical="center" wrapText="1"/>
    </xf>
    <xf numFmtId="168" fontId="42" fillId="6" borderId="28" xfId="0" applyNumberFormat="1" applyFont="1" applyFill="1" applyBorder="1" applyAlignment="1">
      <alignment horizontal="center" vertical="center" wrapText="1"/>
    </xf>
    <xf numFmtId="0" fontId="29" fillId="0" borderId="0" xfId="0" applyFont="1" applyAlignment="1">
      <alignment horizontal="right"/>
    </xf>
    <xf numFmtId="0" fontId="26" fillId="0" borderId="25" xfId="0" applyFont="1" applyBorder="1" applyAlignment="1">
      <alignment horizontal="center" wrapText="1"/>
    </xf>
    <xf numFmtId="0" fontId="42" fillId="0" borderId="29" xfId="0" applyFont="1" applyBorder="1" applyAlignment="1">
      <alignment horizontal="justify" vertical="center" wrapText="1"/>
    </xf>
    <xf numFmtId="0" fontId="42" fillId="0" borderId="30" xfId="0" applyFont="1" applyBorder="1" applyAlignment="1">
      <alignment horizontal="justify" vertical="center" wrapText="1"/>
    </xf>
    <xf numFmtId="0" fontId="29" fillId="0" borderId="31" xfId="0" applyFont="1" applyBorder="1" applyAlignment="1">
      <alignment horizontal="center" vertical="center" wrapText="1"/>
    </xf>
    <xf numFmtId="0" fontId="29" fillId="0" borderId="32" xfId="0" applyFont="1" applyBorder="1" applyAlignment="1">
      <alignment horizontal="justify" vertical="center" wrapText="1"/>
    </xf>
    <xf numFmtId="0" fontId="29" fillId="0" borderId="11" xfId="0" applyFont="1" applyBorder="1" applyAlignment="1">
      <alignment horizontal="justify" vertical="center" wrapText="1"/>
    </xf>
    <xf numFmtId="168" fontId="29" fillId="0" borderId="33" xfId="0" applyNumberFormat="1" applyFont="1" applyBorder="1" applyAlignment="1">
      <alignment horizontal="center" vertical="center" wrapText="1"/>
    </xf>
    <xf numFmtId="43" fontId="29" fillId="0" borderId="33" xfId="0" applyNumberFormat="1" applyFont="1" applyBorder="1" applyAlignment="1">
      <alignment horizontal="center" vertical="center" wrapText="1"/>
    </xf>
    <xf numFmtId="0" fontId="29" fillId="0" borderId="32" xfId="0" applyFont="1" applyBorder="1" applyAlignment="1">
      <alignment horizontal="left" vertical="center" indent="2"/>
    </xf>
    <xf numFmtId="0" fontId="29" fillId="0" borderId="11" xfId="0" applyFont="1" applyBorder="1" applyAlignment="1">
      <alignment horizontal="left" vertical="center" indent="2"/>
    </xf>
    <xf numFmtId="43" fontId="29" fillId="0" borderId="34" xfId="0" applyNumberFormat="1" applyFont="1" applyBorder="1" applyAlignment="1">
      <alignment horizontal="center" vertical="center" wrapText="1"/>
    </xf>
    <xf numFmtId="0" fontId="29" fillId="0" borderId="35" xfId="0" applyFont="1" applyBorder="1" applyAlignment="1">
      <alignment horizontal="justify" vertical="center" wrapText="1"/>
    </xf>
    <xf numFmtId="0" fontId="29" fillId="0" borderId="36" xfId="0" applyFont="1" applyBorder="1" applyAlignment="1">
      <alignment horizontal="justify" vertical="center" wrapText="1"/>
    </xf>
    <xf numFmtId="169" fontId="29" fillId="0" borderId="31" xfId="0" applyNumberFormat="1" applyFont="1" applyBorder="1" applyAlignment="1">
      <alignment horizontal="center" vertical="center" wrapText="1"/>
    </xf>
    <xf numFmtId="0" fontId="29" fillId="0" borderId="37" xfId="0" applyFont="1" applyBorder="1" applyAlignment="1">
      <alignment horizontal="left" vertical="center" wrapText="1" indent="2"/>
    </xf>
    <xf numFmtId="0" fontId="29" fillId="0" borderId="38" xfId="0" applyFont="1" applyBorder="1" applyAlignment="1">
      <alignment horizontal="left" vertical="center" wrapText="1" indent="2"/>
    </xf>
    <xf numFmtId="0" fontId="30" fillId="0" borderId="0" xfId="0" applyFont="1" applyAlignment="1"/>
    <xf numFmtId="0" fontId="26" fillId="0" borderId="0" xfId="0" applyFont="1" applyFill="1" applyAlignment="1">
      <alignment horizontal="justify" vertical="justify" wrapText="1"/>
    </xf>
    <xf numFmtId="43" fontId="26" fillId="0" borderId="0" xfId="1" applyFont="1"/>
    <xf numFmtId="0" fontId="30" fillId="0" borderId="0" xfId="0" applyFont="1" applyAlignment="1">
      <alignment horizontal="justify" vertical="justify" wrapText="1"/>
    </xf>
    <xf numFmtId="0" fontId="30" fillId="0" borderId="0" xfId="0" applyFont="1" applyAlignment="1">
      <alignment horizontal="left" wrapText="1"/>
    </xf>
    <xf numFmtId="0" fontId="30" fillId="0" borderId="0" xfId="0" applyFont="1" applyAlignment="1">
      <alignment wrapText="1"/>
    </xf>
    <xf numFmtId="0" fontId="30" fillId="0" borderId="0" xfId="0" applyFont="1" applyAlignment="1">
      <alignment horizontal="justify" vertical="justify" wrapText="1"/>
    </xf>
    <xf numFmtId="0" fontId="44" fillId="0" borderId="0" xfId="0" applyFont="1" applyAlignment="1">
      <alignment horizontal="justify" vertical="justify" wrapText="1"/>
    </xf>
    <xf numFmtId="0" fontId="44" fillId="0" borderId="0" xfId="0" applyFont="1" applyAlignment="1">
      <alignment horizontal="justify" vertical="justify" wrapText="1"/>
    </xf>
    <xf numFmtId="0" fontId="44" fillId="0" borderId="0" xfId="0" applyFont="1" applyAlignment="1">
      <alignment horizontal="left" vertical="center" wrapText="1"/>
    </xf>
    <xf numFmtId="0" fontId="44" fillId="0" borderId="0" xfId="0" applyFont="1" applyAlignment="1">
      <alignment horizontal="left" vertical="center" wrapText="1"/>
    </xf>
    <xf numFmtId="0" fontId="44" fillId="2" borderId="0" xfId="0" applyFont="1" applyFill="1" applyAlignment="1">
      <alignment horizontal="justify" vertical="justify" wrapText="1"/>
    </xf>
    <xf numFmtId="0" fontId="44" fillId="0" borderId="0" xfId="0" applyFont="1" applyFill="1" applyAlignment="1">
      <alignment horizontal="left" vertical="center" wrapText="1"/>
    </xf>
    <xf numFmtId="0" fontId="44" fillId="0" borderId="0" xfId="0" applyFont="1" applyFill="1" applyAlignment="1">
      <alignment horizontal="justify" vertical="justify" wrapText="1"/>
    </xf>
    <xf numFmtId="0" fontId="44" fillId="0" borderId="0" xfId="0" applyFont="1" applyFill="1" applyAlignment="1">
      <alignment horizontal="left" vertical="center"/>
    </xf>
    <xf numFmtId="0" fontId="44" fillId="0" borderId="0" xfId="0" applyFont="1" applyFill="1" applyAlignment="1">
      <alignment horizontal="left" vertical="center" wrapText="1"/>
    </xf>
    <xf numFmtId="0" fontId="40" fillId="0" borderId="0" xfId="0" applyFont="1" applyAlignment="1">
      <alignment horizontal="center"/>
    </xf>
  </cellXfs>
  <cellStyles count="5">
    <cellStyle name="=C:\WINNT\SYSTEM32\COMMAND.COM" xfId="2"/>
    <cellStyle name="Millares" xfId="1" builtinId="3"/>
    <cellStyle name="Normal" xfId="0" builtinId="0"/>
    <cellStyle name="Normal 10" xfId="4"/>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0</xdr:rowOff>
    </xdr:from>
    <xdr:to>
      <xdr:col>10</xdr:col>
      <xdr:colOff>646545</xdr:colOff>
      <xdr:row>32</xdr:row>
      <xdr:rowOff>154368</xdr:rowOff>
    </xdr:to>
    <xdr:pic>
      <xdr:nvPicPr>
        <xdr:cNvPr id="2" name="Imagen 1"/>
        <xdr:cNvPicPr>
          <a:picLocks noChangeAspect="1"/>
        </xdr:cNvPicPr>
      </xdr:nvPicPr>
      <xdr:blipFill rotWithShape="1">
        <a:blip xmlns:r="http://schemas.openxmlformats.org/officeDocument/2006/relationships" r:embed="rId1"/>
        <a:srcRect l="21593" t="14680" r="20871" b="11684"/>
        <a:stretch/>
      </xdr:blipFill>
      <xdr:spPr>
        <a:xfrm>
          <a:off x="127000" y="0"/>
          <a:ext cx="8139545" cy="6250368"/>
        </a:xfrm>
        <a:prstGeom prst="rect">
          <a:avLst/>
        </a:prstGeom>
      </xdr:spPr>
    </xdr:pic>
    <xdr:clientData/>
  </xdr:twoCellAnchor>
  <xdr:twoCellAnchor editAs="oneCell">
    <xdr:from>
      <xdr:col>4</xdr:col>
      <xdr:colOff>319368</xdr:colOff>
      <xdr:row>5</xdr:row>
      <xdr:rowOff>101600</xdr:rowOff>
    </xdr:from>
    <xdr:to>
      <xdr:col>6</xdr:col>
      <xdr:colOff>527050</xdr:colOff>
      <xdr:row>9</xdr:row>
      <xdr:rowOff>114300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67368" y="1054100"/>
          <a:ext cx="1731682" cy="7747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404813</xdr:colOff>
      <xdr:row>1</xdr:row>
      <xdr:rowOff>83343</xdr:rowOff>
    </xdr:from>
    <xdr:to>
      <xdr:col>2</xdr:col>
      <xdr:colOff>435769</xdr:colOff>
      <xdr:row>4</xdr:row>
      <xdr:rowOff>164306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13" y="292893"/>
          <a:ext cx="1450181" cy="7286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247650</xdr:colOff>
      <xdr:row>1</xdr:row>
      <xdr:rowOff>180975</xdr:rowOff>
    </xdr:from>
    <xdr:to>
      <xdr:col>3</xdr:col>
      <xdr:colOff>66675</xdr:colOff>
      <xdr:row>5</xdr:row>
      <xdr:rowOff>38100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5" y="390525"/>
          <a:ext cx="1447800" cy="7239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140804</xdr:colOff>
      <xdr:row>2</xdr:row>
      <xdr:rowOff>66262</xdr:rowOff>
    </xdr:from>
    <xdr:to>
      <xdr:col>2</xdr:col>
      <xdr:colOff>48039</xdr:colOff>
      <xdr:row>6</xdr:row>
      <xdr:rowOff>44727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804" y="371062"/>
          <a:ext cx="1450285" cy="7309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204107</xdr:colOff>
      <xdr:row>2</xdr:row>
      <xdr:rowOff>13608</xdr:rowOff>
    </xdr:from>
    <xdr:to>
      <xdr:col>2</xdr:col>
      <xdr:colOff>100693</xdr:colOff>
      <xdr:row>6</xdr:row>
      <xdr:rowOff>29936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7" y="327933"/>
          <a:ext cx="1439636" cy="74022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133350</xdr:colOff>
      <xdr:row>0</xdr:row>
      <xdr:rowOff>180975</xdr:rowOff>
    </xdr:from>
    <xdr:to>
      <xdr:col>3</xdr:col>
      <xdr:colOff>323850</xdr:colOff>
      <xdr:row>4</xdr:row>
      <xdr:rowOff>38100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80975"/>
          <a:ext cx="1447800" cy="7239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89648</xdr:colOff>
      <xdr:row>4</xdr:row>
      <xdr:rowOff>0</xdr:rowOff>
    </xdr:from>
    <xdr:to>
      <xdr:col>2</xdr:col>
      <xdr:colOff>764242</xdr:colOff>
      <xdr:row>7</xdr:row>
      <xdr:rowOff>51547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048" y="571500"/>
          <a:ext cx="1446119" cy="708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447675</xdr:colOff>
      <xdr:row>1</xdr:row>
      <xdr:rowOff>9525</xdr:rowOff>
    </xdr:from>
    <xdr:to>
      <xdr:col>3</xdr:col>
      <xdr:colOff>371475</xdr:colOff>
      <xdr:row>4</xdr:row>
      <xdr:rowOff>161925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 y="219075"/>
          <a:ext cx="1152525" cy="809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134471</xdr:colOff>
      <xdr:row>0</xdr:row>
      <xdr:rowOff>201706</xdr:rowOff>
    </xdr:from>
    <xdr:to>
      <xdr:col>3</xdr:col>
      <xdr:colOff>1570443</xdr:colOff>
      <xdr:row>3</xdr:row>
      <xdr:rowOff>190500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271" y="201706"/>
          <a:ext cx="2378947" cy="6364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xdr:colOff>
      <xdr:row>2</xdr:row>
      <xdr:rowOff>156883</xdr:rowOff>
    </xdr:from>
    <xdr:to>
      <xdr:col>3</xdr:col>
      <xdr:colOff>503145</xdr:colOff>
      <xdr:row>5</xdr:row>
      <xdr:rowOff>204508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575983"/>
          <a:ext cx="1274669" cy="6953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371476</xdr:colOff>
      <xdr:row>0</xdr:row>
      <xdr:rowOff>33058</xdr:rowOff>
    </xdr:from>
    <xdr:to>
      <xdr:col>1</xdr:col>
      <xdr:colOff>1352550</xdr:colOff>
      <xdr:row>3</xdr:row>
      <xdr:rowOff>180320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6" y="33058"/>
          <a:ext cx="1457324" cy="7949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33617</xdr:colOff>
      <xdr:row>1</xdr:row>
      <xdr:rowOff>56029</xdr:rowOff>
    </xdr:from>
    <xdr:to>
      <xdr:col>3</xdr:col>
      <xdr:colOff>540123</xdr:colOff>
      <xdr:row>4</xdr:row>
      <xdr:rowOff>101973</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667" y="265579"/>
          <a:ext cx="1258981" cy="6936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134471</xdr:colOff>
      <xdr:row>0</xdr:row>
      <xdr:rowOff>201706</xdr:rowOff>
    </xdr:from>
    <xdr:to>
      <xdr:col>2</xdr:col>
      <xdr:colOff>2066925</xdr:colOff>
      <xdr:row>4</xdr:row>
      <xdr:rowOff>135591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0871" y="201706"/>
          <a:ext cx="1932454" cy="8006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104775</xdr:colOff>
      <xdr:row>1</xdr:row>
      <xdr:rowOff>180975</xdr:rowOff>
    </xdr:from>
    <xdr:to>
      <xdr:col>2</xdr:col>
      <xdr:colOff>782515</xdr:colOff>
      <xdr:row>5</xdr:row>
      <xdr:rowOff>35902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390525"/>
          <a:ext cx="1449265" cy="7217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266700</xdr:colOff>
      <xdr:row>1</xdr:row>
      <xdr:rowOff>123825</xdr:rowOff>
    </xdr:from>
    <xdr:to>
      <xdr:col>3</xdr:col>
      <xdr:colOff>38100</xdr:colOff>
      <xdr:row>4</xdr:row>
      <xdr:rowOff>200025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225" y="333375"/>
          <a:ext cx="1447800" cy="723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5.12\Conta\ANDREA\ESTADOS%20FINANCIEROS\2018\EstadosFinancieros_2018\12.Cuenta%20P&#250;blica%20Dic%202018\Pap_Trab_Contable\Notas%20a%20los%20Estados%20Financieros%20Dic1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PRESUP\06.-%20JUN%20'07\06.-%20BD%20Av%20x%20Cve%20JUN%20al%2002-Jul-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Documents%20and%20Settings\polo\Mis%20documentos\1.-%20POLO\00.-%20SEFIN\e).-%20Presupuesto%202010\1.-%20POLO\10.-%20DGAI_Jose%20Luis%20Velasco%20G&#243;mez\01.-%20BD%20MUEG%20$%2049,933,100,000%20%20GAB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AAVILAV\C\Presup2000\comantepyautorizado02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ARTHA\C\PRESUP98\NIVRES\U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artha\c\PRESUP98\FINANZAS98\SF-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resup.lap\Desktop\CENTRINF\Ci2002\Ingresos\Presupuesto%20de%20Ingresos\ESTADOS%20FINANCIEROS%202000\Septiembre\CUENTA%20PUBLICA%20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MATOS%20CUENTA%20PUBLICA%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uditoria_int\subsidio\Documents%20and%20Settings\Lchavez\Mis%20documentos\2004\Lchr%202004\PRESUPUESTO\BD\BD%20ACUERDOS%20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polo\Mis%20documentos\1.-%20POLO\00.-%20SEFIN\e).-%20Presupuesto%202010\1.-%20POLO\00.-%20SEFIN\e).-%20Presupuesto%202010\01%20PRESUPUESTO%202010%20(CEDUL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AAVILAV\C\PRESUP99\finanzas99\estr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AVILAV\C\PRESUP98\nivres\CAPI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AVILAV\C\Presup2000\CAPIT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2.-%20PRESUPUESTO\2007\01.-%20BD%20MUEG%20$%2049,933,100,000%20%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1Notas E.F. efectivo"/>
      <sheetName val="e)1Notas E.F. deudores"/>
      <sheetName val="e)1Notas E.F. Bienes Muebles"/>
      <sheetName val="e)1Notas E.F. Imptos ,Prov "/>
      <sheetName val="e)2Notas E.F. Ingresos"/>
      <sheetName val="e)2Notas E.F. Gtos "/>
      <sheetName val="i)4Notas EFE"/>
      <sheetName val="i)5Notas Conc I PyC"/>
      <sheetName val="i)5Notas Conc E PyC"/>
      <sheetName val="Hoja1"/>
    </sheetNames>
    <sheetDataSet>
      <sheetData sheetId="0"/>
      <sheetData sheetId="1"/>
      <sheetData sheetId="2"/>
      <sheetData sheetId="3"/>
      <sheetData sheetId="4"/>
      <sheetData sheetId="5">
        <row r="17">
          <cell r="D17">
            <v>286202079.10000002</v>
          </cell>
        </row>
        <row r="20">
          <cell r="D20">
            <v>8257858.2599999998</v>
          </cell>
        </row>
      </sheetData>
      <sheetData sheetId="6">
        <row r="9">
          <cell r="G9">
            <v>50000</v>
          </cell>
        </row>
      </sheetData>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02.- BD Av x Cve JUN al 02-Jul"/>
      <sheetName val="Hoja1"/>
      <sheetName val="ESTADISTICAS JUN OK"/>
      <sheetName val="ESTADISTICAS SEFIN JUN OK"/>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Reporte de Asignacionxmulti (2)"/>
      <sheetName val="Reporte de Asignacionxmultiples"/>
      <sheetName val="Hoja1"/>
      <sheetName val="Hoja1 (2)"/>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DO"/>
      <sheetName val="INTEGRADO (gto-op)"/>
      <sheetName val="INTEGRADO (gto-op) (2)"/>
      <sheetName val="FORMATO 6"/>
      <sheetName val="programa"/>
      <sheetName val="proyecto"/>
      <sheetName val="ur"/>
      <sheetName val="ESTRUCTURA"/>
      <sheetName val="Calendarización (2)"/>
      <sheetName val="SUB-TOT POR CAPITULOS"/>
    </sheetNames>
    <sheetDataSet>
      <sheetData sheetId="0"/>
      <sheetData sheetId="1"/>
      <sheetData sheetId="2"/>
      <sheetData sheetId="3"/>
      <sheetData sheetId="4">
        <row r="8">
          <cell r="A8" t="str">
            <v>006</v>
          </cell>
          <cell r="B8" t="str">
            <v>PROMOVER E IMPULSAR  LA PARTICIPACIÓN SOCIAL</v>
          </cell>
        </row>
        <row r="9">
          <cell r="A9" t="str">
            <v>013</v>
          </cell>
          <cell r="B9" t="str">
            <v>DESARROLLO INTEGRAL Y REGIONAL DE JALISCO</v>
          </cell>
        </row>
        <row r="10">
          <cell r="A10" t="str">
            <v>013</v>
          </cell>
          <cell r="B10" t="str">
            <v>DESARROLLO INTEGRAL Y REGIONAL DE JALISCO</v>
          </cell>
        </row>
        <row r="11">
          <cell r="A11" t="str">
            <v>023</v>
          </cell>
          <cell r="B11" t="str">
            <v>EDUCACIÓN JALISCO</v>
          </cell>
        </row>
        <row r="12">
          <cell r="A12" t="str">
            <v>026</v>
          </cell>
          <cell r="B12" t="str">
            <v>PROGRAMA JALISCO DE ABASTO Y ASISTENCIA SOCIAL</v>
          </cell>
        </row>
        <row r="13">
          <cell r="A13" t="str">
            <v>029</v>
          </cell>
          <cell r="B13" t="str">
            <v>DIFUSIÓN Y PROMOCIÓN DEL DEPORTE</v>
          </cell>
        </row>
        <row r="14">
          <cell r="A14" t="str">
            <v>032</v>
          </cell>
          <cell r="B14" t="str">
            <v>CAPACITACIÓN Y DESARROLLO DEL SERVIDOR PÚBLICO</v>
          </cell>
        </row>
        <row r="15">
          <cell r="A15" t="str">
            <v>034</v>
          </cell>
          <cell r="B15" t="str">
            <v>MODERNIZACIÓN TECNOLÓGICA Y DE SISTEMAS DE INFORMACIÓN</v>
          </cell>
        </row>
        <row r="16">
          <cell r="A16" t="str">
            <v>036</v>
          </cell>
          <cell r="B16" t="str">
            <v>ADMINISTRACIÓN GUBERNAMENTAL</v>
          </cell>
        </row>
      </sheetData>
      <sheetData sheetId="5">
        <row r="11">
          <cell r="A11" t="str">
            <v>002</v>
          </cell>
          <cell r="B11" t="str">
            <v>ATENCIÓN A LAS ASOCIACIONES DE PADRES DE FAMILIA</v>
          </cell>
        </row>
        <row r="12">
          <cell r="A12" t="str">
            <v>003</v>
          </cell>
          <cell r="B12" t="str">
            <v>PLANEACIÓN EDUCATIVA REGIONAL</v>
          </cell>
        </row>
        <row r="13">
          <cell r="A13" t="str">
            <v>004</v>
          </cell>
          <cell r="B13" t="str">
            <v>ADMINISTRACIÓN REGIONAL</v>
          </cell>
        </row>
        <row r="14">
          <cell r="A14" t="str">
            <v>005</v>
          </cell>
          <cell r="B14" t="str">
            <v>SUPERVISIÓN Y ASESORÍA EN EDUCACIÓN BÁSICA</v>
          </cell>
        </row>
        <row r="15">
          <cell r="A15" t="str">
            <v>006</v>
          </cell>
          <cell r="B15" t="str">
            <v>ORIENTACIÓN A PADRES DE FAMILIA INDÍGENA SOBRE EDUCACIÓN INICIAL</v>
          </cell>
        </row>
        <row r="16">
          <cell r="A16" t="str">
            <v>007</v>
          </cell>
          <cell r="B16" t="str">
            <v>ORIENTACIÓN A PADRES DE FAMILIA SOBRE EDUCACIÓN INICIAL</v>
          </cell>
        </row>
        <row r="17">
          <cell r="A17" t="str">
            <v>008</v>
          </cell>
          <cell r="B17" t="str">
            <v>CENTROS DE DESARROLLO INFANTIL</v>
          </cell>
        </row>
        <row r="18">
          <cell r="A18" t="str">
            <v>009</v>
          </cell>
          <cell r="B18" t="str">
            <v>ALTERNATIVAS PARA LA EDUCACIÓN PREESCOLAR RURAL</v>
          </cell>
        </row>
        <row r="19">
          <cell r="A19" t="str">
            <v>010</v>
          </cell>
          <cell r="B19" t="str">
            <v>EDUCACIÓN PREESCOLAR GENERAL</v>
          </cell>
        </row>
        <row r="20">
          <cell r="A20" t="str">
            <v>011</v>
          </cell>
          <cell r="B20" t="str">
            <v>EDUCACIÓN PRIMARIA PARA NIÑOS MIGRANTES</v>
          </cell>
        </row>
        <row r="21">
          <cell r="A21" t="str">
            <v>012</v>
          </cell>
          <cell r="B21" t="str">
            <v>EDUCACIÓN PRIMARIA GENERAL</v>
          </cell>
        </row>
        <row r="22">
          <cell r="A22" t="str">
            <v>013</v>
          </cell>
          <cell r="B22" t="str">
            <v>EDUCACIÓN INDÍGENA</v>
          </cell>
        </row>
        <row r="23">
          <cell r="A23" t="str">
            <v>014</v>
          </cell>
          <cell r="B23" t="str">
            <v>APOYO DIDÁCTICO Y TÉCNICO PEDAGÓGICO A LA EDUCACIÓN BÁSICA</v>
          </cell>
        </row>
        <row r="24">
          <cell r="A24" t="str">
            <v>015</v>
          </cell>
          <cell r="B24" t="str">
            <v>RINCONES DE LECTURA</v>
          </cell>
        </row>
        <row r="25">
          <cell r="A25" t="str">
            <v>016</v>
          </cell>
          <cell r="B25" t="str">
            <v>DISTRIBUCIÓN DE LIBROS DE TEXTO GRATUITOS</v>
          </cell>
        </row>
        <row r="26">
          <cell r="A26" t="str">
            <v>017</v>
          </cell>
          <cell r="B26" t="str">
            <v xml:space="preserve"> RECONOCIMIENTOS Y ESTIMULOS PARA ALUMNOS SOBRESALIENTES</v>
          </cell>
        </row>
        <row r="27">
          <cell r="A27" t="str">
            <v>018</v>
          </cell>
          <cell r="B27" t="str">
            <v>ATENCIÓN PREVENTIVA Y COMPENSATORIA</v>
          </cell>
        </row>
        <row r="28">
          <cell r="A28" t="str">
            <v>019</v>
          </cell>
          <cell r="B28" t="str">
            <v xml:space="preserve"> EDUCACIÓN SECUNDARIA</v>
          </cell>
        </row>
        <row r="29">
          <cell r="A29" t="str">
            <v>021</v>
          </cell>
          <cell r="B29" t="str">
            <v>EDUCACIÓN MIGRANTE BINACIONAL</v>
          </cell>
        </row>
        <row r="30">
          <cell r="A30" t="str">
            <v>022</v>
          </cell>
          <cell r="B30" t="str">
            <v>CARRERA MAGISTERIAL</v>
          </cell>
        </row>
        <row r="31">
          <cell r="A31" t="str">
            <v>023</v>
          </cell>
          <cell r="B31" t="str">
            <v>BECAS PARA EDUCACIÓN BÁSICA</v>
          </cell>
        </row>
        <row r="32">
          <cell r="A32" t="str">
            <v>024</v>
          </cell>
          <cell r="B32" t="str">
            <v>INTERNADOS EN EDUCACIÓN PRIMARIA</v>
          </cell>
        </row>
        <row r="33">
          <cell r="A33" t="str">
            <v>025</v>
          </cell>
          <cell r="B33" t="str">
            <v>EDUCACIÓN NORMAL</v>
          </cell>
        </row>
        <row r="34">
          <cell r="A34" t="str">
            <v>026</v>
          </cell>
          <cell r="B34" t="str">
            <v>EDUCACIÓN SUPERIOR PEDAGÓGICA ( UPN )</v>
          </cell>
        </row>
        <row r="35">
          <cell r="A35" t="str">
            <v>027</v>
          </cell>
          <cell r="B35" t="str">
            <v>BECAS PARA EDUCACIÓN NORMAL</v>
          </cell>
        </row>
        <row r="36">
          <cell r="A36" t="str">
            <v>030</v>
          </cell>
          <cell r="B36" t="str">
            <v>EDUCACIÓN PARA ADULTOS</v>
          </cell>
        </row>
        <row r="37">
          <cell r="A37" t="str">
            <v>032</v>
          </cell>
          <cell r="B37" t="str">
            <v>INTERVENCIÓN PSICOPEDAGÓGICA EN ESCUELAS DE EDUCACIÓN BÁSICA</v>
          </cell>
        </row>
        <row r="38">
          <cell r="A38" t="str">
            <v>033</v>
          </cell>
          <cell r="B38" t="str">
            <v>EDUCACIÓN ESPECIAL</v>
          </cell>
        </row>
        <row r="39">
          <cell r="A39" t="str">
            <v>034</v>
          </cell>
          <cell r="B39" t="str">
            <v>SISTEMA DE INSCRIPCIONES EN LA EDUCACIÓN BÁSICA</v>
          </cell>
        </row>
        <row r="40">
          <cell r="A40" t="str">
            <v>035</v>
          </cell>
          <cell r="B40" t="str">
            <v>INTEGRACIÓN DEL SISTEMA DE ESTADÍSTICAS CONTINUAS</v>
          </cell>
        </row>
        <row r="41">
          <cell r="A41" t="str">
            <v>037</v>
          </cell>
          <cell r="B41" t="str">
            <v>EQUIPAMIENTO ESCOLAR PARA LA EDUCACIÓN BÁSICA</v>
          </cell>
        </row>
        <row r="42">
          <cell r="A42" t="str">
            <v>038</v>
          </cell>
          <cell r="B42" t="str">
            <v>MANTENIMIENTO DE INMUEBLES ESCOLARES</v>
          </cell>
        </row>
        <row r="43">
          <cell r="A43" t="str">
            <v>042</v>
          </cell>
          <cell r="B43" t="str">
            <v>PROMOCIÓN DE LA SALUD, SEGURIDAD E HIGIENE ESCOLAR</v>
          </cell>
        </row>
        <row r="44">
          <cell r="A44" t="str">
            <v>044</v>
          </cell>
          <cell r="B44" t="str">
            <v>EDUCACIÓN FÍSICA Y DEPORTIVA EN LA EDUCACIÓN BÁSICA</v>
          </cell>
        </row>
        <row r="45">
          <cell r="A45" t="str">
            <v>046</v>
          </cell>
          <cell r="B45" t="str">
            <v>CAPACITACIÓN Y DESARROLLO DEL MAGISTERIO</v>
          </cell>
        </row>
        <row r="46">
          <cell r="A46" t="str">
            <v>047</v>
          </cell>
          <cell r="B46" t="str">
            <v>MODERNIZACIÓN Y ACTUALIZACIÓN DE SISTEMAS DE INFORMACIÓN</v>
          </cell>
        </row>
        <row r="47">
          <cell r="A47" t="str">
            <v>049</v>
          </cell>
          <cell r="B47" t="str">
            <v>ADMINISTRACIÓN CENTRAL DE LA SECRETARÍA DE EDUCACIÓN</v>
          </cell>
        </row>
      </sheetData>
      <sheetData sheetId="6">
        <row r="8">
          <cell r="A8" t="str">
            <v>00399</v>
          </cell>
          <cell r="B8" t="str">
            <v>DIRECCIÓN DE APOYOS AUDIOVISUALES PARA LA EDUCACIÓN</v>
          </cell>
        </row>
        <row r="9">
          <cell r="A9" t="str">
            <v>00412</v>
          </cell>
          <cell r="B9" t="str">
            <v>COORDINACIÓN GENERAL DEL SUBSISTEMA INTEGRADO</v>
          </cell>
        </row>
        <row r="10">
          <cell r="A10" t="str">
            <v>00415</v>
          </cell>
          <cell r="B10" t="str">
            <v>DIRECCIÓN DE PROGRAMACIÓN Y PRESUPUESTO</v>
          </cell>
        </row>
        <row r="11">
          <cell r="A11" t="str">
            <v>00418</v>
          </cell>
          <cell r="B11" t="str">
            <v>COORDINACIÓN DE EDUCACIÓN BÁSICA</v>
          </cell>
        </row>
        <row r="12">
          <cell r="A12" t="str">
            <v>00419</v>
          </cell>
          <cell r="B12" t="str">
            <v>DIRECCIÓN DE EDUCACIÓN INICIAL</v>
          </cell>
        </row>
        <row r="13">
          <cell r="A13" t="str">
            <v>00420</v>
          </cell>
          <cell r="B13" t="str">
            <v>DIRECCIÓN DE EDUCACIÓN PREESCOLAR</v>
          </cell>
        </row>
        <row r="14">
          <cell r="A14" t="str">
            <v>00421</v>
          </cell>
          <cell r="B14" t="str">
            <v>DIRECCIÓN DE EDUCACIÓN PRIMARIA</v>
          </cell>
        </row>
        <row r="15">
          <cell r="A15" t="str">
            <v>00422</v>
          </cell>
          <cell r="B15" t="str">
            <v>DIRECCIÓN DE SECUNDARIAS GENERALES</v>
          </cell>
        </row>
        <row r="16">
          <cell r="A16" t="str">
            <v>00423</v>
          </cell>
          <cell r="B16" t="str">
            <v>DIRECCIÓN DE SECUNDARIAS TÉCNICAS</v>
          </cell>
        </row>
        <row r="17">
          <cell r="A17" t="str">
            <v>00424</v>
          </cell>
          <cell r="B17" t="str">
            <v>DIRECCIÓN DE TELESECUNDARIAS</v>
          </cell>
        </row>
        <row r="18">
          <cell r="A18" t="str">
            <v>00425</v>
          </cell>
          <cell r="B18" t="str">
            <v>DIRECCIÓN DE EDUCACIÓN ESPECIAL</v>
          </cell>
        </row>
        <row r="19">
          <cell r="A19" t="str">
            <v>00426</v>
          </cell>
          <cell r="B19" t="str">
            <v>DIRECCIÓN DE EDUCACIÓN INDÍGENA</v>
          </cell>
        </row>
        <row r="20">
          <cell r="A20" t="str">
            <v>00427</v>
          </cell>
          <cell r="B20" t="str">
            <v>DIRECCIÓN DE EDUCACIÓN FÍSICA Y DEPORTE</v>
          </cell>
        </row>
        <row r="21">
          <cell r="A21" t="str">
            <v>00428</v>
          </cell>
          <cell r="B21" t="str">
            <v>COORDINACIÓN DE FORMACIÓN Y ACTUALIZACIÓN DE DOCENTES</v>
          </cell>
        </row>
        <row r="22">
          <cell r="A22" t="str">
            <v>00430</v>
          </cell>
          <cell r="B22" t="str">
            <v>DIRECCIÓN DE EDUCACIÓN NORMAL</v>
          </cell>
        </row>
        <row r="23">
          <cell r="A23" t="str">
            <v>00431</v>
          </cell>
          <cell r="B23" t="str">
            <v>DIRECCIÓN DE ACTUALIZACIÓN Y SUPERACIÓN MEGISTERIAL</v>
          </cell>
        </row>
        <row r="24">
          <cell r="A24" t="str">
            <v>00432</v>
          </cell>
          <cell r="B24" t="str">
            <v>DIRECCIÓN ADMINISTRATIVA DE LA UNIVERSIDAD PEDAGÓGICA NACIONAL</v>
          </cell>
        </row>
        <row r="25">
          <cell r="A25" t="str">
            <v>00434</v>
          </cell>
          <cell r="B25" t="str">
            <v>DIRECCIÓN DE ATENCIÓN  A PADRES DE FAMILIA</v>
          </cell>
        </row>
        <row r="26">
          <cell r="A26" t="str">
            <v>00435</v>
          </cell>
          <cell r="B26" t="str">
            <v>DIRECCIÓN DE EDUCACIÓN PARA LA HIGIENE</v>
          </cell>
        </row>
        <row r="27">
          <cell r="A27" t="str">
            <v>00436</v>
          </cell>
          <cell r="B27" t="str">
            <v>COORDINACIÓN DE SERVICIOS REGIONALES</v>
          </cell>
        </row>
        <row r="28">
          <cell r="A28" t="str">
            <v>00437</v>
          </cell>
          <cell r="B28" t="str">
            <v>COORDINACIÓN ADMINISTRATIVA</v>
          </cell>
        </row>
        <row r="29">
          <cell r="A29" t="str">
            <v>00438</v>
          </cell>
          <cell r="B29" t="str">
            <v>COORDINACIÓN DE CARRERA MAGISTERIAL</v>
          </cell>
        </row>
        <row r="30">
          <cell r="A30" t="str">
            <v>00440</v>
          </cell>
          <cell r="B30" t="str">
            <v>DIRECIÓN DE RECURSOS MATERIALES</v>
          </cell>
        </row>
        <row r="31">
          <cell r="A31" t="str">
            <v>00442</v>
          </cell>
          <cell r="B31" t="str">
            <v>DIRECCIÓN DE INFORMÁTICA</v>
          </cell>
        </row>
        <row r="32">
          <cell r="A32" t="str">
            <v>00445</v>
          </cell>
          <cell r="B32" t="str">
            <v>DIRECCIÓN DE PROYECTOS ESPECIALES</v>
          </cell>
        </row>
        <row r="33">
          <cell r="A33" t="str">
            <v>00446</v>
          </cell>
          <cell r="B33" t="str">
            <v>COORDINACIÓN DE DESARROLLO DE RECURSOS HUMANOS Y TEC.</v>
          </cell>
        </row>
      </sheetData>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
    </sheetNames>
    <sheetDataSet>
      <sheetData sheetId="0">
        <row r="9">
          <cell r="A9">
            <v>200</v>
          </cell>
          <cell r="C9" t="str">
            <v>COORDINACION GENERAL DEL SUBSISTEMA INTEGRADO</v>
          </cell>
        </row>
        <row r="10">
          <cell r="A10">
            <v>210</v>
          </cell>
          <cell r="C10" t="str">
            <v>COORDINACION DE PLANEACION EDUCATIVA</v>
          </cell>
        </row>
        <row r="11">
          <cell r="A11">
            <v>220</v>
          </cell>
          <cell r="C11" t="str">
            <v>COORDINACION DE EDUCACION BASICA</v>
          </cell>
        </row>
        <row r="12">
          <cell r="A12">
            <v>230</v>
          </cell>
          <cell r="C12" t="str">
            <v>COORDINACION DE FORMACION Y ACT. DE DOCENTES</v>
          </cell>
        </row>
        <row r="13">
          <cell r="A13">
            <v>240</v>
          </cell>
          <cell r="C13" t="str">
            <v>COORDINACION DE EDUCACION EXTRAESCOLAR</v>
          </cell>
        </row>
        <row r="14">
          <cell r="A14">
            <v>250</v>
          </cell>
          <cell r="C14" t="str">
            <v>COORDINACION DE SERVICIOS REGIONALES</v>
          </cell>
        </row>
        <row r="15">
          <cell r="A15">
            <v>260</v>
          </cell>
          <cell r="C15" t="str">
            <v>COORDINACION ADMINISTRATIVA</v>
          </cell>
        </row>
        <row r="16">
          <cell r="A16">
            <v>270</v>
          </cell>
          <cell r="C16" t="str">
            <v>COORDINACION DE DESARROLLO DE RECURSOS HUMANOS Y TEC.</v>
          </cell>
        </row>
        <row r="17">
          <cell r="A17">
            <v>280</v>
          </cell>
          <cell r="C17" t="str">
            <v>DIRECCION GENERAL DE SERV. JURIDICOS</v>
          </cell>
        </row>
        <row r="18">
          <cell r="A18">
            <v>211</v>
          </cell>
          <cell r="C18" t="str">
            <v>DIRECCION DE ESTADISTICA</v>
          </cell>
        </row>
        <row r="19">
          <cell r="A19">
            <v>212</v>
          </cell>
          <cell r="C19" t="str">
            <v>DIRECCION DE PROGRAMACION Y PRESUPUESTO</v>
          </cell>
        </row>
        <row r="20">
          <cell r="A20">
            <v>213</v>
          </cell>
          <cell r="C20" t="str">
            <v>DIRECCION DE REGISTRO Y CERTIFICACION</v>
          </cell>
        </row>
        <row r="21">
          <cell r="A21">
            <v>214</v>
          </cell>
          <cell r="C21" t="str">
            <v>DIRECCION DE ANALISIS Y EVALUACION</v>
          </cell>
        </row>
        <row r="22">
          <cell r="A22">
            <v>221</v>
          </cell>
          <cell r="C22" t="str">
            <v>DIRECCION DE EDUCACIÓN INICIAL</v>
          </cell>
        </row>
        <row r="23">
          <cell r="A23">
            <v>222</v>
          </cell>
          <cell r="C23" t="str">
            <v>DIRECCION DE EDUCACION PREESCOLAR</v>
          </cell>
        </row>
        <row r="24">
          <cell r="A24">
            <v>223</v>
          </cell>
          <cell r="C24" t="str">
            <v>DIRECCION DE EDUCACION PRIMARIA</v>
          </cell>
        </row>
        <row r="25">
          <cell r="A25">
            <v>224</v>
          </cell>
          <cell r="C25" t="str">
            <v>DIRECCION DE SECUNDARIAS GENERALES</v>
          </cell>
        </row>
        <row r="26">
          <cell r="A26">
            <v>225</v>
          </cell>
          <cell r="C26" t="str">
            <v>DIRECCION DE SECUNDARIAS TECNICAS</v>
          </cell>
        </row>
        <row r="27">
          <cell r="A27">
            <v>226</v>
          </cell>
          <cell r="C27" t="str">
            <v>DIRECCION DE TELESECUNDARIAS</v>
          </cell>
        </row>
        <row r="28">
          <cell r="A28">
            <v>227</v>
          </cell>
          <cell r="C28" t="str">
            <v>DIRECCION DE EDUCACION ESPECIAL</v>
          </cell>
        </row>
        <row r="29">
          <cell r="A29">
            <v>228</v>
          </cell>
          <cell r="C29" t="str">
            <v>DIRECCION DE EDUCACION INDIGENA</v>
          </cell>
        </row>
        <row r="30">
          <cell r="A30">
            <v>229</v>
          </cell>
          <cell r="C30" t="str">
            <v>DIRECCION DE EDUCACION FISICA</v>
          </cell>
        </row>
        <row r="31">
          <cell r="A31">
            <v>231</v>
          </cell>
          <cell r="C31" t="str">
            <v>DIRECCION DE EDUC. MEDIA SUPERIOR</v>
          </cell>
        </row>
        <row r="32">
          <cell r="A32">
            <v>232</v>
          </cell>
          <cell r="C32" t="str">
            <v>DIRECCION DE EDUCACION NORMAL</v>
          </cell>
        </row>
        <row r="33">
          <cell r="A33">
            <v>233</v>
          </cell>
          <cell r="C33" t="str">
            <v>DIRECCION DE ACTUALIZACION Y SUP. MAGISTERIAL</v>
          </cell>
        </row>
        <row r="34">
          <cell r="A34">
            <v>234</v>
          </cell>
          <cell r="C34" t="str">
            <v>DIRECCION ADMINISTRATIVA DE LA U.P.N.</v>
          </cell>
        </row>
        <row r="35">
          <cell r="A35">
            <v>241</v>
          </cell>
          <cell r="C35" t="str">
            <v>DIRECCION DE ATENCION A PADRES DE FAMILIA</v>
          </cell>
        </row>
        <row r="36">
          <cell r="A36">
            <v>242</v>
          </cell>
          <cell r="C36" t="str">
            <v>DIRECCION DE EDUC. PARA LA HIGIENE</v>
          </cell>
        </row>
        <row r="37">
          <cell r="A37">
            <v>243</v>
          </cell>
          <cell r="C37" t="str">
            <v>DIRECCION DE PROYECTOS ESPECIALES</v>
          </cell>
        </row>
        <row r="38">
          <cell r="A38">
            <v>261</v>
          </cell>
          <cell r="C38" t="str">
            <v>COORDINACION DE CARRERA MAGISTERIAL</v>
          </cell>
        </row>
        <row r="39">
          <cell r="A39">
            <v>262</v>
          </cell>
          <cell r="C39" t="str">
            <v>DIRECCION DE PERSONAL Y RELACIONES LABORALES</v>
          </cell>
        </row>
        <row r="40">
          <cell r="A40">
            <v>263</v>
          </cell>
          <cell r="C40" t="str">
            <v>DIRECCION DE RECURSOS MATERIALES</v>
          </cell>
        </row>
        <row r="41">
          <cell r="A41">
            <v>264</v>
          </cell>
          <cell r="C41" t="str">
            <v>DIRECCION DE RECURSOS FINANCIEROS</v>
          </cell>
        </row>
        <row r="42">
          <cell r="A42">
            <v>265</v>
          </cell>
          <cell r="C42" t="str">
            <v>DIRECCION DE INFORMATICA</v>
          </cell>
        </row>
        <row r="43">
          <cell r="A43">
            <v>263</v>
          </cell>
          <cell r="C43" t="str">
            <v>CARRERA MAGISTERIAL</v>
          </cell>
        </row>
        <row r="44">
          <cell r="A44">
            <v>264</v>
          </cell>
          <cell r="C44" t="str">
            <v>DIRECCION DE PERSONAL</v>
          </cell>
        </row>
        <row r="45">
          <cell r="A45">
            <v>265</v>
          </cell>
          <cell r="C45" t="str">
            <v>DIRECCION DE RECURSOS MATERIALES</v>
          </cell>
        </row>
        <row r="46">
          <cell r="A46">
            <v>266</v>
          </cell>
          <cell r="C46" t="str">
            <v>DIRECCION DE RECURSOS FINANCIEROS</v>
          </cell>
        </row>
        <row r="47">
          <cell r="A47">
            <v>267</v>
          </cell>
          <cell r="C47" t="str">
            <v>DIRECCION DE INFORMATICA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01"/>
    </sheetNames>
    <sheetDataSet>
      <sheetData sheetId="0">
        <row r="18">
          <cell r="F18" t="str">
            <v>001</v>
          </cell>
          <cell r="K18" t="str">
            <v>ADMINISTRACION CENTRAL</v>
          </cell>
        </row>
        <row r="19">
          <cell r="F19" t="str">
            <v>002</v>
          </cell>
          <cell r="K19" t="str">
            <v>ADMINISTRACION REGIONAL</v>
          </cell>
        </row>
        <row r="20">
          <cell r="F20" t="str">
            <v>003</v>
          </cell>
          <cell r="K20" t="str">
            <v>ADMINISTRACION DE LAS UNIDADES UPN</v>
          </cell>
        </row>
        <row r="21">
          <cell r="F21" t="str">
            <v>004</v>
          </cell>
          <cell r="K21" t="str">
            <v>APOYO A PROGRAMAS EDUATIVOS</v>
          </cell>
        </row>
        <row r="22">
          <cell r="F22" t="str">
            <v>005</v>
          </cell>
          <cell r="K22" t="str">
            <v>REDES DE COMPUTACION INSTITUCIONAL</v>
          </cell>
        </row>
        <row r="23">
          <cell r="F23" t="str">
            <v>006</v>
          </cell>
          <cell r="K23" t="str">
            <v>SISTEMA INTEGRAL DE ADMINISTRACION DE PERSONAL</v>
          </cell>
        </row>
        <row r="24">
          <cell r="F24" t="str">
            <v>007</v>
          </cell>
          <cell r="K24" t="str">
            <v>INSCRIPCIONES EN FEBRERO</v>
          </cell>
        </row>
        <row r="25">
          <cell r="F25" t="str">
            <v>008</v>
          </cell>
          <cell r="K25" t="str">
            <v>HOMOLOGACION</v>
          </cell>
        </row>
        <row r="28">
          <cell r="G28" t="str">
            <v>POLITICA Y PLANEACION ECONOMICA Y SOCIAL</v>
          </cell>
        </row>
        <row r="29">
          <cell r="H29" t="str">
            <v>SOCIAL</v>
          </cell>
        </row>
        <row r="30">
          <cell r="I30" t="str">
            <v>POLITICA Y PLANEAC. DEL DES. DE LA EDUC., CULTURA RECREACION Y DEPORTE</v>
          </cell>
        </row>
        <row r="31">
          <cell r="J31" t="str">
            <v>PLANEACION, PROGRAMACION Y PRESUPUESTACION</v>
          </cell>
        </row>
        <row r="32">
          <cell r="F32" t="str">
            <v>009</v>
          </cell>
          <cell r="K32" t="str">
            <v>MICROPLANEACION</v>
          </cell>
        </row>
        <row r="36">
          <cell r="G36" t="str">
            <v>FOMENTO Y REGULACION</v>
          </cell>
        </row>
        <row r="37">
          <cell r="H37" t="str">
            <v>SOCIAL</v>
          </cell>
        </row>
        <row r="38">
          <cell r="I38" t="str">
            <v>FOMENTO Y REGULACION DE CAPACITACION P/ LOS TRAB.</v>
          </cell>
        </row>
        <row r="39">
          <cell r="J39" t="str">
            <v>CAPACITACION A SERVIDORES PUBLICOS</v>
          </cell>
        </row>
        <row r="40">
          <cell r="F40" t="str">
            <v>010</v>
          </cell>
          <cell r="K40" t="str">
            <v>ACTUALIZACION DEL MAGISTERIO</v>
          </cell>
        </row>
        <row r="44">
          <cell r="I44" t="str">
            <v>FOMENTO Y REGULACION DE LA EDUCACION, CULTURA, DEPORTE Y RECREACION</v>
          </cell>
        </row>
        <row r="45">
          <cell r="J45" t="str">
            <v>FOMENTO, NORMATIVIDAD, CONTROL Y EVALUACION DE LA EDUCACION</v>
          </cell>
        </row>
        <row r="46">
          <cell r="F46" t="str">
            <v>011</v>
          </cell>
          <cell r="K46" t="str">
            <v>SISTEMA ESTATAL DE EVALUACION EDUCATIVA</v>
          </cell>
        </row>
        <row r="48">
          <cell r="G48" t="str">
            <v>DESARROLLO SOCIAL</v>
          </cell>
        </row>
        <row r="49">
          <cell r="H49" t="str">
            <v>SERVICIOS EDUCATIVOS</v>
          </cell>
        </row>
        <row r="50">
          <cell r="I50" t="str">
            <v>EDUCACION BASICA</v>
          </cell>
        </row>
        <row r="51">
          <cell r="J51" t="str">
            <v>EDUCACION PREESCOLAR GENERAL</v>
          </cell>
        </row>
        <row r="52">
          <cell r="F52" t="str">
            <v>012</v>
          </cell>
          <cell r="K52" t="str">
            <v>CENTRO DE AT'N. PREV. EN EDUC. PREESC.</v>
          </cell>
        </row>
        <row r="53">
          <cell r="F53" t="str">
            <v>013</v>
          </cell>
          <cell r="K53" t="str">
            <v>PREESCOLAR GENERAL</v>
          </cell>
        </row>
        <row r="54">
          <cell r="F54" t="str">
            <v>014</v>
          </cell>
          <cell r="K54" t="str">
            <v>DIFUSION DEL PROGRAMA DE EDUCACION PREESCOLAR</v>
          </cell>
        </row>
        <row r="55">
          <cell r="F55" t="str">
            <v>015</v>
          </cell>
          <cell r="K55" t="str">
            <v>SUPERVISION Y ASESORIA EN EDUCACION PREESCOLAR</v>
          </cell>
        </row>
        <row r="56">
          <cell r="J56" t="str">
            <v>EDUCACION PREESCOLAR RURAL</v>
          </cell>
        </row>
        <row r="57">
          <cell r="F57" t="str">
            <v>016</v>
          </cell>
          <cell r="K57" t="str">
            <v>ALTERNATIVAS PARA LA EDUC. PREESC. RURAL</v>
          </cell>
        </row>
        <row r="58">
          <cell r="J58" t="str">
            <v>EDUCACION PREESCOLAR INDIGENA</v>
          </cell>
        </row>
        <row r="59">
          <cell r="F59" t="str">
            <v>017</v>
          </cell>
          <cell r="K59" t="str">
            <v>PREESCOLAR INDIGENA</v>
          </cell>
        </row>
        <row r="60">
          <cell r="J60" t="str">
            <v>EDUCACION PRIMARIA GENERAL</v>
          </cell>
        </row>
        <row r="61">
          <cell r="F61" t="str">
            <v>018</v>
          </cell>
          <cell r="K61" t="str">
            <v>RECONOCIMIENTOS Y ESTIMULOS P/ALUMNOS</v>
          </cell>
        </row>
        <row r="62">
          <cell r="F62" t="str">
            <v>019</v>
          </cell>
          <cell r="K62" t="str">
            <v>SUPERVISION Y ASESORIA EN EDUC. PRIMARIA</v>
          </cell>
        </row>
        <row r="63">
          <cell r="F63" t="str">
            <v>020</v>
          </cell>
          <cell r="K63" t="str">
            <v>P R O N A L E E S   ( PALEM )</v>
          </cell>
        </row>
        <row r="64">
          <cell r="F64" t="str">
            <v>021</v>
          </cell>
          <cell r="K64" t="str">
            <v>RINCONES DE LECTURA</v>
          </cell>
        </row>
        <row r="65">
          <cell r="F65" t="str">
            <v>022</v>
          </cell>
          <cell r="K65" t="str">
            <v>PRIMARIA GENERAL</v>
          </cell>
        </row>
        <row r="66">
          <cell r="F66" t="str">
            <v>023</v>
          </cell>
          <cell r="K66" t="str">
            <v>ATENCION PREVENTIVA Y COMPENSATORIA</v>
          </cell>
        </row>
        <row r="67">
          <cell r="F67" t="str">
            <v>024</v>
          </cell>
          <cell r="K67" t="str">
            <v>CARRERA MAGISTERIAL (ESTATAL)</v>
          </cell>
        </row>
        <row r="68">
          <cell r="J68" t="str">
            <v>EDUCACION PRIMARIA RURAL</v>
          </cell>
        </row>
        <row r="69">
          <cell r="F69" t="str">
            <v>025</v>
          </cell>
          <cell r="K69" t="str">
            <v>ARRAIGO DEL MAESTRO EN EL MEDIO RURAL E INDIGENA</v>
          </cell>
        </row>
        <row r="70">
          <cell r="F70" t="str">
            <v>026</v>
          </cell>
          <cell r="K70" t="str">
            <v>PRIMARIA PARA NIÑOS MIGRANTES</v>
          </cell>
        </row>
        <row r="71">
          <cell r="J71" t="str">
            <v>EDUCACION PRIMARIA INDIGENA</v>
          </cell>
        </row>
        <row r="72">
          <cell r="F72" t="str">
            <v>027</v>
          </cell>
          <cell r="K72" t="str">
            <v>PRIMARIA INDIGENA</v>
          </cell>
        </row>
        <row r="73">
          <cell r="F73" t="str">
            <v>028</v>
          </cell>
          <cell r="K73" t="str">
            <v>SUPERVISION Y ASESORIA EN PRIMARIA INDIGENA</v>
          </cell>
        </row>
        <row r="74">
          <cell r="J74" t="str">
            <v>EDUCACION SECUNDARIA GENERAL</v>
          </cell>
        </row>
        <row r="75">
          <cell r="F75" t="str">
            <v>029</v>
          </cell>
          <cell r="K75" t="str">
            <v>SUPERVISION Y ASES. EN EDUC. SEC. GRAL.</v>
          </cell>
        </row>
        <row r="76">
          <cell r="F76" t="str">
            <v>030</v>
          </cell>
          <cell r="K76" t="str">
            <v>SECUNDARIA GENERAL</v>
          </cell>
        </row>
        <row r="77">
          <cell r="J77" t="str">
            <v>EDUCACION SECUNDARIA TECNICA</v>
          </cell>
        </row>
        <row r="78">
          <cell r="F78" t="str">
            <v>031</v>
          </cell>
          <cell r="K78" t="str">
            <v>SUPERVISION Y ASESORIA EN EDUC. SEC. TEC.</v>
          </cell>
        </row>
        <row r="79">
          <cell r="F79" t="str">
            <v>032</v>
          </cell>
          <cell r="K79" t="str">
            <v>SECUNDARIA TECNICA</v>
          </cell>
        </row>
        <row r="80">
          <cell r="J80" t="str">
            <v>EDUCACION TELESECUNDARIA</v>
          </cell>
        </row>
        <row r="81">
          <cell r="F81" t="str">
            <v>033</v>
          </cell>
          <cell r="K81" t="str">
            <v>SUPERVISION Y ASESORIA EN TELESEC.</v>
          </cell>
        </row>
        <row r="82">
          <cell r="F82" t="str">
            <v>034</v>
          </cell>
          <cell r="K82" t="str">
            <v>TELESECUNDARIA</v>
          </cell>
        </row>
        <row r="83">
          <cell r="J83" t="str">
            <v>EDUCACION FISICA PARA LA EDUCACION BASICA</v>
          </cell>
        </row>
        <row r="84">
          <cell r="F84" t="str">
            <v>035</v>
          </cell>
          <cell r="K84" t="str">
            <v>EDUCACION FISICA EN PREESCOLAR</v>
          </cell>
        </row>
        <row r="85">
          <cell r="F85" t="str">
            <v>036</v>
          </cell>
          <cell r="K85" t="str">
            <v>EDUCACION FISICA EN PRIMARIA</v>
          </cell>
        </row>
        <row r="88">
          <cell r="I88" t="str">
            <v>EDUCACION SUPERIOR</v>
          </cell>
        </row>
        <row r="89">
          <cell r="J89" t="str">
            <v>EDUCACION SUPERIOR PEDAGOGICA</v>
          </cell>
        </row>
        <row r="90">
          <cell r="F90" t="str">
            <v>037</v>
          </cell>
          <cell r="K90" t="str">
            <v>DIFUSION Y EXTENSION UNIVERSITARIA</v>
          </cell>
        </row>
        <row r="91">
          <cell r="F91" t="str">
            <v>038</v>
          </cell>
          <cell r="K91" t="str">
            <v>MEJORAMIENTO DE BIBLIOTECAS</v>
          </cell>
        </row>
        <row r="92">
          <cell r="F92" t="str">
            <v>039</v>
          </cell>
          <cell r="K92" t="str">
            <v>INVESTIGACION DE CIENCIAS DE LA E. UPN</v>
          </cell>
        </row>
        <row r="93">
          <cell r="F93" t="str">
            <v>040</v>
          </cell>
          <cell r="K93" t="str">
            <v>CENTROS DE MAESTROS</v>
          </cell>
        </row>
        <row r="94">
          <cell r="F94" t="str">
            <v>041</v>
          </cell>
          <cell r="K94" t="str">
            <v>CEDERHTEJ</v>
          </cell>
        </row>
        <row r="95">
          <cell r="F95" t="str">
            <v>042</v>
          </cell>
          <cell r="K95" t="str">
            <v>NORMAL EDUACION PREESCOLAR</v>
          </cell>
        </row>
        <row r="96">
          <cell r="F96" t="str">
            <v>043</v>
          </cell>
          <cell r="K96" t="str">
            <v>NORMAL EDUCACION PRIMARIA</v>
          </cell>
        </row>
        <row r="97">
          <cell r="F97" t="str">
            <v>044</v>
          </cell>
          <cell r="K97" t="str">
            <v>NORMAL RURAL</v>
          </cell>
        </row>
        <row r="98">
          <cell r="F98" t="str">
            <v>045</v>
          </cell>
          <cell r="K98" t="str">
            <v>EDUC. SUPERIOR PEDAGOGICA  (UPN)</v>
          </cell>
        </row>
        <row r="99">
          <cell r="F99" t="str">
            <v>046</v>
          </cell>
          <cell r="K99" t="str">
            <v>NORMAL DE  ESPECIALIZACION</v>
          </cell>
        </row>
        <row r="102">
          <cell r="I102" t="str">
            <v>EDUCACION DE POSGRADO</v>
          </cell>
        </row>
        <row r="103">
          <cell r="J103" t="str">
            <v>EDUCACION DE POSGRADO PEDAGOGICO</v>
          </cell>
        </row>
        <row r="104">
          <cell r="F104" t="str">
            <v>047</v>
          </cell>
          <cell r="K104" t="str">
            <v>EDUCACION DE POSGRADO PEDAGOGICO</v>
          </cell>
        </row>
        <row r="107">
          <cell r="I107" t="str">
            <v>EDUCACION EXTRAESCOLAR</v>
          </cell>
        </row>
        <row r="108">
          <cell r="J108" t="str">
            <v>EDUCACION INICIAL</v>
          </cell>
        </row>
        <row r="109">
          <cell r="F109" t="str">
            <v>048</v>
          </cell>
          <cell r="K109" t="str">
            <v>SUPERVISION Y ASESORIA EN EDUCACION INI.</v>
          </cell>
        </row>
        <row r="110">
          <cell r="F110" t="str">
            <v>049</v>
          </cell>
          <cell r="K110" t="str">
            <v>CENTRO DE DESARROLLO INFANTIL</v>
          </cell>
        </row>
        <row r="111">
          <cell r="F111" t="str">
            <v>050</v>
          </cell>
          <cell r="K111" t="str">
            <v>ORIENTACION A PADRES DE FAMILIA</v>
          </cell>
        </row>
        <row r="112">
          <cell r="F112" t="str">
            <v>051</v>
          </cell>
          <cell r="K112" t="str">
            <v>DIFUSION DE PROGRAMA DE EDUCACION INICIAL</v>
          </cell>
        </row>
        <row r="113">
          <cell r="F113" t="str">
            <v>052</v>
          </cell>
          <cell r="K113" t="str">
            <v>ORIENTACION A PADRES DE FAMILIA INDIGENA</v>
          </cell>
        </row>
        <row r="116">
          <cell r="J116" t="str">
            <v>EDUCACION ESPECIAL</v>
          </cell>
        </row>
        <row r="117">
          <cell r="F117" t="str">
            <v>053</v>
          </cell>
          <cell r="K117" t="str">
            <v>EDUCACION ESPECIAL EN ZONAS RURALES</v>
          </cell>
        </row>
        <row r="118">
          <cell r="F118" t="str">
            <v>054</v>
          </cell>
          <cell r="K118" t="str">
            <v>CENTROS ORIENT. EVALUAC. Y CANALIZAC.</v>
          </cell>
        </row>
        <row r="119">
          <cell r="F119" t="str">
            <v>055</v>
          </cell>
          <cell r="K119" t="str">
            <v>INVESTIG. Y ACTUA. DE PNAL. EN EDUC. ESP.</v>
          </cell>
        </row>
        <row r="120">
          <cell r="F120" t="str">
            <v>056</v>
          </cell>
          <cell r="K120" t="str">
            <v>ESCUELA DE EDUCACION ESPECIAL</v>
          </cell>
        </row>
        <row r="121">
          <cell r="F121" t="str">
            <v>057</v>
          </cell>
          <cell r="K121" t="str">
            <v>CENTROS PSICOPEDAGOGICOS</v>
          </cell>
        </row>
        <row r="122">
          <cell r="F122" t="str">
            <v>058</v>
          </cell>
          <cell r="K122" t="str">
            <v>UNIDAD DE GRUPOS INTEGRADOS</v>
          </cell>
        </row>
        <row r="123">
          <cell r="F123" t="str">
            <v>059</v>
          </cell>
          <cell r="K123" t="str">
            <v>CENTROS DE CAPACITACION EDUC. ESP.</v>
          </cell>
        </row>
        <row r="124">
          <cell r="F124" t="str">
            <v>060</v>
          </cell>
          <cell r="K124" t="str">
            <v>ATENCION A NIÑOS Y JOV. CON CAP. SOBRES.</v>
          </cell>
        </row>
        <row r="125">
          <cell r="F125" t="str">
            <v>061</v>
          </cell>
          <cell r="K125" t="str">
            <v>ATENCION A NIÑOS Y JOVENES AUTISTAS</v>
          </cell>
        </row>
        <row r="126">
          <cell r="F126" t="str">
            <v>062</v>
          </cell>
          <cell r="K126" t="str">
            <v>DIFUSION DE PROGRAMA DE EDUCACION ESPECIAL</v>
          </cell>
        </row>
        <row r="129">
          <cell r="I129" t="str">
            <v>EDUCACION PARA ADULTOS</v>
          </cell>
        </row>
        <row r="130">
          <cell r="J130" t="str">
            <v>EDUCACION PRIMARIA</v>
          </cell>
        </row>
        <row r="131">
          <cell r="F131" t="str">
            <v>063</v>
          </cell>
          <cell r="K131" t="str">
            <v>CENTROS EDUCACION BASICA PARA ADULTOS</v>
          </cell>
        </row>
        <row r="132">
          <cell r="J132" t="str">
            <v>EDUCACION SECUNDARIA</v>
          </cell>
        </row>
        <row r="133">
          <cell r="F133" t="str">
            <v>064</v>
          </cell>
          <cell r="K133" t="str">
            <v>SECUNDARIA PARA TRABAJADORES</v>
          </cell>
        </row>
        <row r="134">
          <cell r="J134" t="str">
            <v>CAPACITACION PARA EL TRABAJO</v>
          </cell>
        </row>
        <row r="135">
          <cell r="F135" t="str">
            <v>065</v>
          </cell>
          <cell r="K135" t="str">
            <v>MISIONES CULTURALES</v>
          </cell>
        </row>
        <row r="138">
          <cell r="I138" t="str">
            <v>APOYO A LA EDUCACION</v>
          </cell>
        </row>
        <row r="139">
          <cell r="J139" t="str">
            <v>BECAS E INTERCAMBIO EDUCATIVO</v>
          </cell>
        </row>
        <row r="140">
          <cell r="F140" t="str">
            <v>066</v>
          </cell>
          <cell r="K140" t="str">
            <v>BECAS PARA PRIMARIA</v>
          </cell>
        </row>
        <row r="141">
          <cell r="F141" t="str">
            <v>067</v>
          </cell>
          <cell r="K141" t="str">
            <v>BECAS PARA SECUNDARIA GENERAL</v>
          </cell>
        </row>
        <row r="142">
          <cell r="F142" t="str">
            <v>068</v>
          </cell>
          <cell r="K142" t="str">
            <v>BECAS PARA SECUNDARIA TECNICA</v>
          </cell>
        </row>
        <row r="143">
          <cell r="F143" t="str">
            <v>069</v>
          </cell>
          <cell r="K143" t="str">
            <v>BECAS PARA NORMAL EXPERIMENTAL</v>
          </cell>
        </row>
        <row r="144">
          <cell r="F144" t="str">
            <v>070</v>
          </cell>
          <cell r="K144" t="str">
            <v>BECAS EN CENTROS REG. DE EDUC. NORM.</v>
          </cell>
        </row>
        <row r="145">
          <cell r="J145" t="str">
            <v>PRODUCCION Y DISTRIBUCION DE MATERIAL DIDACTICO</v>
          </cell>
        </row>
        <row r="146">
          <cell r="F146" t="str">
            <v>071</v>
          </cell>
          <cell r="K146" t="str">
            <v>APOYO TENC.-PEDAG. A LA EDUC. BASICA</v>
          </cell>
        </row>
        <row r="147">
          <cell r="F147" t="str">
            <v>072</v>
          </cell>
          <cell r="K147" t="str">
            <v>DISTRIBUCION DE LIBROS DE TEXTO GRATUITOS</v>
          </cell>
        </row>
        <row r="148">
          <cell r="J148" t="str">
            <v>SERVICIOS ASISTENCIALES</v>
          </cell>
        </row>
        <row r="149">
          <cell r="F149" t="str">
            <v>073</v>
          </cell>
          <cell r="K149" t="str">
            <v>INTERNADOS EN EDUCACION PRIMARIA</v>
          </cell>
        </row>
        <row r="151">
          <cell r="J151" t="str">
            <v>APORTACION PARA LA EDUCACION BASICA EN LOS ESTADOS</v>
          </cell>
        </row>
        <row r="152">
          <cell r="F152" t="str">
            <v>074</v>
          </cell>
          <cell r="K152" t="str">
            <v>PROGRAMA DE APOYO A LA EDUCACION BASICA</v>
          </cell>
        </row>
        <row r="153">
          <cell r="H153" t="str">
            <v>SERVICIOS CULTURALES, RECREACION Y DEPORTE</v>
          </cell>
        </row>
        <row r="154">
          <cell r="I154" t="str">
            <v>DIFUSION CULTURAL</v>
          </cell>
        </row>
        <row r="155">
          <cell r="J155" t="str">
            <v>PROMOCION DE ACTIVIDADES EDUCATIVAS Y CULTURALES</v>
          </cell>
        </row>
        <row r="156">
          <cell r="F156" t="str">
            <v>075</v>
          </cell>
          <cell r="K156" t="str">
            <v xml:space="preserve">AT'N. A LAS ASOCIACIONES DE PADRES DE F. </v>
          </cell>
        </row>
        <row r="157">
          <cell r="F157" t="str">
            <v>076</v>
          </cell>
          <cell r="K157" t="str">
            <v>EN LA COMUNIDAD ENCUENTROS (ENLACE)</v>
          </cell>
        </row>
        <row r="158">
          <cell r="F158" t="str">
            <v>077</v>
          </cell>
          <cell r="K158" t="str">
            <v>EDUCACION PARA LA HIGIENE</v>
          </cell>
        </row>
        <row r="161">
          <cell r="G161" t="str">
            <v>INFRAESTRUCTURA</v>
          </cell>
        </row>
        <row r="162">
          <cell r="H162" t="str">
            <v>EDUCACION, CULTURA Y DEPORTE</v>
          </cell>
        </row>
        <row r="163">
          <cell r="I163" t="str">
            <v>AMPL. Y MEJORAMIENTO DE LA PLANTA FISICA PARA LA EDUC. Y CAPACITACION</v>
          </cell>
        </row>
        <row r="164">
          <cell r="J164" t="str">
            <v>EDUCACION PREESCOLAR</v>
          </cell>
        </row>
        <row r="165">
          <cell r="F165" t="str">
            <v>078</v>
          </cell>
          <cell r="K165" t="str">
            <v>EQUIPAMIENTO ESCOLAR PARA EDUCACION BASICA</v>
          </cell>
        </row>
        <row r="166">
          <cell r="J166" t="str">
            <v>CONSERVACION Y MANTENIMIENTO</v>
          </cell>
        </row>
        <row r="167">
          <cell r="F167" t="str">
            <v>079</v>
          </cell>
          <cell r="K167" t="str">
            <v>MANTENIMIENTO PREVENTIVO</v>
          </cell>
        </row>
        <row r="168">
          <cell r="F168" t="str">
            <v>080</v>
          </cell>
          <cell r="K168" t="str">
            <v>AUTOEQUIP. Y MTTO. DE PLANTELES ESC.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1"/>
      <sheetName val="002"/>
      <sheetName val="003"/>
      <sheetName val="004"/>
      <sheetName val="005"/>
      <sheetName val="006"/>
      <sheetName val="007"/>
      <sheetName val="008"/>
      <sheetName val="009"/>
      <sheetName val="010"/>
      <sheetName val="011"/>
      <sheetName val="012"/>
      <sheetName val="013"/>
      <sheetName val="014"/>
      <sheetName val="015"/>
      <sheetName val="016"/>
      <sheetName val="017"/>
      <sheetName val="018"/>
      <sheetName val="019"/>
      <sheetName val="020"/>
      <sheetName val="021"/>
      <sheetName val="02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_Contable"/>
      <sheetName val="ESF"/>
      <sheetName val="EA"/>
      <sheetName val="EVHP"/>
      <sheetName val="ECSF"/>
      <sheetName val="EFE"/>
      <sheetName val="EAA"/>
      <sheetName val="EAD"/>
      <sheetName val="Pasivos Contingentes"/>
      <sheetName val="Notas E.F."/>
      <sheetName val="Notas E.F. deudores"/>
      <sheetName val="Notas E.F. bm"/>
      <sheetName val="Notas E.F. prov"/>
      <sheetName val="Notas E.F. ingresos"/>
      <sheetName val="Notas E.F. gtos"/>
      <sheetName val="Notas E.F. varia hp"/>
      <sheetName val="Notas E.F. efe"/>
      <sheetName val="Notas E.F. bienes muebles"/>
      <sheetName val="Notas E.F. CONC I P"/>
      <sheetName val="Notas E.F. CONC E P"/>
      <sheetName val="Notas E.F. ctas orden"/>
      <sheetName val="Notas E.F. gestion"/>
      <sheetName val="PORTADA_Presupuestaria"/>
      <sheetName val="a) Analítico Ingresos"/>
      <sheetName val="b) Clasificación COG (Cap-C)"/>
      <sheetName val="b) Clasificación Económica CTG"/>
      <sheetName val="b) Clasificación Administra"/>
      <sheetName val="b) Clasificación Funcional "/>
      <sheetName val="c) Endeudamiento Neto "/>
      <sheetName val="d) Intereses de la Deuda "/>
      <sheetName val="e)Indicadores de Postura Fiscal"/>
      <sheetName val="PORTADA PROGRAMATICA"/>
      <sheetName val="a) Gto x Cat Programatica"/>
      <sheetName val="b) Pg y Py de Inversión"/>
      <sheetName val="c) Inidcadores de Resultados"/>
      <sheetName val="PORTADA_Anexos"/>
      <sheetName val="B. Muebles"/>
      <sheetName val="B. Inmuebles"/>
      <sheetName val="Rel Ctas Bancarias "/>
      <sheetName val="Esquemas Bursati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
      <sheetName val="CATALOGO 2003"/>
      <sheetName val="FORMATO  BD ACUERDOS 2003"/>
      <sheetName val="Hoja2"/>
      <sheetName val="Hoja3"/>
    </sheetNames>
    <sheetDataSet>
      <sheetData sheetId="0" refreshError="1"/>
      <sheetData sheetId="1">
        <row r="1">
          <cell r="A1" t="str">
            <v>CAPITULO</v>
          </cell>
          <cell r="B1" t="str">
            <v>PARTIDA X OBJETO DEL GASTO</v>
          </cell>
          <cell r="C1" t="str">
            <v>DESCRI´CION OBJ GTO</v>
          </cell>
        </row>
        <row r="2">
          <cell r="A2" t="str">
            <v>1000</v>
          </cell>
          <cell r="B2">
            <v>1101</v>
          </cell>
          <cell r="C2" t="str">
            <v>Sueldo base</v>
          </cell>
        </row>
        <row r="3">
          <cell r="A3" t="str">
            <v>1000</v>
          </cell>
          <cell r="B3">
            <v>1103</v>
          </cell>
          <cell r="C3" t="str">
            <v>Sueldos Compactados</v>
          </cell>
        </row>
        <row r="4">
          <cell r="A4" t="str">
            <v>1000</v>
          </cell>
          <cell r="B4">
            <v>1104</v>
          </cell>
          <cell r="C4" t="str">
            <v>Sobresueldos</v>
          </cell>
        </row>
        <row r="5">
          <cell r="A5" t="str">
            <v>1000</v>
          </cell>
          <cell r="B5">
            <v>1105</v>
          </cell>
          <cell r="C5" t="str">
            <v>Sueldos, demás Percepciones y Gratificación Anual</v>
          </cell>
        </row>
        <row r="6">
          <cell r="A6" t="str">
            <v>1000</v>
          </cell>
          <cell r="B6">
            <v>1201</v>
          </cell>
          <cell r="C6" t="str">
            <v>Honorarios por servicios personales</v>
          </cell>
        </row>
        <row r="7">
          <cell r="A7" t="str">
            <v>1000</v>
          </cell>
          <cell r="B7">
            <v>1202</v>
          </cell>
          <cell r="C7" t="str">
            <v>Gratificados</v>
          </cell>
        </row>
        <row r="8">
          <cell r="A8" t="str">
            <v>1000</v>
          </cell>
          <cell r="B8">
            <v>1203</v>
          </cell>
          <cell r="C8" t="str">
            <v>Compensaciones a sustitutos de profesoras en estado grávido y personal docente con licencia prejubilatoria</v>
          </cell>
        </row>
        <row r="9">
          <cell r="A9" t="str">
            <v>1000</v>
          </cell>
          <cell r="B9">
            <v>1207</v>
          </cell>
          <cell r="C9" t="str">
            <v xml:space="preserve"> Honorarios por Servicios Profesionales</v>
          </cell>
        </row>
        <row r="10">
          <cell r="A10" t="str">
            <v>1000</v>
          </cell>
          <cell r="B10">
            <v>1301</v>
          </cell>
          <cell r="C10" t="str">
            <v>Prima quinquenal por años de servicios efectivos prestados</v>
          </cell>
        </row>
        <row r="11">
          <cell r="A11" t="str">
            <v>1000</v>
          </cell>
          <cell r="B11">
            <v>1302</v>
          </cell>
          <cell r="C11" t="str">
            <v>Asignación específica para personal docente</v>
          </cell>
        </row>
        <row r="12">
          <cell r="A12" t="str">
            <v>1000</v>
          </cell>
          <cell r="B12">
            <v>1303</v>
          </cell>
          <cell r="C12" t="str">
            <v>Previsión social múltiple para personal de educación y salud</v>
          </cell>
        </row>
        <row r="13">
          <cell r="A13" t="str">
            <v>1000</v>
          </cell>
          <cell r="B13">
            <v>1304</v>
          </cell>
          <cell r="C13" t="str">
            <v>Compensaciones a Directores de preescolar, primaria y secundaria; inspectores, prefectos y f.c.</v>
          </cell>
        </row>
        <row r="14">
          <cell r="A14" t="str">
            <v>1000</v>
          </cell>
          <cell r="B14">
            <v>1305</v>
          </cell>
          <cell r="C14" t="str">
            <v>Compensaciones para material didáctico</v>
          </cell>
        </row>
        <row r="15">
          <cell r="A15" t="str">
            <v>1000</v>
          </cell>
          <cell r="B15">
            <v>1306</v>
          </cell>
          <cell r="C15" t="str">
            <v>Compensaciones por titulación a nivel licenciatura T-3, MA y DO</v>
          </cell>
        </row>
        <row r="16">
          <cell r="A16" t="str">
            <v>1000</v>
          </cell>
          <cell r="B16">
            <v>1307</v>
          </cell>
          <cell r="C16" t="str">
            <v>Compensaciones adicionales</v>
          </cell>
        </row>
        <row r="17">
          <cell r="A17" t="str">
            <v>1000</v>
          </cell>
          <cell r="B17">
            <v>1309</v>
          </cell>
          <cell r="C17" t="str">
            <v>Compensaciones por nómina</v>
          </cell>
        </row>
        <row r="18">
          <cell r="A18" t="str">
            <v>1000</v>
          </cell>
          <cell r="B18">
            <v>1310</v>
          </cell>
          <cell r="C18" t="str">
            <v>Gratificaciones por nómina por servicios de seguridad</v>
          </cell>
        </row>
        <row r="19">
          <cell r="A19" t="str">
            <v>1000</v>
          </cell>
          <cell r="B19">
            <v>1311</v>
          </cell>
          <cell r="C19" t="str">
            <v>Prima vacacional y dominical</v>
          </cell>
        </row>
        <row r="20">
          <cell r="A20" t="str">
            <v>1000</v>
          </cell>
          <cell r="B20">
            <v>1312</v>
          </cell>
          <cell r="C20" t="str">
            <v>Aguinaldo</v>
          </cell>
        </row>
        <row r="21">
          <cell r="A21" t="str">
            <v>1000</v>
          </cell>
          <cell r="B21">
            <v>1315</v>
          </cell>
          <cell r="C21" t="str">
            <v>Remuneraciones por horas extraordinarias</v>
          </cell>
        </row>
        <row r="22">
          <cell r="A22" t="str">
            <v>1000</v>
          </cell>
          <cell r="B22">
            <v>1316</v>
          </cell>
          <cell r="C22" t="str">
            <v>Asignación docente</v>
          </cell>
        </row>
        <row r="23">
          <cell r="A23" t="str">
            <v>1000</v>
          </cell>
          <cell r="B23">
            <v>1317</v>
          </cell>
          <cell r="C23" t="str">
            <v>Gratificaciones</v>
          </cell>
        </row>
        <row r="24">
          <cell r="A24" t="str">
            <v>1000</v>
          </cell>
          <cell r="B24">
            <v>1318</v>
          </cell>
          <cell r="C24" t="str">
            <v>Servicios cocurriculares</v>
          </cell>
        </row>
        <row r="25">
          <cell r="A25" t="str">
            <v>1000</v>
          </cell>
          <cell r="B25">
            <v>1321</v>
          </cell>
          <cell r="C25" t="str">
            <v>Gratificaciones Genéricas</v>
          </cell>
        </row>
        <row r="26">
          <cell r="A26" t="str">
            <v>1000</v>
          </cell>
          <cell r="B26">
            <v>1322</v>
          </cell>
          <cell r="C26" t="str">
            <v>Estímulos de antigüedad</v>
          </cell>
        </row>
        <row r="27">
          <cell r="A27" t="str">
            <v>1000</v>
          </cell>
          <cell r="B27">
            <v>1323</v>
          </cell>
          <cell r="C27" t="str">
            <v>Homologación</v>
          </cell>
        </row>
        <row r="28">
          <cell r="A28" t="str">
            <v>1000</v>
          </cell>
          <cell r="B28">
            <v>1324</v>
          </cell>
          <cell r="C28" t="str">
            <v>Ayuda para actividades de organización y supervisión</v>
          </cell>
        </row>
        <row r="29">
          <cell r="A29" t="str">
            <v>1000</v>
          </cell>
          <cell r="B29">
            <v>1325</v>
          </cell>
          <cell r="C29" t="str">
            <v>Estímulo por el día del Servidor Público</v>
          </cell>
        </row>
        <row r="30">
          <cell r="A30" t="str">
            <v>1000</v>
          </cell>
          <cell r="B30">
            <v>1401</v>
          </cell>
          <cell r="C30" t="str">
            <v>Cuotas a pensiones</v>
          </cell>
        </row>
        <row r="31">
          <cell r="A31" t="str">
            <v>1000</v>
          </cell>
          <cell r="B31">
            <v>1402</v>
          </cell>
          <cell r="C31" t="str">
            <v>Cuotas para la vivienda</v>
          </cell>
        </row>
        <row r="32">
          <cell r="A32" t="str">
            <v>1000</v>
          </cell>
          <cell r="B32">
            <v>1404</v>
          </cell>
          <cell r="C32" t="str">
            <v>Cuotas al IMSS por enfermedades y maternidad</v>
          </cell>
        </row>
        <row r="33">
          <cell r="A33" t="str">
            <v>1000</v>
          </cell>
          <cell r="B33">
            <v>1405</v>
          </cell>
          <cell r="C33" t="str">
            <v>Cuotas para el sistema de ahorro para el retiro (SAR)</v>
          </cell>
        </row>
        <row r="34">
          <cell r="A34" t="str">
            <v>1000</v>
          </cell>
          <cell r="B34">
            <v>1501</v>
          </cell>
          <cell r="C34" t="str">
            <v>Fondo de retiro</v>
          </cell>
        </row>
        <row r="35">
          <cell r="A35" t="str">
            <v>1000</v>
          </cell>
          <cell r="B35">
            <v>1502</v>
          </cell>
          <cell r="C35" t="str">
            <v>Estímulos al personal</v>
          </cell>
        </row>
        <row r="36">
          <cell r="A36" t="str">
            <v>1000</v>
          </cell>
          <cell r="B36">
            <v>1503</v>
          </cell>
          <cell r="C36" t="str">
            <v>Indemnizaciones por accidente en el trabajo</v>
          </cell>
        </row>
        <row r="37">
          <cell r="A37" t="str">
            <v>1000</v>
          </cell>
          <cell r="B37">
            <v>1601</v>
          </cell>
          <cell r="C37" t="str">
            <v>Ayuda para despensa</v>
          </cell>
        </row>
        <row r="38">
          <cell r="A38" t="str">
            <v>1000</v>
          </cell>
          <cell r="B38">
            <v>1602</v>
          </cell>
          <cell r="C38" t="str">
            <v>Ayuda para pasajes</v>
          </cell>
        </row>
        <row r="39">
          <cell r="A39" t="str">
            <v>1000</v>
          </cell>
          <cell r="B39">
            <v>1603</v>
          </cell>
          <cell r="C39" t="str">
            <v>Otras Ayudas</v>
          </cell>
        </row>
        <row r="40">
          <cell r="A40" t="str">
            <v>1000</v>
          </cell>
          <cell r="B40">
            <v>1604</v>
          </cell>
          <cell r="C40" t="str">
            <v>Ayuda para actividades de esparcimiento</v>
          </cell>
        </row>
        <row r="41">
          <cell r="A41" t="str">
            <v>1000</v>
          </cell>
          <cell r="B41">
            <v>1801</v>
          </cell>
          <cell r="C41" t="str">
            <v>Impacto al salario en el transcurso del año</v>
          </cell>
        </row>
        <row r="42">
          <cell r="A42" t="str">
            <v>1000</v>
          </cell>
          <cell r="B42">
            <v>1802</v>
          </cell>
          <cell r="C42" t="str">
            <v>Otras medidas de carácter laboral y económicas (Crédito al salario)</v>
          </cell>
        </row>
        <row r="43">
          <cell r="A43" t="str">
            <v>1000</v>
          </cell>
          <cell r="B43">
            <v>1901</v>
          </cell>
          <cell r="C43" t="str">
            <v>Salarios, gratificación anual y otras percepciones y retribuciones por seguridad social</v>
          </cell>
        </row>
        <row r="44">
          <cell r="A44" t="str">
            <v>2000</v>
          </cell>
          <cell r="B44">
            <v>2101</v>
          </cell>
          <cell r="C44" t="str">
            <v>Material de oficina</v>
          </cell>
        </row>
        <row r="45">
          <cell r="A45" t="str">
            <v>2000</v>
          </cell>
          <cell r="B45">
            <v>2102</v>
          </cell>
          <cell r="C45" t="str">
            <v>Material de limpieza</v>
          </cell>
        </row>
        <row r="46">
          <cell r="A46" t="str">
            <v>2000</v>
          </cell>
          <cell r="B46">
            <v>2103</v>
          </cell>
          <cell r="C46" t="str">
            <v xml:space="preserve">Material didáctico </v>
          </cell>
        </row>
        <row r="47">
          <cell r="A47" t="str">
            <v>2000</v>
          </cell>
          <cell r="B47">
            <v>2104</v>
          </cell>
          <cell r="C47" t="str">
            <v>Material estadístico y geográfico</v>
          </cell>
        </row>
        <row r="48">
          <cell r="A48" t="str">
            <v>2000</v>
          </cell>
          <cell r="B48">
            <v>2105</v>
          </cell>
          <cell r="C48" t="str">
            <v xml:space="preserve">Materiales y útiles de impresión y reproducción                        </v>
          </cell>
        </row>
        <row r="49">
          <cell r="A49" t="str">
            <v>2000</v>
          </cell>
          <cell r="B49">
            <v>2106</v>
          </cell>
          <cell r="C49" t="str">
            <v>Accesorios, materiales y útiles de equipo de cómputo electrónico</v>
          </cell>
        </row>
        <row r="50">
          <cell r="A50" t="str">
            <v>2000</v>
          </cell>
          <cell r="B50">
            <v>2201</v>
          </cell>
          <cell r="C50" t="str">
            <v>Alimentación para servidores públicos estatales</v>
          </cell>
        </row>
        <row r="51">
          <cell r="A51" t="str">
            <v>2000</v>
          </cell>
          <cell r="B51">
            <v>2202</v>
          </cell>
          <cell r="C51" t="str">
            <v>Alimentación para internos</v>
          </cell>
        </row>
        <row r="52">
          <cell r="A52" t="str">
            <v>2000</v>
          </cell>
          <cell r="B52">
            <v>2203</v>
          </cell>
          <cell r="C52" t="str">
            <v>Alimentación de animales</v>
          </cell>
        </row>
        <row r="53">
          <cell r="A53" t="str">
            <v>2000</v>
          </cell>
          <cell r="B53">
            <v>2204</v>
          </cell>
          <cell r="C53" t="str">
            <v>Utensilios para el servicio de alimentación</v>
          </cell>
        </row>
        <row r="54">
          <cell r="A54" t="str">
            <v>2000</v>
          </cell>
          <cell r="B54">
            <v>2301</v>
          </cell>
          <cell r="C54" t="str">
            <v>Materias primas</v>
          </cell>
        </row>
        <row r="55">
          <cell r="A55" t="str">
            <v>2000</v>
          </cell>
          <cell r="B55">
            <v>2302</v>
          </cell>
          <cell r="C55" t="str">
            <v>Refacciones, accesorios y herramientas menores</v>
          </cell>
        </row>
        <row r="56">
          <cell r="A56" t="str">
            <v>2000</v>
          </cell>
          <cell r="B56">
            <v>2401</v>
          </cell>
          <cell r="C56" t="str">
            <v>Materiales de construcción  y de reparación</v>
          </cell>
        </row>
        <row r="57">
          <cell r="A57" t="str">
            <v>2000</v>
          </cell>
          <cell r="B57">
            <v>2402</v>
          </cell>
          <cell r="C57" t="str">
            <v>Estructuras y manufacturas</v>
          </cell>
        </row>
        <row r="58">
          <cell r="A58" t="str">
            <v>2000</v>
          </cell>
          <cell r="B58">
            <v>2403</v>
          </cell>
          <cell r="C58" t="str">
            <v>Materiales complementarios</v>
          </cell>
        </row>
        <row r="59">
          <cell r="A59" t="str">
            <v>2000</v>
          </cell>
          <cell r="B59">
            <v>2404</v>
          </cell>
          <cell r="C59" t="str">
            <v>Material eléctrico</v>
          </cell>
        </row>
        <row r="60">
          <cell r="A60" t="str">
            <v>2000</v>
          </cell>
          <cell r="B60">
            <v>2501</v>
          </cell>
          <cell r="C60" t="str">
            <v>Sustancias químicas</v>
          </cell>
        </row>
        <row r="61">
          <cell r="A61" t="str">
            <v>2000</v>
          </cell>
          <cell r="B61">
            <v>2502</v>
          </cell>
          <cell r="C61" t="str">
            <v xml:space="preserve">Plaguicidas, abonos y fertilizantes </v>
          </cell>
        </row>
        <row r="62">
          <cell r="A62" t="str">
            <v>2000</v>
          </cell>
          <cell r="B62">
            <v>2503</v>
          </cell>
          <cell r="C62" t="str">
            <v>Medicinas y productos farmacéuticos</v>
          </cell>
        </row>
        <row r="63">
          <cell r="A63" t="str">
            <v>2000</v>
          </cell>
          <cell r="B63">
            <v>2506</v>
          </cell>
          <cell r="C63" t="str">
            <v xml:space="preserve">Materiales y suministros médicos </v>
          </cell>
        </row>
        <row r="64">
          <cell r="A64" t="str">
            <v>2000</v>
          </cell>
          <cell r="B64">
            <v>2507</v>
          </cell>
          <cell r="C64" t="str">
            <v>Materiales y suministros de laboratorio</v>
          </cell>
        </row>
        <row r="65">
          <cell r="A65" t="str">
            <v>2000</v>
          </cell>
          <cell r="B65">
            <v>2601</v>
          </cell>
          <cell r="C65" t="str">
            <v>Combustibles</v>
          </cell>
        </row>
        <row r="66">
          <cell r="A66" t="str">
            <v>2000</v>
          </cell>
          <cell r="B66">
            <v>2602</v>
          </cell>
          <cell r="C66" t="str">
            <v>Lubricantes y aditivos</v>
          </cell>
        </row>
        <row r="67">
          <cell r="A67" t="str">
            <v>2000</v>
          </cell>
          <cell r="B67">
            <v>2701</v>
          </cell>
          <cell r="C67" t="str">
            <v>Vestuario, uniformes y blancos</v>
          </cell>
        </row>
        <row r="68">
          <cell r="A68" t="str">
            <v>2000</v>
          </cell>
          <cell r="B68">
            <v>2702</v>
          </cell>
          <cell r="C68" t="str">
            <v>Prendas de protección</v>
          </cell>
        </row>
        <row r="69">
          <cell r="A69" t="str">
            <v>2000</v>
          </cell>
          <cell r="B69">
            <v>2703</v>
          </cell>
          <cell r="C69" t="str">
            <v>Artículos deportivos</v>
          </cell>
        </row>
        <row r="70">
          <cell r="A70" t="str">
            <v>2000</v>
          </cell>
          <cell r="B70">
            <v>2801</v>
          </cell>
          <cell r="C70" t="str">
            <v>Sustancias y materiales explosivos (para uso exclusivo de áreas  de Seguridad Pública)</v>
          </cell>
        </row>
        <row r="71">
          <cell r="A71" t="str">
            <v>2000</v>
          </cell>
          <cell r="B71">
            <v>2802</v>
          </cell>
          <cell r="C71" t="str">
            <v>Materiales de seguridad pública (para uso exclusivo de la áreas de  Seguridad Pública)</v>
          </cell>
        </row>
        <row r="72">
          <cell r="A72" t="str">
            <v>2000</v>
          </cell>
          <cell r="B72">
            <v>2901</v>
          </cell>
          <cell r="C72" t="str">
            <v xml:space="preserve">Placas para registro  </v>
          </cell>
        </row>
        <row r="73">
          <cell r="A73" t="str">
            <v>3000</v>
          </cell>
          <cell r="B73">
            <v>3101</v>
          </cell>
          <cell r="C73" t="str">
            <v>Servicio postal</v>
          </cell>
        </row>
        <row r="74">
          <cell r="A74" t="str">
            <v>3000</v>
          </cell>
          <cell r="B74">
            <v>3102</v>
          </cell>
          <cell r="C74" t="str">
            <v>Servicio telegráfico</v>
          </cell>
        </row>
        <row r="75">
          <cell r="A75" t="str">
            <v>3000</v>
          </cell>
          <cell r="B75">
            <v>3103</v>
          </cell>
          <cell r="C75" t="str">
            <v>Servicio telefónico</v>
          </cell>
        </row>
        <row r="76">
          <cell r="A76" t="str">
            <v>3000</v>
          </cell>
          <cell r="B76">
            <v>3104</v>
          </cell>
          <cell r="C76" t="str">
            <v>Servicio de energía eléctrica</v>
          </cell>
        </row>
        <row r="77">
          <cell r="A77" t="str">
            <v>3000</v>
          </cell>
          <cell r="B77">
            <v>3105</v>
          </cell>
          <cell r="C77" t="str">
            <v>Servicio de agua potable</v>
          </cell>
        </row>
        <row r="78">
          <cell r="A78" t="str">
            <v>3000</v>
          </cell>
          <cell r="B78">
            <v>3201</v>
          </cell>
          <cell r="C78" t="str">
            <v>Arrendamiento de edificios y locales</v>
          </cell>
        </row>
        <row r="79">
          <cell r="A79" t="str">
            <v>3000</v>
          </cell>
          <cell r="B79">
            <v>3203</v>
          </cell>
          <cell r="C79" t="str">
            <v>Arrendamiento de maquinaria y equipo</v>
          </cell>
        </row>
        <row r="80">
          <cell r="A80" t="str">
            <v>3000</v>
          </cell>
          <cell r="B80">
            <v>3204</v>
          </cell>
          <cell r="C80" t="str">
            <v>Arrendamiento de equipo de cómputo</v>
          </cell>
        </row>
        <row r="81">
          <cell r="A81" t="str">
            <v>3000</v>
          </cell>
          <cell r="B81">
            <v>3205</v>
          </cell>
          <cell r="C81" t="str">
            <v>Arrendamiento de vehículos</v>
          </cell>
        </row>
        <row r="82">
          <cell r="A82" t="str">
            <v>3000</v>
          </cell>
          <cell r="B82">
            <v>3206</v>
          </cell>
          <cell r="C82" t="str">
            <v>Arrendamientos especiales</v>
          </cell>
        </row>
        <row r="83">
          <cell r="A83" t="str">
            <v>3000</v>
          </cell>
          <cell r="B83">
            <v>3207</v>
          </cell>
          <cell r="C83" t="str">
            <v>Subrogaciones</v>
          </cell>
        </row>
        <row r="84">
          <cell r="A84" t="str">
            <v>3000</v>
          </cell>
          <cell r="B84">
            <v>3302</v>
          </cell>
          <cell r="C84" t="str">
            <v>Capacitación Institucional</v>
          </cell>
        </row>
        <row r="85">
          <cell r="A85" t="str">
            <v>3000</v>
          </cell>
          <cell r="B85">
            <v>3303</v>
          </cell>
          <cell r="C85" t="str">
            <v>Estudios Diversos</v>
          </cell>
        </row>
        <row r="86">
          <cell r="A86" t="str">
            <v>3000</v>
          </cell>
          <cell r="B86">
            <v>3304</v>
          </cell>
          <cell r="C86" t="str">
            <v>Capacitación Especializada</v>
          </cell>
        </row>
        <row r="87">
          <cell r="A87" t="str">
            <v>3000</v>
          </cell>
          <cell r="B87">
            <v>3401</v>
          </cell>
          <cell r="C87" t="str">
            <v>Almacenaje, embalaje y envase</v>
          </cell>
        </row>
        <row r="88">
          <cell r="A88" t="str">
            <v>3000</v>
          </cell>
          <cell r="B88">
            <v>3402</v>
          </cell>
          <cell r="C88" t="str">
            <v>Fletes y maniobras</v>
          </cell>
        </row>
        <row r="89">
          <cell r="A89" t="str">
            <v>3000</v>
          </cell>
          <cell r="B89">
            <v>3403</v>
          </cell>
          <cell r="C89" t="str">
            <v>Servicios de Vigilancia</v>
          </cell>
        </row>
        <row r="90">
          <cell r="A90" t="str">
            <v>3000</v>
          </cell>
          <cell r="B90">
            <v>3404</v>
          </cell>
          <cell r="C90" t="str">
            <v>Servicios de lavandería, limpieza, higiene y fumigación</v>
          </cell>
        </row>
        <row r="91">
          <cell r="A91" t="str">
            <v>3000</v>
          </cell>
          <cell r="B91">
            <v>3405</v>
          </cell>
          <cell r="C91" t="str">
            <v>Seguros</v>
          </cell>
        </row>
        <row r="92">
          <cell r="A92" t="str">
            <v>3000</v>
          </cell>
          <cell r="B92">
            <v>3406</v>
          </cell>
          <cell r="C92" t="str">
            <v>Intereses, descuentos y otros servicios bancarios</v>
          </cell>
        </row>
        <row r="93">
          <cell r="A93" t="str">
            <v>3000</v>
          </cell>
          <cell r="B93">
            <v>3409</v>
          </cell>
          <cell r="C93" t="str">
            <v>Otros Impuestos y derechos</v>
          </cell>
        </row>
        <row r="94">
          <cell r="A94" t="str">
            <v>3000</v>
          </cell>
          <cell r="B94">
            <v>3413</v>
          </cell>
          <cell r="C94" t="str">
            <v>Gastos en Actividades de Seguridad Pública</v>
          </cell>
        </row>
        <row r="95">
          <cell r="A95" t="str">
            <v>3000</v>
          </cell>
          <cell r="B95">
            <v>3501</v>
          </cell>
          <cell r="C95" t="str">
            <v>Mantenimiento y conservación de mobiliario y equipo de oficina</v>
          </cell>
        </row>
        <row r="96">
          <cell r="A96" t="str">
            <v>3000</v>
          </cell>
          <cell r="B96">
            <v>3502</v>
          </cell>
          <cell r="C96" t="str">
            <v>Mantenimiento y conservación de equipo de cómputo</v>
          </cell>
        </row>
        <row r="97">
          <cell r="A97" t="str">
            <v>3000</v>
          </cell>
          <cell r="B97">
            <v>3503</v>
          </cell>
          <cell r="C97" t="str">
            <v>Mantenimiento y conservación de maquinaria y equipo de transporte</v>
          </cell>
        </row>
        <row r="98">
          <cell r="A98" t="str">
            <v>3000</v>
          </cell>
          <cell r="B98">
            <v>3504</v>
          </cell>
          <cell r="C98" t="str">
            <v xml:space="preserve">Mantenimiento y conservación de inmuebles e instalaciones fijas </v>
          </cell>
        </row>
        <row r="99">
          <cell r="A99" t="str">
            <v>3000</v>
          </cell>
          <cell r="B99">
            <v>3505</v>
          </cell>
          <cell r="C99" t="str">
            <v>Mantenimiento y conservación de Material y Equipo de Seguridad Pública (para uso exclusivo de las Secretarías de Vialidad y Transporte, de Procuraduría General de Justicia y de Seguridad Pública)</v>
          </cell>
        </row>
        <row r="100">
          <cell r="A100" t="str">
            <v>3000</v>
          </cell>
          <cell r="B100">
            <v>3506</v>
          </cell>
          <cell r="C100" t="str">
            <v>Mantenimiento y conservación de maquinaria y equipo de trabajo específico</v>
          </cell>
        </row>
        <row r="101">
          <cell r="A101" t="str">
            <v>3000</v>
          </cell>
          <cell r="B101">
            <v>3601</v>
          </cell>
          <cell r="C101" t="str">
            <v>Gastos de difusión, información y publicaciones oficiales</v>
          </cell>
        </row>
        <row r="102">
          <cell r="A102" t="str">
            <v>3000</v>
          </cell>
          <cell r="B102">
            <v>3602</v>
          </cell>
          <cell r="C102" t="str">
            <v>Impresiones de papelería oficial</v>
          </cell>
        </row>
        <row r="103">
          <cell r="A103" t="str">
            <v>3000</v>
          </cell>
          <cell r="B103">
            <v>3603</v>
          </cell>
          <cell r="C103" t="str">
            <v>Espectáculos culturales (para uso exclusivo de las Secretarías de Turismo, de Educación y de Cultura)</v>
          </cell>
        </row>
        <row r="104">
          <cell r="A104" t="str">
            <v>3000</v>
          </cell>
          <cell r="B104">
            <v>3604</v>
          </cell>
          <cell r="C104" t="str">
            <v>Servicio de telecomunicaciones</v>
          </cell>
        </row>
        <row r="105">
          <cell r="A105" t="str">
            <v>3000</v>
          </cell>
          <cell r="B105">
            <v>3605</v>
          </cell>
          <cell r="C105" t="str">
            <v xml:space="preserve">Programa Tarifa Especial </v>
          </cell>
        </row>
        <row r="106">
          <cell r="A106" t="str">
            <v>3000</v>
          </cell>
          <cell r="B106">
            <v>3701</v>
          </cell>
          <cell r="C106" t="str">
            <v xml:space="preserve">Pasajes </v>
          </cell>
        </row>
        <row r="107">
          <cell r="A107" t="str">
            <v>3000</v>
          </cell>
          <cell r="B107">
            <v>3702</v>
          </cell>
          <cell r="C107" t="str">
            <v>Viáticos</v>
          </cell>
        </row>
        <row r="108">
          <cell r="A108" t="str">
            <v>3000</v>
          </cell>
          <cell r="B108">
            <v>3704</v>
          </cell>
          <cell r="C108" t="str">
            <v>Traslado de personal</v>
          </cell>
        </row>
        <row r="109">
          <cell r="A109" t="str">
            <v>3000</v>
          </cell>
          <cell r="B109">
            <v>3801</v>
          </cell>
          <cell r="C109" t="str">
            <v>Gastos de ceremonial y de orden social</v>
          </cell>
        </row>
        <row r="110">
          <cell r="A110" t="str">
            <v>3000</v>
          </cell>
          <cell r="B110">
            <v>3802</v>
          </cell>
          <cell r="C110" t="str">
            <v>Congresos, convenciones y exposiciones</v>
          </cell>
        </row>
        <row r="111">
          <cell r="A111" t="str">
            <v>3000</v>
          </cell>
          <cell r="B111">
            <v>3804</v>
          </cell>
          <cell r="C111" t="str">
            <v>Gastos menores</v>
          </cell>
        </row>
        <row r="112">
          <cell r="A112" t="str">
            <v>4000</v>
          </cell>
          <cell r="B112">
            <v>4101</v>
          </cell>
          <cell r="C112" t="str">
            <v>Poder Legislativo</v>
          </cell>
        </row>
        <row r="113">
          <cell r="A113" t="str">
            <v>4000</v>
          </cell>
          <cell r="B113">
            <v>4102</v>
          </cell>
          <cell r="C113" t="str">
            <v>Consejo Electoral del Estado</v>
          </cell>
        </row>
        <row r="114">
          <cell r="A114" t="str">
            <v>4000</v>
          </cell>
          <cell r="B114">
            <v>4103</v>
          </cell>
          <cell r="C114" t="str">
            <v>Comisión Estatal de Derechos Humanos</v>
          </cell>
        </row>
        <row r="115">
          <cell r="A115" t="str">
            <v>4000</v>
          </cell>
          <cell r="B115">
            <v>4111</v>
          </cell>
          <cell r="C115" t="str">
            <v>Supremo Tribunal de Justicia</v>
          </cell>
        </row>
        <row r="116">
          <cell r="A116" t="str">
            <v>4000</v>
          </cell>
          <cell r="B116">
            <v>4112</v>
          </cell>
          <cell r="C116" t="str">
            <v>Consejo General del Poder Judicial</v>
          </cell>
        </row>
        <row r="117">
          <cell r="A117" t="str">
            <v>4000</v>
          </cell>
          <cell r="B117">
            <v>4113</v>
          </cell>
          <cell r="C117" t="str">
            <v>Tribunal Electoral</v>
          </cell>
        </row>
        <row r="118">
          <cell r="A118" t="str">
            <v>4000</v>
          </cell>
          <cell r="B118">
            <v>4114</v>
          </cell>
          <cell r="C118" t="str">
            <v>Tribunal de lo Administrativo del Estado</v>
          </cell>
        </row>
        <row r="119">
          <cell r="A119" t="str">
            <v>4000</v>
          </cell>
          <cell r="B119">
            <v>4121</v>
          </cell>
          <cell r="C119" t="str">
            <v>Participaciones a Municipios por Ingresos Estatales</v>
          </cell>
        </row>
        <row r="120">
          <cell r="A120" t="str">
            <v>4000</v>
          </cell>
          <cell r="B120">
            <v>4122</v>
          </cell>
          <cell r="C120" t="str">
            <v>Participaciones a Municipios por Ingresos Federales</v>
          </cell>
        </row>
        <row r="121">
          <cell r="A121" t="str">
            <v>4000</v>
          </cell>
          <cell r="B121">
            <v>4131</v>
          </cell>
          <cell r="C121" t="str">
            <v>Fondo de Infraestructura Social Municipal</v>
          </cell>
        </row>
        <row r="122">
          <cell r="A122" t="str">
            <v>4000</v>
          </cell>
          <cell r="B122">
            <v>4132</v>
          </cell>
          <cell r="C122" t="str">
            <v>Fondo de Fortalecimiento Municipal</v>
          </cell>
        </row>
        <row r="123">
          <cell r="A123" t="str">
            <v>4000</v>
          </cell>
          <cell r="B123">
            <v>4211</v>
          </cell>
          <cell r="C123" t="str">
            <v>Universidad de Guadalajara</v>
          </cell>
        </row>
        <row r="124">
          <cell r="A124" t="str">
            <v>4000</v>
          </cell>
          <cell r="B124">
            <v>4212</v>
          </cell>
          <cell r="C124" t="str">
            <v>Colegio de Estudios Científicos y Tecnológicos del Estado de Jalisco</v>
          </cell>
        </row>
        <row r="125">
          <cell r="A125" t="str">
            <v>4000</v>
          </cell>
          <cell r="B125">
            <v>4213</v>
          </cell>
          <cell r="C125" t="str">
            <v>Colegio de Bachilleres del Estado de Jalisco</v>
          </cell>
        </row>
        <row r="126">
          <cell r="A126" t="str">
            <v>4000</v>
          </cell>
          <cell r="B126">
            <v>4214</v>
          </cell>
          <cell r="C126" t="str">
            <v>Instituto de la Madera, Celulosa y Papel</v>
          </cell>
        </row>
        <row r="127">
          <cell r="A127" t="str">
            <v>4000</v>
          </cell>
          <cell r="B127">
            <v>4215</v>
          </cell>
          <cell r="C127" t="str">
            <v>Consejo Estatal para el Fomento Deportivo y el Apoyo a la Juventud</v>
          </cell>
        </row>
        <row r="128">
          <cell r="A128" t="str">
            <v>4000</v>
          </cell>
          <cell r="B128">
            <v>4216</v>
          </cell>
          <cell r="C128" t="str">
            <v>Instituto Descentralizado Estatal de Formación para el Trabajo (IDEFT)</v>
          </cell>
        </row>
        <row r="129">
          <cell r="A129" t="str">
            <v>4000</v>
          </cell>
          <cell r="B129">
            <v>4217</v>
          </cell>
          <cell r="C129" t="str">
            <v>Comité Administrador del Programa Estatal de Construcción de Escuelas (C.A.P.E.C.E.)</v>
          </cell>
        </row>
        <row r="130">
          <cell r="A130" t="str">
            <v>4000</v>
          </cell>
          <cell r="B130">
            <v>4218</v>
          </cell>
          <cell r="C130" t="str">
            <v>Universidad Tecnológica</v>
          </cell>
        </row>
        <row r="131">
          <cell r="A131" t="str">
            <v>4000</v>
          </cell>
          <cell r="B131">
            <v>4219</v>
          </cell>
          <cell r="C131" t="str">
            <v>Instituto Estatal para la Educación de los Adultos (IEEA)</v>
          </cell>
        </row>
        <row r="132">
          <cell r="A132" t="str">
            <v>4000</v>
          </cell>
          <cell r="B132">
            <v>4221</v>
          </cell>
          <cell r="C132" t="str">
            <v>Instituto Cultural Cabañas</v>
          </cell>
        </row>
        <row r="133">
          <cell r="A133" t="str">
            <v>4000</v>
          </cell>
          <cell r="B133">
            <v>4223</v>
          </cell>
          <cell r="C133" t="str">
            <v>Instituto Jalisciense de Antropología e Historia</v>
          </cell>
        </row>
        <row r="134">
          <cell r="A134" t="str">
            <v>4000</v>
          </cell>
          <cell r="B134">
            <v>4224</v>
          </cell>
          <cell r="C134" t="str">
            <v>Instituto de la Artesanía Jalisciense</v>
          </cell>
        </row>
        <row r="135">
          <cell r="A135" t="str">
            <v>4000</v>
          </cell>
          <cell r="B135">
            <v>4225</v>
          </cell>
          <cell r="C135" t="str">
            <v>Instituto Jalisciense de la Calidad</v>
          </cell>
        </row>
        <row r="136">
          <cell r="A136" t="str">
            <v>4000</v>
          </cell>
          <cell r="B136">
            <v>4226</v>
          </cell>
          <cell r="C136" t="str">
            <v>Consejo Estatal de Ciencia y Tecnología del Estado de Jalisco</v>
          </cell>
        </row>
        <row r="137">
          <cell r="A137" t="str">
            <v>4000</v>
          </cell>
          <cell r="B137">
            <v>4227</v>
          </cell>
          <cell r="C137" t="str">
            <v>Fondo de Ciencia y Tecnología</v>
          </cell>
        </row>
        <row r="138">
          <cell r="A138" t="str">
            <v>4000</v>
          </cell>
          <cell r="B138">
            <v>4228</v>
          </cell>
          <cell r="C138" t="str">
            <v>Institutos Tecnológicos en el Interior del Estado</v>
          </cell>
        </row>
        <row r="139">
          <cell r="A139" t="str">
            <v>4000</v>
          </cell>
          <cell r="B139">
            <v>4229</v>
          </cell>
          <cell r="C139" t="str">
            <v>Escuela de Conservación y Restauración de Occidente</v>
          </cell>
        </row>
        <row r="140">
          <cell r="A140" t="str">
            <v>4000</v>
          </cell>
          <cell r="B140">
            <v>4234</v>
          </cell>
          <cell r="C140" t="str">
            <v>Instituto de Información Territorial del Estado de Jalisco</v>
          </cell>
        </row>
        <row r="141">
          <cell r="A141" t="str">
            <v>4000</v>
          </cell>
          <cell r="B141">
            <v>4232</v>
          </cell>
          <cell r="C141" t="str">
            <v>Instituto de Estudios del Federalismo "Prisciliano Sánchez"</v>
          </cell>
        </row>
        <row r="142">
          <cell r="A142" t="str">
            <v>4000</v>
          </cell>
          <cell r="B142">
            <v>4233</v>
          </cell>
          <cell r="C142" t="str">
            <v>Colegio de Educacion Profesional Tecnica del Estado de Jalisco</v>
          </cell>
        </row>
        <row r="143">
          <cell r="A143" t="str">
            <v>4000</v>
          </cell>
          <cell r="B143">
            <v>4234</v>
          </cell>
          <cell r="C143" t="str">
            <v>Instituto Jalisciense de la Juventud</v>
          </cell>
        </row>
        <row r="144">
          <cell r="A144" t="str">
            <v>4000</v>
          </cell>
          <cell r="B144">
            <v>4235</v>
          </cell>
          <cell r="C144" t="str">
            <v>Instituto Estatal de la Mujer</v>
          </cell>
        </row>
        <row r="145">
          <cell r="A145" t="str">
            <v>4000</v>
          </cell>
          <cell r="B145">
            <v>4244</v>
          </cell>
          <cell r="C145" t="str">
            <v>OPD Servicios de Salud Jalisco</v>
          </cell>
        </row>
        <row r="146">
          <cell r="A146" t="str">
            <v>4000</v>
          </cell>
          <cell r="B146">
            <v>4245</v>
          </cell>
          <cell r="C146" t="str">
            <v>OPD Hospital Civil de Guadalajara</v>
          </cell>
        </row>
        <row r="147">
          <cell r="A147" t="str">
            <v>4000</v>
          </cell>
          <cell r="B147">
            <v>4246</v>
          </cell>
          <cell r="C147" t="str">
            <v>Instituto Jalisciense de Cancerología</v>
          </cell>
        </row>
        <row r="148">
          <cell r="A148" t="str">
            <v>4000</v>
          </cell>
          <cell r="B148">
            <v>4247</v>
          </cell>
          <cell r="C148" t="str">
            <v>Consejo Estatal de Transplantes de Órganos y Tejidos</v>
          </cell>
        </row>
        <row r="149">
          <cell r="A149" t="str">
            <v>4000</v>
          </cell>
          <cell r="B149">
            <v>4248</v>
          </cell>
          <cell r="C149" t="str">
            <v>Instituto Jalisciense de Salud Mental</v>
          </cell>
        </row>
        <row r="150">
          <cell r="A150" t="str">
            <v>4000</v>
          </cell>
          <cell r="B150">
            <v>4249</v>
          </cell>
          <cell r="C150" t="str">
            <v>Instituto Jalisciense de Alivio del Dolor y Cuidados Paliativos</v>
          </cell>
        </row>
        <row r="151">
          <cell r="A151" t="str">
            <v>4000</v>
          </cell>
          <cell r="B151">
            <v>4251</v>
          </cell>
          <cell r="C151" t="str">
            <v>Sistema para el Desarrollo Integral de la Familia "Jalisco" (DIF)</v>
          </cell>
        </row>
        <row r="152">
          <cell r="A152" t="str">
            <v>4000</v>
          </cell>
          <cell r="B152">
            <v>4252</v>
          </cell>
          <cell r="C152" t="str">
            <v>Instituto Cabañas</v>
          </cell>
        </row>
        <row r="153">
          <cell r="A153" t="str">
            <v>4000</v>
          </cell>
          <cell r="B153">
            <v>4253</v>
          </cell>
          <cell r="C153" t="str">
            <v>Instituto Jalisciense de Asistencia Social</v>
          </cell>
        </row>
        <row r="154">
          <cell r="A154" t="str">
            <v>4000</v>
          </cell>
          <cell r="B154">
            <v>4254</v>
          </cell>
          <cell r="C154" t="str">
            <v>Industria Jaliscience de Rehabilitación Social (I.N.J.A.L.R.E.S.O.)</v>
          </cell>
        </row>
        <row r="155">
          <cell r="A155" t="str">
            <v>4000</v>
          </cell>
          <cell r="B155">
            <v>4256</v>
          </cell>
          <cell r="C155" t="str">
            <v>Consejo Estatal de Población</v>
          </cell>
        </row>
        <row r="156">
          <cell r="A156" t="str">
            <v>4000</v>
          </cell>
          <cell r="B156">
            <v>4257</v>
          </cell>
          <cell r="C156" t="str">
            <v>Consejo Ciudadano de Seguridad Publica, Prevención y Readaptación Social</v>
          </cell>
        </row>
        <row r="157">
          <cell r="A157" t="str">
            <v>4000</v>
          </cell>
          <cell r="B157">
            <v>4258</v>
          </cell>
          <cell r="C157" t="str">
            <v>Centro de Atención a Víctimas del Delito</v>
          </cell>
        </row>
        <row r="158">
          <cell r="A158" t="str">
            <v>4000</v>
          </cell>
          <cell r="B158">
            <v>4259</v>
          </cell>
          <cell r="C158" t="str">
            <v>Fideicomiso Programa de Seguridad (FOSEG)</v>
          </cell>
        </row>
        <row r="159">
          <cell r="A159" t="str">
            <v>4000</v>
          </cell>
          <cell r="B159">
            <v>4261</v>
          </cell>
          <cell r="C159" t="str">
            <v>Procuraduría de Desarrollo Urbano</v>
          </cell>
        </row>
        <row r="160">
          <cell r="A160" t="str">
            <v>4000</v>
          </cell>
          <cell r="B160">
            <v>4262</v>
          </cell>
          <cell r="C160" t="str">
            <v>Subsidios a Municipios</v>
          </cell>
        </row>
        <row r="161">
          <cell r="A161" t="str">
            <v>4000</v>
          </cell>
          <cell r="B161">
            <v>4263</v>
          </cell>
          <cell r="C161" t="str">
            <v>Aportación Estatal para el  Desarrollo de Infraestructura en los Municipios</v>
          </cell>
        </row>
        <row r="162">
          <cell r="A162" t="str">
            <v>4000</v>
          </cell>
          <cell r="B162">
            <v>4265</v>
          </cell>
          <cell r="C162" t="str">
            <v>Comision Estatal de Agua y Saneamiento del Estado de Jalisco</v>
          </cell>
        </row>
        <row r="163">
          <cell r="A163" t="str">
            <v>4000</v>
          </cell>
          <cell r="B163">
            <v>4266</v>
          </cell>
          <cell r="C163" t="str">
            <v>Fondo de regionalizacion</v>
          </cell>
        </row>
        <row r="164">
          <cell r="A164" t="str">
            <v>4000</v>
          </cell>
          <cell r="B164">
            <v>4271</v>
          </cell>
          <cell r="C164" t="str">
            <v>Unidad Estatal de Protección Civil</v>
          </cell>
        </row>
        <row r="165">
          <cell r="A165" t="str">
            <v>4000</v>
          </cell>
          <cell r="B165">
            <v>4272</v>
          </cell>
          <cell r="C165" t="str">
            <v>Instituto Jalisciense de Ciencias Forenses</v>
          </cell>
        </row>
        <row r="166">
          <cell r="A166" t="str">
            <v>4000</v>
          </cell>
          <cell r="B166">
            <v>4273</v>
          </cell>
          <cell r="C166" t="str">
            <v>Participación Estatal del Convenio de Desarrollo Social</v>
          </cell>
        </row>
        <row r="167">
          <cell r="A167" t="str">
            <v>4000</v>
          </cell>
          <cell r="B167">
            <v>4283</v>
          </cell>
          <cell r="C167" t="str">
            <v>Parque de la Solidaridad</v>
          </cell>
        </row>
        <row r="168">
          <cell r="A168" t="str">
            <v>4000</v>
          </cell>
          <cell r="B168">
            <v>4286</v>
          </cell>
          <cell r="C168" t="str">
            <v>Fomento al Turismo en Puerto Vallarta.</v>
          </cell>
        </row>
        <row r="169">
          <cell r="A169" t="str">
            <v>4000</v>
          </cell>
          <cell r="B169">
            <v>4287</v>
          </cell>
          <cell r="C169" t="str">
            <v>Inmobiliaria y Promotora de Vivienda de Interés Público del Estado (IPROVIPE)</v>
          </cell>
        </row>
        <row r="170">
          <cell r="A170" t="str">
            <v>4000</v>
          </cell>
          <cell r="B170">
            <v>4288</v>
          </cell>
          <cell r="C170" t="str">
            <v>Fondo Jalisco de Fomento Empresarial</v>
          </cell>
        </row>
        <row r="171">
          <cell r="A171" t="str">
            <v>4000</v>
          </cell>
          <cell r="B171">
            <v>4292</v>
          </cell>
          <cell r="C171" t="str">
            <v>Aportación a la Promoción Turística del Estado</v>
          </cell>
        </row>
        <row r="172">
          <cell r="A172" t="str">
            <v>4000</v>
          </cell>
          <cell r="B172">
            <v>4293</v>
          </cell>
          <cell r="C172" t="str">
            <v>Aportación a la Promoción Económica del Estado</v>
          </cell>
        </row>
        <row r="173">
          <cell r="A173" t="str">
            <v>4000</v>
          </cell>
          <cell r="B173">
            <v>4295</v>
          </cell>
          <cell r="C173" t="str">
            <v>Aportación al Consejo Promotor del Museo del Niño</v>
          </cell>
        </row>
        <row r="174">
          <cell r="A174" t="str">
            <v>4000</v>
          </cell>
          <cell r="B174">
            <v>4297</v>
          </cell>
          <cell r="C174" t="str">
            <v>Consejo Estatal de Promoción Económica</v>
          </cell>
        </row>
        <row r="175">
          <cell r="A175" t="str">
            <v>4000</v>
          </cell>
          <cell r="B175">
            <v>4299</v>
          </cell>
          <cell r="C175" t="str">
            <v>Comite para el Fomento y Proteccion Pecuaria, A.C.</v>
          </cell>
        </row>
        <row r="176">
          <cell r="A176" t="str">
            <v>4000</v>
          </cell>
          <cell r="B176">
            <v>4301</v>
          </cell>
          <cell r="C176" t="str">
            <v>Pensiones</v>
          </cell>
        </row>
        <row r="177">
          <cell r="A177" t="str">
            <v>4000</v>
          </cell>
          <cell r="B177">
            <v>4303</v>
          </cell>
          <cell r="C177" t="str">
            <v>Pagos de Defunción</v>
          </cell>
        </row>
        <row r="178">
          <cell r="A178" t="str">
            <v>4000</v>
          </cell>
          <cell r="B178">
            <v>4304</v>
          </cell>
          <cell r="C178" t="str">
            <v>Becas</v>
          </cell>
        </row>
        <row r="179">
          <cell r="A179" t="str">
            <v>4000</v>
          </cell>
          <cell r="B179">
            <v>4306</v>
          </cell>
          <cell r="C179" t="str">
            <v>Pre y Premios</v>
          </cell>
        </row>
        <row r="180">
          <cell r="A180" t="str">
            <v>4000</v>
          </cell>
          <cell r="B180">
            <v>4307</v>
          </cell>
          <cell r="C180" t="str">
            <v>Ayuda a Instituciones sin Fines de Lucro</v>
          </cell>
        </row>
        <row r="181">
          <cell r="A181" t="str">
            <v>4000</v>
          </cell>
          <cell r="B181">
            <v>4311</v>
          </cell>
          <cell r="C181" t="str">
            <v>Fideicomiso Alianza para el Campo (FACEJ)</v>
          </cell>
        </row>
        <row r="182">
          <cell r="A182" t="str">
            <v>4000</v>
          </cell>
          <cell r="B182">
            <v>4312</v>
          </cell>
          <cell r="C182" t="str">
            <v>Fideicomiso para la Administración de Programas de Desarrollo Forestal del Estado de Jalisco (FIPRODEFO)</v>
          </cell>
        </row>
        <row r="183">
          <cell r="A183" t="str">
            <v>4000</v>
          </cell>
          <cell r="B183">
            <v>4313</v>
          </cell>
          <cell r="C183" t="str">
            <v>Fideicomiso Bosque de la Primavera</v>
          </cell>
        </row>
        <row r="184">
          <cell r="A184" t="str">
            <v>4000</v>
          </cell>
          <cell r="B184">
            <v>4314</v>
          </cell>
          <cell r="C184" t="str">
            <v>Fideicomiso para el Desarrollo Forestal (FIDEFOR)</v>
          </cell>
        </row>
        <row r="185">
          <cell r="A185" t="str">
            <v>4000</v>
          </cell>
          <cell r="B185">
            <v>4315</v>
          </cell>
          <cell r="C185" t="str">
            <v>Apoyos a Proyectos Productivos Rurales</v>
          </cell>
        </row>
        <row r="186">
          <cell r="A186" t="str">
            <v>4000</v>
          </cell>
          <cell r="B186">
            <v>4318</v>
          </cell>
          <cell r="C186" t="str">
            <v>Fideicomiso para la gestión integral de la Cuenca del Río Ayuquila</v>
          </cell>
        </row>
        <row r="187">
          <cell r="A187" t="str">
            <v>4000</v>
          </cell>
          <cell r="B187">
            <v>4319</v>
          </cell>
          <cell r="C187" t="str">
            <v>Fideicomiso de Apoyos a la Rentabilidad Agrícola de los Productores de Maíz del Estado de Jalisco (FARAJAL)</v>
          </cell>
        </row>
        <row r="188">
          <cell r="A188" t="str">
            <v>4000</v>
          </cell>
          <cell r="B188">
            <v>4411</v>
          </cell>
          <cell r="C188" t="str">
            <v>Comision de Arbitraje Medico del Estado de Jalisco</v>
          </cell>
        </row>
        <row r="189">
          <cell r="A189" t="str">
            <v>4000</v>
          </cell>
          <cell r="B189">
            <v>412</v>
          </cell>
          <cell r="C189" t="str">
            <v>Programa de Homologación de Defensores de Oficio</v>
          </cell>
        </row>
        <row r="190">
          <cell r="A190" t="str">
            <v>4000</v>
          </cell>
          <cell r="B190">
            <v>4413</v>
          </cell>
          <cell r="C190" t="str">
            <v>Sistema Estatal de Información Jalisco</v>
          </cell>
        </row>
        <row r="191">
          <cell r="A191" t="str">
            <v>4000</v>
          </cell>
          <cell r="B191">
            <v>4414</v>
          </cell>
          <cell r="C191" t="str">
            <v>Instituto de Fomento al Comercio Exterior del Estado de Jalisco</v>
          </cell>
        </row>
        <row r="192">
          <cell r="A192" t="str">
            <v>4000</v>
          </cell>
          <cell r="B192">
            <v>4415</v>
          </cell>
          <cell r="C192" t="str">
            <v>Organismo Coordinador de la Operación Integral del Servicio de Transporte Público del Estado</v>
          </cell>
        </row>
        <row r="193">
          <cell r="A193" t="str">
            <v>4000</v>
          </cell>
          <cell r="B193">
            <v>4416</v>
          </cell>
          <cell r="C193" t="str">
            <v>Centro de Investigación de la Vialidad y el Transporte</v>
          </cell>
        </row>
        <row r="194">
          <cell r="A194" t="str">
            <v>5000</v>
          </cell>
          <cell r="B194">
            <v>5101</v>
          </cell>
          <cell r="C194" t="str">
            <v>Mobiliario</v>
          </cell>
        </row>
        <row r="195">
          <cell r="A195" t="str">
            <v>5000</v>
          </cell>
          <cell r="B195">
            <v>5102</v>
          </cell>
          <cell r="C195" t="str">
            <v>Equipo de oficina</v>
          </cell>
        </row>
        <row r="196">
          <cell r="A196" t="str">
            <v>5000</v>
          </cell>
          <cell r="B196">
            <v>5103</v>
          </cell>
          <cell r="C196" t="str">
            <v xml:space="preserve">Equipo educacional y recreativo </v>
          </cell>
        </row>
        <row r="197">
          <cell r="A197" t="str">
            <v>5000</v>
          </cell>
          <cell r="B197">
            <v>5104</v>
          </cell>
          <cell r="C197" t="str">
            <v>Bienes artísticos y culturales</v>
          </cell>
        </row>
        <row r="198">
          <cell r="A198" t="str">
            <v>5000</v>
          </cell>
          <cell r="B198">
            <v>5201</v>
          </cell>
          <cell r="C198" t="str">
            <v xml:space="preserve">Maquinaria y equipo agropecuario </v>
          </cell>
        </row>
        <row r="199">
          <cell r="A199" t="str">
            <v>5000</v>
          </cell>
          <cell r="B199">
            <v>5202</v>
          </cell>
          <cell r="C199" t="str">
            <v>Maquinaria y equipo industrial</v>
          </cell>
        </row>
        <row r="200">
          <cell r="A200" t="str">
            <v>5000</v>
          </cell>
          <cell r="B200">
            <v>5203</v>
          </cell>
          <cell r="C200" t="str">
            <v xml:space="preserve">Maquinaria y equipo de construcción </v>
          </cell>
        </row>
        <row r="201">
          <cell r="A201" t="str">
            <v>5000</v>
          </cell>
          <cell r="B201">
            <v>5204</v>
          </cell>
          <cell r="C201" t="str">
            <v>Equipo de telefonía y telecomunicaciones</v>
          </cell>
        </row>
        <row r="202">
          <cell r="A202" t="str">
            <v>5000</v>
          </cell>
          <cell r="B202">
            <v>5205</v>
          </cell>
          <cell r="C202" t="str">
            <v>Maquinaria y equipo electrónico</v>
          </cell>
        </row>
        <row r="203">
          <cell r="A203" t="str">
            <v>5000</v>
          </cell>
          <cell r="B203">
            <v>5206</v>
          </cell>
          <cell r="C203" t="str">
            <v>Equipo de computación electrónico</v>
          </cell>
        </row>
        <row r="204">
          <cell r="A204" t="str">
            <v>5000</v>
          </cell>
          <cell r="B204">
            <v>5207</v>
          </cell>
          <cell r="C204" t="str">
            <v>Maquinaria y equipo diverso</v>
          </cell>
        </row>
        <row r="205">
          <cell r="A205" t="str">
            <v>5000</v>
          </cell>
          <cell r="B205">
            <v>5208</v>
          </cell>
          <cell r="C205" t="str">
            <v>Equipo para semaforización (para uso exclusivo de la Secretaría de Vialidad y Transporte)</v>
          </cell>
        </row>
        <row r="206">
          <cell r="A206" t="str">
            <v>5000</v>
          </cell>
          <cell r="B206">
            <v>5301</v>
          </cell>
          <cell r="C206" t="str">
            <v>Vehículos y equipo terrestre</v>
          </cell>
        </row>
        <row r="207">
          <cell r="A207" t="str">
            <v>5000</v>
          </cell>
          <cell r="B207">
            <v>5304</v>
          </cell>
          <cell r="C207" t="str">
            <v>Vehículos y equipo auxiliar de transporte</v>
          </cell>
        </row>
        <row r="208">
          <cell r="A208" t="str">
            <v>5000</v>
          </cell>
          <cell r="B208">
            <v>5401</v>
          </cell>
          <cell r="C208" t="str">
            <v>Equipo médico</v>
          </cell>
        </row>
        <row r="209">
          <cell r="A209" t="str">
            <v>5000</v>
          </cell>
          <cell r="B209">
            <v>5402</v>
          </cell>
          <cell r="C209" t="str">
            <v>Instrumental médico</v>
          </cell>
        </row>
        <row r="210">
          <cell r="A210" t="str">
            <v>5000</v>
          </cell>
          <cell r="B210">
            <v>5501</v>
          </cell>
          <cell r="C210" t="str">
            <v>Herramientas y máquinas-herramienta</v>
          </cell>
        </row>
        <row r="211">
          <cell r="A211" t="str">
            <v>5000</v>
          </cell>
          <cell r="B211">
            <v>5502</v>
          </cell>
          <cell r="C211" t="str">
            <v>Refacciones y accesorios mayores</v>
          </cell>
        </row>
        <row r="212">
          <cell r="A212" t="str">
            <v>5000</v>
          </cell>
          <cell r="B212">
            <v>5602</v>
          </cell>
          <cell r="C212" t="str">
            <v xml:space="preserve">Animales de reproducción </v>
          </cell>
        </row>
        <row r="213">
          <cell r="A213" t="str">
            <v>5000</v>
          </cell>
          <cell r="B213">
            <v>5701</v>
          </cell>
          <cell r="C213" t="str">
            <v>Edificios y locales</v>
          </cell>
        </row>
        <row r="214">
          <cell r="A214" t="str">
            <v>5000</v>
          </cell>
          <cell r="B214">
            <v>5702</v>
          </cell>
          <cell r="C214" t="str">
            <v>Terrenos</v>
          </cell>
        </row>
        <row r="215">
          <cell r="A215" t="str">
            <v>5000</v>
          </cell>
          <cell r="B215">
            <v>5703</v>
          </cell>
          <cell r="C215" t="str">
            <v>Indemnizaciones y expropiaciones de inmuebles</v>
          </cell>
        </row>
        <row r="216">
          <cell r="A216" t="str">
            <v>5000</v>
          </cell>
          <cell r="B216">
            <v>5801</v>
          </cell>
          <cell r="C216" t="str">
            <v>Equipo de seguridad pública (para uso exclusivo de las áreas de Seguridad Pública)</v>
          </cell>
        </row>
        <row r="217">
          <cell r="A217" t="str">
            <v>5000</v>
          </cell>
          <cell r="B217">
            <v>5802</v>
          </cell>
          <cell r="C217" t="str">
            <v>Complementarias</v>
          </cell>
        </row>
        <row r="218">
          <cell r="A218" t="str">
            <v>6000</v>
          </cell>
          <cell r="B218">
            <v>6211</v>
          </cell>
          <cell r="C218" t="str">
            <v>Construcción</v>
          </cell>
        </row>
        <row r="219">
          <cell r="A219" t="str">
            <v>6000</v>
          </cell>
          <cell r="B219">
            <v>6221</v>
          </cell>
          <cell r="C219" t="str">
            <v>Construcción</v>
          </cell>
        </row>
        <row r="220">
          <cell r="A220" t="str">
            <v>6000</v>
          </cell>
          <cell r="B220">
            <v>6222</v>
          </cell>
          <cell r="C220" t="str">
            <v>Ampliación</v>
          </cell>
        </row>
        <row r="221">
          <cell r="A221" t="str">
            <v>6000</v>
          </cell>
          <cell r="B221">
            <v>6223</v>
          </cell>
          <cell r="C221" t="str">
            <v>Rehabilitación</v>
          </cell>
        </row>
        <row r="222">
          <cell r="A222" t="str">
            <v>6000</v>
          </cell>
          <cell r="B222">
            <v>6224</v>
          </cell>
          <cell r="C222" t="str">
            <v>Proyectos</v>
          </cell>
        </row>
        <row r="223">
          <cell r="A223" t="str">
            <v>6000</v>
          </cell>
          <cell r="B223">
            <v>6231</v>
          </cell>
          <cell r="C223" t="str">
            <v>Construcción</v>
          </cell>
        </row>
        <row r="224">
          <cell r="A224" t="str">
            <v>6000</v>
          </cell>
          <cell r="B224">
            <v>6232</v>
          </cell>
          <cell r="C224" t="str">
            <v>Ampliación</v>
          </cell>
        </row>
        <row r="225">
          <cell r="A225" t="str">
            <v>6000</v>
          </cell>
          <cell r="B225">
            <v>6321</v>
          </cell>
          <cell r="C225" t="str">
            <v>Construcción</v>
          </cell>
        </row>
        <row r="226">
          <cell r="A226" t="str">
            <v>6000</v>
          </cell>
          <cell r="B226">
            <v>6322</v>
          </cell>
          <cell r="C226" t="str">
            <v>Ampliación</v>
          </cell>
        </row>
        <row r="227">
          <cell r="A227" t="str">
            <v>6000</v>
          </cell>
          <cell r="B227">
            <v>6331</v>
          </cell>
          <cell r="C227" t="str">
            <v>Construcción</v>
          </cell>
        </row>
        <row r="228">
          <cell r="A228" t="str">
            <v>6000</v>
          </cell>
          <cell r="B228">
            <v>6332</v>
          </cell>
          <cell r="C228" t="str">
            <v xml:space="preserve">Ampliación </v>
          </cell>
        </row>
        <row r="229">
          <cell r="A229" t="str">
            <v>6000</v>
          </cell>
          <cell r="B229">
            <v>6341</v>
          </cell>
          <cell r="C229" t="str">
            <v>Construcción</v>
          </cell>
        </row>
        <row r="230">
          <cell r="A230" t="str">
            <v>6000</v>
          </cell>
          <cell r="B230">
            <v>6342</v>
          </cell>
          <cell r="C230" t="str">
            <v>Ampliación</v>
          </cell>
        </row>
        <row r="231">
          <cell r="A231" t="str">
            <v>6000</v>
          </cell>
          <cell r="B231">
            <v>6343</v>
          </cell>
          <cell r="C231" t="str">
            <v>Rehabilitación</v>
          </cell>
        </row>
        <row r="232">
          <cell r="A232" t="str">
            <v>6000</v>
          </cell>
          <cell r="B232">
            <v>6344</v>
          </cell>
          <cell r="C232" t="str">
            <v>Proyectos</v>
          </cell>
        </row>
        <row r="233">
          <cell r="A233" t="str">
            <v>6000</v>
          </cell>
          <cell r="B233">
            <v>6346</v>
          </cell>
          <cell r="C233" t="str">
            <v>Equipamiento</v>
          </cell>
        </row>
        <row r="234">
          <cell r="A234" t="str">
            <v>6000</v>
          </cell>
          <cell r="B234">
            <v>6411</v>
          </cell>
          <cell r="C234" t="str">
            <v>Construcción</v>
          </cell>
        </row>
        <row r="235">
          <cell r="A235" t="str">
            <v>6000</v>
          </cell>
          <cell r="B235">
            <v>6142</v>
          </cell>
          <cell r="C235" t="str">
            <v>Ampliación</v>
          </cell>
        </row>
        <row r="236">
          <cell r="A236" t="str">
            <v>6000</v>
          </cell>
          <cell r="B236">
            <v>6143</v>
          </cell>
          <cell r="C236" t="str">
            <v>Rehabilitación</v>
          </cell>
        </row>
        <row r="237">
          <cell r="A237" t="str">
            <v>6000</v>
          </cell>
          <cell r="B237">
            <v>6122</v>
          </cell>
          <cell r="C237" t="str">
            <v>Ampliación</v>
          </cell>
        </row>
        <row r="238">
          <cell r="A238" t="str">
            <v>8000</v>
          </cell>
          <cell r="B238">
            <v>8101</v>
          </cell>
          <cell r="C238" t="str">
            <v>Erogaciones Contingentes</v>
          </cell>
        </row>
        <row r="239">
          <cell r="A239" t="str">
            <v>8000</v>
          </cell>
          <cell r="B239">
            <v>8202</v>
          </cell>
          <cell r="C239" t="str">
            <v>Erogaciones imprevistas (para uso exclusivo de la Secretaría de Finanzas)</v>
          </cell>
        </row>
        <row r="240">
          <cell r="A240" t="str">
            <v>9000</v>
          </cell>
          <cell r="B240">
            <v>9101</v>
          </cell>
          <cell r="C240" t="str">
            <v xml:space="preserve">Amortización de la deuda pública </v>
          </cell>
        </row>
        <row r="241">
          <cell r="A241" t="str">
            <v>9000</v>
          </cell>
          <cell r="B241">
            <v>9201</v>
          </cell>
          <cell r="C241" t="str">
            <v>Intereses de la deuda pública</v>
          </cell>
        </row>
        <row r="242">
          <cell r="A242" t="str">
            <v>9000</v>
          </cell>
          <cell r="B242">
            <v>9901</v>
          </cell>
          <cell r="C242" t="str">
            <v>ADEFAS por servicios personales</v>
          </cell>
        </row>
        <row r="243">
          <cell r="A243" t="str">
            <v>9000</v>
          </cell>
          <cell r="B243">
            <v>9902</v>
          </cell>
          <cell r="C243" t="str">
            <v>ADEFAS por conceptos distintos de servicios personales</v>
          </cell>
        </row>
        <row r="244">
          <cell r="A244" t="str">
            <v>9000</v>
          </cell>
          <cell r="B244">
            <v>9903</v>
          </cell>
          <cell r="C244" t="str">
            <v>Devolución de ingresos percibidos indebidamente en ejercicios fiscales anteriores</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PG X EJE GOB"/>
      <sheetName val="PRESUP X PROGRAMAS $"/>
      <sheetName val="PRESUP X PG y DEP"/>
      <sheetName val="PRESUP X CAPITULO"/>
      <sheetName val="UNID RESP X CAP GTO (SEFIN)"/>
      <sheetName val="SEFIN X PY"/>
      <sheetName val="PRESUP SEFIN X PROY CG PG UR"/>
      <sheetName val="ESTRUCT PROGRAM DESAGREGADA '09"/>
      <sheetName val="ESTRUCT PROGRAM DESAGREGADA_CED"/>
      <sheetName val="ORGANISMOS__UEG 2010"/>
      <sheetName val="COMPARA 2000-2005"/>
      <sheetName val="CATALOGO  PRESUP X U.P. y P.I."/>
      <sheetName val="CATALOGO  PRESUP X UP y UR"/>
      <sheetName val="Hoja3"/>
      <sheetName val="PADRON ORGANISMOS X OBJ GTO"/>
    </sheetNames>
    <sheetDataSet>
      <sheetData sheetId="0">
        <row r="7">
          <cell r="A7" t="str">
            <v>PROG GOB</v>
          </cell>
          <cell r="B7" t="str">
            <v>EJE GOB</v>
          </cell>
          <cell r="C7" t="str">
            <v>nombre</v>
          </cell>
          <cell r="D7" t="str">
            <v>sumaprograma</v>
          </cell>
        </row>
        <row r="8">
          <cell r="A8">
            <v>1</v>
          </cell>
          <cell r="B8">
            <v>1</v>
          </cell>
          <cell r="C8" t="str">
            <v>Desarrollo Productivo del Campo</v>
          </cell>
          <cell r="D8">
            <v>298132270</v>
          </cell>
        </row>
        <row r="9">
          <cell r="A9">
            <v>2</v>
          </cell>
          <cell r="B9">
            <v>1</v>
          </cell>
          <cell r="C9" t="str">
            <v>Ciencia y Tecnología para el Desarrollo</v>
          </cell>
          <cell r="D9">
            <v>217090750</v>
          </cell>
        </row>
        <row r="10">
          <cell r="A10">
            <v>3</v>
          </cell>
          <cell r="B10">
            <v>1</v>
          </cell>
          <cell r="C10" t="str">
            <v>Fomento a la Industria, Comercio y Servicios</v>
          </cell>
          <cell r="D10">
            <v>448304494</v>
          </cell>
        </row>
        <row r="11">
          <cell r="A11">
            <v>4</v>
          </cell>
          <cell r="B11">
            <v>1</v>
          </cell>
          <cell r="C11" t="str">
            <v>Desarrollo de Infraestructura Productiva</v>
          </cell>
          <cell r="D11">
            <v>3375154453</v>
          </cell>
        </row>
        <row r="12">
          <cell r="A12">
            <v>5</v>
          </cell>
          <cell r="B12">
            <v>1</v>
          </cell>
          <cell r="C12" t="str">
            <v>Desarrollo y Fomento al Turismo</v>
          </cell>
          <cell r="D12">
            <v>186993440</v>
          </cell>
        </row>
        <row r="13">
          <cell r="A13">
            <v>6</v>
          </cell>
          <cell r="B13">
            <v>1</v>
          </cell>
          <cell r="C13" t="str">
            <v>Generación de Empleo y Seguridad Laboral</v>
          </cell>
          <cell r="D13">
            <v>113279200</v>
          </cell>
        </row>
        <row r="14">
          <cell r="A14">
            <v>7</v>
          </cell>
          <cell r="B14">
            <v>2</v>
          </cell>
          <cell r="C14" t="str">
            <v>Educación y Deporte para una Vida Digna</v>
          </cell>
          <cell r="D14">
            <v>25961474054</v>
          </cell>
        </row>
        <row r="15">
          <cell r="A15">
            <v>8</v>
          </cell>
          <cell r="B15">
            <v>2</v>
          </cell>
          <cell r="C15" t="str">
            <v>Protección y Atención Integral a la Salud</v>
          </cell>
          <cell r="D15">
            <v>4976699003</v>
          </cell>
        </row>
        <row r="16">
          <cell r="A16">
            <v>9</v>
          </cell>
          <cell r="B16">
            <v>2</v>
          </cell>
          <cell r="C16" t="str">
            <v>Desarrollo y Fomento a la Cultura</v>
          </cell>
          <cell r="D16">
            <v>318752844</v>
          </cell>
        </row>
        <row r="17">
          <cell r="A17">
            <v>10</v>
          </cell>
          <cell r="B17">
            <v>2</v>
          </cell>
          <cell r="C17" t="str">
            <v>Desarrollo Humano y Social Sustentable</v>
          </cell>
          <cell r="D17">
            <v>1452708206</v>
          </cell>
        </row>
        <row r="18">
          <cell r="A18">
            <v>11</v>
          </cell>
          <cell r="B18">
            <v>2</v>
          </cell>
          <cell r="C18" t="str">
            <v>Preservación y Restauración del Medio Ambiente</v>
          </cell>
          <cell r="D18">
            <v>97794890</v>
          </cell>
        </row>
        <row r="19">
          <cell r="A19">
            <v>12</v>
          </cell>
          <cell r="B19">
            <v>3</v>
          </cell>
          <cell r="C19" t="str">
            <v>Procuración de Justicia</v>
          </cell>
          <cell r="D19">
            <v>1304581026</v>
          </cell>
        </row>
        <row r="20">
          <cell r="A20">
            <v>13</v>
          </cell>
          <cell r="B20">
            <v>3</v>
          </cell>
          <cell r="C20" t="str">
            <v>Protección Civil</v>
          </cell>
          <cell r="D20">
            <v>94387160</v>
          </cell>
        </row>
        <row r="21">
          <cell r="A21">
            <v>14</v>
          </cell>
          <cell r="B21">
            <v>3</v>
          </cell>
          <cell r="C21" t="str">
            <v>Seguridad Pública</v>
          </cell>
          <cell r="D21">
            <v>2283565924</v>
          </cell>
        </row>
        <row r="22">
          <cell r="A22">
            <v>15</v>
          </cell>
          <cell r="B22">
            <v>3</v>
          </cell>
          <cell r="C22" t="str">
            <v>Seguridad Jurídica de Ciudadanos y Bienes</v>
          </cell>
          <cell r="D22">
            <v>1138992625</v>
          </cell>
        </row>
        <row r="23">
          <cell r="A23">
            <v>16</v>
          </cell>
          <cell r="B23">
            <v>3</v>
          </cell>
          <cell r="C23" t="str">
            <v>Impulso al Desarrollo Democrático</v>
          </cell>
          <cell r="D23">
            <v>1089932758</v>
          </cell>
        </row>
        <row r="24">
          <cell r="A24">
            <v>17</v>
          </cell>
          <cell r="B24">
            <v>4</v>
          </cell>
          <cell r="C24" t="str">
            <v>Fortalecimiento Institucional</v>
          </cell>
          <cell r="D24">
            <v>16557639850</v>
          </cell>
        </row>
        <row r="25">
          <cell r="A25">
            <v>18</v>
          </cell>
          <cell r="B25">
            <v>4</v>
          </cell>
          <cell r="C25" t="str">
            <v>Derechos Humanos</v>
          </cell>
          <cell r="D25">
            <v>92575420</v>
          </cell>
        </row>
        <row r="26">
          <cell r="A26">
            <v>19</v>
          </cell>
          <cell r="B26">
            <v>4</v>
          </cell>
          <cell r="C26" t="str">
            <v>Participación Ciudadana</v>
          </cell>
          <cell r="D26">
            <v>20453850</v>
          </cell>
        </row>
        <row r="27">
          <cell r="A27">
            <v>20</v>
          </cell>
          <cell r="B27">
            <v>2</v>
          </cell>
          <cell r="C27" t="str">
            <v>Movilidad</v>
          </cell>
          <cell r="D27">
            <v>775850025</v>
          </cell>
        </row>
        <row r="28">
          <cell r="A28">
            <v>21</v>
          </cell>
          <cell r="B28">
            <v>1</v>
          </cell>
          <cell r="C28" t="str">
            <v>Administración y Uso del Agua</v>
          </cell>
          <cell r="D28">
            <v>326410360</v>
          </cell>
        </row>
        <row r="29">
          <cell r="A29">
            <v>22</v>
          </cell>
          <cell r="B29">
            <v>1</v>
          </cell>
          <cell r="C29" t="str">
            <v>Juegos Panamericanos</v>
          </cell>
          <cell r="D29">
            <v>53444270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FINANZAS 1999"/>
      <sheetName val="ESTRUCT 1998"/>
    </sheetNames>
    <sheetDataSet>
      <sheetData sheetId="0">
        <row r="15">
          <cell r="A15">
            <v>1</v>
          </cell>
          <cell r="B15">
            <v>1</v>
          </cell>
          <cell r="E15" t="str">
            <v>001</v>
          </cell>
          <cell r="I15" t="str">
            <v>ATENCION  A LAS ASOCIACIONES DE PADRES DE FAMILIA</v>
          </cell>
        </row>
        <row r="18">
          <cell r="C18" t="str">
            <v>8</v>
          </cell>
          <cell r="G18" t="str">
            <v>COMUNICACION SOCIAL Y DIFUSION INSTITUCIONAL</v>
          </cell>
        </row>
        <row r="19">
          <cell r="D19" t="str">
            <v>006</v>
          </cell>
          <cell r="H19" t="str">
            <v>COBERTURA Y EQUIDAD A LA DEMANDA EDUCATIVA</v>
          </cell>
        </row>
        <row r="20">
          <cell r="A20">
            <v>2</v>
          </cell>
          <cell r="B20">
            <v>1</v>
          </cell>
          <cell r="E20" t="str">
            <v>001</v>
          </cell>
          <cell r="I20" t="str">
            <v>DIFUSION DEL PROGRAMA DE EDUCACION PREESCOLAR</v>
          </cell>
        </row>
        <row r="21">
          <cell r="A21">
            <v>3</v>
          </cell>
          <cell r="B21">
            <v>1</v>
          </cell>
          <cell r="E21" t="str">
            <v>002</v>
          </cell>
          <cell r="I21" t="str">
            <v>DIFUSION DEL PROGRAMA DE EDUCACION INICIAL</v>
          </cell>
        </row>
        <row r="22">
          <cell r="A22">
            <v>4</v>
          </cell>
          <cell r="B22">
            <v>1</v>
          </cell>
          <cell r="E22" t="str">
            <v>003</v>
          </cell>
          <cell r="I22" t="str">
            <v>DIFUSION DEL PROGRAMA DE EDUCACION ESPECIAL</v>
          </cell>
        </row>
        <row r="25">
          <cell r="C25" t="str">
            <v>12</v>
          </cell>
          <cell r="G25" t="str">
            <v>CAPACITACION Y APOYO TECNICO A MUNICIPIOS</v>
          </cell>
        </row>
        <row r="27">
          <cell r="C27" t="str">
            <v>18</v>
          </cell>
          <cell r="G27" t="str">
            <v>INFRAESTRUCTURA Y EQUIPAMIENTO EDUCATIVO</v>
          </cell>
        </row>
        <row r="28">
          <cell r="D28" t="str">
            <v>006</v>
          </cell>
          <cell r="H28" t="str">
            <v>COBERTURA Y EQUIDAD A LA DEMANDA EDUCATIVA</v>
          </cell>
        </row>
        <row r="29">
          <cell r="A29">
            <v>5</v>
          </cell>
          <cell r="B29">
            <v>1</v>
          </cell>
          <cell r="E29" t="str">
            <v>001</v>
          </cell>
          <cell r="I29" t="str">
            <v>EQUIPAMIENTO ESCOLAR PARA LA EDUCACION BASICA</v>
          </cell>
        </row>
        <row r="30">
          <cell r="A30">
            <v>6</v>
          </cell>
          <cell r="B30">
            <v>1</v>
          </cell>
          <cell r="E30" t="str">
            <v>002</v>
          </cell>
          <cell r="I30" t="str">
            <v>MANTENIMIENTO PREVENTIVO</v>
          </cell>
        </row>
        <row r="33">
          <cell r="C33" t="str">
            <v>25</v>
          </cell>
          <cell r="G33" t="str">
            <v>PROGRAMA DE DESARROLLO REGIONAL</v>
          </cell>
        </row>
        <row r="34">
          <cell r="D34" t="str">
            <v>001</v>
          </cell>
          <cell r="H34" t="str">
            <v>CONSOLIDAR LA REORGANIZACION DEL SISTEMA EDUCATIVO ESTATAL</v>
          </cell>
        </row>
        <row r="35">
          <cell r="A35">
            <v>8</v>
          </cell>
          <cell r="B35">
            <v>1</v>
          </cell>
          <cell r="E35" t="str">
            <v>001</v>
          </cell>
          <cell r="I35" t="str">
            <v>ADMINISTRACION REGIONAL</v>
          </cell>
        </row>
        <row r="38">
          <cell r="C38" t="str">
            <v>27</v>
          </cell>
          <cell r="G38" t="str">
            <v>DIFUSION Y PROMOCION CULTURAL Y DEL DEPORTE</v>
          </cell>
        </row>
        <row r="39">
          <cell r="D39" t="str">
            <v>004</v>
          </cell>
          <cell r="H39" t="str">
            <v>ELEVAR SUSTANTIVAMENTE LA CALIDAD DE LA EDUCACION</v>
          </cell>
        </row>
        <row r="40">
          <cell r="A40">
            <v>9</v>
          </cell>
          <cell r="B40">
            <v>1</v>
          </cell>
          <cell r="E40" t="str">
            <v>001</v>
          </cell>
          <cell r="I40" t="str">
            <v>EDUCACION FISICA PARA LA EDUCACION BASICA</v>
          </cell>
        </row>
        <row r="43">
          <cell r="C43" t="str">
            <v>28</v>
          </cell>
          <cell r="G43" t="str">
            <v>POLITICA, PLANEACION Y DESARROLLO DE LA EDUCACION</v>
          </cell>
        </row>
        <row r="44">
          <cell r="D44" t="str">
            <v>006</v>
          </cell>
          <cell r="H44" t="str">
            <v>COBERTURA Y EQUIDAD A LA DEMANDA EDUCATIVA</v>
          </cell>
        </row>
        <row r="45">
          <cell r="A45">
            <v>10</v>
          </cell>
          <cell r="B45">
            <v>1</v>
          </cell>
          <cell r="E45" t="str">
            <v>001</v>
          </cell>
          <cell r="I45" t="str">
            <v>MICROPLANEACION</v>
          </cell>
        </row>
        <row r="46">
          <cell r="A46">
            <v>11</v>
          </cell>
          <cell r="B46">
            <v>1</v>
          </cell>
          <cell r="E46" t="str">
            <v>002</v>
          </cell>
          <cell r="I46" t="str">
            <v>INSCRIPCIONES EN FEBRERO</v>
          </cell>
        </row>
        <row r="47">
          <cell r="A47">
            <v>12</v>
          </cell>
          <cell r="B47">
            <v>1</v>
          </cell>
          <cell r="E47" t="str">
            <v>003</v>
          </cell>
          <cell r="I47" t="str">
            <v>SISTEMA ESTATAL DE EVALUACION EDUCATIVA</v>
          </cell>
        </row>
        <row r="49">
          <cell r="C49" t="str">
            <v>29</v>
          </cell>
          <cell r="G49" t="str">
            <v>FORTALECIMIENTO A LA EDUCACION BASICA</v>
          </cell>
        </row>
        <row r="50">
          <cell r="D50" t="str">
            <v>006</v>
          </cell>
          <cell r="H50" t="str">
            <v>COBERTURA Y EQUIDAD A LA DEMANDA EDUCATIVA</v>
          </cell>
        </row>
        <row r="51">
          <cell r="A51">
            <v>13</v>
          </cell>
          <cell r="B51">
            <v>1</v>
          </cell>
          <cell r="E51" t="str">
            <v>001</v>
          </cell>
          <cell r="I51" t="str">
            <v>SUPERVISION Y ASESORIA EN EDUCACION INICIAL</v>
          </cell>
        </row>
        <row r="52">
          <cell r="A52">
            <v>14</v>
          </cell>
          <cell r="B52">
            <v>1</v>
          </cell>
          <cell r="E52" t="str">
            <v>002</v>
          </cell>
          <cell r="I52" t="str">
            <v>CENTRO DE DESARROLLO INFANTIL</v>
          </cell>
        </row>
        <row r="53">
          <cell r="A53">
            <v>15</v>
          </cell>
          <cell r="B53">
            <v>1</v>
          </cell>
          <cell r="E53" t="str">
            <v>003</v>
          </cell>
          <cell r="I53" t="str">
            <v>ORIENTACION A PADRES DE FAMILIA</v>
          </cell>
        </row>
        <row r="54">
          <cell r="A54">
            <v>16</v>
          </cell>
          <cell r="B54">
            <v>1</v>
          </cell>
          <cell r="E54" t="str">
            <v>004</v>
          </cell>
          <cell r="I54" t="str">
            <v>ORIENTACION A PADRES DE FAMILIA INDIGENA</v>
          </cell>
        </row>
        <row r="55">
          <cell r="A55">
            <v>17</v>
          </cell>
          <cell r="B55">
            <v>1</v>
          </cell>
          <cell r="E55" t="str">
            <v>005</v>
          </cell>
          <cell r="I55" t="str">
            <v>PREESCOLAR GENERAL</v>
          </cell>
        </row>
        <row r="56">
          <cell r="A56">
            <v>18</v>
          </cell>
          <cell r="B56">
            <v>1</v>
          </cell>
          <cell r="E56" t="str">
            <v>006</v>
          </cell>
          <cell r="I56" t="str">
            <v>SUPERVISION Y ASESORIA EN EDUCACION PREESCOLAR</v>
          </cell>
        </row>
        <row r="57">
          <cell r="A57">
            <v>19</v>
          </cell>
          <cell r="B57">
            <v>1</v>
          </cell>
          <cell r="E57" t="str">
            <v>007</v>
          </cell>
          <cell r="I57" t="str">
            <v>ALTERNATIVAS PARA LA EDUCACION PREESCOLAR RURAL</v>
          </cell>
        </row>
        <row r="58">
          <cell r="A58">
            <v>20</v>
          </cell>
          <cell r="B58">
            <v>1</v>
          </cell>
          <cell r="E58" t="str">
            <v>008</v>
          </cell>
          <cell r="I58" t="str">
            <v>PREESCOLAR INDIGENA</v>
          </cell>
        </row>
        <row r="59">
          <cell r="A59">
            <v>21</v>
          </cell>
          <cell r="B59">
            <v>1</v>
          </cell>
          <cell r="E59" t="str">
            <v>009</v>
          </cell>
          <cell r="I59" t="str">
            <v>RECONOCIMIENTOS Y ESTIMULOS PARA ALUMNOS</v>
          </cell>
        </row>
        <row r="60">
          <cell r="A60">
            <v>22</v>
          </cell>
          <cell r="B60">
            <v>1</v>
          </cell>
          <cell r="E60" t="str">
            <v>010</v>
          </cell>
          <cell r="I60" t="str">
            <v>SUPERVISION Y ASESORIA EN EDUC. PRIMARIA</v>
          </cell>
        </row>
        <row r="61">
          <cell r="A61">
            <v>23</v>
          </cell>
          <cell r="B61">
            <v>1</v>
          </cell>
          <cell r="E61" t="str">
            <v>011</v>
          </cell>
          <cell r="I61" t="str">
            <v>P R O N A L E E S   ( PALEM )</v>
          </cell>
        </row>
        <row r="62">
          <cell r="A62">
            <v>24</v>
          </cell>
          <cell r="B62">
            <v>1</v>
          </cell>
          <cell r="E62" t="str">
            <v>012</v>
          </cell>
          <cell r="I62" t="str">
            <v>RINCONES DE LECTURA</v>
          </cell>
        </row>
        <row r="63">
          <cell r="A63">
            <v>25</v>
          </cell>
          <cell r="B63">
            <v>1</v>
          </cell>
          <cell r="E63" t="str">
            <v>013</v>
          </cell>
          <cell r="I63" t="str">
            <v>PRIMARIA GENERAL</v>
          </cell>
        </row>
        <row r="64">
          <cell r="A64">
            <v>26</v>
          </cell>
          <cell r="B64">
            <v>1</v>
          </cell>
          <cell r="E64" t="str">
            <v>014</v>
          </cell>
          <cell r="I64" t="str">
            <v>ATENCION PREVENTIVA Y COMPENSATORIA</v>
          </cell>
        </row>
        <row r="65">
          <cell r="A65">
            <v>27</v>
          </cell>
          <cell r="B65">
            <v>1</v>
          </cell>
          <cell r="E65" t="str">
            <v>015</v>
          </cell>
          <cell r="I65" t="str">
            <v>CARRERA MAGISTERIAL</v>
          </cell>
        </row>
        <row r="66">
          <cell r="A66">
            <v>28</v>
          </cell>
          <cell r="B66">
            <v>1</v>
          </cell>
          <cell r="E66" t="str">
            <v>016</v>
          </cell>
          <cell r="I66" t="str">
            <v>PRIMARIA PARA NIÑOS MIGRANTES</v>
          </cell>
        </row>
        <row r="67">
          <cell r="A67">
            <v>29</v>
          </cell>
          <cell r="B67">
            <v>1</v>
          </cell>
          <cell r="E67" t="str">
            <v>017</v>
          </cell>
          <cell r="I67" t="str">
            <v>PRIMARIA INDIGENA</v>
          </cell>
        </row>
        <row r="68">
          <cell r="A68">
            <v>30</v>
          </cell>
          <cell r="B68">
            <v>1</v>
          </cell>
          <cell r="E68" t="str">
            <v>018</v>
          </cell>
          <cell r="I68" t="str">
            <v>SUPERVISION Y ASESORIA EN PRIMARIA INDIGENA</v>
          </cell>
        </row>
        <row r="69">
          <cell r="A69">
            <v>31</v>
          </cell>
          <cell r="B69">
            <v>1</v>
          </cell>
          <cell r="E69" t="str">
            <v>019</v>
          </cell>
          <cell r="I69" t="str">
            <v>SUPERVISION Y ASESORIA  EN EDUC. SEC. GENERAL.</v>
          </cell>
        </row>
        <row r="70">
          <cell r="A70">
            <v>32</v>
          </cell>
          <cell r="B70">
            <v>1</v>
          </cell>
          <cell r="E70" t="str">
            <v>020</v>
          </cell>
          <cell r="I70" t="str">
            <v>SECUNDARIA GENERAL</v>
          </cell>
        </row>
        <row r="71">
          <cell r="A71">
            <v>33</v>
          </cell>
          <cell r="B71">
            <v>1</v>
          </cell>
          <cell r="E71" t="str">
            <v>021</v>
          </cell>
          <cell r="I71" t="str">
            <v>SUPERVISION Y ASESORIA EN EDUC. SEC. TECNICA</v>
          </cell>
        </row>
        <row r="72">
          <cell r="A72">
            <v>34</v>
          </cell>
          <cell r="B72">
            <v>1</v>
          </cell>
          <cell r="E72" t="str">
            <v>022</v>
          </cell>
          <cell r="I72" t="str">
            <v>SECUNDARIA TECNICA</v>
          </cell>
        </row>
        <row r="73">
          <cell r="A73">
            <v>35</v>
          </cell>
          <cell r="B73">
            <v>1</v>
          </cell>
          <cell r="E73" t="str">
            <v>023</v>
          </cell>
          <cell r="I73" t="str">
            <v>SUPERVISION Y ASESORIA EN EDUC. TELESECUNDARIA</v>
          </cell>
        </row>
        <row r="74">
          <cell r="A74">
            <v>36</v>
          </cell>
          <cell r="B74">
            <v>1</v>
          </cell>
          <cell r="E74" t="str">
            <v>024</v>
          </cell>
          <cell r="I74" t="str">
            <v>TELESECUNDARIA</v>
          </cell>
        </row>
        <row r="75">
          <cell r="A75">
            <v>37</v>
          </cell>
          <cell r="B75">
            <v>1</v>
          </cell>
          <cell r="E75" t="str">
            <v>025</v>
          </cell>
          <cell r="I75" t="str">
            <v>BECAS PARA PRIMARIA</v>
          </cell>
        </row>
        <row r="76">
          <cell r="A76">
            <v>38</v>
          </cell>
          <cell r="B76">
            <v>1</v>
          </cell>
          <cell r="E76" t="str">
            <v>026</v>
          </cell>
          <cell r="I76" t="str">
            <v>BECAS PARA SECUNDARIA GENERAL</v>
          </cell>
        </row>
        <row r="77">
          <cell r="A77">
            <v>39</v>
          </cell>
          <cell r="B77">
            <v>1</v>
          </cell>
          <cell r="E77" t="str">
            <v>027</v>
          </cell>
          <cell r="I77" t="str">
            <v>BECAS PARA SECUNDARIA TECNICA</v>
          </cell>
        </row>
        <row r="78">
          <cell r="A78">
            <v>40</v>
          </cell>
          <cell r="B78">
            <v>1</v>
          </cell>
          <cell r="E78" t="str">
            <v>028</v>
          </cell>
          <cell r="I78" t="str">
            <v>APOYO TECNICO PEDAG. PARA  LA EDUCACION BASICA</v>
          </cell>
        </row>
        <row r="79">
          <cell r="A79">
            <v>41</v>
          </cell>
          <cell r="B79">
            <v>1</v>
          </cell>
          <cell r="E79" t="str">
            <v>029</v>
          </cell>
          <cell r="I79" t="str">
            <v>DISTRIBUCION DE LIBROS DE TEXTO GRATUITOS</v>
          </cell>
        </row>
        <row r="80">
          <cell r="A80">
            <v>42</v>
          </cell>
          <cell r="B80">
            <v>1</v>
          </cell>
          <cell r="E80" t="str">
            <v>030</v>
          </cell>
          <cell r="I80" t="str">
            <v>INTERNADOS EN EDUCACION PRIMARIA</v>
          </cell>
        </row>
        <row r="82">
          <cell r="C82" t="str">
            <v>30</v>
          </cell>
          <cell r="G82" t="str">
            <v>EDUCACION EXTRAESCOLAR</v>
          </cell>
        </row>
        <row r="83">
          <cell r="D83" t="str">
            <v>006</v>
          </cell>
          <cell r="H83" t="str">
            <v>COBERTURA Y EQUIDAD A LA DEMANDA EDUCATIVA</v>
          </cell>
        </row>
        <row r="84">
          <cell r="A84">
            <v>43</v>
          </cell>
          <cell r="B84">
            <v>1</v>
          </cell>
          <cell r="E84" t="str">
            <v>001</v>
          </cell>
          <cell r="I84" t="str">
            <v>CENTRO DE ATENCION  PSICOPEDAGOGICA  EN EDUC. PREESCOLAR</v>
          </cell>
        </row>
        <row r="85">
          <cell r="A85">
            <v>44</v>
          </cell>
          <cell r="B85">
            <v>1</v>
          </cell>
          <cell r="E85" t="str">
            <v>002</v>
          </cell>
          <cell r="I85" t="str">
            <v>EDUCACION ESPECIAL EN ZONAS RURALES</v>
          </cell>
        </row>
        <row r="86">
          <cell r="A86">
            <v>45</v>
          </cell>
          <cell r="B86">
            <v>1</v>
          </cell>
          <cell r="E86" t="str">
            <v>003</v>
          </cell>
          <cell r="I86" t="str">
            <v>CENTROS ORIENTACION EVALUACION Y CANALIZACION</v>
          </cell>
        </row>
        <row r="87">
          <cell r="A87">
            <v>46</v>
          </cell>
          <cell r="B87">
            <v>1</v>
          </cell>
          <cell r="E87" t="str">
            <v>004</v>
          </cell>
          <cell r="I87" t="str">
            <v>INVESTIGACION Y ACTUALIZACION DE PERSONAL EN EDUC. ESP.</v>
          </cell>
        </row>
        <row r="88">
          <cell r="A88">
            <v>47</v>
          </cell>
          <cell r="B88">
            <v>1</v>
          </cell>
          <cell r="E88" t="str">
            <v>005</v>
          </cell>
          <cell r="I88" t="str">
            <v>ESCUELA DE EDUCACION ESPECIAL</v>
          </cell>
        </row>
        <row r="89">
          <cell r="A89">
            <v>48</v>
          </cell>
          <cell r="B89">
            <v>1</v>
          </cell>
          <cell r="E89" t="str">
            <v>006</v>
          </cell>
          <cell r="I89" t="str">
            <v>CENTROS PSICOPEDAGOGICOS</v>
          </cell>
        </row>
        <row r="90">
          <cell r="A90">
            <v>49</v>
          </cell>
          <cell r="B90">
            <v>1</v>
          </cell>
          <cell r="E90" t="str">
            <v>007</v>
          </cell>
          <cell r="I90" t="str">
            <v>UNIDAD DE GRUPOS INTEGRADOS</v>
          </cell>
        </row>
        <row r="91">
          <cell r="A91">
            <v>50</v>
          </cell>
          <cell r="B91">
            <v>1</v>
          </cell>
          <cell r="E91" t="str">
            <v>008</v>
          </cell>
          <cell r="I91" t="str">
            <v>CENTROS DE CAPACITACION EDUC. ESPECIAL</v>
          </cell>
        </row>
        <row r="92">
          <cell r="A92">
            <v>51</v>
          </cell>
          <cell r="B92">
            <v>1</v>
          </cell>
          <cell r="E92" t="str">
            <v>009</v>
          </cell>
          <cell r="I92" t="str">
            <v>ATENCION A NIÑOS Y JOVENES CON CAPACIDADES SOBRESALIENTES</v>
          </cell>
        </row>
        <row r="93">
          <cell r="A93">
            <v>52</v>
          </cell>
          <cell r="B93">
            <v>1</v>
          </cell>
          <cell r="E93" t="str">
            <v>010</v>
          </cell>
          <cell r="I93" t="str">
            <v>ATENCION A NIÑOS Y JOVENES AUTISTAS</v>
          </cell>
        </row>
        <row r="96">
          <cell r="C96" t="str">
            <v>31</v>
          </cell>
          <cell r="G96" t="str">
            <v>EDUCACION DE POSGRADO</v>
          </cell>
        </row>
        <row r="97">
          <cell r="D97" t="str">
            <v>003</v>
          </cell>
          <cell r="H97" t="str">
            <v>REVALORAR LA FUNCION SOCIAL DE LOS DOCENTES</v>
          </cell>
        </row>
        <row r="98">
          <cell r="A98">
            <v>53</v>
          </cell>
          <cell r="B98">
            <v>1</v>
          </cell>
          <cell r="E98" t="str">
            <v>001</v>
          </cell>
          <cell r="I98" t="str">
            <v>EDUCACION DE POSGRADO PEDAGOGICO</v>
          </cell>
        </row>
        <row r="101">
          <cell r="C101" t="str">
            <v>32</v>
          </cell>
          <cell r="G101" t="str">
            <v>EDUCACION MEDIA SUPERIOR</v>
          </cell>
        </row>
        <row r="103">
          <cell r="C103" t="str">
            <v>33</v>
          </cell>
          <cell r="G103" t="str">
            <v>EDUCACION PARA ADULTOS</v>
          </cell>
        </row>
        <row r="104">
          <cell r="D104" t="str">
            <v>006</v>
          </cell>
          <cell r="H104" t="str">
            <v>COBERTURA Y EQUIDAD A LA DEMANDA EDUCATIVA</v>
          </cell>
        </row>
        <row r="105">
          <cell r="A105">
            <v>54</v>
          </cell>
          <cell r="B105">
            <v>1</v>
          </cell>
          <cell r="E105" t="str">
            <v>001</v>
          </cell>
          <cell r="I105" t="str">
            <v>CENTROS DE EDUCACION EXTRAESCOLAR</v>
          </cell>
        </row>
        <row r="106">
          <cell r="A106">
            <v>56</v>
          </cell>
          <cell r="B106">
            <v>1</v>
          </cell>
          <cell r="E106" t="str">
            <v>002</v>
          </cell>
          <cell r="I106" t="str">
            <v>MISIONES CULTURALES</v>
          </cell>
        </row>
        <row r="109">
          <cell r="C109" t="str">
            <v>34</v>
          </cell>
          <cell r="G109" t="str">
            <v>EDUCACION SUPERIOR</v>
          </cell>
        </row>
        <row r="110">
          <cell r="D110" t="str">
            <v>004</v>
          </cell>
          <cell r="H110" t="str">
            <v>ELEVAR SUSTANTIVAMENTE LA CALIDAD DE LA EDUCACION</v>
          </cell>
        </row>
        <row r="111">
          <cell r="A111">
            <v>57</v>
          </cell>
          <cell r="B111">
            <v>1</v>
          </cell>
          <cell r="E111" t="str">
            <v>001</v>
          </cell>
          <cell r="I111" t="str">
            <v>DIFUSION Y EXTENSION UNIVERSITARIA</v>
          </cell>
        </row>
        <row r="112">
          <cell r="A112">
            <v>58</v>
          </cell>
          <cell r="B112">
            <v>1</v>
          </cell>
          <cell r="E112" t="str">
            <v>002</v>
          </cell>
          <cell r="I112" t="str">
            <v>MEJORAMIENTO DE BIBLIOTECAS</v>
          </cell>
        </row>
        <row r="113">
          <cell r="A113">
            <v>59</v>
          </cell>
          <cell r="B113">
            <v>1</v>
          </cell>
          <cell r="E113" t="str">
            <v>003</v>
          </cell>
          <cell r="I113" t="str">
            <v>INVESTIGACION DE CIENCIAS DE LA EDUCACION  UPN</v>
          </cell>
        </row>
        <row r="114">
          <cell r="A114">
            <v>60</v>
          </cell>
          <cell r="B114">
            <v>1</v>
          </cell>
          <cell r="E114" t="str">
            <v>004</v>
          </cell>
          <cell r="I114" t="str">
            <v>NORMAL DE EDUCACION PREESCOLAR</v>
          </cell>
        </row>
        <row r="115">
          <cell r="A115">
            <v>61</v>
          </cell>
          <cell r="B115">
            <v>1</v>
          </cell>
          <cell r="E115" t="str">
            <v>005</v>
          </cell>
          <cell r="I115" t="str">
            <v>NORMAL DE EDUCACION PRIMARIA</v>
          </cell>
        </row>
        <row r="116">
          <cell r="A116">
            <v>62</v>
          </cell>
          <cell r="B116">
            <v>1</v>
          </cell>
          <cell r="E116" t="str">
            <v>006</v>
          </cell>
          <cell r="I116" t="str">
            <v>NORMAL RURAL</v>
          </cell>
        </row>
        <row r="117">
          <cell r="A117">
            <v>63</v>
          </cell>
          <cell r="B117">
            <v>1</v>
          </cell>
          <cell r="E117" t="str">
            <v>007</v>
          </cell>
          <cell r="I117" t="str">
            <v>EDUCACION SUPERIOR PEDAGOGICA  (UPN)</v>
          </cell>
        </row>
        <row r="118">
          <cell r="A118">
            <v>64</v>
          </cell>
          <cell r="B118">
            <v>1</v>
          </cell>
          <cell r="E118" t="str">
            <v>008</v>
          </cell>
          <cell r="I118" t="str">
            <v>NORMAL DE  ESPECIALIZACION</v>
          </cell>
        </row>
        <row r="119">
          <cell r="A119">
            <v>65</v>
          </cell>
          <cell r="B119">
            <v>1</v>
          </cell>
          <cell r="E119" t="str">
            <v>009</v>
          </cell>
          <cell r="I119" t="str">
            <v>BECAS PARA NORMAL EXPERIMENTAL</v>
          </cell>
        </row>
        <row r="120">
          <cell r="A120">
            <v>66</v>
          </cell>
          <cell r="B120">
            <v>1</v>
          </cell>
          <cell r="E120" t="str">
            <v>010</v>
          </cell>
          <cell r="I120" t="str">
            <v>BECAS EN CENTROS REGIONALES DE EDUC. NORMAL</v>
          </cell>
        </row>
        <row r="122">
          <cell r="C122" t="str">
            <v>39</v>
          </cell>
          <cell r="G122" t="str">
            <v>PROGRAMA JALISCO DE ABASTO Y ASISTENCIA SOCIAL</v>
          </cell>
        </row>
        <row r="124">
          <cell r="C124" t="str">
            <v>41</v>
          </cell>
          <cell r="G124" t="str">
            <v>CAPACITACION Y DESARROLLO DEL SERVIDOR PUBLICO</v>
          </cell>
        </row>
        <row r="127">
          <cell r="C127" t="str">
            <v>039</v>
          </cell>
          <cell r="G127" t="str">
            <v>PROGRAMA JALISCO DE ABASTO Y ASISTENCIA SOCIAL</v>
          </cell>
        </row>
        <row r="128">
          <cell r="D128" t="str">
            <v>004</v>
          </cell>
          <cell r="H128" t="str">
            <v>ELEVAR SUSTANTIVAMENTE LA CALIDAD DE LA EDUCACION</v>
          </cell>
        </row>
        <row r="129">
          <cell r="A129">
            <v>67</v>
          </cell>
          <cell r="B129">
            <v>1</v>
          </cell>
          <cell r="E129" t="str">
            <v>001</v>
          </cell>
          <cell r="I129" t="str">
            <v>EDUCACION PARA LA HIGIENE</v>
          </cell>
        </row>
        <row r="130">
          <cell r="A130">
            <v>68</v>
          </cell>
          <cell r="B130">
            <v>1</v>
          </cell>
          <cell r="E130" t="str">
            <v>002</v>
          </cell>
          <cell r="I130" t="str">
            <v>SEGURIDAD Y EMERGENCIA ESCOLAR</v>
          </cell>
        </row>
        <row r="133">
          <cell r="C133" t="str">
            <v>041</v>
          </cell>
          <cell r="G133" t="str">
            <v>CAPACITACIÓN Y DESARROLLO DEL SERVIDOR PUBLICO</v>
          </cell>
        </row>
        <row r="134">
          <cell r="D134" t="str">
            <v>003</v>
          </cell>
          <cell r="H134" t="str">
            <v>REVALORAR LA FUNCION SOCIAL DE LOS DOCENTES</v>
          </cell>
        </row>
        <row r="135">
          <cell r="A135">
            <v>69</v>
          </cell>
          <cell r="B135">
            <v>1</v>
          </cell>
          <cell r="E135" t="str">
            <v>001</v>
          </cell>
          <cell r="I135" t="str">
            <v>ACTUALIZACION DEL MAGISTERIO</v>
          </cell>
        </row>
        <row r="136">
          <cell r="A136">
            <v>70</v>
          </cell>
          <cell r="B136">
            <v>1</v>
          </cell>
          <cell r="E136" t="str">
            <v>002</v>
          </cell>
          <cell r="I136" t="str">
            <v>CENTROS DE MAESTROS</v>
          </cell>
        </row>
        <row r="137">
          <cell r="A137">
            <v>71</v>
          </cell>
          <cell r="B137">
            <v>1</v>
          </cell>
          <cell r="E137" t="str">
            <v>003</v>
          </cell>
          <cell r="I137" t="str">
            <v>CEDERHTEJ</v>
          </cell>
        </row>
        <row r="138">
          <cell r="A138">
            <v>72</v>
          </cell>
          <cell r="B138">
            <v>1</v>
          </cell>
          <cell r="E138" t="str">
            <v>004</v>
          </cell>
          <cell r="I138" t="str">
            <v>EN LA COMUNIDAD ENCUENTROS (ENLACE)</v>
          </cell>
        </row>
        <row r="141">
          <cell r="C141" t="str">
            <v>42</v>
          </cell>
          <cell r="G141" t="str">
            <v>MODERNIZACION TECNOLOGICA Y DE SISTEMAS DE INFORMACION</v>
          </cell>
        </row>
        <row r="142">
          <cell r="D142" t="str">
            <v>001</v>
          </cell>
          <cell r="H142" t="str">
            <v>CONSOLIDAR LA REORGANIZACION DEL SISTEMA EDUCATIVO ESTATAL</v>
          </cell>
        </row>
        <row r="143">
          <cell r="A143">
            <v>73</v>
          </cell>
          <cell r="B143">
            <v>1</v>
          </cell>
          <cell r="E143" t="str">
            <v>001</v>
          </cell>
          <cell r="I143" t="str">
            <v>REDES DE COMPUTACION INSTITUCIONAL</v>
          </cell>
        </row>
        <row r="144">
          <cell r="A144">
            <v>74</v>
          </cell>
          <cell r="B144">
            <v>1</v>
          </cell>
          <cell r="E144" t="str">
            <v>002</v>
          </cell>
          <cell r="I144" t="str">
            <v>SISTEMA INTEGRAL DE ADMINISTRACION DE PERSONAL</v>
          </cell>
        </row>
        <row r="147">
          <cell r="C147" t="str">
            <v>44</v>
          </cell>
          <cell r="G147" t="str">
            <v>ADMINISTRACION GUBERNAMENTAL</v>
          </cell>
        </row>
        <row r="148">
          <cell r="D148" t="str">
            <v>001</v>
          </cell>
          <cell r="H148" t="str">
            <v>CONSOLIDAR LA REORGANIZACION DEL SISTEMA EDUCATIVO ESTATAL</v>
          </cell>
        </row>
        <row r="149">
          <cell r="A149">
            <v>75</v>
          </cell>
          <cell r="B149">
            <v>1</v>
          </cell>
          <cell r="E149" t="str">
            <v>001</v>
          </cell>
          <cell r="I149" t="str">
            <v>DESARROLLO ADMINISTRATIVO</v>
          </cell>
        </row>
        <row r="150">
          <cell r="A150">
            <v>76</v>
          </cell>
          <cell r="B150">
            <v>1</v>
          </cell>
          <cell r="E150" t="str">
            <v>002</v>
          </cell>
          <cell r="I150" t="str">
            <v>ADMINISTRACION DE LAS UNIDADES UPN</v>
          </cell>
        </row>
        <row r="151">
          <cell r="A151">
            <v>77</v>
          </cell>
          <cell r="B151">
            <v>1</v>
          </cell>
          <cell r="E151" t="str">
            <v>003</v>
          </cell>
          <cell r="I151" t="str">
            <v>APOYO A PROGRAMAS EDUCATIVOS</v>
          </cell>
        </row>
        <row r="153">
          <cell r="C153" t="str">
            <v>45</v>
          </cell>
          <cell r="G153" t="str">
            <v>SERVICIOS GUBERNAMENTALES DE ATENCION A LA CIUDADANIA.</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
      <sheetName val="nuevas part"/>
    </sheetNames>
    <sheetDataSet>
      <sheetData sheetId="0" refreshError="1">
        <row r="5">
          <cell r="C5" t="str">
            <v>MATERIALES DE ADMINISTRACION</v>
          </cell>
        </row>
        <row r="7">
          <cell r="C7">
            <v>2101</v>
          </cell>
          <cell r="D7" t="str">
            <v>Material de oficina</v>
          </cell>
        </row>
        <row r="8">
          <cell r="C8">
            <v>0</v>
          </cell>
          <cell r="D8" t="str">
            <v>Subtotal</v>
          </cell>
        </row>
        <row r="9">
          <cell r="C9">
            <v>1101</v>
          </cell>
          <cell r="D9" t="str">
            <v>Sueldos</v>
          </cell>
        </row>
        <row r="10">
          <cell r="C10">
            <v>1309</v>
          </cell>
          <cell r="D10" t="str">
            <v>Compensaciones por nómina</v>
          </cell>
        </row>
        <row r="11">
          <cell r="C11">
            <v>8100</v>
          </cell>
          <cell r="D11" t="str">
            <v>Erogaciones Contingentes</v>
          </cell>
        </row>
        <row r="12">
          <cell r="C12">
            <v>9100</v>
          </cell>
          <cell r="D12" t="str">
            <v>Amortización de la Deuda Pública</v>
          </cell>
        </row>
        <row r="13">
          <cell r="C13">
            <v>5000</v>
          </cell>
          <cell r="D13" t="str">
            <v>INVERSION</v>
          </cell>
        </row>
        <row r="14">
          <cell r="C14">
            <v>4000</v>
          </cell>
          <cell r="D14" t="str">
            <v>TRANSFERENCIAS</v>
          </cell>
        </row>
        <row r="15">
          <cell r="C15">
            <v>3000</v>
          </cell>
          <cell r="D15" t="str">
            <v>SERVICIOS GENERALES</v>
          </cell>
        </row>
        <row r="16">
          <cell r="C16">
            <v>2000</v>
          </cell>
          <cell r="D16" t="str">
            <v>MATERIALES Y SUMINISTROS</v>
          </cell>
        </row>
        <row r="17">
          <cell r="C17">
            <v>8000</v>
          </cell>
          <cell r="D17" t="str">
            <v>EROGACIONES EXTRAORDINARIAS</v>
          </cell>
        </row>
        <row r="18">
          <cell r="C18">
            <v>9000</v>
          </cell>
          <cell r="D18" t="str">
            <v>ADEFAS</v>
          </cell>
        </row>
        <row r="19">
          <cell r="C19">
            <v>1000</v>
          </cell>
          <cell r="D19" t="str">
            <v>SERVICIOS PERSONALES</v>
          </cell>
        </row>
        <row r="21">
          <cell r="C21">
            <v>2102</v>
          </cell>
          <cell r="D21" t="str">
            <v>Material de limpieza</v>
          </cell>
        </row>
        <row r="22">
          <cell r="C22">
            <v>2103</v>
          </cell>
          <cell r="D22" t="str">
            <v>Material didáctico</v>
          </cell>
        </row>
        <row r="23">
          <cell r="C23">
            <v>2104</v>
          </cell>
          <cell r="D23" t="str">
            <v>Material estadístico y geográfico</v>
          </cell>
        </row>
        <row r="24">
          <cell r="C24">
            <v>2105</v>
          </cell>
          <cell r="D24" t="str">
            <v>Materiales y útiles de impresión y reproducción</v>
          </cell>
        </row>
        <row r="25">
          <cell r="C25">
            <v>2106</v>
          </cell>
          <cell r="D25" t="str">
            <v>Materiales y útiles de impresión para el procesamiento de equipo de computo electrónico</v>
          </cell>
        </row>
        <row r="27">
          <cell r="C27">
            <v>2107</v>
          </cell>
          <cell r="D27" t="str">
            <v>Materiales y suministros para hospitales</v>
          </cell>
        </row>
        <row r="29">
          <cell r="C29" t="str">
            <v>ALIMENTOS Y UTENSILIOS</v>
          </cell>
        </row>
        <row r="31">
          <cell r="C31">
            <v>2201</v>
          </cell>
          <cell r="D31" t="str">
            <v>Alimentación para servidores Públicos estatales</v>
          </cell>
        </row>
        <row r="32">
          <cell r="C32">
            <v>2202</v>
          </cell>
          <cell r="D32" t="str">
            <v>Alimentación para internos</v>
          </cell>
        </row>
        <row r="33">
          <cell r="C33">
            <v>2203</v>
          </cell>
          <cell r="D33" t="str">
            <v>Alimentación de animales</v>
          </cell>
        </row>
        <row r="34">
          <cell r="C34">
            <v>2204</v>
          </cell>
          <cell r="D34" t="str">
            <v>Utensilios para el servicio de alimentación</v>
          </cell>
        </row>
        <row r="36">
          <cell r="C36" t="str">
            <v>MATERIAS PRIMAS Y MATERIALES DE PRODUCCION</v>
          </cell>
        </row>
        <row r="38">
          <cell r="C38">
            <v>2301</v>
          </cell>
          <cell r="D38" t="str">
            <v>Materias primas</v>
          </cell>
        </row>
        <row r="39">
          <cell r="C39">
            <v>2302</v>
          </cell>
          <cell r="D39" t="str">
            <v>Refacciones, accesorios y herramientas menores</v>
          </cell>
        </row>
        <row r="41">
          <cell r="C41" t="str">
            <v>MATERIALES Y ARTICULOS DE CONSTRUCCION</v>
          </cell>
        </row>
        <row r="43">
          <cell r="C43">
            <v>2401</v>
          </cell>
          <cell r="D43" t="str">
            <v>Materiales de construcción</v>
          </cell>
        </row>
        <row r="44">
          <cell r="C44">
            <v>2402</v>
          </cell>
          <cell r="D44" t="str">
            <v>Estructuras y manufacturas</v>
          </cell>
        </row>
        <row r="45">
          <cell r="C45">
            <v>2403</v>
          </cell>
          <cell r="D45" t="str">
            <v>Materiales complementarios</v>
          </cell>
        </row>
        <row r="46">
          <cell r="C46">
            <v>2404</v>
          </cell>
          <cell r="D46" t="str">
            <v>Material eléctrico</v>
          </cell>
        </row>
        <row r="48">
          <cell r="C48" t="str">
            <v>PRODUCTOS QUIMICOS, FARMACEUTICOS Y DE LABORATORIO</v>
          </cell>
        </row>
        <row r="50">
          <cell r="C50">
            <v>2501</v>
          </cell>
          <cell r="D50" t="str">
            <v>Sustancias químicas</v>
          </cell>
        </row>
        <row r="51">
          <cell r="C51">
            <v>2502</v>
          </cell>
          <cell r="D51" t="str">
            <v>Plaguicidas, abono y fertilizantes</v>
          </cell>
        </row>
        <row r="52">
          <cell r="C52">
            <v>2503</v>
          </cell>
          <cell r="D52" t="str">
            <v>Medicinas y productos farmacéuticos</v>
          </cell>
        </row>
        <row r="53">
          <cell r="C53">
            <v>2504</v>
          </cell>
          <cell r="D53" t="str">
            <v>Vacunas</v>
          </cell>
        </row>
        <row r="54">
          <cell r="C54">
            <v>2505</v>
          </cell>
          <cell r="D54" t="str">
            <v>Sangre y plasma</v>
          </cell>
        </row>
        <row r="55">
          <cell r="C55">
            <v>2506</v>
          </cell>
          <cell r="D55" t="str">
            <v>Materiales y suministros médicos</v>
          </cell>
        </row>
        <row r="56">
          <cell r="C56">
            <v>2507</v>
          </cell>
          <cell r="D56" t="str">
            <v>Materiales y suministros de laboratorio</v>
          </cell>
        </row>
        <row r="58">
          <cell r="C58" t="str">
            <v>COMBUSTIBLES, LUBRICANTES Y ADITIVOS</v>
          </cell>
        </row>
        <row r="60">
          <cell r="C60">
            <v>2601</v>
          </cell>
          <cell r="D60" t="str">
            <v>Combustibles</v>
          </cell>
        </row>
        <row r="61">
          <cell r="C61">
            <v>2602</v>
          </cell>
          <cell r="D61" t="str">
            <v>Lubricantes y aditivos</v>
          </cell>
        </row>
        <row r="63">
          <cell r="C63" t="str">
            <v>VESTUARIO, BLANCOS PRENDAS DE PROTECCION Y ARTICULOS</v>
          </cell>
        </row>
        <row r="64">
          <cell r="C64" t="str">
            <v>DEPORTIVOS</v>
          </cell>
        </row>
        <row r="66">
          <cell r="C66">
            <v>2701</v>
          </cell>
          <cell r="D66" t="str">
            <v>Vestuario, uniformes y blancos</v>
          </cell>
        </row>
        <row r="67">
          <cell r="C67">
            <v>2702</v>
          </cell>
          <cell r="D67" t="str">
            <v>Prendas de protección</v>
          </cell>
        </row>
        <row r="68">
          <cell r="C68">
            <v>2703</v>
          </cell>
          <cell r="D68" t="str">
            <v>Artículos deportivos</v>
          </cell>
        </row>
        <row r="69">
          <cell r="C69" t="str">
            <v>MATERIALES EXPLOSIVOS Y DE SEGURIDAD PUBLICA</v>
          </cell>
        </row>
        <row r="71">
          <cell r="C71">
            <v>2801</v>
          </cell>
          <cell r="D71" t="str">
            <v>Sustancias y materiales explosivos</v>
          </cell>
        </row>
        <row r="72">
          <cell r="C72">
            <v>2802</v>
          </cell>
          <cell r="D72" t="str">
            <v>Materiales de seguridad pública</v>
          </cell>
        </row>
        <row r="74">
          <cell r="C74" t="str">
            <v>MERCANCIAS DIVERSAS</v>
          </cell>
        </row>
        <row r="76">
          <cell r="C76">
            <v>2901</v>
          </cell>
          <cell r="D76" t="str">
            <v>Placas para registro</v>
          </cell>
        </row>
        <row r="77">
          <cell r="C77">
            <v>2902</v>
          </cell>
          <cell r="D77" t="str">
            <v>Otros</v>
          </cell>
        </row>
        <row r="78">
          <cell r="C78">
            <v>2903</v>
          </cell>
          <cell r="D78" t="str">
            <v>Materiales y suministros para el subsistema transferido integrado</v>
          </cell>
        </row>
        <row r="82">
          <cell r="C82" t="str">
            <v>SERVICIOS BASICOS</v>
          </cell>
        </row>
        <row r="84">
          <cell r="C84">
            <v>3101</v>
          </cell>
          <cell r="D84" t="str">
            <v>Servicio postal</v>
          </cell>
        </row>
        <row r="85">
          <cell r="C85">
            <v>3102</v>
          </cell>
          <cell r="D85" t="str">
            <v>Servicio telegráfico</v>
          </cell>
        </row>
        <row r="86">
          <cell r="C86">
            <v>3103</v>
          </cell>
          <cell r="D86" t="str">
            <v>Servicio telefónico</v>
          </cell>
        </row>
        <row r="87">
          <cell r="C87">
            <v>3104</v>
          </cell>
          <cell r="D87" t="str">
            <v>Servicio de energía eléctrica</v>
          </cell>
        </row>
        <row r="88">
          <cell r="C88">
            <v>3105</v>
          </cell>
          <cell r="D88" t="str">
            <v>Servicio de agua potable</v>
          </cell>
        </row>
        <row r="90">
          <cell r="C90" t="str">
            <v>SERVICIOS DE ARRENDAMIENTOS</v>
          </cell>
        </row>
        <row r="92">
          <cell r="C92">
            <v>3201</v>
          </cell>
          <cell r="D92" t="str">
            <v xml:space="preserve">Arrendamiento de edificios y locales </v>
          </cell>
        </row>
        <row r="93">
          <cell r="C93">
            <v>3202</v>
          </cell>
          <cell r="D93" t="str">
            <v>Arrendamiento de terrenos</v>
          </cell>
        </row>
        <row r="94">
          <cell r="C94">
            <v>3203</v>
          </cell>
          <cell r="D94" t="str">
            <v>Arrendamiento de maquinaria y equipo</v>
          </cell>
        </row>
        <row r="95">
          <cell r="C95">
            <v>3204</v>
          </cell>
          <cell r="D95" t="str">
            <v>Arrendamiento de equipo de cómputo</v>
          </cell>
        </row>
        <row r="96">
          <cell r="C96">
            <v>3205</v>
          </cell>
          <cell r="D96" t="str">
            <v>Arrendamiento de vehículos</v>
          </cell>
        </row>
        <row r="97">
          <cell r="C97">
            <v>3206</v>
          </cell>
          <cell r="D97" t="str">
            <v>Arrendamientos especiales</v>
          </cell>
        </row>
        <row r="98">
          <cell r="C98">
            <v>3207</v>
          </cell>
          <cell r="D98" t="str">
            <v>subrogaciones</v>
          </cell>
        </row>
        <row r="100">
          <cell r="C100" t="str">
            <v xml:space="preserve">SERVICIOS DE ASESORIA, INFORMATICOS, ESTUDIO E </v>
          </cell>
        </row>
        <row r="101">
          <cell r="C101" t="str">
            <v>INVESTIGACION</v>
          </cell>
        </row>
        <row r="103">
          <cell r="C103">
            <v>3301</v>
          </cell>
          <cell r="D103" t="str">
            <v>Asesoría y capacitación</v>
          </cell>
        </row>
        <row r="104">
          <cell r="C104">
            <v>3302</v>
          </cell>
          <cell r="D104" t="str">
            <v>Estudios de informática</v>
          </cell>
        </row>
        <row r="105">
          <cell r="C105">
            <v>3303</v>
          </cell>
          <cell r="D105" t="str">
            <v>Estudios e investigación</v>
          </cell>
        </row>
        <row r="107">
          <cell r="C107" t="str">
            <v>SERVICIOS  COMERCIAL Y BANCARIO</v>
          </cell>
        </row>
        <row r="109">
          <cell r="C109">
            <v>3401</v>
          </cell>
          <cell r="D109" t="str">
            <v>Almacenaje, embalaje y envases</v>
          </cell>
        </row>
        <row r="110">
          <cell r="C110">
            <v>3402</v>
          </cell>
          <cell r="D110" t="str">
            <v>Fletes y maniobras</v>
          </cell>
        </row>
        <row r="111">
          <cell r="C111">
            <v>3403</v>
          </cell>
          <cell r="D111" t="str">
            <v>Intereses, descuentos y otros servicios bancarios</v>
          </cell>
        </row>
        <row r="112">
          <cell r="C112">
            <v>3404</v>
          </cell>
          <cell r="D112" t="str">
            <v>Seguros</v>
          </cell>
        </row>
        <row r="113">
          <cell r="C113">
            <v>3405</v>
          </cell>
          <cell r="D113" t="str">
            <v>Patentes, regalías y otros</v>
          </cell>
        </row>
        <row r="114">
          <cell r="C114">
            <v>3406</v>
          </cell>
          <cell r="D114" t="str">
            <v>Diferencias en cambios</v>
          </cell>
        </row>
        <row r="115">
          <cell r="C115">
            <v>3407</v>
          </cell>
          <cell r="D115" t="str">
            <v>Servicios de vigilancia</v>
          </cell>
        </row>
        <row r="116">
          <cell r="C116">
            <v>3408</v>
          </cell>
          <cell r="D116" t="str">
            <v>Servicios de lavandería, limpieza, higiene y fumigación</v>
          </cell>
        </row>
        <row r="117">
          <cell r="C117">
            <v>3409</v>
          </cell>
          <cell r="D117" t="str">
            <v>Otros impuestos y derechos</v>
          </cell>
        </row>
        <row r="118">
          <cell r="C118">
            <v>3410</v>
          </cell>
          <cell r="D118" t="str">
            <v>Impuestos de importaciones</v>
          </cell>
        </row>
        <row r="119">
          <cell r="C119">
            <v>3411</v>
          </cell>
          <cell r="D119" t="str">
            <v>Impuestos de exportaciones</v>
          </cell>
        </row>
        <row r="120">
          <cell r="C120">
            <v>3412</v>
          </cell>
          <cell r="D120" t="str">
            <v>Comisiones por ventas</v>
          </cell>
        </row>
        <row r="122">
          <cell r="C122" t="str">
            <v>SERVICIOS DE MANTENIMIENTO, CONSERVACION E INSTALACION</v>
          </cell>
        </row>
        <row r="124">
          <cell r="C124">
            <v>3501</v>
          </cell>
          <cell r="D124" t="str">
            <v>Mantenimiento y conservación de mobiliario y equipo</v>
          </cell>
        </row>
        <row r="125">
          <cell r="C125">
            <v>3502</v>
          </cell>
          <cell r="D125" t="str">
            <v>Mantenimiento y conservación de equipo de computo</v>
          </cell>
        </row>
        <row r="126">
          <cell r="C126">
            <v>3503</v>
          </cell>
          <cell r="D126" t="str">
            <v>Mantenimiento y conservación de maquinaria y equipo</v>
          </cell>
        </row>
        <row r="127">
          <cell r="C127">
            <v>3504</v>
          </cell>
          <cell r="D127" t="str">
            <v>Mantenimiento y conservación de inmuebles</v>
          </cell>
        </row>
        <row r="128">
          <cell r="C128">
            <v>3505</v>
          </cell>
          <cell r="D128" t="str">
            <v>Instalaciones</v>
          </cell>
        </row>
        <row r="130">
          <cell r="C130" t="str">
            <v>SERVICIOS DE DIFUSION E INFORMACION</v>
          </cell>
        </row>
        <row r="132">
          <cell r="C132">
            <v>3601</v>
          </cell>
          <cell r="D132" t="str">
            <v>Gastos de propaganda</v>
          </cell>
        </row>
        <row r="133">
          <cell r="C133">
            <v>3602</v>
          </cell>
          <cell r="D133" t="str">
            <v>Impresiones y publicaciones oficiales</v>
          </cell>
        </row>
        <row r="134">
          <cell r="C134">
            <v>3603</v>
          </cell>
          <cell r="D134" t="str">
            <v>Espectáculos culturales</v>
          </cell>
        </row>
        <row r="135">
          <cell r="C135">
            <v>3604</v>
          </cell>
          <cell r="D135" t="str">
            <v>Servicio de telecomunicaciones</v>
          </cell>
        </row>
        <row r="136">
          <cell r="C136">
            <v>3605</v>
          </cell>
          <cell r="D136" t="str">
            <v>Otros gastos de difusión e información</v>
          </cell>
        </row>
        <row r="138">
          <cell r="C138" t="str">
            <v>SERVICIOS DE TRASLADO E INSTALACION</v>
          </cell>
        </row>
        <row r="140">
          <cell r="C140">
            <v>3701</v>
          </cell>
          <cell r="D140" t="str">
            <v xml:space="preserve">Pasajes </v>
          </cell>
        </row>
        <row r="141">
          <cell r="C141">
            <v>3702</v>
          </cell>
          <cell r="D141" t="str">
            <v>Viáticos</v>
          </cell>
        </row>
        <row r="142">
          <cell r="C142">
            <v>3703</v>
          </cell>
          <cell r="D142" t="str">
            <v>Instalación de personal estatal</v>
          </cell>
        </row>
        <row r="143">
          <cell r="C143">
            <v>3704</v>
          </cell>
          <cell r="D143" t="str">
            <v>Traslado de personal</v>
          </cell>
        </row>
        <row r="145">
          <cell r="C145" t="str">
            <v>SERVICIOS OFICIALES</v>
          </cell>
        </row>
        <row r="147">
          <cell r="C147">
            <v>3801</v>
          </cell>
          <cell r="D147" t="str">
            <v>Gastos de ceremonial y de orden social</v>
          </cell>
        </row>
        <row r="148">
          <cell r="C148">
            <v>3802</v>
          </cell>
          <cell r="D148" t="str">
            <v>Gastos menores</v>
          </cell>
        </row>
        <row r="149">
          <cell r="C149">
            <v>3803</v>
          </cell>
          <cell r="D149" t="str">
            <v>Congresos, convenciones y exposiciones</v>
          </cell>
        </row>
        <row r="150">
          <cell r="C150">
            <v>3804</v>
          </cell>
          <cell r="D150" t="str">
            <v>Gastos de representación</v>
          </cell>
        </row>
        <row r="152">
          <cell r="C152" t="str">
            <v>SERVICIOS DIVERSOS</v>
          </cell>
        </row>
        <row r="154">
          <cell r="C154">
            <v>3901</v>
          </cell>
          <cell r="D154" t="str">
            <v>Servicios asistenciales</v>
          </cell>
        </row>
        <row r="155">
          <cell r="C155">
            <v>3902</v>
          </cell>
          <cell r="D155" t="str">
            <v xml:space="preserve">Servicios generales </v>
          </cell>
        </row>
        <row r="157">
          <cell r="C157" t="str">
            <v>TRANSFERENCIAS</v>
          </cell>
        </row>
        <row r="159">
          <cell r="C159">
            <v>4101</v>
          </cell>
          <cell r="D159" t="str">
            <v>Pensiones</v>
          </cell>
        </row>
        <row r="160">
          <cell r="C160">
            <v>4102</v>
          </cell>
          <cell r="D160" t="str">
            <v>Funerales</v>
          </cell>
        </row>
        <row r="161">
          <cell r="C161">
            <v>4103</v>
          </cell>
          <cell r="D161" t="str">
            <v>Pagos de defunción</v>
          </cell>
        </row>
        <row r="162">
          <cell r="C162">
            <v>4104</v>
          </cell>
          <cell r="D162" t="str">
            <v>Becas</v>
          </cell>
        </row>
        <row r="163">
          <cell r="C163">
            <v>4105</v>
          </cell>
          <cell r="D163" t="str">
            <v>Ayudas culturales y sociales</v>
          </cell>
        </row>
        <row r="164">
          <cell r="C164">
            <v>4106</v>
          </cell>
          <cell r="D164" t="str">
            <v>Pre y premios</v>
          </cell>
        </row>
        <row r="165">
          <cell r="C165">
            <v>4107</v>
          </cell>
          <cell r="D165" t="str">
            <v>Ayuda a instituciones privadas sin fines de lucro</v>
          </cell>
        </row>
        <row r="166">
          <cell r="C166">
            <v>4108</v>
          </cell>
          <cell r="D166" t="str">
            <v>Ayudas al subsistema transferido integrado</v>
          </cell>
        </row>
        <row r="168">
          <cell r="C168" t="str">
            <v>ESTIMULOS FISCALES</v>
          </cell>
        </row>
        <row r="170">
          <cell r="C170">
            <v>4201</v>
          </cell>
          <cell r="D170" t="str">
            <v>Estímulos fiscales a la industria</v>
          </cell>
        </row>
        <row r="171">
          <cell r="C171">
            <v>4202</v>
          </cell>
          <cell r="D171" t="str">
            <v>Estímulos fiscales al comercio y otros servicios</v>
          </cell>
        </row>
        <row r="175">
          <cell r="C175" t="str">
            <v>PARTICIPACIONES</v>
          </cell>
        </row>
        <row r="177">
          <cell r="C177">
            <v>4301</v>
          </cell>
          <cell r="D177" t="str">
            <v>Participaciones a Municipios por Ingresos Estatales</v>
          </cell>
        </row>
        <row r="178">
          <cell r="C178">
            <v>4302</v>
          </cell>
          <cell r="D178" t="str">
            <v>Participaciones a Municipios por Ingresos Federales</v>
          </cell>
        </row>
        <row r="179">
          <cell r="C179" t="str">
            <v>SUBSIDIOS A GASTO CORRIENTE</v>
          </cell>
        </row>
        <row r="181">
          <cell r="C181">
            <v>4401</v>
          </cell>
          <cell r="D181" t="str">
            <v>Subsidios a la agricultura</v>
          </cell>
        </row>
        <row r="182">
          <cell r="C182">
            <v>4402</v>
          </cell>
          <cell r="D182" t="str">
            <v>Subsidios a la industria</v>
          </cell>
        </row>
        <row r="183">
          <cell r="C183">
            <v>4403</v>
          </cell>
          <cell r="D183" t="str">
            <v>Subsidios al comercio y otros servicios</v>
          </cell>
        </row>
        <row r="184">
          <cell r="C184">
            <v>4404</v>
          </cell>
          <cell r="D184" t="str">
            <v>Subsidios a fideicomisos agrícolas</v>
          </cell>
        </row>
        <row r="185">
          <cell r="C185">
            <v>4405</v>
          </cell>
          <cell r="D185" t="str">
            <v>Subsidios a fideicomisos industriales</v>
          </cell>
        </row>
        <row r="186">
          <cell r="C186">
            <v>4406</v>
          </cell>
          <cell r="D186" t="str">
            <v>Subsidios a fideicomisos dedicados al comercio y otros servicios</v>
          </cell>
        </row>
        <row r="187">
          <cell r="C187">
            <v>4407</v>
          </cell>
          <cell r="D187" t="str">
            <v>Subsidios a municipios</v>
          </cell>
        </row>
        <row r="188">
          <cell r="C188">
            <v>4408</v>
          </cell>
          <cell r="D188" t="str">
            <v>Subsidios a organismos y empresas públicas</v>
          </cell>
        </row>
        <row r="189">
          <cell r="C189">
            <v>4409</v>
          </cell>
          <cell r="D189" t="str">
            <v>Subsidios a instituciones privadas sin fines de lucro</v>
          </cell>
        </row>
        <row r="190">
          <cell r="C190">
            <v>4410</v>
          </cell>
          <cell r="D190" t="str">
            <v>Subsidios a  partidos políticos</v>
          </cell>
        </row>
        <row r="191">
          <cell r="C191">
            <v>4411</v>
          </cell>
          <cell r="D191" t="str">
            <v>Subsidios a  promociones diversas</v>
          </cell>
        </row>
        <row r="195">
          <cell r="C195" t="str">
            <v>MOBILIARIO Y EQUIPO DE ADMINISTRACION</v>
          </cell>
        </row>
        <row r="197">
          <cell r="C197">
            <v>5101</v>
          </cell>
          <cell r="D197" t="str">
            <v>Mobiliario</v>
          </cell>
        </row>
        <row r="198">
          <cell r="C198">
            <v>5102</v>
          </cell>
          <cell r="D198" t="str">
            <v>Equipo de administración</v>
          </cell>
        </row>
        <row r="199">
          <cell r="C199">
            <v>5103</v>
          </cell>
          <cell r="D199" t="str">
            <v>Equipo educacional y recreativo</v>
          </cell>
        </row>
        <row r="200">
          <cell r="C200">
            <v>5104</v>
          </cell>
          <cell r="D200" t="str">
            <v>Bienes artísticos y culturales</v>
          </cell>
        </row>
        <row r="201">
          <cell r="C201">
            <v>5105</v>
          </cell>
          <cell r="D201" t="str">
            <v>Adjudicaciones, expropiaciones e indemnizaciones de bienes</v>
          </cell>
        </row>
        <row r="202">
          <cell r="D202" t="str">
            <v>muebles</v>
          </cell>
        </row>
        <row r="204">
          <cell r="C204" t="str">
            <v xml:space="preserve">MAQUINARIA Y EQUIPO AGROPECUARIO, INDUSTRIAL DE </v>
          </cell>
        </row>
        <row r="205">
          <cell r="C205" t="str">
            <v>COMUNICACION Y VIALIDAD</v>
          </cell>
        </row>
        <row r="207">
          <cell r="C207">
            <v>5201</v>
          </cell>
          <cell r="D207" t="str">
            <v>maquinaria y equipo agropecuario</v>
          </cell>
        </row>
        <row r="208">
          <cell r="C208">
            <v>5202</v>
          </cell>
          <cell r="D208" t="str">
            <v>maquinaria y equipo industrial</v>
          </cell>
        </row>
        <row r="209">
          <cell r="C209">
            <v>5203</v>
          </cell>
          <cell r="D209" t="str">
            <v>maquinaria y equipo de construcción</v>
          </cell>
        </row>
        <row r="210">
          <cell r="C210">
            <v>5204</v>
          </cell>
          <cell r="D210" t="str">
            <v>Equipos y aparatos de comunicaciones y telecomunicaciones</v>
          </cell>
        </row>
        <row r="211">
          <cell r="C211">
            <v>5205</v>
          </cell>
          <cell r="D211" t="str">
            <v>maquinaria y equipo electrónico</v>
          </cell>
        </row>
        <row r="212">
          <cell r="C212">
            <v>5206</v>
          </cell>
          <cell r="D212" t="str">
            <v>Equipo de computación electrónico</v>
          </cell>
        </row>
        <row r="213">
          <cell r="C213">
            <v>5207</v>
          </cell>
          <cell r="D213" t="str">
            <v>maquinaria y equipo diverso</v>
          </cell>
        </row>
        <row r="214">
          <cell r="C214">
            <v>5208</v>
          </cell>
          <cell r="D214" t="str">
            <v>Equipo para semaforización</v>
          </cell>
        </row>
        <row r="216">
          <cell r="C216" t="str">
            <v>VEHICULOS Y EQUIPO DE TRANSPORTE</v>
          </cell>
        </row>
        <row r="218">
          <cell r="C218">
            <v>5301</v>
          </cell>
          <cell r="D218" t="str">
            <v>Vehículos y equipo terrestre</v>
          </cell>
        </row>
        <row r="219">
          <cell r="C219">
            <v>5302</v>
          </cell>
          <cell r="D219" t="str">
            <v>Vehículos y equipo  marítimo, lacustre y pluvial</v>
          </cell>
        </row>
        <row r="220">
          <cell r="C220">
            <v>5303</v>
          </cell>
          <cell r="D220" t="str">
            <v>Vehículos y equipo de transporte aéreo</v>
          </cell>
        </row>
        <row r="221">
          <cell r="C221">
            <v>5304</v>
          </cell>
          <cell r="D221" t="str">
            <v>Vehículos y equipo auxiliar de transporte</v>
          </cell>
        </row>
        <row r="223">
          <cell r="C223" t="str">
            <v>EQUIPO E INSTRUMENTAL MEDICO</v>
          </cell>
        </row>
        <row r="225">
          <cell r="C225">
            <v>5401</v>
          </cell>
          <cell r="D225" t="str">
            <v>Equipo médico</v>
          </cell>
        </row>
        <row r="226">
          <cell r="C226">
            <v>5402</v>
          </cell>
          <cell r="D226" t="str">
            <v>Instrumental médico</v>
          </cell>
        </row>
        <row r="228">
          <cell r="C228" t="str">
            <v>HERRAMIENTAS Y REFACCIONES</v>
          </cell>
        </row>
        <row r="230">
          <cell r="C230">
            <v>5501</v>
          </cell>
          <cell r="D230" t="str">
            <v>Herramientas y máquinas-herramientas</v>
          </cell>
        </row>
        <row r="231">
          <cell r="C231">
            <v>5502</v>
          </cell>
          <cell r="D231" t="str">
            <v>Refacciones y accesorios mayores</v>
          </cell>
        </row>
        <row r="233">
          <cell r="C233" t="str">
            <v>ANIMALES DE TRABAJO Y REPRODUCCION</v>
          </cell>
        </row>
        <row r="235">
          <cell r="C235">
            <v>5601</v>
          </cell>
          <cell r="D235" t="str">
            <v>Animales de trabajo</v>
          </cell>
        </row>
        <row r="236">
          <cell r="C236">
            <v>5602</v>
          </cell>
          <cell r="D236" t="str">
            <v>Animales de  reproducción</v>
          </cell>
        </row>
        <row r="238">
          <cell r="C238" t="str">
            <v>BIENES INMUEBLES</v>
          </cell>
        </row>
        <row r="240">
          <cell r="C240">
            <v>5701</v>
          </cell>
          <cell r="D240" t="str">
            <v>Edificios y locales</v>
          </cell>
        </row>
        <row r="241">
          <cell r="C241">
            <v>5702</v>
          </cell>
          <cell r="D241" t="str">
            <v>Terrenos</v>
          </cell>
        </row>
        <row r="242">
          <cell r="C242">
            <v>5703</v>
          </cell>
          <cell r="D242" t="str">
            <v>Adjudicaciones, expropiaciones e indemnizaciones de</v>
          </cell>
        </row>
        <row r="243">
          <cell r="D243" t="str">
            <v>inmuebles</v>
          </cell>
        </row>
        <row r="246">
          <cell r="C246" t="str">
            <v>EQUIPO DE SEGURIDAD PUBLICA</v>
          </cell>
        </row>
        <row r="248">
          <cell r="C248">
            <v>5801</v>
          </cell>
          <cell r="D248" t="str">
            <v>Equipo de seguridad pública</v>
          </cell>
        </row>
        <row r="249">
          <cell r="C249">
            <v>5802</v>
          </cell>
          <cell r="D249" t="str">
            <v>Complementarias</v>
          </cell>
        </row>
        <row r="251">
          <cell r="C251" t="str">
            <v>DIVERSOS</v>
          </cell>
        </row>
        <row r="253">
          <cell r="C253">
            <v>5901</v>
          </cell>
          <cell r="D253" t="str">
            <v>Equipamiento de áreas de seguridad</v>
          </cell>
        </row>
        <row r="254">
          <cell r="C254">
            <v>5902</v>
          </cell>
          <cell r="D254" t="str">
            <v>Equipamiento (programa de reforma electoral)</v>
          </cell>
        </row>
        <row r="255">
          <cell r="C255">
            <v>5903</v>
          </cell>
          <cell r="D255" t="str">
            <v>Adquisiciones de bienes muebles e inmuebles para el subsistema</v>
          </cell>
        </row>
        <row r="256">
          <cell r="D256" t="str">
            <v>transferido integrado</v>
          </cell>
        </row>
        <row r="260">
          <cell r="C260" t="str">
            <v>EROGACIONES CONTINGENTES</v>
          </cell>
        </row>
        <row r="262">
          <cell r="C262" t="str">
            <v>EROGACIONES ESPECIALES</v>
          </cell>
        </row>
        <row r="264">
          <cell r="C264">
            <v>8201</v>
          </cell>
          <cell r="D264" t="str">
            <v>Erogaciones complementaria</v>
          </cell>
        </row>
        <row r="265">
          <cell r="C265">
            <v>8202</v>
          </cell>
          <cell r="D265" t="str">
            <v>Erogaciones imprevistas</v>
          </cell>
        </row>
        <row r="266">
          <cell r="C266">
            <v>8203</v>
          </cell>
          <cell r="D266" t="str">
            <v>Erogaciones extraordinarias</v>
          </cell>
        </row>
        <row r="267">
          <cell r="C267">
            <v>8204</v>
          </cell>
          <cell r="D267" t="str">
            <v>Erogaciones diversas para el subsistema transferido integrado</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evas part"/>
    </sheetNames>
    <sheetDataSet>
      <sheetData sheetId="0" refreshError="1">
        <row r="5">
          <cell r="C5" t="str">
            <v>MATERIALES DE ADMINISTRACION</v>
          </cell>
        </row>
        <row r="7">
          <cell r="C7">
            <v>2101</v>
          </cell>
          <cell r="D7" t="str">
            <v>Material de oficina</v>
          </cell>
        </row>
        <row r="8">
          <cell r="D8" t="str">
            <v>Subtotal</v>
          </cell>
        </row>
        <row r="9">
          <cell r="C9">
            <v>0</v>
          </cell>
          <cell r="D9" t="str">
            <v>Subtotal</v>
          </cell>
        </row>
        <row r="10">
          <cell r="C10">
            <v>1901</v>
          </cell>
          <cell r="D10" t="str">
            <v>Salarios, gratificación anual y percepciones por seguridad social</v>
          </cell>
        </row>
        <row r="11">
          <cell r="C11">
            <v>8101</v>
          </cell>
          <cell r="D11" t="str">
            <v>Erogaciones contingentes</v>
          </cell>
        </row>
        <row r="12">
          <cell r="C12">
            <v>9100</v>
          </cell>
          <cell r="D12" t="str">
            <v>Amortización de la Deuda Pública</v>
          </cell>
        </row>
        <row r="13">
          <cell r="C13">
            <v>5000</v>
          </cell>
          <cell r="D13" t="str">
            <v>INVERSION</v>
          </cell>
        </row>
        <row r="14">
          <cell r="C14">
            <v>4000</v>
          </cell>
          <cell r="D14" t="str">
            <v>TRANSFERENCIAS</v>
          </cell>
        </row>
        <row r="15">
          <cell r="C15">
            <v>3000</v>
          </cell>
          <cell r="D15" t="str">
            <v>SERVICIOS GENERALES</v>
          </cell>
        </row>
        <row r="16">
          <cell r="C16">
            <v>2000</v>
          </cell>
          <cell r="D16" t="str">
            <v>MATERIALES Y SUMINISTROS</v>
          </cell>
        </row>
        <row r="17">
          <cell r="C17">
            <v>8000</v>
          </cell>
          <cell r="D17" t="str">
            <v>EROGACIONES EXTRAORDINARIAS</v>
          </cell>
        </row>
        <row r="18">
          <cell r="C18">
            <v>9000</v>
          </cell>
          <cell r="D18" t="str">
            <v>ADEFAS</v>
          </cell>
        </row>
        <row r="19">
          <cell r="C19">
            <v>1000</v>
          </cell>
          <cell r="D19" t="str">
            <v>SERVICIOS PERSONALES</v>
          </cell>
        </row>
        <row r="20">
          <cell r="C20">
            <v>2102</v>
          </cell>
          <cell r="D20" t="str">
            <v>Material de limpieza</v>
          </cell>
        </row>
        <row r="21">
          <cell r="C21">
            <v>2103</v>
          </cell>
          <cell r="D21" t="str">
            <v>Material didáctico</v>
          </cell>
        </row>
        <row r="22">
          <cell r="C22">
            <v>2104</v>
          </cell>
          <cell r="D22" t="str">
            <v>Material estadístico y geográfico</v>
          </cell>
        </row>
        <row r="23">
          <cell r="C23">
            <v>2105</v>
          </cell>
          <cell r="D23" t="str">
            <v>Materiales y útiles de impresión y reproducción</v>
          </cell>
        </row>
        <row r="24">
          <cell r="C24">
            <v>2106</v>
          </cell>
          <cell r="D24" t="str">
            <v>Accesorios, materiales y útiles de impresión y procesamiento de equipo de computo electrónico</v>
          </cell>
        </row>
        <row r="26">
          <cell r="C26">
            <v>2107</v>
          </cell>
          <cell r="D26" t="str">
            <v>Materiales y suministros para hospitales</v>
          </cell>
        </row>
        <row r="28">
          <cell r="C28" t="str">
            <v>ALIMENTOS Y UTENSILIOS</v>
          </cell>
        </row>
        <row r="30">
          <cell r="C30">
            <v>2201</v>
          </cell>
          <cell r="D30" t="str">
            <v>Alimentación para servidores públicos estatales</v>
          </cell>
        </row>
        <row r="31">
          <cell r="C31">
            <v>2202</v>
          </cell>
          <cell r="D31" t="str">
            <v>Alimentación para internos</v>
          </cell>
        </row>
        <row r="32">
          <cell r="C32">
            <v>2203</v>
          </cell>
          <cell r="D32" t="str">
            <v>Alimentación de animales</v>
          </cell>
        </row>
        <row r="33">
          <cell r="C33">
            <v>2204</v>
          </cell>
          <cell r="D33" t="str">
            <v>Utensilios para el servicio de alimentación</v>
          </cell>
        </row>
        <row r="35">
          <cell r="C35" t="str">
            <v>MATERIAS PRIMAS Y MATERIALES DE PRODUCCION</v>
          </cell>
        </row>
        <row r="37">
          <cell r="C37">
            <v>2301</v>
          </cell>
          <cell r="D37" t="str">
            <v>Materias primas</v>
          </cell>
        </row>
        <row r="38">
          <cell r="C38">
            <v>2302</v>
          </cell>
          <cell r="D38" t="str">
            <v>Refacciones, accesorios y herramientas menores</v>
          </cell>
        </row>
        <row r="40">
          <cell r="C40" t="str">
            <v>MATERIALES Y ARTICULOS DE CONSTRUCCION</v>
          </cell>
        </row>
        <row r="42">
          <cell r="C42">
            <v>2401</v>
          </cell>
          <cell r="D42" t="str">
            <v>Materiales de construcción</v>
          </cell>
        </row>
        <row r="43">
          <cell r="C43">
            <v>2402</v>
          </cell>
          <cell r="D43" t="str">
            <v>Estructuras y manufacturas</v>
          </cell>
        </row>
        <row r="44">
          <cell r="C44">
            <v>2403</v>
          </cell>
          <cell r="D44" t="str">
            <v>Materiales complementarios</v>
          </cell>
        </row>
        <row r="45">
          <cell r="C45">
            <v>2404</v>
          </cell>
          <cell r="D45" t="str">
            <v>Material eléctrico</v>
          </cell>
        </row>
        <row r="47">
          <cell r="C47" t="str">
            <v>PRODUCTOS QUIMICOS, FARMACEUTICOS Y DE LABORATORIO</v>
          </cell>
        </row>
        <row r="49">
          <cell r="C49">
            <v>2501</v>
          </cell>
          <cell r="D49" t="str">
            <v>Sustancias químicas</v>
          </cell>
        </row>
        <row r="50">
          <cell r="C50">
            <v>2502</v>
          </cell>
          <cell r="D50" t="str">
            <v>Plaguicidas, abono y fertilizantes</v>
          </cell>
        </row>
        <row r="51">
          <cell r="C51">
            <v>2503</v>
          </cell>
          <cell r="D51" t="str">
            <v>Medicinas y productos farmacéuticos</v>
          </cell>
        </row>
        <row r="52">
          <cell r="C52">
            <v>2504</v>
          </cell>
          <cell r="D52" t="str">
            <v>Vacunas</v>
          </cell>
        </row>
        <row r="53">
          <cell r="C53">
            <v>2505</v>
          </cell>
          <cell r="D53" t="str">
            <v>Sangre y plasma</v>
          </cell>
        </row>
        <row r="54">
          <cell r="C54">
            <v>2506</v>
          </cell>
          <cell r="D54" t="str">
            <v>Materiales y suministros médicos</v>
          </cell>
        </row>
        <row r="55">
          <cell r="C55">
            <v>2507</v>
          </cell>
          <cell r="D55" t="str">
            <v>Materiales y suministros de laboratorio</v>
          </cell>
        </row>
        <row r="57">
          <cell r="C57" t="str">
            <v>COMBUSTIBLES, LUBRICANTES Y ADITIVOS</v>
          </cell>
        </row>
        <row r="59">
          <cell r="C59">
            <v>2601</v>
          </cell>
          <cell r="D59" t="str">
            <v>Combustibles</v>
          </cell>
        </row>
        <row r="60">
          <cell r="C60">
            <v>2602</v>
          </cell>
          <cell r="D60" t="str">
            <v>Lubricantes y aditivos</v>
          </cell>
        </row>
        <row r="62">
          <cell r="C62" t="str">
            <v>VESTUARIO, BLANCOS PRENDAS DE PROTECCION Y ARTICULOS</v>
          </cell>
        </row>
        <row r="63">
          <cell r="C63" t="str">
            <v>DEPORTIVOS</v>
          </cell>
        </row>
        <row r="65">
          <cell r="C65">
            <v>2701</v>
          </cell>
          <cell r="D65" t="str">
            <v>Vestuario, uniformes y blancos</v>
          </cell>
        </row>
        <row r="66">
          <cell r="C66">
            <v>2702</v>
          </cell>
          <cell r="D66" t="str">
            <v>Prendas de protección</v>
          </cell>
        </row>
        <row r="67">
          <cell r="C67">
            <v>2703</v>
          </cell>
          <cell r="D67" t="str">
            <v>Artículos deportivos</v>
          </cell>
        </row>
        <row r="68">
          <cell r="C68" t="str">
            <v>MATERIALES EXPLOSIVOS Y DE SEGURIDAD PUBLICA</v>
          </cell>
        </row>
        <row r="70">
          <cell r="C70">
            <v>2801</v>
          </cell>
          <cell r="D70" t="str">
            <v>Sustancias y materiales explosivos</v>
          </cell>
        </row>
        <row r="71">
          <cell r="C71">
            <v>2802</v>
          </cell>
          <cell r="D71" t="str">
            <v>Materiales de seguridad pública</v>
          </cell>
        </row>
        <row r="73">
          <cell r="C73" t="str">
            <v>ARTICULOS PARA REGISTRO</v>
          </cell>
        </row>
        <row r="75">
          <cell r="C75">
            <v>2901</v>
          </cell>
          <cell r="D75" t="str">
            <v>Placas para registro</v>
          </cell>
        </row>
        <row r="79">
          <cell r="C79" t="str">
            <v>SERVICIOS BASICOS</v>
          </cell>
        </row>
        <row r="81">
          <cell r="C81">
            <v>3101</v>
          </cell>
          <cell r="D81" t="str">
            <v>Servicio postal</v>
          </cell>
        </row>
        <row r="82">
          <cell r="C82">
            <v>3102</v>
          </cell>
          <cell r="D82" t="str">
            <v>Servicio telegráfico</v>
          </cell>
        </row>
        <row r="83">
          <cell r="C83">
            <v>3103</v>
          </cell>
          <cell r="D83" t="str">
            <v>Servicio telefónico</v>
          </cell>
        </row>
        <row r="84">
          <cell r="C84">
            <v>3104</v>
          </cell>
          <cell r="D84" t="str">
            <v>Servicio de energía eléctrica</v>
          </cell>
        </row>
        <row r="85">
          <cell r="C85">
            <v>3105</v>
          </cell>
          <cell r="D85" t="str">
            <v>Servicio de agua potable</v>
          </cell>
        </row>
        <row r="87">
          <cell r="C87" t="str">
            <v>SERVICIOS DE ARRENDAMIENTOS</v>
          </cell>
        </row>
        <row r="89">
          <cell r="C89">
            <v>3201</v>
          </cell>
          <cell r="D89" t="str">
            <v xml:space="preserve">Arrendamiento de edificios y locales </v>
          </cell>
        </row>
        <row r="90">
          <cell r="C90">
            <v>3202</v>
          </cell>
          <cell r="D90" t="str">
            <v>Arrendamiento de terrenos</v>
          </cell>
        </row>
        <row r="91">
          <cell r="C91">
            <v>3203</v>
          </cell>
          <cell r="D91" t="str">
            <v>Arrendamiento de maquinaria y equipo</v>
          </cell>
        </row>
        <row r="92">
          <cell r="C92">
            <v>3204</v>
          </cell>
          <cell r="D92" t="str">
            <v>Arrendamiento de equipo de cómputo</v>
          </cell>
        </row>
        <row r="93">
          <cell r="C93">
            <v>3205</v>
          </cell>
          <cell r="D93" t="str">
            <v>Arrendamiento de vehículos</v>
          </cell>
        </row>
        <row r="94">
          <cell r="C94">
            <v>3206</v>
          </cell>
          <cell r="D94" t="str">
            <v>Arrendamientos especiales</v>
          </cell>
        </row>
        <row r="95">
          <cell r="C95">
            <v>3207</v>
          </cell>
          <cell r="D95" t="str">
            <v>Subrogaciones</v>
          </cell>
        </row>
        <row r="97">
          <cell r="C97" t="str">
            <v xml:space="preserve">SERVICIOS DE CAPACITACION, ASESORIA, INFORMATICOS, ESTUDIO E </v>
          </cell>
        </row>
        <row r="98">
          <cell r="C98" t="str">
            <v>INVESTIGACION</v>
          </cell>
        </row>
        <row r="100">
          <cell r="C100">
            <v>3301</v>
          </cell>
          <cell r="D100" t="str">
            <v xml:space="preserve">Servicios de Asesoría </v>
          </cell>
        </row>
        <row r="101">
          <cell r="C101">
            <v>3302</v>
          </cell>
          <cell r="D101" t="str">
            <v>Capacitación Institucional</v>
          </cell>
        </row>
        <row r="102">
          <cell r="C102">
            <v>3303</v>
          </cell>
          <cell r="D102" t="str">
            <v>Estudios Diversos</v>
          </cell>
        </row>
        <row r="103">
          <cell r="C103">
            <v>3304</v>
          </cell>
          <cell r="D103" t="str">
            <v>Capacitación Especializada</v>
          </cell>
        </row>
        <row r="104">
          <cell r="C104" t="str">
            <v>SERVICIOS  COMERCIAL Y BANCARIO</v>
          </cell>
        </row>
        <row r="106">
          <cell r="C106">
            <v>3401</v>
          </cell>
          <cell r="D106" t="str">
            <v>Almacenaje, embalaje y envases</v>
          </cell>
        </row>
        <row r="107">
          <cell r="C107">
            <v>3402</v>
          </cell>
          <cell r="D107" t="str">
            <v>Fletes y maniobras</v>
          </cell>
        </row>
        <row r="108">
          <cell r="C108">
            <v>3403</v>
          </cell>
          <cell r="D108" t="str">
            <v>Servicios de Vigilancia</v>
          </cell>
        </row>
        <row r="109">
          <cell r="C109">
            <v>3404</v>
          </cell>
          <cell r="D109" t="str">
            <v>Servicios de lavandería, limpieza, higiene y fumigación</v>
          </cell>
        </row>
        <row r="110">
          <cell r="C110">
            <v>3405</v>
          </cell>
          <cell r="D110" t="str">
            <v>Seguros</v>
          </cell>
        </row>
        <row r="111">
          <cell r="C111">
            <v>3406</v>
          </cell>
          <cell r="D111" t="str">
            <v xml:space="preserve">Intereses, descuentos y otros servicios bancarios </v>
          </cell>
        </row>
        <row r="112">
          <cell r="C112">
            <v>3407</v>
          </cell>
          <cell r="D112" t="str">
            <v>Patentes, regalias y otros</v>
          </cell>
        </row>
        <row r="113">
          <cell r="C113">
            <v>3408</v>
          </cell>
          <cell r="D113" t="str">
            <v>Diferencias en cambios</v>
          </cell>
        </row>
        <row r="114">
          <cell r="C114">
            <v>3409</v>
          </cell>
          <cell r="D114" t="str">
            <v>Otros impuestos y derechos</v>
          </cell>
        </row>
        <row r="115">
          <cell r="C115">
            <v>3410</v>
          </cell>
          <cell r="D115" t="str">
            <v>Impuestos de importaciones</v>
          </cell>
        </row>
        <row r="116">
          <cell r="C116">
            <v>3411</v>
          </cell>
          <cell r="D116" t="str">
            <v>Impuestos de exportaciones</v>
          </cell>
        </row>
        <row r="117">
          <cell r="C117">
            <v>3412</v>
          </cell>
          <cell r="D117" t="str">
            <v>Comisiones por ventas</v>
          </cell>
        </row>
        <row r="119">
          <cell r="C119" t="str">
            <v>SERVICIOS DE MANTENIMIENTO, CONSERVACION E INSTALACION</v>
          </cell>
        </row>
        <row r="121">
          <cell r="C121">
            <v>3501</v>
          </cell>
          <cell r="D121" t="str">
            <v>Mantenimiento y conservación de mobiliario y equipo de oficina</v>
          </cell>
        </row>
        <row r="122">
          <cell r="C122">
            <v>3502</v>
          </cell>
          <cell r="D122" t="str">
            <v>Mantenimiento y conservación de equipo de cómputo</v>
          </cell>
        </row>
        <row r="123">
          <cell r="C123">
            <v>3503</v>
          </cell>
          <cell r="D123" t="str">
            <v>Mantenimiento y conservación de maquinaria y equipo de transporte</v>
          </cell>
        </row>
        <row r="124">
          <cell r="C124">
            <v>3504</v>
          </cell>
          <cell r="D124" t="str">
            <v>Mantenimiento y conservación de inmuebles e instalaciones fijas</v>
          </cell>
        </row>
        <row r="125">
          <cell r="C125">
            <v>3505</v>
          </cell>
          <cell r="D125" t="str">
            <v>Mantenimiento y conservacion de material y equipo de seguridad pública</v>
          </cell>
        </row>
        <row r="126">
          <cell r="C126">
            <v>3506</v>
          </cell>
          <cell r="D126" t="str">
            <v>Mantenimiento y conservación de maquinaria y equipo de trabajo específico</v>
          </cell>
        </row>
        <row r="128">
          <cell r="C128" t="str">
            <v>SERVICIOS DE DIFUSION E INFORMACION</v>
          </cell>
        </row>
        <row r="130">
          <cell r="C130">
            <v>3601</v>
          </cell>
          <cell r="D130" t="str">
            <v>Gastos de difusión, información y publicaciones oficiales</v>
          </cell>
        </row>
        <row r="131">
          <cell r="C131">
            <v>3602</v>
          </cell>
          <cell r="D131" t="str">
            <v>Impresiones de  papelería oficial</v>
          </cell>
        </row>
        <row r="132">
          <cell r="C132">
            <v>3603</v>
          </cell>
          <cell r="D132" t="str">
            <v>Espectáculos culturales</v>
          </cell>
        </row>
        <row r="133">
          <cell r="C133">
            <v>3604</v>
          </cell>
          <cell r="D133" t="str">
            <v>Servicio de telecomunicaciones</v>
          </cell>
        </row>
        <row r="136">
          <cell r="C136" t="str">
            <v>SERVICIOS DE TRASLADO E INSTALACION</v>
          </cell>
        </row>
        <row r="138">
          <cell r="C138">
            <v>3701</v>
          </cell>
          <cell r="D138" t="str">
            <v xml:space="preserve">Pasajes </v>
          </cell>
        </row>
        <row r="139">
          <cell r="C139">
            <v>3702</v>
          </cell>
          <cell r="D139" t="str">
            <v>Viáticos</v>
          </cell>
        </row>
        <row r="140">
          <cell r="C140">
            <v>3703</v>
          </cell>
          <cell r="D140" t="str">
            <v>Instalación de personal estatal</v>
          </cell>
        </row>
        <row r="141">
          <cell r="C141">
            <v>3704</v>
          </cell>
          <cell r="D141" t="str">
            <v>Traslado de personal</v>
          </cell>
        </row>
        <row r="143">
          <cell r="C143" t="str">
            <v>SERVICIOS OFICIALES</v>
          </cell>
        </row>
        <row r="145">
          <cell r="C145">
            <v>3801</v>
          </cell>
          <cell r="D145" t="str">
            <v>Gastos de ceremonial y de orden social</v>
          </cell>
        </row>
        <row r="146">
          <cell r="C146">
            <v>3802</v>
          </cell>
          <cell r="D146" t="str">
            <v>Congresos, convenciones y exposiciones</v>
          </cell>
        </row>
        <row r="147">
          <cell r="C147">
            <v>3803</v>
          </cell>
          <cell r="D147" t="str">
            <v>Gastos de representación</v>
          </cell>
        </row>
        <row r="150">
          <cell r="C150" t="str">
            <v>SERVICIOS DIVERSOS</v>
          </cell>
        </row>
        <row r="152">
          <cell r="C152">
            <v>3901</v>
          </cell>
          <cell r="D152" t="str">
            <v>Servicios asistenciales</v>
          </cell>
        </row>
        <row r="155">
          <cell r="C155" t="str">
            <v>TRANSFERENCIAS</v>
          </cell>
        </row>
        <row r="156">
          <cell r="C156" t="str">
            <v>EDUCACIONALES</v>
          </cell>
        </row>
        <row r="157">
          <cell r="C157">
            <v>4211</v>
          </cell>
          <cell r="D157" t="str">
            <v>Universidad de Guadalajara</v>
          </cell>
        </row>
        <row r="158">
          <cell r="C158">
            <v>4212</v>
          </cell>
          <cell r="D158" t="str">
            <v>Colegio de Estudios Científicos y Tecnológicos</v>
          </cell>
        </row>
        <row r="159">
          <cell r="C159">
            <v>4213</v>
          </cell>
          <cell r="D159" t="str">
            <v>Colegio de Bachilleres</v>
          </cell>
        </row>
        <row r="160">
          <cell r="C160">
            <v>4214</v>
          </cell>
          <cell r="D160" t="str">
            <v>Instituto de madera Celulosa y Papel</v>
          </cell>
        </row>
        <row r="161">
          <cell r="C161">
            <v>4215</v>
          </cell>
          <cell r="D161" t="str">
            <v>Consejo Estatal para el Fomento Deportivo y el apoyo a la Juventud</v>
          </cell>
        </row>
        <row r="162">
          <cell r="C162">
            <v>4216</v>
          </cell>
          <cell r="D162" t="str">
            <v>Instituto de formación para el trabajo</v>
          </cell>
        </row>
        <row r="163">
          <cell r="C163">
            <v>4217</v>
          </cell>
          <cell r="D163" t="str">
            <v>Comité Administrador del Programa Estatal de Construcción de Escuelas (C.A.P.E.C.E.)</v>
          </cell>
        </row>
        <row r="164">
          <cell r="C164">
            <v>4218</v>
          </cell>
          <cell r="D164" t="str">
            <v>Universidad Tecnológica</v>
          </cell>
        </row>
        <row r="165">
          <cell r="C165" t="str">
            <v>SUBVENCIONES</v>
          </cell>
        </row>
        <row r="166">
          <cell r="C166">
            <v>4301</v>
          </cell>
          <cell r="D166" t="str">
            <v>Pensiones</v>
          </cell>
        </row>
        <row r="167">
          <cell r="C167">
            <v>4302</v>
          </cell>
          <cell r="D167" t="str">
            <v>Funerales</v>
          </cell>
        </row>
        <row r="168">
          <cell r="C168">
            <v>4303</v>
          </cell>
          <cell r="D168" t="str">
            <v>Pagos de defunción</v>
          </cell>
        </row>
        <row r="169">
          <cell r="C169">
            <v>4304</v>
          </cell>
          <cell r="D169" t="str">
            <v>Becas</v>
          </cell>
        </row>
        <row r="170">
          <cell r="C170">
            <v>4305</v>
          </cell>
          <cell r="D170" t="str">
            <v>Ayudas culturales y sociales</v>
          </cell>
        </row>
        <row r="171">
          <cell r="C171">
            <v>4306</v>
          </cell>
          <cell r="D171" t="str">
            <v>Pre y premios</v>
          </cell>
        </row>
        <row r="172">
          <cell r="C172">
            <v>4307</v>
          </cell>
          <cell r="D172" t="str">
            <v>Ayuda a instituciones sin fines de lucro</v>
          </cell>
        </row>
        <row r="173">
          <cell r="C173">
            <v>4308</v>
          </cell>
          <cell r="D173" t="str">
            <v>Ayudas al subsistema transferido integrado</v>
          </cell>
        </row>
        <row r="176">
          <cell r="C176" t="str">
            <v>PARTICIPACIONES</v>
          </cell>
        </row>
        <row r="178">
          <cell r="C178">
            <v>4301</v>
          </cell>
          <cell r="D178" t="str">
            <v>Participaciones a Municipios por Ingresos Estatales</v>
          </cell>
        </row>
        <row r="179">
          <cell r="C179">
            <v>4302</v>
          </cell>
          <cell r="D179" t="str">
            <v>Participaciones a Municipios por Ingresos Federales</v>
          </cell>
        </row>
        <row r="180">
          <cell r="C180" t="str">
            <v>SUBSIDIOS A GASTO CORRIENTE</v>
          </cell>
        </row>
        <row r="182">
          <cell r="C182">
            <v>4401</v>
          </cell>
          <cell r="D182" t="str">
            <v>Subsidios a la agricultura</v>
          </cell>
        </row>
        <row r="183">
          <cell r="C183">
            <v>4402</v>
          </cell>
          <cell r="D183" t="str">
            <v>Subsidios a la industria</v>
          </cell>
        </row>
        <row r="184">
          <cell r="C184">
            <v>4403</v>
          </cell>
          <cell r="D184" t="str">
            <v>Subsidios al comercio y otros servicios</v>
          </cell>
        </row>
        <row r="185">
          <cell r="C185">
            <v>4404</v>
          </cell>
          <cell r="D185" t="str">
            <v>Subsidios a fideicomisos agrícolas</v>
          </cell>
        </row>
        <row r="186">
          <cell r="C186">
            <v>4405</v>
          </cell>
          <cell r="D186" t="str">
            <v>Subsidios a fideicomisos industriales</v>
          </cell>
        </row>
        <row r="187">
          <cell r="C187">
            <v>4406</v>
          </cell>
          <cell r="D187" t="str">
            <v>Subsidios a fideicomisos dedicados al comercio y otros servicios</v>
          </cell>
        </row>
        <row r="188">
          <cell r="C188">
            <v>4407</v>
          </cell>
          <cell r="D188" t="str">
            <v>Subsidios a municipios</v>
          </cell>
        </row>
        <row r="189">
          <cell r="C189">
            <v>4408</v>
          </cell>
          <cell r="D189" t="str">
            <v>Subsidios a organismos y empresas públicas</v>
          </cell>
        </row>
        <row r="190">
          <cell r="C190">
            <v>4409</v>
          </cell>
          <cell r="D190" t="str">
            <v>Subsidios a instituciones privadas sin fines de lucro</v>
          </cell>
        </row>
        <row r="191">
          <cell r="C191">
            <v>4410</v>
          </cell>
          <cell r="D191" t="str">
            <v>Subsidios a  partidos políticos</v>
          </cell>
        </row>
        <row r="192">
          <cell r="C192">
            <v>4411</v>
          </cell>
          <cell r="D192" t="str">
            <v>Subsidios a  promociones diversas</v>
          </cell>
        </row>
        <row r="196">
          <cell r="C196" t="str">
            <v>MOBILIARIO Y EQUIPO DE ADMINISTRACION</v>
          </cell>
        </row>
        <row r="198">
          <cell r="C198">
            <v>5101</v>
          </cell>
          <cell r="D198" t="str">
            <v>Mobiliario</v>
          </cell>
        </row>
        <row r="199">
          <cell r="C199">
            <v>5102</v>
          </cell>
          <cell r="D199" t="str">
            <v>Equipo de administración</v>
          </cell>
        </row>
        <row r="200">
          <cell r="C200">
            <v>5103</v>
          </cell>
          <cell r="D200" t="str">
            <v>Equipo educacional y recreativo</v>
          </cell>
        </row>
        <row r="201">
          <cell r="C201">
            <v>5104</v>
          </cell>
          <cell r="D201" t="str">
            <v>Bienes artísticos y culturales</v>
          </cell>
        </row>
        <row r="202">
          <cell r="C202">
            <v>5105</v>
          </cell>
          <cell r="D202" t="str">
            <v>Adjudicaciones, expropiaciones e indemnizaciones de bienes muebles</v>
          </cell>
        </row>
        <row r="205">
          <cell r="C205" t="str">
            <v xml:space="preserve">MAQUINARIA Y EQUIPO AGROPECUARIO, INDUSTRIAL DE </v>
          </cell>
        </row>
        <row r="206">
          <cell r="C206" t="str">
            <v>COMUNICACION Y VIALIDAD</v>
          </cell>
        </row>
        <row r="208">
          <cell r="C208">
            <v>5201</v>
          </cell>
          <cell r="D208" t="str">
            <v>Maquinaria y equipo agropecuario</v>
          </cell>
        </row>
        <row r="209">
          <cell r="C209">
            <v>5202</v>
          </cell>
          <cell r="D209" t="str">
            <v>Maquinaria y equipo industrial</v>
          </cell>
        </row>
        <row r="210">
          <cell r="C210">
            <v>5203</v>
          </cell>
          <cell r="D210" t="str">
            <v>Maquinaria y equipo de construcción</v>
          </cell>
        </row>
        <row r="211">
          <cell r="C211">
            <v>5204</v>
          </cell>
          <cell r="D211" t="str">
            <v>Equipos de telefonía y telecomunicaciones</v>
          </cell>
        </row>
        <row r="212">
          <cell r="C212">
            <v>5205</v>
          </cell>
          <cell r="D212" t="str">
            <v>Maquinaria y equipo electrónico</v>
          </cell>
        </row>
        <row r="213">
          <cell r="C213">
            <v>5206</v>
          </cell>
          <cell r="D213" t="str">
            <v>Equipo de computación electrónico</v>
          </cell>
        </row>
        <row r="214">
          <cell r="C214">
            <v>5207</v>
          </cell>
          <cell r="D214" t="str">
            <v>Maquinaria y equipo diverso</v>
          </cell>
        </row>
        <row r="215">
          <cell r="C215">
            <v>5208</v>
          </cell>
          <cell r="D215" t="str">
            <v>Equipo para semaforización</v>
          </cell>
        </row>
        <row r="217">
          <cell r="C217" t="str">
            <v>VEHICULOS Y EQUIPO DE TRANSPORTE</v>
          </cell>
        </row>
        <row r="219">
          <cell r="C219">
            <v>5301</v>
          </cell>
          <cell r="D219" t="str">
            <v>Vehículos y equipo terrestre</v>
          </cell>
        </row>
        <row r="220">
          <cell r="C220">
            <v>5302</v>
          </cell>
          <cell r="D220" t="str">
            <v>Vehículos y equipo  marítimo, lacustre y pluvial</v>
          </cell>
        </row>
        <row r="221">
          <cell r="C221">
            <v>5303</v>
          </cell>
          <cell r="D221" t="str">
            <v>Vehículos y equipo de transporte aéreo</v>
          </cell>
        </row>
        <row r="222">
          <cell r="C222">
            <v>5304</v>
          </cell>
          <cell r="D222" t="str">
            <v>Vehículos y equipo auxiliar de transporte</v>
          </cell>
        </row>
        <row r="224">
          <cell r="C224" t="str">
            <v>EQUIPO E INSTRUMENTAL MEDICO</v>
          </cell>
        </row>
        <row r="226">
          <cell r="C226">
            <v>5401</v>
          </cell>
          <cell r="D226" t="str">
            <v>Equipo médico</v>
          </cell>
        </row>
        <row r="227">
          <cell r="C227">
            <v>5402</v>
          </cell>
          <cell r="D227" t="str">
            <v>Instrumental médico</v>
          </cell>
        </row>
        <row r="229">
          <cell r="C229" t="str">
            <v>HERRAMIENTAS Y REFACCIONES</v>
          </cell>
        </row>
        <row r="231">
          <cell r="C231">
            <v>5501</v>
          </cell>
          <cell r="D231" t="str">
            <v>Herramientas y máquinas-herramientas</v>
          </cell>
        </row>
        <row r="232">
          <cell r="C232">
            <v>5502</v>
          </cell>
          <cell r="D232" t="str">
            <v>Refacciones y accesorios mayores</v>
          </cell>
        </row>
        <row r="234">
          <cell r="C234" t="str">
            <v>ANIMALES DE TRABAJO Y REPRODUCCION</v>
          </cell>
        </row>
        <row r="236">
          <cell r="C236">
            <v>5601</v>
          </cell>
          <cell r="D236" t="str">
            <v>Animales de trabajo</v>
          </cell>
        </row>
        <row r="237">
          <cell r="C237">
            <v>5602</v>
          </cell>
          <cell r="D237" t="str">
            <v>Animales de  reproducción</v>
          </cell>
        </row>
        <row r="239">
          <cell r="C239" t="str">
            <v>BIENES INMUEBLES</v>
          </cell>
        </row>
        <row r="241">
          <cell r="C241">
            <v>5701</v>
          </cell>
          <cell r="D241" t="str">
            <v>Edificios y locales</v>
          </cell>
        </row>
        <row r="242">
          <cell r="C242">
            <v>5702</v>
          </cell>
          <cell r="D242" t="str">
            <v>Terrenos</v>
          </cell>
        </row>
        <row r="243">
          <cell r="C243">
            <v>5703</v>
          </cell>
          <cell r="D243" t="str">
            <v>Adjudicaciones, expropiaciones e indemnizaciones de</v>
          </cell>
        </row>
        <row r="244">
          <cell r="D244" t="str">
            <v>inmuebles</v>
          </cell>
        </row>
        <row r="247">
          <cell r="C247" t="str">
            <v>EQUIPO DE SEGURIDAD PUBLICA</v>
          </cell>
        </row>
        <row r="249">
          <cell r="C249">
            <v>5801</v>
          </cell>
          <cell r="D249" t="str">
            <v>Equipo de seguridad pública</v>
          </cell>
        </row>
        <row r="250">
          <cell r="C250">
            <v>5802</v>
          </cell>
          <cell r="D250" t="str">
            <v>Complementarias</v>
          </cell>
        </row>
        <row r="252">
          <cell r="C252" t="str">
            <v>DIVERSOS</v>
          </cell>
        </row>
        <row r="254">
          <cell r="C254">
            <v>5902</v>
          </cell>
          <cell r="D254" t="str">
            <v>Equipamiento (programa de reforma electoral)</v>
          </cell>
        </row>
        <row r="258">
          <cell r="C258" t="str">
            <v>EROGACIONES CONTINGENTES</v>
          </cell>
        </row>
        <row r="260">
          <cell r="C260" t="str">
            <v>EROGACIONES ESPECIALES</v>
          </cell>
        </row>
        <row r="262">
          <cell r="C262">
            <v>8201</v>
          </cell>
          <cell r="D262" t="str">
            <v>Erogaciones complementaria</v>
          </cell>
        </row>
        <row r="263">
          <cell r="C263">
            <v>8202</v>
          </cell>
          <cell r="D263" t="str">
            <v>Erogaciones imprevistas</v>
          </cell>
        </row>
        <row r="264">
          <cell r="C264">
            <v>8203</v>
          </cell>
          <cell r="D264" t="str">
            <v>Erogaciones extraordinarias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Reporte de Asignacionxmulti (2)"/>
      <sheetName val="Reporte de Asignacionxmultiples"/>
      <sheetName val="Hoja1"/>
      <sheetName val="Hoja1 (2)"/>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tabSelected="1" zoomScale="110" zoomScaleNormal="110" workbookViewId="0">
      <selection activeCell="L16" sqref="L16"/>
    </sheetView>
  </sheetViews>
  <sheetFormatPr baseColWidth="10" defaultRowHeight="15" x14ac:dyDescent="0.25"/>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M114"/>
  <sheetViews>
    <sheetView showGridLines="0" zoomScaleNormal="100" workbookViewId="0">
      <selection activeCell="L16" sqref="L16"/>
    </sheetView>
  </sheetViews>
  <sheetFormatPr baseColWidth="10" defaultRowHeight="16.5" x14ac:dyDescent="0.3"/>
  <cols>
    <col min="1" max="1" width="3.42578125" style="326" customWidth="1"/>
    <col min="2" max="2" width="6.85546875" style="326" customWidth="1"/>
    <col min="3" max="3" width="14.140625" style="326" customWidth="1"/>
    <col min="4" max="4" width="31.85546875" style="326" customWidth="1"/>
    <col min="5" max="5" width="15" style="326" bestFit="1" customWidth="1"/>
    <col min="6" max="6" width="3.5703125" style="326" customWidth="1"/>
    <col min="7" max="7" width="10" style="326" customWidth="1"/>
    <col min="8" max="8" width="10.28515625" style="326" customWidth="1"/>
    <col min="9" max="10" width="19.42578125" style="326" customWidth="1"/>
    <col min="11" max="11" width="15" style="326" bestFit="1" customWidth="1"/>
    <col min="12" max="12" width="3.5703125" style="326" customWidth="1"/>
    <col min="13" max="13" width="18.42578125" style="326" customWidth="1"/>
  </cols>
  <sheetData>
    <row r="2" spans="1:13" ht="17.25" x14ac:dyDescent="0.35">
      <c r="C2" s="327"/>
      <c r="D2" s="328" t="s">
        <v>222</v>
      </c>
      <c r="E2" s="328"/>
      <c r="F2" s="328"/>
      <c r="G2" s="328"/>
      <c r="H2" s="328"/>
      <c r="I2" s="328"/>
      <c r="J2" s="328"/>
      <c r="K2" s="328"/>
      <c r="L2" s="328"/>
      <c r="M2" s="328"/>
    </row>
    <row r="3" spans="1:13" ht="17.25" x14ac:dyDescent="0.35">
      <c r="C3" s="327"/>
      <c r="D3" s="328" t="s">
        <v>223</v>
      </c>
      <c r="E3" s="328"/>
      <c r="F3" s="328"/>
      <c r="G3" s="328"/>
      <c r="H3" s="328"/>
      <c r="I3" s="328"/>
      <c r="J3" s="328"/>
      <c r="K3" s="328"/>
      <c r="L3" s="328"/>
      <c r="M3" s="328"/>
    </row>
    <row r="4" spans="1:13" ht="17.25" x14ac:dyDescent="0.35">
      <c r="C4" s="327"/>
      <c r="D4" s="328" t="s">
        <v>224</v>
      </c>
      <c r="E4" s="328"/>
      <c r="F4" s="328"/>
      <c r="G4" s="328"/>
      <c r="H4" s="328"/>
      <c r="I4" s="328"/>
      <c r="J4" s="328"/>
      <c r="K4" s="328"/>
      <c r="L4" s="328"/>
      <c r="M4" s="328"/>
    </row>
    <row r="5" spans="1:13" ht="17.25" x14ac:dyDescent="0.35">
      <c r="C5" s="327"/>
      <c r="D5" s="328" t="s">
        <v>3</v>
      </c>
      <c r="E5" s="328"/>
      <c r="F5" s="328"/>
      <c r="G5" s="328"/>
      <c r="H5" s="328"/>
      <c r="I5" s="328"/>
      <c r="J5" s="328"/>
      <c r="K5" s="328"/>
      <c r="L5" s="328"/>
      <c r="M5" s="328"/>
    </row>
    <row r="6" spans="1:13" ht="17.25" x14ac:dyDescent="0.35">
      <c r="B6" s="343"/>
      <c r="C6" s="344" t="s">
        <v>220</v>
      </c>
      <c r="D6" s="345" t="s">
        <v>4</v>
      </c>
      <c r="E6" s="345"/>
      <c r="F6" s="345"/>
      <c r="G6" s="345"/>
      <c r="H6" s="345"/>
      <c r="I6" s="345"/>
      <c r="J6" s="345"/>
      <c r="K6" s="345"/>
      <c r="L6" s="345"/>
      <c r="M6" s="345"/>
    </row>
    <row r="8" spans="1:13" x14ac:dyDescent="0.3">
      <c r="D8" s="346" t="s">
        <v>225</v>
      </c>
      <c r="E8" s="346"/>
      <c r="F8" s="346"/>
      <c r="G8" s="346"/>
      <c r="H8" s="346"/>
      <c r="I8" s="346"/>
      <c r="J8" s="346"/>
      <c r="K8" s="346"/>
      <c r="L8" s="346"/>
      <c r="M8" s="346"/>
    </row>
    <row r="10" spans="1:13" ht="18" x14ac:dyDescent="0.35">
      <c r="B10" s="347" t="s">
        <v>226</v>
      </c>
    </row>
    <row r="11" spans="1:13" x14ac:dyDescent="0.3">
      <c r="B11" s="348" t="s">
        <v>227</v>
      </c>
    </row>
    <row r="12" spans="1:13" x14ac:dyDescent="0.3">
      <c r="B12" s="326" t="s">
        <v>228</v>
      </c>
    </row>
    <row r="13" spans="1:13" ht="17.25" x14ac:dyDescent="0.35">
      <c r="C13" s="348" t="s">
        <v>229</v>
      </c>
      <c r="E13" s="349"/>
      <c r="I13" s="348"/>
    </row>
    <row r="14" spans="1:13" x14ac:dyDescent="0.35">
      <c r="A14" s="350"/>
      <c r="B14" s="351" t="s">
        <v>230</v>
      </c>
      <c r="C14" s="352" t="s">
        <v>231</v>
      </c>
      <c r="D14" s="350"/>
      <c r="E14" s="353">
        <v>25500</v>
      </c>
      <c r="F14" s="350"/>
      <c r="G14" s="350"/>
      <c r="H14" s="351" t="s">
        <v>232</v>
      </c>
      <c r="I14" s="350"/>
      <c r="J14" s="350"/>
      <c r="K14" s="350"/>
      <c r="L14" s="351"/>
      <c r="M14" s="350"/>
    </row>
    <row r="15" spans="1:13" x14ac:dyDescent="0.35">
      <c r="A15" s="350"/>
      <c r="B15" s="351" t="s">
        <v>233</v>
      </c>
      <c r="C15" s="352" t="s">
        <v>234</v>
      </c>
      <c r="D15" s="350"/>
      <c r="E15" s="353">
        <v>6500</v>
      </c>
      <c r="F15" s="350"/>
      <c r="G15" s="350"/>
      <c r="H15" s="351" t="s">
        <v>235</v>
      </c>
      <c r="I15" s="350"/>
      <c r="J15" s="350"/>
      <c r="K15" s="350"/>
      <c r="L15" s="351"/>
      <c r="M15" s="350"/>
    </row>
    <row r="16" spans="1:13" x14ac:dyDescent="0.35">
      <c r="A16" s="350"/>
      <c r="B16" s="351" t="s">
        <v>236</v>
      </c>
      <c r="C16" s="352" t="s">
        <v>237</v>
      </c>
      <c r="D16" s="350"/>
      <c r="E16" s="353">
        <v>6500</v>
      </c>
      <c r="F16" s="354"/>
      <c r="G16" s="350"/>
      <c r="H16" s="351" t="s">
        <v>238</v>
      </c>
      <c r="I16" s="350"/>
      <c r="J16" s="350"/>
      <c r="K16" s="350"/>
      <c r="L16" s="350"/>
      <c r="M16" s="350"/>
    </row>
    <row r="17" spans="1:13" x14ac:dyDescent="0.35">
      <c r="A17" s="350"/>
      <c r="B17" s="351" t="s">
        <v>239</v>
      </c>
      <c r="C17" s="352" t="s">
        <v>240</v>
      </c>
      <c r="D17" s="350"/>
      <c r="E17" s="353">
        <v>25500</v>
      </c>
      <c r="F17" s="354"/>
      <c r="G17" s="350"/>
      <c r="H17" s="351" t="s">
        <v>241</v>
      </c>
      <c r="I17" s="352"/>
      <c r="J17" s="350"/>
      <c r="K17" s="353"/>
      <c r="L17" s="351"/>
      <c r="M17" s="350"/>
    </row>
    <row r="18" spans="1:13" x14ac:dyDescent="0.35">
      <c r="A18" s="350"/>
      <c r="B18" s="351" t="s">
        <v>242</v>
      </c>
      <c r="C18" s="352" t="s">
        <v>243</v>
      </c>
      <c r="D18" s="350"/>
      <c r="E18" s="353">
        <v>40000</v>
      </c>
      <c r="F18" s="354"/>
      <c r="G18" s="350"/>
      <c r="H18" s="351" t="s">
        <v>244</v>
      </c>
      <c r="I18" s="352"/>
      <c r="J18" s="350"/>
      <c r="K18" s="353"/>
      <c r="L18" s="350"/>
      <c r="M18" s="350"/>
    </row>
    <row r="19" spans="1:13" x14ac:dyDescent="0.35">
      <c r="A19" s="350"/>
      <c r="B19" s="351" t="s">
        <v>245</v>
      </c>
      <c r="C19" s="352" t="s">
        <v>246</v>
      </c>
      <c r="D19" s="350"/>
      <c r="E19" s="353">
        <v>15809.84</v>
      </c>
      <c r="F19" s="354"/>
      <c r="G19" s="350"/>
      <c r="H19" s="351" t="s">
        <v>247</v>
      </c>
      <c r="I19" s="352"/>
      <c r="J19" s="350"/>
      <c r="K19" s="353"/>
      <c r="L19" s="351"/>
      <c r="M19" s="350"/>
    </row>
    <row r="20" spans="1:13" x14ac:dyDescent="0.35">
      <c r="A20" s="350"/>
      <c r="B20" s="351" t="s">
        <v>248</v>
      </c>
      <c r="C20" s="352"/>
      <c r="D20" s="350"/>
      <c r="E20" s="353"/>
      <c r="F20" s="354"/>
      <c r="G20" s="350"/>
      <c r="H20" s="351" t="s">
        <v>249</v>
      </c>
      <c r="I20" s="352"/>
      <c r="J20" s="350"/>
      <c r="K20" s="353"/>
      <c r="L20" s="350"/>
      <c r="M20" s="350"/>
    </row>
    <row r="21" spans="1:13" x14ac:dyDescent="0.35">
      <c r="A21" s="350"/>
      <c r="B21" s="351" t="s">
        <v>250</v>
      </c>
      <c r="C21" s="352"/>
      <c r="D21" s="350"/>
      <c r="E21" s="353"/>
      <c r="F21" s="354"/>
      <c r="G21" s="350"/>
      <c r="H21" s="351" t="s">
        <v>251</v>
      </c>
      <c r="I21" s="352"/>
      <c r="J21" s="350"/>
      <c r="K21" s="353"/>
      <c r="L21" s="351"/>
      <c r="M21" s="352"/>
    </row>
    <row r="22" spans="1:13" x14ac:dyDescent="0.35">
      <c r="A22" s="350"/>
      <c r="B22" s="351" t="s">
        <v>252</v>
      </c>
      <c r="C22" s="352"/>
      <c r="D22" s="350"/>
      <c r="E22" s="353"/>
      <c r="F22" s="354"/>
      <c r="G22" s="350"/>
      <c r="H22" s="351" t="s">
        <v>242</v>
      </c>
      <c r="I22" s="352"/>
      <c r="J22" s="350"/>
      <c r="K22" s="353"/>
      <c r="L22" s="351"/>
      <c r="M22" s="352"/>
    </row>
    <row r="23" spans="1:13" ht="17.25" x14ac:dyDescent="0.35">
      <c r="A23" s="350"/>
      <c r="B23" s="351" t="s">
        <v>253</v>
      </c>
      <c r="C23" s="352"/>
      <c r="D23" s="355" t="s">
        <v>254</v>
      </c>
      <c r="E23" s="356">
        <f>SUM(E14:E22)</f>
        <v>119809.84</v>
      </c>
      <c r="F23" s="354"/>
      <c r="G23" s="350"/>
      <c r="H23" s="351" t="s">
        <v>255</v>
      </c>
      <c r="I23" s="352"/>
      <c r="J23" s="350"/>
      <c r="K23" s="353"/>
      <c r="L23" s="350"/>
      <c r="M23" s="350"/>
    </row>
    <row r="24" spans="1:13" x14ac:dyDescent="0.35">
      <c r="A24" s="350"/>
      <c r="B24" s="351" t="s">
        <v>256</v>
      </c>
      <c r="C24" s="352"/>
      <c r="D24" s="350"/>
      <c r="E24" s="353"/>
      <c r="F24" s="354"/>
      <c r="G24" s="350"/>
      <c r="H24" s="351" t="s">
        <v>257</v>
      </c>
      <c r="I24" s="352"/>
      <c r="J24" s="350"/>
      <c r="K24" s="353"/>
      <c r="L24" s="351"/>
      <c r="M24" s="352"/>
    </row>
    <row r="25" spans="1:13" x14ac:dyDescent="0.35">
      <c r="A25" s="350"/>
      <c r="B25" s="351" t="s">
        <v>258</v>
      </c>
      <c r="C25" s="352"/>
      <c r="D25" s="350"/>
      <c r="E25" s="350"/>
      <c r="F25" s="354"/>
      <c r="G25" s="350"/>
      <c r="H25" s="351" t="s">
        <v>259</v>
      </c>
      <c r="I25" s="352"/>
      <c r="J25" s="350"/>
      <c r="K25" s="353"/>
      <c r="L25" s="351"/>
      <c r="M25" s="352"/>
    </row>
    <row r="26" spans="1:13" ht="17.25" x14ac:dyDescent="0.35">
      <c r="B26" s="351" t="s">
        <v>260</v>
      </c>
      <c r="C26" s="352"/>
      <c r="D26" s="350"/>
      <c r="E26" s="353"/>
      <c r="F26" s="357"/>
      <c r="H26" s="351" t="s">
        <v>261</v>
      </c>
      <c r="I26" s="352"/>
      <c r="J26" s="350"/>
      <c r="K26" s="353"/>
      <c r="L26" s="351"/>
      <c r="M26" s="352"/>
    </row>
    <row r="27" spans="1:13" x14ac:dyDescent="0.35">
      <c r="A27" s="350"/>
      <c r="B27" s="351" t="s">
        <v>262</v>
      </c>
      <c r="C27" s="352"/>
      <c r="D27" s="350"/>
      <c r="E27" s="353"/>
      <c r="F27" s="353"/>
      <c r="G27" s="350"/>
      <c r="H27" s="351" t="s">
        <v>245</v>
      </c>
      <c r="I27" s="352"/>
      <c r="J27" s="350"/>
      <c r="K27" s="353"/>
      <c r="L27" s="351"/>
      <c r="M27" s="352"/>
    </row>
    <row r="28" spans="1:13" x14ac:dyDescent="0.35">
      <c r="A28" s="350"/>
      <c r="B28" s="351" t="s">
        <v>263</v>
      </c>
      <c r="C28" s="350"/>
      <c r="D28" s="350"/>
      <c r="E28" s="350"/>
      <c r="F28" s="353"/>
      <c r="G28" s="350"/>
      <c r="H28" s="351" t="s">
        <v>264</v>
      </c>
      <c r="I28" s="352"/>
      <c r="J28" s="350"/>
      <c r="K28" s="353"/>
      <c r="L28" s="351"/>
      <c r="M28" s="352"/>
    </row>
    <row r="29" spans="1:13" x14ac:dyDescent="0.35">
      <c r="A29" s="350"/>
      <c r="B29" s="351" t="s">
        <v>265</v>
      </c>
      <c r="C29" s="350"/>
      <c r="D29" s="350"/>
      <c r="E29" s="350"/>
      <c r="F29" s="353"/>
      <c r="G29" s="350"/>
      <c r="H29" s="351" t="s">
        <v>266</v>
      </c>
      <c r="I29" s="352"/>
      <c r="J29" s="350"/>
      <c r="K29" s="353"/>
      <c r="L29" s="351"/>
      <c r="M29" s="352"/>
    </row>
    <row r="30" spans="1:13" ht="17.25" x14ac:dyDescent="0.35">
      <c r="A30" s="350"/>
      <c r="B30" s="351" t="s">
        <v>267</v>
      </c>
      <c r="C30" s="348" t="s">
        <v>268</v>
      </c>
      <c r="F30" s="353"/>
      <c r="G30" s="350"/>
      <c r="H30" s="358" t="s">
        <v>248</v>
      </c>
      <c r="I30" s="352"/>
      <c r="J30" s="350"/>
      <c r="K30" s="353"/>
      <c r="L30" s="351"/>
      <c r="M30" s="352"/>
    </row>
    <row r="31" spans="1:13" ht="17.25" x14ac:dyDescent="0.35">
      <c r="A31" s="350"/>
      <c r="B31" s="351" t="s">
        <v>269</v>
      </c>
      <c r="C31" s="342" t="s">
        <v>270</v>
      </c>
      <c r="E31" s="349">
        <v>30457338.899999999</v>
      </c>
      <c r="F31" s="353"/>
      <c r="G31" s="350"/>
      <c r="H31" s="351" t="s">
        <v>271</v>
      </c>
      <c r="I31" s="352"/>
      <c r="J31" s="350"/>
      <c r="K31" s="353"/>
      <c r="L31" s="351"/>
      <c r="M31" s="352"/>
    </row>
    <row r="32" spans="1:13" ht="17.25" x14ac:dyDescent="0.35">
      <c r="A32" s="350"/>
      <c r="B32" s="351" t="s">
        <v>272</v>
      </c>
      <c r="C32" s="342" t="s">
        <v>273</v>
      </c>
      <c r="E32" s="349">
        <v>8678.15</v>
      </c>
      <c r="F32" s="353"/>
      <c r="G32" s="350"/>
      <c r="H32" s="351" t="s">
        <v>274</v>
      </c>
      <c r="I32" s="352"/>
      <c r="J32" s="350"/>
      <c r="K32" s="353"/>
      <c r="L32" s="351"/>
      <c r="M32" s="352"/>
    </row>
    <row r="33" spans="1:13" ht="17.25" x14ac:dyDescent="0.35">
      <c r="A33" s="350"/>
      <c r="B33" s="351" t="s">
        <v>275</v>
      </c>
      <c r="C33" s="342" t="s">
        <v>276</v>
      </c>
      <c r="E33" s="349">
        <v>1612522.99</v>
      </c>
      <c r="F33" s="353"/>
      <c r="G33" s="350"/>
      <c r="H33" s="351" t="s">
        <v>250</v>
      </c>
      <c r="I33" s="352"/>
      <c r="J33" s="350"/>
      <c r="K33" s="353"/>
      <c r="L33" s="350"/>
      <c r="M33" s="350"/>
    </row>
    <row r="34" spans="1:13" ht="17.25" x14ac:dyDescent="0.35">
      <c r="A34" s="350"/>
      <c r="B34" s="351" t="s">
        <v>277</v>
      </c>
      <c r="C34" s="342"/>
      <c r="E34" s="349"/>
      <c r="F34" s="353"/>
      <c r="G34" s="350"/>
      <c r="H34" s="351" t="s">
        <v>278</v>
      </c>
      <c r="I34" s="352"/>
      <c r="J34" s="350"/>
      <c r="K34" s="353"/>
      <c r="L34" s="350"/>
      <c r="M34" s="350"/>
    </row>
    <row r="35" spans="1:13" ht="17.25" x14ac:dyDescent="0.35">
      <c r="A35" s="350"/>
      <c r="B35" s="351" t="s">
        <v>279</v>
      </c>
      <c r="D35" s="355" t="s">
        <v>254</v>
      </c>
      <c r="E35" s="359">
        <f>SUM(E31:E34)</f>
        <v>32078540.039999995</v>
      </c>
      <c r="F35" s="353"/>
      <c r="G35" s="350"/>
      <c r="H35" s="351" t="s">
        <v>280</v>
      </c>
      <c r="I35" s="352"/>
      <c r="J35" s="350"/>
      <c r="K35" s="353"/>
      <c r="L35" s="350"/>
      <c r="M35" s="350"/>
    </row>
    <row r="36" spans="1:13" ht="17.25" x14ac:dyDescent="0.35">
      <c r="A36" s="350"/>
      <c r="B36" s="351" t="s">
        <v>239</v>
      </c>
      <c r="F36" s="353"/>
      <c r="G36" s="350"/>
      <c r="H36" s="350"/>
      <c r="I36" s="352"/>
      <c r="J36" s="350"/>
      <c r="K36" s="360"/>
      <c r="L36" s="350"/>
      <c r="M36" s="350"/>
    </row>
    <row r="37" spans="1:13" ht="17.25" x14ac:dyDescent="0.35">
      <c r="A37" s="350"/>
      <c r="B37" s="351" t="s">
        <v>281</v>
      </c>
      <c r="D37" s="350"/>
      <c r="E37" s="350"/>
      <c r="F37" s="353"/>
      <c r="G37" s="350"/>
      <c r="H37" s="350"/>
      <c r="I37" s="350"/>
      <c r="J37" s="350"/>
      <c r="K37" s="350"/>
      <c r="L37" s="351"/>
      <c r="M37" s="352"/>
    </row>
    <row r="38" spans="1:13" ht="17.25" thickBot="1" x14ac:dyDescent="0.4">
      <c r="A38" s="350"/>
      <c r="B38" s="351" t="s">
        <v>282</v>
      </c>
      <c r="C38" s="352"/>
      <c r="D38" s="350"/>
      <c r="E38" s="353"/>
      <c r="F38" s="353"/>
      <c r="G38" s="350"/>
      <c r="H38" s="350"/>
      <c r="I38" s="350"/>
      <c r="J38" s="350"/>
      <c r="K38" s="350"/>
      <c r="L38" s="351"/>
      <c r="M38" s="352"/>
    </row>
    <row r="39" spans="1:13" ht="18" thickBot="1" x14ac:dyDescent="0.4">
      <c r="A39" s="350"/>
      <c r="B39" s="351" t="s">
        <v>283</v>
      </c>
      <c r="C39" s="352"/>
      <c r="D39" s="361" t="s">
        <v>284</v>
      </c>
      <c r="E39" s="362">
        <f>SUM(E35,E23)</f>
        <v>32198349.879999995</v>
      </c>
      <c r="F39" s="353"/>
      <c r="G39" s="350"/>
      <c r="H39" s="350"/>
      <c r="I39" s="350"/>
      <c r="J39" s="350"/>
      <c r="K39" s="350"/>
      <c r="L39" s="351"/>
      <c r="M39" s="352"/>
    </row>
    <row r="40" spans="1:13" x14ac:dyDescent="0.35">
      <c r="A40" s="350"/>
      <c r="B40" s="351" t="s">
        <v>285</v>
      </c>
      <c r="C40" s="352"/>
      <c r="D40" s="350"/>
      <c r="E40" s="353"/>
      <c r="F40" s="353"/>
      <c r="G40" s="350"/>
      <c r="H40" s="350"/>
      <c r="I40" s="350"/>
      <c r="J40" s="350"/>
      <c r="K40" s="350"/>
      <c r="L40" s="351"/>
      <c r="M40" s="352"/>
    </row>
    <row r="41" spans="1:13" x14ac:dyDescent="0.35">
      <c r="A41" s="350"/>
      <c r="B41" s="351" t="s">
        <v>286</v>
      </c>
      <c r="C41" s="352"/>
      <c r="D41" s="350"/>
      <c r="E41" s="353"/>
      <c r="F41" s="353"/>
      <c r="G41" s="350"/>
      <c r="H41" s="350"/>
      <c r="I41" s="350"/>
      <c r="J41" s="350"/>
      <c r="K41" s="350"/>
      <c r="L41" s="350"/>
      <c r="M41" s="350"/>
    </row>
    <row r="42" spans="1:13" x14ac:dyDescent="0.35">
      <c r="A42" s="350"/>
      <c r="B42" s="351" t="s">
        <v>287</v>
      </c>
      <c r="C42" s="352"/>
      <c r="D42" s="350"/>
      <c r="E42" s="353"/>
      <c r="F42" s="353"/>
      <c r="G42" s="350"/>
      <c r="H42" s="351"/>
      <c r="I42" s="350"/>
      <c r="J42" s="350"/>
      <c r="K42" s="350"/>
      <c r="L42" s="350"/>
      <c r="M42" s="350"/>
    </row>
    <row r="43" spans="1:13" x14ac:dyDescent="0.35">
      <c r="A43" s="350"/>
      <c r="B43" s="351" t="s">
        <v>288</v>
      </c>
      <c r="C43" s="350"/>
      <c r="D43" s="350"/>
      <c r="E43" s="350"/>
      <c r="F43" s="353"/>
      <c r="G43" s="350"/>
      <c r="H43" s="351"/>
      <c r="I43" s="350"/>
      <c r="J43" s="350"/>
      <c r="K43" s="350"/>
      <c r="L43" s="350"/>
      <c r="M43" s="350"/>
    </row>
    <row r="44" spans="1:13" x14ac:dyDescent="0.35">
      <c r="A44" s="350"/>
      <c r="B44" s="351" t="s">
        <v>289</v>
      </c>
      <c r="C44" s="350"/>
      <c r="D44" s="350"/>
      <c r="E44" s="363"/>
      <c r="F44" s="353"/>
      <c r="G44" s="350"/>
      <c r="H44" s="351"/>
      <c r="I44" s="350"/>
      <c r="J44" s="350"/>
      <c r="K44" s="350"/>
      <c r="L44" s="350"/>
      <c r="M44" s="350"/>
    </row>
    <row r="45" spans="1:13" x14ac:dyDescent="0.35">
      <c r="A45" s="350"/>
      <c r="B45" s="351" t="s">
        <v>290</v>
      </c>
      <c r="C45" s="350"/>
      <c r="D45" s="350"/>
      <c r="E45" s="350"/>
      <c r="F45" s="353"/>
      <c r="G45" s="350"/>
      <c r="H45" s="351"/>
      <c r="I45" s="350"/>
      <c r="J45" s="350"/>
      <c r="K45" s="350"/>
      <c r="L45" s="350"/>
      <c r="M45" s="350"/>
    </row>
    <row r="46" spans="1:13" x14ac:dyDescent="0.35">
      <c r="A46" s="350"/>
      <c r="B46" s="351" t="s">
        <v>291</v>
      </c>
      <c r="C46" s="350"/>
      <c r="D46" s="350"/>
      <c r="E46" s="350"/>
      <c r="F46" s="353"/>
      <c r="G46" s="350"/>
      <c r="H46" s="350"/>
      <c r="I46" s="350"/>
      <c r="J46" s="350"/>
      <c r="K46" s="350"/>
      <c r="L46" s="350"/>
      <c r="M46" s="350"/>
    </row>
    <row r="47" spans="1:13" x14ac:dyDescent="0.35">
      <c r="A47" s="350"/>
      <c r="B47" s="351" t="s">
        <v>292</v>
      </c>
      <c r="C47" s="350"/>
      <c r="D47" s="350"/>
      <c r="E47" s="350"/>
      <c r="F47" s="353"/>
      <c r="G47" s="350"/>
      <c r="H47" s="351"/>
      <c r="I47" s="350"/>
      <c r="J47" s="350"/>
      <c r="K47" s="350"/>
      <c r="L47" s="350"/>
      <c r="M47" s="350"/>
    </row>
    <row r="48" spans="1:13" x14ac:dyDescent="0.35">
      <c r="A48" s="350"/>
      <c r="B48" s="350"/>
      <c r="C48" s="350"/>
      <c r="D48" s="350"/>
      <c r="E48" s="350"/>
      <c r="F48" s="353"/>
      <c r="G48" s="350"/>
      <c r="H48" s="351"/>
      <c r="I48" s="350"/>
      <c r="J48" s="350"/>
      <c r="K48" s="350"/>
      <c r="L48" s="351"/>
      <c r="M48" s="352"/>
    </row>
    <row r="49" spans="1:13" x14ac:dyDescent="0.35">
      <c r="A49" s="350"/>
      <c r="B49" s="350"/>
      <c r="C49" s="350"/>
      <c r="D49" s="350"/>
      <c r="E49" s="350"/>
      <c r="F49" s="353"/>
      <c r="G49" s="351"/>
      <c r="H49" s="352"/>
      <c r="I49" s="350"/>
      <c r="J49" s="353"/>
      <c r="K49" s="350"/>
      <c r="L49" s="351"/>
      <c r="M49" s="352"/>
    </row>
    <row r="50" spans="1:13" x14ac:dyDescent="0.35">
      <c r="A50" s="350"/>
      <c r="B50" s="350"/>
      <c r="C50" s="350"/>
      <c r="D50" s="350"/>
      <c r="E50" s="350"/>
      <c r="F50" s="353"/>
      <c r="G50" s="350"/>
      <c r="H50" s="350"/>
      <c r="I50" s="350"/>
      <c r="J50" s="350"/>
      <c r="K50" s="350"/>
      <c r="L50" s="351"/>
      <c r="M50" s="350">
        <v>9</v>
      </c>
    </row>
    <row r="51" spans="1:13" x14ac:dyDescent="0.3">
      <c r="A51" s="350"/>
      <c r="B51" s="350"/>
      <c r="C51" s="364"/>
      <c r="D51" s="365"/>
      <c r="E51" s="350"/>
      <c r="F51" s="350"/>
      <c r="G51" s="350"/>
      <c r="H51" s="350"/>
      <c r="I51" s="350"/>
      <c r="J51" s="350"/>
      <c r="K51" s="350"/>
      <c r="L51" s="350"/>
      <c r="M51" s="350"/>
    </row>
    <row r="52" spans="1:13" ht="17.25" x14ac:dyDescent="0.35">
      <c r="A52" s="350"/>
      <c r="B52" s="350"/>
      <c r="D52" s="355"/>
      <c r="E52" s="356"/>
      <c r="F52" s="353"/>
      <c r="G52" s="351"/>
      <c r="H52" s="352"/>
      <c r="I52" s="350"/>
      <c r="J52" s="353"/>
      <c r="K52" s="350"/>
      <c r="L52" s="351"/>
      <c r="M52" s="352"/>
    </row>
    <row r="53" spans="1:13" ht="17.25" x14ac:dyDescent="0.35">
      <c r="A53" s="350"/>
      <c r="B53" s="350"/>
      <c r="F53" s="353"/>
      <c r="G53" s="351"/>
      <c r="H53" s="352"/>
      <c r="I53" s="350"/>
      <c r="J53" s="353"/>
      <c r="K53" s="350"/>
      <c r="L53" s="350"/>
      <c r="M53" s="350"/>
    </row>
    <row r="54" spans="1:13" ht="17.25" x14ac:dyDescent="0.35">
      <c r="A54" s="350"/>
      <c r="B54" s="350"/>
      <c r="F54" s="353"/>
      <c r="G54" s="350"/>
      <c r="H54" s="350"/>
      <c r="I54" s="350"/>
      <c r="J54" s="350"/>
      <c r="K54" s="350"/>
      <c r="L54" s="351"/>
      <c r="M54" s="352"/>
    </row>
    <row r="55" spans="1:13" ht="17.25" x14ac:dyDescent="0.35">
      <c r="A55" s="350"/>
      <c r="B55" s="350"/>
      <c r="F55" s="353"/>
      <c r="G55" s="351"/>
      <c r="H55" s="352"/>
      <c r="I55" s="350"/>
      <c r="J55" s="353"/>
      <c r="K55" s="350"/>
      <c r="L55" s="351"/>
      <c r="M55" s="352"/>
    </row>
    <row r="56" spans="1:13" ht="17.25" x14ac:dyDescent="0.35">
      <c r="A56" s="366"/>
      <c r="B56" s="366"/>
      <c r="F56" s="367"/>
      <c r="G56" s="366"/>
      <c r="H56" s="366"/>
      <c r="I56" s="365"/>
      <c r="J56" s="350"/>
      <c r="K56" s="366"/>
      <c r="L56" s="366"/>
      <c r="M56" s="366"/>
    </row>
    <row r="57" spans="1:13" ht="17.25" x14ac:dyDescent="0.35">
      <c r="A57" s="350"/>
      <c r="B57" s="350"/>
      <c r="F57" s="349"/>
      <c r="G57" s="350"/>
      <c r="H57" s="350"/>
      <c r="I57" s="350"/>
      <c r="J57" s="350"/>
      <c r="K57" s="350"/>
      <c r="L57" s="350"/>
      <c r="M57" s="350"/>
    </row>
    <row r="101" spans="6:10" ht="17.25" x14ac:dyDescent="0.35">
      <c r="H101" s="352"/>
      <c r="I101" s="350"/>
      <c r="J101" s="353"/>
    </row>
    <row r="112" spans="6:10" x14ac:dyDescent="0.3">
      <c r="F112" s="359"/>
    </row>
    <row r="113" spans="6:9" x14ac:dyDescent="0.3">
      <c r="F113" s="359"/>
    </row>
    <row r="114" spans="6:9" ht="17.25" x14ac:dyDescent="0.35">
      <c r="I114" s="368"/>
    </row>
  </sheetData>
  <mergeCells count="6">
    <mergeCell ref="D2:M2"/>
    <mergeCell ref="D3:M3"/>
    <mergeCell ref="D4:M4"/>
    <mergeCell ref="D5:M5"/>
    <mergeCell ref="D6:M6"/>
    <mergeCell ref="D8:M8"/>
  </mergeCells>
  <pageMargins left="0.70866141732283472" right="0.70866141732283472" top="0.74803149606299213" bottom="0.74803149606299213" header="0.31496062992125984" footer="0.31496062992125984"/>
  <pageSetup scale="72"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4:N110"/>
  <sheetViews>
    <sheetView showGridLines="0" topLeftCell="A16" zoomScaleNormal="100" workbookViewId="0">
      <selection activeCell="L16" sqref="L16"/>
    </sheetView>
  </sheetViews>
  <sheetFormatPr baseColWidth="10" defaultRowHeight="16.5" x14ac:dyDescent="0.3"/>
  <cols>
    <col min="1" max="1" width="3.28515625" style="326" customWidth="1"/>
    <col min="2" max="2" width="4.7109375" style="326" customWidth="1"/>
    <col min="3" max="3" width="11.42578125" style="326"/>
    <col min="4" max="4" width="29.42578125" style="326" customWidth="1"/>
    <col min="5" max="5" width="18.85546875" style="326" bestFit="1" customWidth="1"/>
    <col min="6" max="7" width="3.42578125" style="326" customWidth="1"/>
    <col min="8" max="8" width="43.5703125" style="326" customWidth="1"/>
    <col min="9" max="9" width="13.140625" style="326" customWidth="1"/>
    <col min="10" max="10" width="11.5703125" style="326" bestFit="1" customWidth="1"/>
    <col min="11" max="11" width="3.28515625" style="326" customWidth="1"/>
    <col min="12" max="12" width="12.5703125" style="326" customWidth="1"/>
    <col min="13" max="13" width="14.42578125" style="326" customWidth="1"/>
    <col min="14" max="14" width="3" style="326" customWidth="1"/>
  </cols>
  <sheetData>
    <row r="4" spans="2:13" ht="17.25" x14ac:dyDescent="0.35">
      <c r="C4" s="327"/>
      <c r="D4" s="328" t="s">
        <v>222</v>
      </c>
      <c r="E4" s="328"/>
      <c r="F4" s="328"/>
      <c r="G4" s="328"/>
      <c r="H4" s="328"/>
      <c r="I4" s="328"/>
      <c r="J4" s="328"/>
      <c r="K4" s="328"/>
      <c r="L4" s="328"/>
    </row>
    <row r="5" spans="2:13" ht="17.25" x14ac:dyDescent="0.35">
      <c r="C5" s="327"/>
      <c r="D5" s="328" t="s">
        <v>223</v>
      </c>
      <c r="E5" s="328"/>
      <c r="F5" s="328"/>
      <c r="G5" s="328"/>
      <c r="H5" s="328"/>
      <c r="I5" s="328"/>
      <c r="J5" s="328"/>
      <c r="K5" s="328"/>
      <c r="L5" s="328"/>
    </row>
    <row r="6" spans="2:13" ht="17.25" x14ac:dyDescent="0.35">
      <c r="C6" s="327"/>
      <c r="D6" s="328" t="s">
        <v>224</v>
      </c>
      <c r="E6" s="328"/>
      <c r="F6" s="328"/>
      <c r="G6" s="328"/>
      <c r="H6" s="328"/>
      <c r="I6" s="328"/>
      <c r="J6" s="328"/>
      <c r="K6" s="328"/>
      <c r="L6" s="328"/>
    </row>
    <row r="7" spans="2:13" ht="17.25" x14ac:dyDescent="0.35">
      <c r="C7" s="327"/>
      <c r="D7" s="328" t="s">
        <v>3</v>
      </c>
      <c r="E7" s="328"/>
      <c r="F7" s="328"/>
      <c r="G7" s="328"/>
      <c r="H7" s="328"/>
      <c r="I7" s="328"/>
      <c r="J7" s="328"/>
      <c r="K7" s="328"/>
      <c r="L7" s="328"/>
    </row>
    <row r="8" spans="2:13" ht="17.25" x14ac:dyDescent="0.35">
      <c r="B8" s="343"/>
      <c r="C8" s="331" t="s">
        <v>220</v>
      </c>
      <c r="D8" s="369" t="s">
        <v>4</v>
      </c>
      <c r="E8" s="369"/>
      <c r="F8" s="369"/>
      <c r="G8" s="369"/>
      <c r="H8" s="369"/>
      <c r="I8" s="369"/>
      <c r="J8" s="369"/>
      <c r="K8" s="369"/>
      <c r="L8" s="369"/>
    </row>
    <row r="10" spans="2:13" x14ac:dyDescent="0.3">
      <c r="G10" s="370" t="s">
        <v>225</v>
      </c>
    </row>
    <row r="11" spans="2:13" ht="18" x14ac:dyDescent="0.35">
      <c r="C11" s="347" t="s">
        <v>226</v>
      </c>
    </row>
    <row r="12" spans="2:13" x14ac:dyDescent="0.3">
      <c r="C12" s="348" t="s">
        <v>227</v>
      </c>
    </row>
    <row r="13" spans="2:13" x14ac:dyDescent="0.3">
      <c r="C13" s="326" t="s">
        <v>293</v>
      </c>
    </row>
    <row r="14" spans="2:13" x14ac:dyDescent="0.3">
      <c r="B14" s="358"/>
      <c r="C14" s="348" t="s">
        <v>294</v>
      </c>
      <c r="D14" s="348"/>
      <c r="G14" s="358"/>
      <c r="H14" s="348" t="s">
        <v>295</v>
      </c>
      <c r="I14" s="371"/>
      <c r="J14" s="372"/>
    </row>
    <row r="15" spans="2:13" ht="17.25" x14ac:dyDescent="0.35">
      <c r="B15" s="358" t="s">
        <v>296</v>
      </c>
      <c r="C15" s="373" t="s">
        <v>297</v>
      </c>
      <c r="E15" s="374">
        <v>128.13</v>
      </c>
      <c r="G15" s="358" t="s">
        <v>298</v>
      </c>
      <c r="H15" s="352" t="s">
        <v>299</v>
      </c>
      <c r="J15" s="353">
        <v>217.62</v>
      </c>
      <c r="M15" s="374"/>
    </row>
    <row r="16" spans="2:13" ht="17.25" x14ac:dyDescent="0.35">
      <c r="B16" s="358" t="s">
        <v>300</v>
      </c>
      <c r="C16" s="373" t="s">
        <v>301</v>
      </c>
      <c r="E16" s="374">
        <v>5820.33</v>
      </c>
      <c r="G16" s="358" t="s">
        <v>302</v>
      </c>
      <c r="H16" s="352" t="s">
        <v>303</v>
      </c>
      <c r="J16" s="353">
        <v>57786.25</v>
      </c>
      <c r="M16" s="374"/>
    </row>
    <row r="17" spans="2:13" ht="17.25" x14ac:dyDescent="0.35">
      <c r="B17" s="358" t="s">
        <v>304</v>
      </c>
      <c r="C17" s="373" t="s">
        <v>305</v>
      </c>
      <c r="E17" s="374">
        <v>51405.48</v>
      </c>
      <c r="G17" s="358" t="s">
        <v>306</v>
      </c>
      <c r="H17" s="352"/>
      <c r="J17" s="353"/>
      <c r="M17" s="374"/>
    </row>
    <row r="18" spans="2:13" x14ac:dyDescent="0.3">
      <c r="B18" s="358" t="s">
        <v>307</v>
      </c>
      <c r="C18" s="373" t="s">
        <v>308</v>
      </c>
      <c r="E18" s="374">
        <v>3617.85</v>
      </c>
      <c r="G18" s="375" t="s">
        <v>309</v>
      </c>
      <c r="H18" s="373"/>
      <c r="I18" s="374"/>
      <c r="J18" s="374"/>
      <c r="M18" s="374"/>
    </row>
    <row r="19" spans="2:13" x14ac:dyDescent="0.3">
      <c r="B19" s="358" t="s">
        <v>310</v>
      </c>
      <c r="C19" s="373" t="s">
        <v>311</v>
      </c>
      <c r="E19" s="374">
        <v>57770.34</v>
      </c>
      <c r="G19" s="375" t="s">
        <v>312</v>
      </c>
      <c r="H19" s="373"/>
      <c r="I19" s="371" t="s">
        <v>254</v>
      </c>
      <c r="J19" s="372">
        <f>SUM(J15:J17)</f>
        <v>58003.87</v>
      </c>
      <c r="M19" s="374"/>
    </row>
    <row r="20" spans="2:13" x14ac:dyDescent="0.3">
      <c r="B20" s="358" t="s">
        <v>313</v>
      </c>
      <c r="C20" s="373" t="s">
        <v>314</v>
      </c>
      <c r="E20" s="374">
        <v>9240</v>
      </c>
      <c r="G20" s="375"/>
      <c r="H20" s="373"/>
      <c r="I20" s="374"/>
      <c r="J20" s="374"/>
      <c r="M20" s="374"/>
    </row>
    <row r="21" spans="2:13" x14ac:dyDescent="0.3">
      <c r="B21" s="358" t="s">
        <v>315</v>
      </c>
      <c r="C21" s="373" t="s">
        <v>316</v>
      </c>
      <c r="D21" s="374"/>
      <c r="E21" s="374">
        <v>4741.54</v>
      </c>
      <c r="G21" s="375"/>
      <c r="H21" s="373"/>
      <c r="I21" s="374"/>
      <c r="J21" s="374"/>
      <c r="M21" s="374"/>
    </row>
    <row r="22" spans="2:13" x14ac:dyDescent="0.3">
      <c r="B22" s="358" t="s">
        <v>317</v>
      </c>
      <c r="C22" s="373" t="s">
        <v>318</v>
      </c>
      <c r="D22" s="374"/>
      <c r="E22" s="374">
        <v>2781.3</v>
      </c>
      <c r="G22" s="375"/>
      <c r="H22" s="348"/>
      <c r="I22" s="374"/>
      <c r="M22" s="374"/>
    </row>
    <row r="23" spans="2:13" ht="17.25" x14ac:dyDescent="0.35">
      <c r="B23" s="358" t="s">
        <v>319</v>
      </c>
      <c r="C23" s="373" t="s">
        <v>320</v>
      </c>
      <c r="D23" s="374"/>
      <c r="E23" s="374">
        <v>50209.36</v>
      </c>
      <c r="G23" s="375"/>
      <c r="H23" s="352"/>
      <c r="I23" s="374"/>
      <c r="J23" s="374"/>
      <c r="M23" s="374"/>
    </row>
    <row r="24" spans="2:13" x14ac:dyDescent="0.3">
      <c r="B24" s="358" t="s">
        <v>321</v>
      </c>
      <c r="C24" s="373" t="s">
        <v>322</v>
      </c>
      <c r="E24" s="374">
        <v>2784</v>
      </c>
      <c r="G24" s="375"/>
      <c r="H24" s="373"/>
      <c r="I24" s="374"/>
      <c r="J24" s="374"/>
      <c r="M24" s="374"/>
    </row>
    <row r="25" spans="2:13" x14ac:dyDescent="0.3">
      <c r="B25" s="358" t="s">
        <v>323</v>
      </c>
      <c r="C25" s="373" t="s">
        <v>324</v>
      </c>
      <c r="E25" s="374">
        <v>18480</v>
      </c>
      <c r="G25" s="375"/>
      <c r="H25" s="373"/>
      <c r="I25" s="371"/>
      <c r="J25" s="372"/>
      <c r="M25" s="374"/>
    </row>
    <row r="26" spans="2:13" x14ac:dyDescent="0.3">
      <c r="B26" s="358" t="s">
        <v>325</v>
      </c>
      <c r="C26" s="373" t="s">
        <v>326</v>
      </c>
      <c r="D26" s="374"/>
      <c r="E26" s="374">
        <v>376.49</v>
      </c>
      <c r="G26" s="375"/>
      <c r="H26" s="348" t="s">
        <v>327</v>
      </c>
      <c r="I26" s="374"/>
      <c r="J26" s="374"/>
      <c r="M26" s="374"/>
    </row>
    <row r="27" spans="2:13" x14ac:dyDescent="0.3">
      <c r="B27" s="358"/>
      <c r="C27" s="373" t="s">
        <v>328</v>
      </c>
      <c r="D27" s="374"/>
      <c r="E27" s="374">
        <v>2760.8</v>
      </c>
      <c r="G27" s="375"/>
      <c r="H27" s="373"/>
      <c r="I27" s="374"/>
      <c r="J27" s="374"/>
      <c r="M27" s="374"/>
    </row>
    <row r="28" spans="2:13" x14ac:dyDescent="0.3">
      <c r="B28" s="358" t="s">
        <v>329</v>
      </c>
      <c r="C28" s="373"/>
      <c r="D28" s="374"/>
      <c r="E28" s="374"/>
      <c r="G28" s="375" t="s">
        <v>330</v>
      </c>
      <c r="I28" s="374"/>
      <c r="J28" s="374"/>
      <c r="M28" s="374"/>
    </row>
    <row r="29" spans="2:13" x14ac:dyDescent="0.3">
      <c r="B29" s="358" t="s">
        <v>331</v>
      </c>
      <c r="C29" s="373"/>
      <c r="D29" s="371" t="s">
        <v>254</v>
      </c>
      <c r="E29" s="372">
        <f>SUM(M15:M37,I37:I39,E15:E28)</f>
        <v>210115.62</v>
      </c>
      <c r="G29" s="375" t="s">
        <v>332</v>
      </c>
      <c r="H29" s="348" t="s">
        <v>333</v>
      </c>
      <c r="I29" s="374"/>
      <c r="M29" s="374"/>
    </row>
    <row r="30" spans="2:13" ht="17.25" x14ac:dyDescent="0.35">
      <c r="B30" s="358" t="s">
        <v>334</v>
      </c>
      <c r="C30" s="373"/>
      <c r="D30" s="374"/>
      <c r="E30" s="374"/>
      <c r="G30" s="375" t="s">
        <v>335</v>
      </c>
      <c r="H30" s="373" t="s">
        <v>336</v>
      </c>
      <c r="I30" s="374"/>
      <c r="J30" s="353">
        <v>55000</v>
      </c>
      <c r="M30" s="374"/>
    </row>
    <row r="31" spans="2:13" ht="17.25" x14ac:dyDescent="0.35">
      <c r="B31" s="358" t="s">
        <v>337</v>
      </c>
      <c r="C31" s="373"/>
      <c r="D31" s="374"/>
      <c r="E31" s="374"/>
      <c r="G31" s="375" t="s">
        <v>338</v>
      </c>
      <c r="H31" s="373" t="s">
        <v>339</v>
      </c>
      <c r="I31" s="374"/>
      <c r="J31" s="353">
        <v>26741</v>
      </c>
      <c r="M31" s="374"/>
    </row>
    <row r="32" spans="2:13" ht="17.25" x14ac:dyDescent="0.35">
      <c r="B32" s="358" t="s">
        <v>340</v>
      </c>
      <c r="C32" s="373"/>
      <c r="D32" s="374"/>
      <c r="E32" s="374"/>
      <c r="G32" s="375" t="s">
        <v>341</v>
      </c>
      <c r="H32" s="373" t="s">
        <v>342</v>
      </c>
      <c r="I32" s="374"/>
      <c r="J32" s="353">
        <v>1128</v>
      </c>
      <c r="M32" s="374"/>
    </row>
    <row r="33" spans="2:13" ht="17.25" x14ac:dyDescent="0.35">
      <c r="B33" s="358" t="s">
        <v>343</v>
      </c>
      <c r="C33" s="373"/>
      <c r="D33" s="374"/>
      <c r="E33" s="374"/>
      <c r="G33" s="375" t="s">
        <v>344</v>
      </c>
      <c r="H33" s="373" t="s">
        <v>345</v>
      </c>
      <c r="I33" s="374"/>
      <c r="J33" s="353">
        <v>2410</v>
      </c>
      <c r="M33" s="374"/>
    </row>
    <row r="34" spans="2:13" ht="17.25" x14ac:dyDescent="0.35">
      <c r="B34" s="358" t="s">
        <v>346</v>
      </c>
      <c r="C34" s="373"/>
      <c r="E34" s="374"/>
      <c r="G34" s="375" t="s">
        <v>347</v>
      </c>
      <c r="H34" s="373" t="s">
        <v>348</v>
      </c>
      <c r="J34" s="353">
        <v>85000</v>
      </c>
      <c r="M34" s="374"/>
    </row>
    <row r="35" spans="2:13" ht="17.25" x14ac:dyDescent="0.35">
      <c r="B35" s="358" t="s">
        <v>349</v>
      </c>
      <c r="C35" s="373"/>
      <c r="E35" s="374"/>
      <c r="G35" s="375" t="s">
        <v>350</v>
      </c>
      <c r="H35" s="373" t="s">
        <v>351</v>
      </c>
      <c r="I35" s="374"/>
      <c r="J35" s="353">
        <v>9760</v>
      </c>
      <c r="M35" s="374"/>
    </row>
    <row r="36" spans="2:13" ht="17.25" x14ac:dyDescent="0.35">
      <c r="B36" s="358" t="s">
        <v>352</v>
      </c>
      <c r="C36" s="373"/>
      <c r="E36" s="374"/>
      <c r="G36" s="375" t="s">
        <v>353</v>
      </c>
      <c r="H36" s="373" t="s">
        <v>354</v>
      </c>
      <c r="I36" s="374"/>
      <c r="J36" s="353">
        <v>95000</v>
      </c>
      <c r="K36" s="374"/>
      <c r="L36" s="353"/>
      <c r="M36" s="374"/>
    </row>
    <row r="37" spans="2:13" ht="17.25" x14ac:dyDescent="0.35">
      <c r="B37" s="358" t="s">
        <v>355</v>
      </c>
      <c r="C37" s="373"/>
      <c r="E37" s="374"/>
      <c r="G37" s="375" t="s">
        <v>356</v>
      </c>
      <c r="H37" s="373"/>
      <c r="I37" s="374"/>
      <c r="J37" s="373"/>
      <c r="K37" s="374"/>
      <c r="L37" s="353"/>
      <c r="M37" s="374"/>
    </row>
    <row r="38" spans="2:13" ht="17.25" x14ac:dyDescent="0.35">
      <c r="B38" s="358" t="s">
        <v>357</v>
      </c>
      <c r="C38" s="373"/>
      <c r="D38" s="374"/>
      <c r="E38" s="374"/>
      <c r="G38" s="375" t="s">
        <v>358</v>
      </c>
      <c r="H38" s="373"/>
      <c r="I38" s="374"/>
      <c r="J38" s="373"/>
      <c r="K38" s="374"/>
      <c r="L38" s="353"/>
    </row>
    <row r="39" spans="2:13" x14ac:dyDescent="0.3">
      <c r="B39" s="358" t="s">
        <v>359</v>
      </c>
      <c r="C39" s="373"/>
      <c r="G39" s="375" t="s">
        <v>360</v>
      </c>
      <c r="H39" s="373"/>
      <c r="I39" s="371" t="s">
        <v>254</v>
      </c>
      <c r="J39" s="372">
        <f>SUM(J29:J38)</f>
        <v>275039</v>
      </c>
      <c r="M39" s="374"/>
    </row>
    <row r="40" spans="2:13" ht="17.25" thickBot="1" x14ac:dyDescent="0.35">
      <c r="C40" s="373"/>
      <c r="D40" s="374"/>
      <c r="E40" s="374"/>
      <c r="F40" s="374"/>
      <c r="G40" s="358"/>
      <c r="H40" s="373"/>
      <c r="I40" s="374"/>
      <c r="J40" s="374"/>
    </row>
    <row r="41" spans="2:13" ht="17.25" thickBot="1" x14ac:dyDescent="0.35">
      <c r="C41" s="373"/>
      <c r="D41" s="374"/>
      <c r="E41" s="374"/>
      <c r="F41" s="374"/>
      <c r="G41" s="375"/>
      <c r="H41" s="373"/>
      <c r="I41" s="361" t="s">
        <v>284</v>
      </c>
      <c r="J41" s="362">
        <f>SUM(E29+J19+J25+J39)</f>
        <v>543158.49</v>
      </c>
      <c r="M41" s="374"/>
    </row>
    <row r="42" spans="2:13" x14ac:dyDescent="0.3">
      <c r="G42" s="376"/>
      <c r="H42" s="373"/>
      <c r="I42" s="374"/>
      <c r="K42" s="375"/>
    </row>
    <row r="43" spans="2:13" x14ac:dyDescent="0.3">
      <c r="G43" s="376"/>
      <c r="H43" s="373"/>
      <c r="I43" s="374"/>
      <c r="K43" s="376"/>
      <c r="L43" s="373"/>
      <c r="M43" s="374"/>
    </row>
    <row r="44" spans="2:13" x14ac:dyDescent="0.3">
      <c r="G44" s="376"/>
      <c r="H44" s="373"/>
      <c r="I44" s="374"/>
      <c r="K44" s="376"/>
      <c r="L44" s="373"/>
      <c r="M44" s="374"/>
    </row>
    <row r="45" spans="2:13" x14ac:dyDescent="0.3">
      <c r="G45" s="376"/>
      <c r="H45" s="373"/>
      <c r="I45" s="374"/>
      <c r="K45" s="376"/>
    </row>
    <row r="46" spans="2:13" x14ac:dyDescent="0.3">
      <c r="G46" s="376"/>
      <c r="K46" s="376"/>
    </row>
    <row r="47" spans="2:13" x14ac:dyDescent="0.3">
      <c r="G47" s="376"/>
    </row>
    <row r="48" spans="2:13" x14ac:dyDescent="0.3">
      <c r="G48" s="376"/>
    </row>
    <row r="49" spans="2:13" x14ac:dyDescent="0.3">
      <c r="B49" s="358"/>
      <c r="G49" s="376"/>
    </row>
    <row r="50" spans="2:13" x14ac:dyDescent="0.3">
      <c r="B50" s="358"/>
      <c r="G50" s="376"/>
    </row>
    <row r="51" spans="2:13" x14ac:dyDescent="0.3">
      <c r="B51" s="358"/>
      <c r="G51" s="358"/>
    </row>
    <row r="52" spans="2:13" x14ac:dyDescent="0.3">
      <c r="B52" s="358"/>
      <c r="G52" s="358"/>
      <c r="H52" s="373"/>
      <c r="I52" s="374"/>
      <c r="M52" s="374"/>
    </row>
    <row r="53" spans="2:13" x14ac:dyDescent="0.3">
      <c r="B53" s="358"/>
      <c r="G53" s="358"/>
      <c r="H53" s="373"/>
      <c r="I53" s="374"/>
      <c r="M53" s="374"/>
    </row>
    <row r="54" spans="2:13" x14ac:dyDescent="0.3">
      <c r="B54" s="358"/>
      <c r="G54" s="358"/>
      <c r="H54" s="373"/>
      <c r="I54" s="374"/>
    </row>
    <row r="55" spans="2:13" x14ac:dyDescent="0.3">
      <c r="B55" s="358"/>
      <c r="G55" s="358"/>
      <c r="H55" s="373"/>
      <c r="I55" s="374"/>
    </row>
    <row r="56" spans="2:13" x14ac:dyDescent="0.3">
      <c r="B56" s="358"/>
      <c r="G56" s="358"/>
      <c r="H56" s="373"/>
      <c r="I56" s="374"/>
      <c r="J56" s="350"/>
    </row>
    <row r="57" spans="2:13" x14ac:dyDescent="0.3">
      <c r="B57" s="358" t="s">
        <v>361</v>
      </c>
      <c r="G57" s="358"/>
      <c r="H57" s="373"/>
      <c r="I57" s="374"/>
      <c r="J57" s="350"/>
    </row>
    <row r="58" spans="2:13" x14ac:dyDescent="0.3">
      <c r="B58" s="358"/>
      <c r="J58" s="350"/>
    </row>
    <row r="59" spans="2:13" x14ac:dyDescent="0.3">
      <c r="B59" s="358"/>
      <c r="J59" s="350"/>
    </row>
    <row r="60" spans="2:13" x14ac:dyDescent="0.3">
      <c r="B60" s="358"/>
      <c r="J60" s="350"/>
    </row>
    <row r="61" spans="2:13" x14ac:dyDescent="0.3">
      <c r="B61" s="358"/>
      <c r="G61" s="358"/>
      <c r="H61" s="373"/>
      <c r="I61" s="374"/>
      <c r="J61" s="350"/>
    </row>
    <row r="63" spans="2:13" x14ac:dyDescent="0.3">
      <c r="B63" s="358"/>
      <c r="G63" s="358"/>
      <c r="H63" s="373"/>
      <c r="I63" s="374"/>
    </row>
    <row r="64" spans="2:13" x14ac:dyDescent="0.3">
      <c r="B64" s="358" t="s">
        <v>362</v>
      </c>
    </row>
    <row r="65" spans="2:14" ht="17.25" x14ac:dyDescent="0.35">
      <c r="B65" s="358" t="s">
        <v>363</v>
      </c>
      <c r="J65" s="350"/>
      <c r="K65" s="358"/>
      <c r="L65" s="373"/>
      <c r="M65" s="353"/>
    </row>
    <row r="66" spans="2:14" ht="17.25" x14ac:dyDescent="0.35">
      <c r="B66" s="358" t="s">
        <v>364</v>
      </c>
      <c r="K66" s="358"/>
      <c r="L66" s="373"/>
      <c r="M66" s="353"/>
    </row>
    <row r="67" spans="2:14" ht="17.25" x14ac:dyDescent="0.35">
      <c r="B67" s="358" t="s">
        <v>365</v>
      </c>
      <c r="K67" s="358"/>
      <c r="L67" s="373"/>
      <c r="M67" s="353"/>
    </row>
    <row r="68" spans="2:14" x14ac:dyDescent="0.3">
      <c r="B68" s="358" t="s">
        <v>366</v>
      </c>
    </row>
    <row r="69" spans="2:14" x14ac:dyDescent="0.3">
      <c r="B69" s="358" t="s">
        <v>367</v>
      </c>
    </row>
    <row r="70" spans="2:14" ht="17.25" x14ac:dyDescent="0.35">
      <c r="B70" s="358" t="s">
        <v>368</v>
      </c>
      <c r="G70" s="358"/>
      <c r="K70" s="358"/>
      <c r="L70" s="373"/>
      <c r="M70" s="353"/>
    </row>
    <row r="71" spans="2:14" ht="17.25" x14ac:dyDescent="0.35">
      <c r="B71" s="358" t="s">
        <v>368</v>
      </c>
      <c r="G71" s="358"/>
      <c r="K71" s="358"/>
      <c r="L71" s="373"/>
      <c r="M71" s="353"/>
    </row>
    <row r="72" spans="2:14" x14ac:dyDescent="0.3">
      <c r="B72" s="358" t="s">
        <v>369</v>
      </c>
      <c r="G72" s="358"/>
    </row>
    <row r="73" spans="2:14" x14ac:dyDescent="0.3">
      <c r="B73" s="358" t="s">
        <v>370</v>
      </c>
      <c r="G73" s="358"/>
      <c r="H73" s="377"/>
      <c r="J73" s="350"/>
      <c r="N73" s="372"/>
    </row>
    <row r="74" spans="2:14" ht="17.25" x14ac:dyDescent="0.35">
      <c r="G74" s="358"/>
      <c r="K74" s="353"/>
      <c r="N74" s="378"/>
    </row>
    <row r="75" spans="2:14" ht="17.25" x14ac:dyDescent="0.35">
      <c r="G75" s="358"/>
      <c r="H75" s="373"/>
      <c r="I75" s="353"/>
      <c r="K75" s="353"/>
      <c r="N75" s="372"/>
    </row>
    <row r="76" spans="2:14" ht="17.25" x14ac:dyDescent="0.35">
      <c r="B76" s="358"/>
      <c r="G76" s="358"/>
      <c r="H76" s="373"/>
      <c r="I76" s="353"/>
      <c r="K76" s="353"/>
    </row>
    <row r="77" spans="2:14" ht="17.25" x14ac:dyDescent="0.35">
      <c r="B77" s="358"/>
      <c r="G77" s="358"/>
      <c r="H77" s="373"/>
      <c r="I77" s="353"/>
      <c r="K77" s="379"/>
      <c r="M77" s="380"/>
    </row>
    <row r="78" spans="2:14" ht="17.25" x14ac:dyDescent="0.35">
      <c r="B78" s="358"/>
      <c r="G78" s="358"/>
      <c r="H78" s="373"/>
      <c r="I78" s="353"/>
      <c r="J78" s="350"/>
      <c r="K78" s="379"/>
      <c r="N78" s="381"/>
    </row>
    <row r="79" spans="2:14" ht="17.25" x14ac:dyDescent="0.35">
      <c r="C79" s="373"/>
      <c r="E79" s="374"/>
      <c r="G79" s="358"/>
      <c r="H79" s="373"/>
      <c r="I79" s="353"/>
      <c r="K79" s="353"/>
      <c r="N79" s="353"/>
    </row>
    <row r="80" spans="2:14" ht="17.25" x14ac:dyDescent="0.35">
      <c r="B80" s="358"/>
      <c r="G80" s="358"/>
      <c r="H80" s="373"/>
      <c r="I80" s="353"/>
      <c r="K80" s="353"/>
      <c r="N80" s="353"/>
    </row>
    <row r="81" spans="2:14" ht="17.25" x14ac:dyDescent="0.35">
      <c r="B81" s="358"/>
      <c r="I81" s="352"/>
      <c r="J81" s="350"/>
      <c r="K81" s="353"/>
      <c r="N81" s="353"/>
    </row>
    <row r="82" spans="2:14" x14ac:dyDescent="0.3">
      <c r="B82" s="358"/>
      <c r="I82" s="371"/>
      <c r="J82" s="372"/>
      <c r="K82" s="372"/>
      <c r="N82" s="372"/>
    </row>
    <row r="84" spans="2:14" x14ac:dyDescent="0.3">
      <c r="I84" s="371"/>
      <c r="K84" s="372"/>
      <c r="N84" s="372"/>
    </row>
    <row r="86" spans="2:14" x14ac:dyDescent="0.3">
      <c r="H86" s="348"/>
      <c r="I86" s="374"/>
    </row>
    <row r="87" spans="2:14" x14ac:dyDescent="0.3">
      <c r="G87" s="358"/>
      <c r="H87" s="348"/>
      <c r="I87" s="374"/>
    </row>
    <row r="88" spans="2:14" ht="17.25" x14ac:dyDescent="0.35">
      <c r="G88" s="358"/>
      <c r="H88" s="373"/>
      <c r="I88" s="353"/>
    </row>
    <row r="89" spans="2:14" ht="17.25" x14ac:dyDescent="0.35">
      <c r="G89" s="358"/>
      <c r="H89" s="373"/>
      <c r="I89" s="353"/>
    </row>
    <row r="90" spans="2:14" ht="17.25" x14ac:dyDescent="0.35">
      <c r="G90" s="358"/>
      <c r="H90" s="373"/>
      <c r="I90" s="353"/>
    </row>
    <row r="91" spans="2:14" ht="17.25" x14ac:dyDescent="0.35">
      <c r="G91" s="358"/>
      <c r="H91" s="373"/>
      <c r="I91" s="353"/>
    </row>
    <row r="92" spans="2:14" ht="17.25" x14ac:dyDescent="0.35">
      <c r="G92" s="358"/>
      <c r="H92" s="373"/>
      <c r="I92" s="353"/>
    </row>
    <row r="93" spans="2:14" ht="17.25" x14ac:dyDescent="0.35">
      <c r="G93" s="358"/>
      <c r="H93" s="373"/>
      <c r="I93" s="353"/>
    </row>
    <row r="94" spans="2:14" ht="17.25" x14ac:dyDescent="0.35">
      <c r="G94" s="358"/>
      <c r="H94" s="373"/>
      <c r="I94" s="353"/>
    </row>
    <row r="95" spans="2:14" ht="17.25" x14ac:dyDescent="0.35">
      <c r="G95" s="358"/>
      <c r="H95" s="373"/>
      <c r="I95" s="353"/>
    </row>
    <row r="96" spans="2:14" ht="17.25" x14ac:dyDescent="0.35">
      <c r="G96" s="358"/>
      <c r="H96" s="373"/>
      <c r="I96" s="353"/>
    </row>
    <row r="97" spans="7:9" ht="17.25" x14ac:dyDescent="0.35">
      <c r="G97" s="358"/>
      <c r="H97" s="373"/>
      <c r="I97" s="353"/>
    </row>
    <row r="98" spans="7:9" ht="17.25" x14ac:dyDescent="0.35">
      <c r="G98" s="358"/>
      <c r="H98" s="373"/>
      <c r="I98" s="353"/>
    </row>
    <row r="99" spans="7:9" ht="17.25" x14ac:dyDescent="0.35">
      <c r="G99" s="358"/>
      <c r="H99" s="373"/>
      <c r="I99" s="353"/>
    </row>
    <row r="100" spans="7:9" ht="17.25" x14ac:dyDescent="0.35">
      <c r="G100" s="358"/>
      <c r="H100" s="373"/>
      <c r="I100" s="353"/>
    </row>
    <row r="101" spans="7:9" ht="17.25" x14ac:dyDescent="0.35">
      <c r="G101" s="358"/>
      <c r="H101" s="373"/>
      <c r="I101" s="353"/>
    </row>
    <row r="102" spans="7:9" ht="17.25" x14ac:dyDescent="0.35">
      <c r="G102" s="358"/>
      <c r="H102" s="373"/>
      <c r="I102" s="353"/>
    </row>
    <row r="103" spans="7:9" ht="17.25" x14ac:dyDescent="0.35">
      <c r="G103" s="358"/>
      <c r="H103" s="373"/>
      <c r="I103" s="353"/>
    </row>
    <row r="104" spans="7:9" ht="17.25" x14ac:dyDescent="0.35">
      <c r="G104" s="358"/>
      <c r="H104" s="373"/>
      <c r="I104" s="353"/>
    </row>
    <row r="105" spans="7:9" ht="17.25" x14ac:dyDescent="0.35">
      <c r="G105" s="358"/>
      <c r="H105" s="373"/>
      <c r="I105" s="353"/>
    </row>
    <row r="106" spans="7:9" ht="17.25" x14ac:dyDescent="0.35">
      <c r="G106" s="358"/>
      <c r="H106" s="373"/>
      <c r="I106" s="353"/>
    </row>
    <row r="107" spans="7:9" ht="17.25" x14ac:dyDescent="0.35">
      <c r="G107" s="358"/>
      <c r="H107" s="373"/>
      <c r="I107" s="353"/>
    </row>
    <row r="108" spans="7:9" ht="17.25" x14ac:dyDescent="0.35">
      <c r="G108" s="358"/>
      <c r="H108" s="373"/>
      <c r="I108" s="353"/>
    </row>
    <row r="109" spans="7:9" ht="17.25" x14ac:dyDescent="0.35">
      <c r="G109" s="358"/>
      <c r="H109" s="373"/>
      <c r="I109" s="353"/>
    </row>
    <row r="110" spans="7:9" ht="17.25" x14ac:dyDescent="0.35">
      <c r="G110" s="358"/>
      <c r="H110" s="373"/>
      <c r="I110" s="353"/>
    </row>
  </sheetData>
  <mergeCells count="5">
    <mergeCell ref="D4:L4"/>
    <mergeCell ref="D5:L5"/>
    <mergeCell ref="D6:L6"/>
    <mergeCell ref="D7:L7"/>
    <mergeCell ref="D8:L8"/>
  </mergeCells>
  <pageMargins left="0.70866141732283472" right="0.70866141732283472" top="0.74803149606299213" bottom="0.74803149606299213" header="0.31496062992125984" footer="0.31496062992125984"/>
  <pageSetup scale="75" orientation="landscape"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N71"/>
  <sheetViews>
    <sheetView showGridLines="0" topLeftCell="A10" zoomScaleNormal="100" workbookViewId="0">
      <selection activeCell="L16" sqref="L16"/>
    </sheetView>
  </sheetViews>
  <sheetFormatPr baseColWidth="10" defaultRowHeight="16.5" x14ac:dyDescent="0.3"/>
  <cols>
    <col min="1" max="1" width="7.140625" style="326" customWidth="1"/>
    <col min="2" max="2" width="45.5703125" style="326" customWidth="1"/>
    <col min="3" max="3" width="16.85546875" style="326" customWidth="1"/>
    <col min="4" max="4" width="8.28515625" style="326" customWidth="1"/>
    <col min="5" max="5" width="13.140625" style="326" customWidth="1"/>
    <col min="6" max="6" width="11.7109375" style="326" bestFit="1" customWidth="1"/>
    <col min="7" max="7" width="16.85546875" style="326" customWidth="1"/>
    <col min="8" max="8" width="16.28515625" style="326" bestFit="1" customWidth="1"/>
    <col min="9" max="9" width="14.7109375" style="326" bestFit="1" customWidth="1"/>
    <col min="10" max="11" width="11.42578125" style="326"/>
    <col min="12" max="12" width="3.5703125" style="326" customWidth="1"/>
    <col min="13" max="13" width="18.42578125" style="326" customWidth="1"/>
  </cols>
  <sheetData>
    <row r="1" spans="2:14" x14ac:dyDescent="0.3">
      <c r="N1" s="326"/>
    </row>
    <row r="2" spans="2:14" ht="17.25" x14ac:dyDescent="0.35">
      <c r="C2" s="328" t="s">
        <v>222</v>
      </c>
      <c r="D2" s="328"/>
      <c r="E2" s="328"/>
      <c r="F2" s="328"/>
      <c r="G2" s="328"/>
      <c r="H2" s="328"/>
      <c r="I2" s="328"/>
      <c r="J2" s="328"/>
      <c r="K2" s="327"/>
      <c r="L2" s="327"/>
      <c r="N2" s="326"/>
    </row>
    <row r="3" spans="2:14" ht="17.25" x14ac:dyDescent="0.35">
      <c r="C3" s="328" t="s">
        <v>223</v>
      </c>
      <c r="D3" s="328"/>
      <c r="E3" s="328"/>
      <c r="F3" s="328"/>
      <c r="G3" s="328"/>
      <c r="H3" s="328"/>
      <c r="I3" s="328"/>
      <c r="J3" s="328"/>
      <c r="K3" s="327"/>
      <c r="L3" s="327"/>
      <c r="N3" s="326"/>
    </row>
    <row r="4" spans="2:14" ht="17.25" x14ac:dyDescent="0.35">
      <c r="C4" s="328" t="s">
        <v>224</v>
      </c>
      <c r="D4" s="328"/>
      <c r="E4" s="328"/>
      <c r="F4" s="328"/>
      <c r="G4" s="328"/>
      <c r="H4" s="328"/>
      <c r="I4" s="328"/>
      <c r="J4" s="328"/>
      <c r="K4" s="327"/>
      <c r="L4" s="327"/>
      <c r="N4" s="326"/>
    </row>
    <row r="5" spans="2:14" ht="17.25" x14ac:dyDescent="0.35">
      <c r="C5" s="328" t="s">
        <v>3</v>
      </c>
      <c r="D5" s="328"/>
      <c r="E5" s="328"/>
      <c r="F5" s="328"/>
      <c r="G5" s="328"/>
      <c r="H5" s="328"/>
      <c r="I5" s="328"/>
      <c r="J5" s="328"/>
      <c r="K5" s="327"/>
      <c r="L5" s="327"/>
      <c r="N5" s="326"/>
    </row>
    <row r="6" spans="2:14" ht="17.25" x14ac:dyDescent="0.35">
      <c r="B6" s="331"/>
      <c r="C6" s="382" t="s">
        <v>371</v>
      </c>
      <c r="D6" s="382" t="s">
        <v>4</v>
      </c>
      <c r="E6" s="382"/>
      <c r="F6" s="382"/>
      <c r="G6" s="382"/>
      <c r="H6" s="382"/>
      <c r="I6" s="383"/>
    </row>
    <row r="7" spans="2:14" x14ac:dyDescent="0.3">
      <c r="D7" s="346"/>
      <c r="E7" s="346"/>
      <c r="F7" s="346"/>
      <c r="G7" s="346"/>
      <c r="H7" s="346"/>
      <c r="I7" s="346"/>
      <c r="J7" s="346"/>
      <c r="K7" s="346"/>
      <c r="L7" s="346"/>
      <c r="M7" s="346"/>
    </row>
    <row r="8" spans="2:14" x14ac:dyDescent="0.3">
      <c r="E8" s="346"/>
      <c r="F8" s="346"/>
    </row>
    <row r="10" spans="2:14" ht="18" x14ac:dyDescent="0.35">
      <c r="B10" s="347" t="s">
        <v>226</v>
      </c>
    </row>
    <row r="11" spans="2:14" x14ac:dyDescent="0.3">
      <c r="B11" s="348" t="s">
        <v>227</v>
      </c>
    </row>
    <row r="12" spans="2:14" x14ac:dyDescent="0.3">
      <c r="B12" s="326" t="s">
        <v>372</v>
      </c>
    </row>
    <row r="13" spans="2:14" x14ac:dyDescent="0.3">
      <c r="C13" s="355" t="s">
        <v>373</v>
      </c>
      <c r="D13" s="355"/>
      <c r="E13" s="355" t="s">
        <v>374</v>
      </c>
      <c r="F13" s="384" t="s">
        <v>375</v>
      </c>
      <c r="G13" s="384"/>
      <c r="L13" s="351"/>
      <c r="M13" s="350"/>
    </row>
    <row r="14" spans="2:14" x14ac:dyDescent="0.3">
      <c r="C14" s="355" t="s">
        <v>376</v>
      </c>
      <c r="D14" s="355"/>
      <c r="E14" s="355" t="s">
        <v>377</v>
      </c>
      <c r="F14" s="355" t="s">
        <v>378</v>
      </c>
      <c r="G14" s="355" t="s">
        <v>379</v>
      </c>
      <c r="L14" s="351"/>
      <c r="M14" s="350"/>
    </row>
    <row r="15" spans="2:14" ht="17.25" x14ac:dyDescent="0.35">
      <c r="B15" s="385" t="s">
        <v>380</v>
      </c>
      <c r="C15" s="386">
        <v>3844559.92</v>
      </c>
      <c r="D15" s="386"/>
      <c r="E15" s="387">
        <v>0.1</v>
      </c>
      <c r="F15" s="388">
        <v>258359.31</v>
      </c>
      <c r="G15" s="388">
        <v>3456153.09</v>
      </c>
      <c r="H15" s="389">
        <f>+C15-G15</f>
        <v>388406.83000000007</v>
      </c>
      <c r="I15" s="390">
        <f>+H15+H16+H19</f>
        <v>7270774.2400000039</v>
      </c>
      <c r="L15" s="350"/>
      <c r="M15" s="350"/>
    </row>
    <row r="16" spans="2:14" ht="17.25" x14ac:dyDescent="0.35">
      <c r="B16" s="385" t="s">
        <v>381</v>
      </c>
      <c r="C16" s="386">
        <v>111037529.28</v>
      </c>
      <c r="D16" s="386"/>
      <c r="E16" s="387">
        <v>0.1</v>
      </c>
      <c r="F16" s="388">
        <f>16966.32+36577707</f>
        <v>36594673.32</v>
      </c>
      <c r="G16" s="388">
        <f>24766.32+36577707</f>
        <v>36602473.32</v>
      </c>
      <c r="H16" s="388"/>
      <c r="I16" s="388"/>
      <c r="L16" s="351"/>
      <c r="M16" s="350"/>
    </row>
    <row r="17" spans="2:13" ht="17.25" x14ac:dyDescent="0.35">
      <c r="B17" s="391" t="s">
        <v>382</v>
      </c>
      <c r="C17" s="386">
        <v>3338393.99</v>
      </c>
      <c r="D17" s="386"/>
      <c r="E17" s="387">
        <v>0.2</v>
      </c>
      <c r="F17" s="388">
        <v>359604</v>
      </c>
      <c r="G17" s="388">
        <v>2927734.11</v>
      </c>
      <c r="H17" s="389">
        <f t="shared" ref="H17:H21" si="0">+C17-G17</f>
        <v>410659.88000000035</v>
      </c>
      <c r="I17" s="390"/>
      <c r="L17" s="350"/>
      <c r="M17" s="350"/>
    </row>
    <row r="18" spans="2:13" ht="17.25" x14ac:dyDescent="0.35">
      <c r="B18" s="385" t="s">
        <v>383</v>
      </c>
      <c r="C18" s="386">
        <v>368478.64</v>
      </c>
      <c r="D18" s="386"/>
      <c r="E18" s="387">
        <v>0.1</v>
      </c>
      <c r="F18" s="388">
        <v>36847.919999999998</v>
      </c>
      <c r="G18" s="388">
        <v>63859.49</v>
      </c>
      <c r="H18" s="389">
        <f t="shared" si="0"/>
        <v>304619.15000000002</v>
      </c>
      <c r="I18" s="390"/>
      <c r="L18" s="351"/>
      <c r="M18" s="350"/>
    </row>
    <row r="19" spans="2:13" ht="17.25" x14ac:dyDescent="0.35">
      <c r="B19" s="385" t="s">
        <v>384</v>
      </c>
      <c r="C19" s="386">
        <v>62815088.280000001</v>
      </c>
      <c r="D19" s="386"/>
      <c r="E19" s="387">
        <v>0.3</v>
      </c>
      <c r="F19" s="388">
        <v>3552120</v>
      </c>
      <c r="G19" s="388">
        <v>55932720.869999997</v>
      </c>
      <c r="H19" s="389">
        <f t="shared" si="0"/>
        <v>6882367.4100000039</v>
      </c>
      <c r="I19" s="390"/>
      <c r="L19" s="350"/>
      <c r="M19" s="350"/>
    </row>
    <row r="20" spans="2:13" ht="17.25" x14ac:dyDescent="0.35">
      <c r="B20" s="385" t="s">
        <v>385</v>
      </c>
      <c r="C20" s="386">
        <v>355104.97</v>
      </c>
      <c r="D20" s="386"/>
      <c r="E20" s="387">
        <v>0.1</v>
      </c>
      <c r="F20" s="388">
        <v>1816</v>
      </c>
      <c r="G20" s="388">
        <v>205999.03</v>
      </c>
      <c r="H20" s="389">
        <f t="shared" si="0"/>
        <v>149105.93999999997</v>
      </c>
      <c r="I20" s="390"/>
      <c r="L20" s="351"/>
      <c r="M20" s="352"/>
    </row>
    <row r="21" spans="2:13" ht="17.25" x14ac:dyDescent="0.35">
      <c r="B21" s="385" t="s">
        <v>386</v>
      </c>
      <c r="C21" s="386">
        <v>876782.82</v>
      </c>
      <c r="D21" s="386"/>
      <c r="E21" s="387">
        <v>0.1</v>
      </c>
      <c r="F21" s="388">
        <v>53771</v>
      </c>
      <c r="G21" s="388">
        <v>596807.41</v>
      </c>
      <c r="H21" s="389">
        <f t="shared" si="0"/>
        <v>279975.40999999992</v>
      </c>
      <c r="I21" s="390"/>
      <c r="L21" s="351"/>
      <c r="M21" s="352"/>
    </row>
    <row r="22" spans="2:13" ht="18" thickBot="1" x14ac:dyDescent="0.4">
      <c r="B22" s="385" t="s">
        <v>387</v>
      </c>
      <c r="C22" s="386">
        <v>139200</v>
      </c>
      <c r="H22" s="364"/>
      <c r="I22" s="390"/>
      <c r="L22" s="350"/>
      <c r="M22" s="350"/>
    </row>
    <row r="23" spans="2:13" ht="18" thickBot="1" x14ac:dyDescent="0.4">
      <c r="B23" s="392" t="s">
        <v>388</v>
      </c>
      <c r="C23" s="393">
        <f>SUM(C15:C22)</f>
        <v>182775137.90000001</v>
      </c>
      <c r="D23" s="394"/>
      <c r="F23" s="370"/>
      <c r="G23" s="394">
        <f>SUM(G15:G22)</f>
        <v>99785747.319999993</v>
      </c>
      <c r="H23" s="364"/>
      <c r="I23" s="390"/>
      <c r="L23" s="351"/>
      <c r="M23" s="352"/>
    </row>
    <row r="24" spans="2:13" ht="17.25" x14ac:dyDescent="0.35">
      <c r="H24" s="364"/>
      <c r="I24" s="390"/>
      <c r="L24" s="351"/>
      <c r="M24" s="352"/>
    </row>
    <row r="25" spans="2:13" ht="17.25" x14ac:dyDescent="0.35">
      <c r="B25" s="385" t="s">
        <v>389</v>
      </c>
      <c r="C25" s="386">
        <v>7349442.9199999999</v>
      </c>
      <c r="D25" s="386"/>
      <c r="E25" s="387">
        <v>0.3</v>
      </c>
      <c r="F25" s="388">
        <v>332789</v>
      </c>
      <c r="G25" s="395">
        <v>6445971.3799999999</v>
      </c>
      <c r="H25" s="389">
        <f>+C25-G25</f>
        <v>903471.54</v>
      </c>
      <c r="I25" s="390"/>
      <c r="L25" s="351"/>
      <c r="M25" s="352"/>
    </row>
    <row r="26" spans="2:13" ht="18" thickBot="1" x14ac:dyDescent="0.4">
      <c r="B26" s="385"/>
      <c r="C26" s="394"/>
      <c r="D26" s="394"/>
      <c r="E26" s="396"/>
      <c r="F26" s="397"/>
      <c r="G26" s="394"/>
      <c r="H26" s="364"/>
      <c r="I26" s="390"/>
      <c r="L26" s="351"/>
      <c r="M26" s="352"/>
    </row>
    <row r="27" spans="2:13" ht="18" thickBot="1" x14ac:dyDescent="0.4">
      <c r="B27" s="392" t="s">
        <v>390</v>
      </c>
      <c r="C27" s="393">
        <f>C25</f>
        <v>7349442.9199999999</v>
      </c>
      <c r="I27" s="359"/>
      <c r="L27" s="351"/>
      <c r="M27" s="352"/>
    </row>
    <row r="28" spans="2:13" ht="17.25" x14ac:dyDescent="0.35">
      <c r="I28" s="359"/>
      <c r="L28" s="351"/>
      <c r="M28" s="352"/>
    </row>
    <row r="29" spans="2:13" ht="18" thickBot="1" x14ac:dyDescent="0.4">
      <c r="B29" s="385"/>
      <c r="E29" s="398"/>
      <c r="F29" s="398"/>
      <c r="G29" s="399"/>
      <c r="I29" s="359"/>
      <c r="L29" s="351"/>
      <c r="M29" s="352"/>
    </row>
    <row r="30" spans="2:13" ht="18" thickBot="1" x14ac:dyDescent="0.4">
      <c r="B30" s="392" t="s">
        <v>391</v>
      </c>
      <c r="C30" s="393">
        <f>C23+C27</f>
        <v>190124580.81999999</v>
      </c>
      <c r="E30" s="400" t="s">
        <v>392</v>
      </c>
      <c r="F30" s="401"/>
      <c r="G30" s="402">
        <f>G23+G25</f>
        <v>106231718.69999999</v>
      </c>
      <c r="I30" s="359"/>
      <c r="L30" s="351"/>
      <c r="M30" s="352"/>
    </row>
    <row r="31" spans="2:13" ht="17.25" x14ac:dyDescent="0.35">
      <c r="C31" s="403"/>
      <c r="E31" s="404"/>
      <c r="I31" s="359"/>
      <c r="L31" s="351"/>
      <c r="M31" s="352"/>
    </row>
    <row r="32" spans="2:13" ht="17.25" x14ac:dyDescent="0.35">
      <c r="B32" s="405"/>
      <c r="C32" s="381"/>
      <c r="E32" s="404"/>
      <c r="F32" s="388"/>
      <c r="G32" s="388"/>
      <c r="I32" s="359"/>
      <c r="L32" s="350"/>
      <c r="M32" s="350"/>
    </row>
    <row r="33" spans="1:13" ht="15.75" x14ac:dyDescent="0.3">
      <c r="A33" s="406"/>
      <c r="B33" s="406"/>
      <c r="C33" s="406"/>
      <c r="D33" s="350"/>
      <c r="E33" s="407"/>
      <c r="F33" s="407"/>
      <c r="G33" s="406"/>
      <c r="H33" s="406"/>
      <c r="I33" s="406"/>
      <c r="J33" s="406"/>
      <c r="K33" s="406"/>
      <c r="L33" s="350"/>
      <c r="M33" s="350"/>
    </row>
    <row r="34" spans="1:13" ht="15.75" x14ac:dyDescent="0.3">
      <c r="A34" s="406"/>
      <c r="B34" s="406"/>
      <c r="C34" s="406"/>
      <c r="D34" s="350"/>
      <c r="E34" s="407"/>
      <c r="F34" s="407"/>
      <c r="G34" s="406"/>
      <c r="H34" s="408"/>
      <c r="I34" s="406"/>
      <c r="J34" s="406"/>
      <c r="K34" s="406"/>
      <c r="L34" s="350"/>
      <c r="M34" s="350"/>
    </row>
    <row r="35" spans="1:13" x14ac:dyDescent="0.3">
      <c r="B35" s="406"/>
      <c r="C35" s="406"/>
      <c r="D35" s="350"/>
      <c r="E35" s="406"/>
      <c r="F35" s="406"/>
      <c r="G35" s="406"/>
      <c r="H35" s="406"/>
      <c r="I35" s="409"/>
      <c r="J35" s="410"/>
      <c r="K35" s="411"/>
      <c r="L35" s="350"/>
      <c r="M35" s="350"/>
    </row>
    <row r="36" spans="1:13" x14ac:dyDescent="0.35">
      <c r="A36" s="406"/>
      <c r="B36" s="408"/>
      <c r="C36" s="406"/>
      <c r="D36" s="350"/>
      <c r="E36" s="407"/>
      <c r="F36" s="407"/>
      <c r="G36" s="409"/>
      <c r="H36" s="406"/>
      <c r="I36" s="406"/>
      <c r="J36" s="406"/>
      <c r="K36" s="406"/>
      <c r="L36" s="351"/>
      <c r="M36" s="352"/>
    </row>
    <row r="37" spans="1:13" x14ac:dyDescent="0.35">
      <c r="A37" s="406"/>
      <c r="B37" s="406"/>
      <c r="C37" s="406"/>
      <c r="D37" s="350"/>
      <c r="E37" s="407"/>
      <c r="F37" s="407"/>
      <c r="G37" s="409"/>
      <c r="H37" s="406"/>
      <c r="I37" s="406"/>
      <c r="J37" s="406"/>
      <c r="K37" s="406"/>
      <c r="L37" s="351"/>
      <c r="M37" s="352"/>
    </row>
    <row r="38" spans="1:13" x14ac:dyDescent="0.35">
      <c r="A38" s="406"/>
      <c r="B38" s="406"/>
      <c r="C38" s="406"/>
      <c r="D38" s="350"/>
      <c r="E38" s="407"/>
      <c r="F38" s="407"/>
      <c r="G38" s="406"/>
      <c r="H38" s="406"/>
      <c r="I38" s="406"/>
      <c r="J38" s="406"/>
      <c r="K38" s="406"/>
      <c r="L38" s="351"/>
      <c r="M38" s="352"/>
    </row>
    <row r="39" spans="1:13" x14ac:dyDescent="0.35">
      <c r="A39" s="406"/>
      <c r="B39" s="406"/>
      <c r="C39" s="406"/>
      <c r="D39" s="350"/>
      <c r="E39" s="407"/>
      <c r="F39" s="407"/>
      <c r="G39" s="406"/>
      <c r="H39" s="406"/>
      <c r="I39" s="406"/>
      <c r="J39" s="406"/>
      <c r="K39" s="406"/>
      <c r="L39" s="351"/>
      <c r="M39" s="352"/>
    </row>
    <row r="40" spans="1:13" ht="15.75" x14ac:dyDescent="0.3">
      <c r="A40" s="406"/>
      <c r="B40" s="406"/>
      <c r="C40" s="406"/>
      <c r="D40" s="350"/>
      <c r="E40" s="407"/>
      <c r="F40" s="407"/>
      <c r="G40" s="406"/>
      <c r="H40" s="406"/>
      <c r="I40" s="406"/>
      <c r="J40" s="406"/>
      <c r="K40" s="406"/>
      <c r="L40" s="350"/>
      <c r="M40" s="350"/>
    </row>
    <row r="41" spans="1:13" ht="15.75" x14ac:dyDescent="0.3">
      <c r="A41" s="406"/>
      <c r="B41" s="406"/>
      <c r="C41" s="406"/>
      <c r="D41" s="350"/>
      <c r="E41" s="407"/>
      <c r="F41" s="407"/>
      <c r="G41" s="406"/>
      <c r="H41" s="406"/>
      <c r="I41" s="406"/>
      <c r="J41" s="406"/>
      <c r="K41" s="406"/>
      <c r="L41" s="350"/>
      <c r="M41" s="350"/>
    </row>
    <row r="42" spans="1:13" ht="15.75" x14ac:dyDescent="0.3">
      <c r="A42" s="406"/>
      <c r="B42" s="406"/>
      <c r="C42" s="406"/>
      <c r="D42" s="350"/>
      <c r="E42" s="407"/>
      <c r="F42" s="407"/>
      <c r="G42" s="406"/>
      <c r="H42" s="406"/>
      <c r="I42" s="406"/>
      <c r="J42" s="406"/>
      <c r="K42" s="406"/>
      <c r="L42" s="350"/>
      <c r="M42" s="350"/>
    </row>
    <row r="43" spans="1:13" ht="15.75" x14ac:dyDescent="0.3">
      <c r="A43" s="406"/>
      <c r="B43" s="406"/>
      <c r="C43" s="406"/>
      <c r="D43" s="350"/>
      <c r="E43" s="407"/>
      <c r="F43" s="407"/>
      <c r="G43" s="406"/>
      <c r="H43" s="406"/>
      <c r="I43" s="406"/>
      <c r="J43" s="406"/>
      <c r="K43" s="406"/>
      <c r="L43" s="350"/>
      <c r="M43" s="350"/>
    </row>
    <row r="44" spans="1:13" ht="15.75" x14ac:dyDescent="0.3">
      <c r="A44" s="406"/>
      <c r="B44" s="406"/>
      <c r="C44" s="406"/>
      <c r="D44" s="350"/>
      <c r="E44" s="407"/>
      <c r="F44" s="407"/>
      <c r="G44" s="406"/>
      <c r="H44" s="406"/>
      <c r="I44" s="406"/>
      <c r="J44" s="406"/>
      <c r="K44" s="406"/>
      <c r="L44" s="350"/>
      <c r="M44" s="350"/>
    </row>
    <row r="45" spans="1:13" ht="15.75" x14ac:dyDescent="0.3">
      <c r="A45" s="406"/>
      <c r="B45" s="406"/>
      <c r="C45" s="406"/>
      <c r="D45" s="350"/>
      <c r="E45" s="407"/>
      <c r="F45" s="407"/>
      <c r="G45" s="406"/>
      <c r="H45" s="406"/>
      <c r="I45" s="406"/>
      <c r="J45" s="406"/>
      <c r="K45" s="406"/>
      <c r="L45" s="350"/>
      <c r="M45" s="350"/>
    </row>
    <row r="46" spans="1:13" ht="15.75" x14ac:dyDescent="0.3">
      <c r="A46" s="406"/>
      <c r="B46" s="406"/>
      <c r="C46" s="406"/>
      <c r="D46" s="350"/>
      <c r="E46" s="407"/>
      <c r="F46" s="407"/>
      <c r="G46" s="406"/>
      <c r="H46" s="406"/>
      <c r="I46" s="406"/>
      <c r="J46" s="406"/>
      <c r="K46" s="406"/>
      <c r="L46" s="350"/>
      <c r="M46" s="350"/>
    </row>
    <row r="47" spans="1:13" x14ac:dyDescent="0.35">
      <c r="A47" s="406"/>
      <c r="B47" s="406"/>
      <c r="C47" s="406"/>
      <c r="D47" s="350"/>
      <c r="E47" s="407"/>
      <c r="F47" s="407"/>
      <c r="G47" s="406"/>
      <c r="H47" s="406"/>
      <c r="I47" s="406"/>
      <c r="J47" s="406"/>
      <c r="K47" s="406"/>
      <c r="L47" s="351"/>
      <c r="M47" s="352"/>
    </row>
    <row r="48" spans="1:13" x14ac:dyDescent="0.35">
      <c r="A48" s="406"/>
      <c r="B48" s="406"/>
      <c r="C48" s="406"/>
      <c r="D48" s="350"/>
      <c r="E48" s="407"/>
      <c r="F48" s="407"/>
      <c r="G48" s="406"/>
      <c r="H48" s="406"/>
      <c r="I48" s="406"/>
      <c r="J48" s="406"/>
      <c r="K48" s="406"/>
      <c r="L48" s="351"/>
      <c r="M48" s="352"/>
    </row>
    <row r="49" spans="1:13" ht="15.75" x14ac:dyDescent="0.3">
      <c r="A49" s="406"/>
      <c r="B49" s="406"/>
      <c r="C49" s="406"/>
      <c r="D49" s="350"/>
      <c r="E49" s="407"/>
      <c r="F49" s="407"/>
      <c r="G49" s="406"/>
      <c r="H49" s="406"/>
      <c r="I49" s="406"/>
      <c r="J49" s="406"/>
      <c r="K49" s="406"/>
      <c r="L49" s="351"/>
      <c r="M49" s="350">
        <v>9</v>
      </c>
    </row>
    <row r="50" spans="1:13" ht="15.75" x14ac:dyDescent="0.3">
      <c r="A50" s="406"/>
      <c r="B50" s="406"/>
      <c r="C50" s="406"/>
      <c r="D50" s="350"/>
      <c r="E50" s="407"/>
      <c r="F50" s="407"/>
      <c r="G50" s="406"/>
      <c r="H50" s="406"/>
      <c r="I50" s="406"/>
      <c r="J50" s="406"/>
      <c r="K50" s="406"/>
      <c r="L50" s="350"/>
      <c r="M50" s="350"/>
    </row>
    <row r="51" spans="1:13" x14ac:dyDescent="0.35">
      <c r="A51" s="406"/>
      <c r="B51" s="406"/>
      <c r="C51" s="406"/>
      <c r="D51" s="350"/>
      <c r="E51" s="407"/>
      <c r="F51" s="407"/>
      <c r="G51" s="406"/>
      <c r="H51" s="406"/>
      <c r="I51" s="406"/>
      <c r="J51" s="406"/>
      <c r="K51" s="406"/>
      <c r="L51" s="351"/>
      <c r="M51" s="352"/>
    </row>
    <row r="52" spans="1:13" ht="15.75" x14ac:dyDescent="0.3">
      <c r="A52" s="406"/>
      <c r="B52" s="406"/>
      <c r="C52" s="406"/>
      <c r="D52" s="350"/>
      <c r="E52" s="407"/>
      <c r="F52" s="407"/>
      <c r="G52" s="406"/>
      <c r="H52" s="406"/>
      <c r="I52" s="406"/>
      <c r="J52" s="406"/>
      <c r="K52" s="406"/>
      <c r="L52" s="350"/>
      <c r="M52" s="350"/>
    </row>
    <row r="53" spans="1:13" x14ac:dyDescent="0.35">
      <c r="A53" s="406"/>
      <c r="B53" s="406"/>
      <c r="C53" s="406"/>
      <c r="D53" s="350"/>
      <c r="E53" s="407"/>
      <c r="F53" s="407"/>
      <c r="G53" s="406"/>
      <c r="H53" s="406"/>
      <c r="I53" s="406"/>
      <c r="J53" s="406"/>
      <c r="K53" s="406"/>
      <c r="L53" s="351"/>
      <c r="M53" s="352"/>
    </row>
    <row r="54" spans="1:13" x14ac:dyDescent="0.35">
      <c r="A54" s="406"/>
      <c r="B54" s="406"/>
      <c r="C54" s="406"/>
      <c r="D54" s="350"/>
      <c r="E54" s="407"/>
      <c r="F54" s="407"/>
      <c r="G54" s="406"/>
      <c r="H54" s="406"/>
      <c r="I54" s="406"/>
      <c r="J54" s="406"/>
      <c r="K54" s="406"/>
      <c r="L54" s="351"/>
      <c r="M54" s="352"/>
    </row>
    <row r="55" spans="1:13" x14ac:dyDescent="0.3">
      <c r="A55" s="406"/>
      <c r="B55" s="406"/>
      <c r="C55" s="406"/>
      <c r="D55" s="350"/>
      <c r="E55" s="407"/>
      <c r="F55" s="407"/>
      <c r="G55" s="406"/>
      <c r="H55" s="406"/>
      <c r="I55" s="406"/>
      <c r="J55" s="406"/>
      <c r="K55" s="412">
        <v>11</v>
      </c>
      <c r="L55" s="366"/>
      <c r="M55" s="366"/>
    </row>
    <row r="56" spans="1:13" ht="15.75" x14ac:dyDescent="0.3">
      <c r="A56" s="406"/>
      <c r="B56" s="406"/>
      <c r="C56" s="406"/>
      <c r="D56" s="350"/>
      <c r="E56" s="407"/>
      <c r="F56" s="407"/>
      <c r="G56" s="406"/>
      <c r="H56" s="406"/>
      <c r="I56" s="406"/>
      <c r="J56" s="406"/>
      <c r="K56" s="406"/>
      <c r="L56" s="350"/>
      <c r="M56" s="350"/>
    </row>
    <row r="57" spans="1:13" x14ac:dyDescent="0.3">
      <c r="A57" s="406"/>
      <c r="B57" s="406"/>
      <c r="C57" s="406"/>
      <c r="D57" s="350"/>
      <c r="E57" s="407"/>
      <c r="F57" s="407"/>
      <c r="G57" s="406"/>
      <c r="H57" s="406"/>
      <c r="I57" s="406"/>
      <c r="J57" s="406"/>
      <c r="K57" s="406"/>
    </row>
    <row r="58" spans="1:13" x14ac:dyDescent="0.3">
      <c r="A58" s="406"/>
      <c r="B58" s="406"/>
      <c r="C58" s="406"/>
      <c r="D58" s="350"/>
      <c r="E58" s="407"/>
      <c r="F58" s="407"/>
      <c r="G58" s="406"/>
      <c r="H58" s="406"/>
      <c r="I58" s="406"/>
      <c r="J58" s="406"/>
      <c r="K58" s="406"/>
    </row>
    <row r="59" spans="1:13" x14ac:dyDescent="0.3">
      <c r="A59" s="406"/>
      <c r="B59" s="406"/>
      <c r="C59" s="406"/>
      <c r="D59" s="350"/>
      <c r="E59" s="407"/>
      <c r="F59" s="407"/>
      <c r="G59" s="406"/>
      <c r="H59" s="406"/>
      <c r="I59" s="406"/>
      <c r="J59" s="406"/>
      <c r="K59" s="406"/>
    </row>
    <row r="60" spans="1:13" x14ac:dyDescent="0.3">
      <c r="A60" s="406"/>
      <c r="B60" s="406"/>
      <c r="C60" s="406"/>
      <c r="D60" s="350"/>
      <c r="E60" s="407"/>
      <c r="F60" s="407"/>
      <c r="G60" s="406"/>
      <c r="H60" s="406"/>
      <c r="I60" s="406"/>
      <c r="J60" s="406"/>
      <c r="K60" s="406"/>
    </row>
    <row r="61" spans="1:13" x14ac:dyDescent="0.3">
      <c r="A61" s="406"/>
      <c r="B61" s="406"/>
      <c r="C61" s="406"/>
      <c r="D61" s="350"/>
      <c r="E61" s="407"/>
      <c r="F61" s="407"/>
      <c r="G61" s="406"/>
      <c r="H61" s="406"/>
      <c r="I61" s="406"/>
      <c r="J61" s="406"/>
      <c r="K61" s="406"/>
    </row>
    <row r="62" spans="1:13" x14ac:dyDescent="0.3">
      <c r="A62" s="406"/>
      <c r="B62" s="406"/>
      <c r="C62" s="406"/>
      <c r="D62" s="350"/>
      <c r="E62" s="407"/>
      <c r="F62" s="407"/>
      <c r="G62" s="406"/>
      <c r="H62" s="406"/>
      <c r="I62" s="406"/>
      <c r="J62" s="406"/>
      <c r="K62" s="406"/>
    </row>
    <row r="63" spans="1:13" x14ac:dyDescent="0.3">
      <c r="A63" s="406"/>
      <c r="B63" s="406"/>
      <c r="C63" s="406"/>
      <c r="D63" s="350"/>
      <c r="E63" s="407"/>
      <c r="F63" s="407"/>
      <c r="G63" s="406"/>
      <c r="H63" s="406"/>
      <c r="I63" s="406"/>
      <c r="J63" s="406"/>
      <c r="K63" s="406"/>
    </row>
    <row r="64" spans="1:13" x14ac:dyDescent="0.3">
      <c r="A64" s="406"/>
      <c r="B64" s="406"/>
      <c r="C64" s="406"/>
      <c r="D64" s="350"/>
      <c r="E64" s="407"/>
      <c r="F64" s="407"/>
      <c r="G64" s="406"/>
      <c r="H64" s="406"/>
      <c r="I64" s="406"/>
      <c r="J64" s="406"/>
      <c r="K64" s="406"/>
    </row>
    <row r="65" spans="1:11" x14ac:dyDescent="0.3">
      <c r="A65" s="406"/>
      <c r="B65" s="406"/>
      <c r="C65" s="406"/>
      <c r="D65" s="350"/>
      <c r="E65" s="407"/>
      <c r="F65" s="407"/>
      <c r="G65" s="406"/>
      <c r="H65" s="406"/>
      <c r="I65" s="406"/>
      <c r="J65" s="406"/>
      <c r="K65" s="406"/>
    </row>
    <row r="66" spans="1:11" x14ac:dyDescent="0.3">
      <c r="D66" s="376"/>
      <c r="E66" s="413"/>
      <c r="F66" s="414"/>
    </row>
    <row r="71" spans="1:11" x14ac:dyDescent="0.3">
      <c r="A71" s="376"/>
      <c r="B71" s="385"/>
      <c r="C71" s="376"/>
      <c r="D71" s="376"/>
      <c r="E71" s="398"/>
      <c r="F71" s="398"/>
      <c r="G71" s="399"/>
      <c r="H71" s="376"/>
      <c r="I71" s="376"/>
      <c r="J71" s="376"/>
      <c r="K71" s="376"/>
    </row>
  </sheetData>
  <mergeCells count="8">
    <mergeCell ref="F13:G13"/>
    <mergeCell ref="E30:F30"/>
    <mergeCell ref="C2:J2"/>
    <mergeCell ref="C3:J3"/>
    <mergeCell ref="C4:J4"/>
    <mergeCell ref="C5:J5"/>
    <mergeCell ref="D7:M7"/>
    <mergeCell ref="E8:F8"/>
  </mergeCells>
  <pageMargins left="0.70866141732283472" right="0.70866141732283472" top="0.74803149606299213" bottom="0.74803149606299213" header="0.31496062992125984" footer="0.31496062992125984"/>
  <pageSetup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G55"/>
  <sheetViews>
    <sheetView showGridLines="0" topLeftCell="A10" zoomScaleNormal="100" workbookViewId="0">
      <selection activeCell="L16" sqref="L16"/>
    </sheetView>
  </sheetViews>
  <sheetFormatPr baseColWidth="10" defaultRowHeight="16.5" x14ac:dyDescent="0.3"/>
  <cols>
    <col min="1" max="1" width="11.5703125" style="326" customWidth="1"/>
    <col min="2" max="2" width="11.42578125" style="326"/>
    <col min="3" max="3" width="11.28515625" style="326" customWidth="1"/>
    <col min="4" max="4" width="36.7109375" style="326" customWidth="1"/>
    <col min="5" max="5" width="15.5703125" style="326" customWidth="1"/>
    <col min="6" max="6" width="3.28515625" style="326" customWidth="1"/>
    <col min="7" max="7" width="37.5703125" style="326" customWidth="1"/>
  </cols>
  <sheetData>
    <row r="2" spans="2:7" x14ac:dyDescent="0.3">
      <c r="B2" s="326" t="s">
        <v>197</v>
      </c>
    </row>
    <row r="3" spans="2:7" ht="17.25" x14ac:dyDescent="0.35">
      <c r="C3" s="327"/>
      <c r="D3" s="328" t="s">
        <v>222</v>
      </c>
      <c r="E3" s="328"/>
      <c r="F3" s="328"/>
      <c r="G3" s="328"/>
    </row>
    <row r="4" spans="2:7" ht="17.25" x14ac:dyDescent="0.35">
      <c r="C4" s="327"/>
      <c r="D4" s="328" t="s">
        <v>223</v>
      </c>
      <c r="E4" s="328"/>
      <c r="F4" s="328"/>
      <c r="G4" s="328"/>
    </row>
    <row r="5" spans="2:7" ht="17.25" x14ac:dyDescent="0.35">
      <c r="C5" s="327"/>
      <c r="D5" s="328" t="str">
        <f>+'Notas E.F. deudores'!D6:L6</f>
        <v>Del 1o. de enero al 31 de diciembre de 2019</v>
      </c>
      <c r="E5" s="328"/>
      <c r="F5" s="328"/>
      <c r="G5" s="328"/>
    </row>
    <row r="6" spans="2:7" ht="17.25" x14ac:dyDescent="0.35">
      <c r="C6" s="327"/>
      <c r="D6" s="328" t="s">
        <v>3</v>
      </c>
      <c r="E6" s="328"/>
      <c r="F6" s="328"/>
      <c r="G6" s="328"/>
    </row>
    <row r="7" spans="2:7" ht="17.25" x14ac:dyDescent="0.35">
      <c r="C7" s="331" t="s">
        <v>220</v>
      </c>
      <c r="D7" s="369" t="s">
        <v>4</v>
      </c>
      <c r="E7" s="369"/>
      <c r="F7" s="369"/>
      <c r="G7" s="369"/>
    </row>
    <row r="9" spans="2:7" x14ac:dyDescent="0.3">
      <c r="E9" s="346" t="s">
        <v>225</v>
      </c>
      <c r="F9" s="346"/>
      <c r="G9" s="346"/>
    </row>
    <row r="10" spans="2:7" ht="18" x14ac:dyDescent="0.35">
      <c r="C10" s="347" t="s">
        <v>226</v>
      </c>
    </row>
    <row r="11" spans="2:7" x14ac:dyDescent="0.3">
      <c r="C11" s="348" t="s">
        <v>393</v>
      </c>
    </row>
    <row r="12" spans="2:7" x14ac:dyDescent="0.3">
      <c r="D12" s="376"/>
      <c r="E12" s="376"/>
    </row>
    <row r="13" spans="2:7" x14ac:dyDescent="0.3">
      <c r="C13" s="326" t="s">
        <v>394</v>
      </c>
      <c r="D13" s="376"/>
      <c r="E13" s="376"/>
    </row>
    <row r="14" spans="2:7" ht="17.25" x14ac:dyDescent="0.35">
      <c r="D14" s="352" t="s">
        <v>395</v>
      </c>
      <c r="E14" s="415">
        <v>3099.5</v>
      </c>
      <c r="F14" s="386"/>
    </row>
    <row r="15" spans="2:7" ht="17.25" x14ac:dyDescent="0.35">
      <c r="D15" s="352" t="s">
        <v>240</v>
      </c>
      <c r="E15" s="415">
        <v>14266.48</v>
      </c>
      <c r="F15" s="386"/>
    </row>
    <row r="16" spans="2:7" ht="17.25" x14ac:dyDescent="0.35">
      <c r="D16" s="352" t="s">
        <v>396</v>
      </c>
      <c r="E16" s="415">
        <v>4594.21</v>
      </c>
      <c r="F16" s="386"/>
    </row>
    <row r="17" spans="3:7" ht="17.25" x14ac:dyDescent="0.35">
      <c r="D17" s="352" t="s">
        <v>397</v>
      </c>
      <c r="E17" s="415">
        <v>752.75</v>
      </c>
      <c r="F17" s="386"/>
    </row>
    <row r="18" spans="3:7" ht="17.25" x14ac:dyDescent="0.35">
      <c r="D18" s="352"/>
      <c r="E18" s="415"/>
      <c r="F18" s="415"/>
    </row>
    <row r="19" spans="3:7" x14ac:dyDescent="0.3">
      <c r="C19" s="376"/>
      <c r="D19" s="416" t="s">
        <v>254</v>
      </c>
      <c r="E19" s="399">
        <f>SUM(E14:E18)</f>
        <v>22712.94</v>
      </c>
      <c r="F19" s="399"/>
      <c r="G19" s="417"/>
    </row>
    <row r="20" spans="3:7" x14ac:dyDescent="0.3">
      <c r="C20" s="376"/>
      <c r="D20" s="391"/>
      <c r="E20" s="418"/>
      <c r="F20" s="418"/>
      <c r="G20" s="355"/>
    </row>
    <row r="21" spans="3:7" x14ac:dyDescent="0.3">
      <c r="C21" s="326" t="s">
        <v>398</v>
      </c>
      <c r="D21" s="376"/>
      <c r="E21" s="376"/>
    </row>
    <row r="22" spans="3:7" ht="17.25" x14ac:dyDescent="0.35">
      <c r="C22" s="376"/>
      <c r="D22" s="385" t="s">
        <v>399</v>
      </c>
      <c r="E22" s="415">
        <v>1379295.07</v>
      </c>
      <c r="F22" s="415"/>
      <c r="G22" s="419"/>
    </row>
    <row r="23" spans="3:7" ht="17.25" x14ac:dyDescent="0.35">
      <c r="C23" s="376"/>
      <c r="D23" s="391" t="s">
        <v>400</v>
      </c>
      <c r="E23" s="415">
        <v>26242.92</v>
      </c>
      <c r="F23" s="415"/>
      <c r="G23" s="419"/>
    </row>
    <row r="24" spans="3:7" ht="17.25" x14ac:dyDescent="0.35">
      <c r="C24" s="376"/>
      <c r="D24" s="385" t="s">
        <v>401</v>
      </c>
      <c r="E24" s="415">
        <v>1508.63</v>
      </c>
      <c r="F24" s="415"/>
      <c r="G24" s="419"/>
    </row>
    <row r="25" spans="3:7" ht="17.25" x14ac:dyDescent="0.35">
      <c r="C25" s="376"/>
      <c r="D25" s="385" t="s">
        <v>402</v>
      </c>
      <c r="E25" s="415">
        <v>116960.98</v>
      </c>
      <c r="F25" s="415"/>
      <c r="G25"/>
    </row>
    <row r="26" spans="3:7" ht="17.25" x14ac:dyDescent="0.35">
      <c r="C26" s="376"/>
      <c r="D26" s="385" t="s">
        <v>403</v>
      </c>
      <c r="E26" s="415">
        <v>27894.33</v>
      </c>
      <c r="F26" s="415"/>
      <c r="G26"/>
    </row>
    <row r="27" spans="3:7" ht="17.25" x14ac:dyDescent="0.35">
      <c r="C27" s="376"/>
      <c r="D27" s="385"/>
      <c r="E27" s="415"/>
      <c r="F27" s="415"/>
      <c r="G27"/>
    </row>
    <row r="28" spans="3:7" ht="17.25" x14ac:dyDescent="0.35">
      <c r="C28" s="376"/>
      <c r="D28" s="416" t="s">
        <v>254</v>
      </c>
      <c r="E28" s="399">
        <f>SUM(E22:E26)</f>
        <v>1551901.93</v>
      </c>
      <c r="F28" s="415"/>
      <c r="G28" s="355"/>
    </row>
    <row r="29" spans="3:7" x14ac:dyDescent="0.3">
      <c r="D29" s="376"/>
      <c r="E29" s="376"/>
    </row>
    <row r="30" spans="3:7" x14ac:dyDescent="0.3">
      <c r="C30" s="326" t="s">
        <v>404</v>
      </c>
      <c r="D30" s="376"/>
      <c r="E30" s="376"/>
    </row>
    <row r="31" spans="3:7" ht="17.25" x14ac:dyDescent="0.35">
      <c r="D31" s="420" t="s">
        <v>405</v>
      </c>
      <c r="E31" s="415">
        <v>16810</v>
      </c>
      <c r="F31" s="415"/>
    </row>
    <row r="32" spans="3:7" ht="17.25" x14ac:dyDescent="0.35">
      <c r="D32" s="385" t="s">
        <v>406</v>
      </c>
      <c r="E32" s="415">
        <v>40748.31</v>
      </c>
      <c r="F32" s="415"/>
    </row>
    <row r="33" spans="3:6" ht="17.25" x14ac:dyDescent="0.35">
      <c r="D33" s="420" t="s">
        <v>407</v>
      </c>
      <c r="E33" s="415">
        <v>6747.86</v>
      </c>
      <c r="F33" s="415"/>
    </row>
    <row r="34" spans="3:6" ht="17.25" x14ac:dyDescent="0.35">
      <c r="D34" s="420" t="s">
        <v>408</v>
      </c>
      <c r="E34" s="415">
        <v>28420</v>
      </c>
      <c r="F34" s="415"/>
    </row>
    <row r="35" spans="3:6" ht="17.25" x14ac:dyDescent="0.35">
      <c r="D35" s="385" t="s">
        <v>409</v>
      </c>
      <c r="E35" s="415">
        <v>58000</v>
      </c>
      <c r="F35" s="415"/>
    </row>
    <row r="36" spans="3:6" ht="17.25" x14ac:dyDescent="0.35">
      <c r="D36" s="385" t="s">
        <v>410</v>
      </c>
      <c r="E36" s="415">
        <v>500</v>
      </c>
      <c r="F36" s="415"/>
    </row>
    <row r="37" spans="3:6" ht="17.25" x14ac:dyDescent="0.35">
      <c r="D37" s="385" t="s">
        <v>411</v>
      </c>
      <c r="E37" s="415">
        <v>65424</v>
      </c>
      <c r="F37" s="415"/>
    </row>
    <row r="38" spans="3:6" ht="17.25" x14ac:dyDescent="0.35">
      <c r="D38" s="385" t="s">
        <v>412</v>
      </c>
      <c r="E38" s="415">
        <v>15486</v>
      </c>
      <c r="F38" s="415"/>
    </row>
    <row r="39" spans="3:6" ht="17.25" x14ac:dyDescent="0.35">
      <c r="D39" s="385" t="s">
        <v>413</v>
      </c>
      <c r="E39" s="415">
        <v>2430</v>
      </c>
      <c r="F39" s="415"/>
    </row>
    <row r="40" spans="3:6" ht="17.25" x14ac:dyDescent="0.35">
      <c r="D40" s="385" t="s">
        <v>414</v>
      </c>
      <c r="E40" s="415">
        <v>7626.66</v>
      </c>
      <c r="F40" s="415"/>
    </row>
    <row r="41" spans="3:6" ht="17.25" x14ac:dyDescent="0.35">
      <c r="D41" s="385" t="s">
        <v>415</v>
      </c>
      <c r="E41" s="415">
        <v>270000</v>
      </c>
      <c r="F41" s="415"/>
    </row>
    <row r="42" spans="3:6" ht="17.25" x14ac:dyDescent="0.35">
      <c r="D42" s="385"/>
      <c r="E42" s="415"/>
      <c r="F42" s="415"/>
    </row>
    <row r="43" spans="3:6" ht="17.25" x14ac:dyDescent="0.35">
      <c r="D43" s="416" t="s">
        <v>254</v>
      </c>
      <c r="E43" s="399">
        <f>SUM(E31:E42)</f>
        <v>512192.82999999996</v>
      </c>
      <c r="F43" s="415"/>
    </row>
    <row r="44" spans="3:6" ht="17.25" x14ac:dyDescent="0.35">
      <c r="C44" s="326" t="s">
        <v>416</v>
      </c>
      <c r="D44" s="385"/>
      <c r="E44" s="415"/>
      <c r="F44" s="415"/>
    </row>
    <row r="45" spans="3:6" ht="17.25" x14ac:dyDescent="0.35">
      <c r="D45" s="385"/>
      <c r="E45" s="415"/>
      <c r="F45" s="415"/>
    </row>
    <row r="46" spans="3:6" ht="17.25" x14ac:dyDescent="0.35">
      <c r="D46" s="385" t="s">
        <v>417</v>
      </c>
      <c r="E46" s="421">
        <f>+E47+E48</f>
        <v>1174745.83</v>
      </c>
      <c r="F46" s="415"/>
    </row>
    <row r="47" spans="3:6" ht="17.25" hidden="1" x14ac:dyDescent="0.35">
      <c r="D47" s="385" t="s">
        <v>417</v>
      </c>
      <c r="E47" s="415">
        <v>173542.83</v>
      </c>
      <c r="F47" s="415"/>
    </row>
    <row r="48" spans="3:6" ht="17.25" hidden="1" x14ac:dyDescent="0.35">
      <c r="D48" s="420" t="s">
        <v>418</v>
      </c>
      <c r="E48" s="421">
        <v>1001203</v>
      </c>
      <c r="F48" s="415"/>
    </row>
    <row r="49" spans="1:7" ht="17.25" x14ac:dyDescent="0.35">
      <c r="A49" s="348"/>
      <c r="B49" s="348"/>
      <c r="C49" s="348"/>
      <c r="D49" s="416" t="s">
        <v>254</v>
      </c>
      <c r="E49" s="399">
        <f>+E46</f>
        <v>1174745.83</v>
      </c>
      <c r="F49" s="421"/>
      <c r="G49" s="348"/>
    </row>
    <row r="50" spans="1:7" ht="18" thickBot="1" x14ac:dyDescent="0.4">
      <c r="D50" s="422"/>
      <c r="E50" s="399"/>
      <c r="F50" s="415"/>
    </row>
    <row r="51" spans="1:7" ht="17.25" thickBot="1" x14ac:dyDescent="0.35">
      <c r="D51" s="423" t="s">
        <v>419</v>
      </c>
      <c r="E51" s="402"/>
      <c r="F51" s="399"/>
    </row>
    <row r="52" spans="1:7" ht="17.25" thickBot="1" x14ac:dyDescent="0.35">
      <c r="D52" s="422"/>
      <c r="E52" s="399"/>
      <c r="F52" s="399"/>
    </row>
    <row r="53" spans="1:7" ht="17.25" thickBot="1" x14ac:dyDescent="0.35">
      <c r="D53" s="424" t="s">
        <v>420</v>
      </c>
      <c r="E53" s="425">
        <f>E19+E28+E43+E46</f>
        <v>3261553.53</v>
      </c>
      <c r="F53" s="399"/>
    </row>
    <row r="55" spans="1:7" x14ac:dyDescent="0.3">
      <c r="E55" s="403"/>
    </row>
  </sheetData>
  <mergeCells count="6">
    <mergeCell ref="D3:G3"/>
    <mergeCell ref="D4:G4"/>
    <mergeCell ref="D5:G5"/>
    <mergeCell ref="D6:G6"/>
    <mergeCell ref="D7:G7"/>
    <mergeCell ref="E9:G9"/>
  </mergeCells>
  <pageMargins left="0.70866141732283472" right="0.70866141732283472" top="0.74803149606299213" bottom="0.74803149606299213" header="0.31496062992125984" footer="0.31496062992125984"/>
  <pageSetup scale="80"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J38"/>
  <sheetViews>
    <sheetView showGridLines="0" zoomScaleNormal="100" workbookViewId="0">
      <selection activeCell="L16" sqref="L16"/>
    </sheetView>
  </sheetViews>
  <sheetFormatPr baseColWidth="10" defaultRowHeight="16.5" x14ac:dyDescent="0.3"/>
  <cols>
    <col min="1" max="1" width="11.42578125" style="326"/>
    <col min="2" max="2" width="13.5703125" style="326" customWidth="1"/>
    <col min="3" max="3" width="42.42578125" style="326" customWidth="1"/>
    <col min="4" max="4" width="16.42578125" style="326" bestFit="1" customWidth="1"/>
    <col min="5" max="5" width="13.140625" style="326" customWidth="1"/>
    <col min="6" max="6" width="6.42578125" style="326" customWidth="1"/>
    <col min="7" max="7" width="11.42578125" style="326"/>
    <col min="8" max="8" width="7.42578125" style="326" customWidth="1"/>
    <col min="9" max="9" width="11.42578125" style="326"/>
    <col min="10" max="10" width="4.7109375" style="326" customWidth="1"/>
  </cols>
  <sheetData>
    <row r="2" spans="2:10" ht="17.25" x14ac:dyDescent="0.35">
      <c r="D2" s="328" t="s">
        <v>222</v>
      </c>
      <c r="E2" s="328"/>
      <c r="F2" s="328"/>
      <c r="G2" s="328"/>
      <c r="H2" s="328"/>
      <c r="I2" s="328"/>
      <c r="J2" s="328"/>
    </row>
    <row r="3" spans="2:10" ht="17.25" x14ac:dyDescent="0.35">
      <c r="B3" s="327"/>
      <c r="C3" s="327"/>
      <c r="D3" s="328" t="s">
        <v>223</v>
      </c>
      <c r="E3" s="328"/>
      <c r="F3" s="328"/>
      <c r="G3" s="328"/>
      <c r="H3" s="328"/>
      <c r="I3" s="328"/>
      <c r="J3" s="328"/>
    </row>
    <row r="4" spans="2:10" ht="17.25" x14ac:dyDescent="0.35">
      <c r="B4" s="327"/>
      <c r="C4" s="327"/>
      <c r="D4" s="328" t="s">
        <v>224</v>
      </c>
      <c r="E4" s="328"/>
      <c r="F4" s="328"/>
      <c r="G4" s="328"/>
      <c r="H4" s="328"/>
      <c r="I4" s="328"/>
      <c r="J4" s="328"/>
    </row>
    <row r="5" spans="2:10" ht="17.25" x14ac:dyDescent="0.35">
      <c r="B5" s="327"/>
      <c r="C5" s="327"/>
      <c r="D5" s="328" t="s">
        <v>3</v>
      </c>
      <c r="E5" s="328"/>
      <c r="F5" s="328"/>
      <c r="G5" s="328"/>
      <c r="H5" s="328"/>
      <c r="I5" s="328"/>
      <c r="J5" s="328"/>
    </row>
    <row r="6" spans="2:10" ht="17.25" x14ac:dyDescent="0.35">
      <c r="B6" s="327"/>
      <c r="C6" s="344" t="s">
        <v>220</v>
      </c>
      <c r="D6" s="369" t="s">
        <v>4</v>
      </c>
      <c r="E6" s="369"/>
      <c r="F6" s="369"/>
      <c r="G6" s="369"/>
      <c r="H6" s="369"/>
      <c r="I6" s="369"/>
      <c r="J6" s="369"/>
    </row>
    <row r="7" spans="2:10" ht="17.25" x14ac:dyDescent="0.35">
      <c r="B7" s="331"/>
      <c r="C7" s="345"/>
      <c r="D7" s="345"/>
      <c r="E7" s="345"/>
      <c r="F7" s="345"/>
      <c r="G7" s="345"/>
      <c r="H7" s="345"/>
      <c r="I7" s="426"/>
    </row>
    <row r="8" spans="2:10" x14ac:dyDescent="0.3">
      <c r="D8" s="346" t="s">
        <v>225</v>
      </c>
      <c r="E8" s="346"/>
      <c r="F8" s="346"/>
      <c r="G8" s="346"/>
      <c r="H8" s="346"/>
      <c r="I8" s="346"/>
      <c r="J8" s="346"/>
    </row>
    <row r="9" spans="2:10" x14ac:dyDescent="0.3">
      <c r="D9" s="346" t="s">
        <v>421</v>
      </c>
      <c r="E9" s="346"/>
      <c r="F9" s="346"/>
    </row>
    <row r="11" spans="2:10" ht="18" x14ac:dyDescent="0.35">
      <c r="B11" s="347"/>
      <c r="C11" s="326" t="s">
        <v>422</v>
      </c>
    </row>
    <row r="12" spans="2:10" x14ac:dyDescent="0.3">
      <c r="B12" s="348"/>
    </row>
    <row r="13" spans="2:10" x14ac:dyDescent="0.3">
      <c r="B13" s="326" t="s">
        <v>423</v>
      </c>
    </row>
    <row r="15" spans="2:10" x14ac:dyDescent="0.3">
      <c r="B15" s="376"/>
      <c r="C15" s="385" t="s">
        <v>424</v>
      </c>
      <c r="D15" s="418">
        <v>68432808.75</v>
      </c>
      <c r="E15" s="404"/>
    </row>
    <row r="16" spans="2:10" x14ac:dyDescent="0.3">
      <c r="B16" s="376"/>
      <c r="C16" s="385" t="s">
        <v>425</v>
      </c>
      <c r="D16" s="427">
        <v>99646372.519999996</v>
      </c>
      <c r="E16" s="355"/>
    </row>
    <row r="17" spans="2:10" x14ac:dyDescent="0.3">
      <c r="B17" s="376"/>
      <c r="C17" s="385" t="s">
        <v>426</v>
      </c>
      <c r="D17" s="427">
        <v>14171731.92</v>
      </c>
      <c r="E17" s="355"/>
    </row>
    <row r="18" spans="2:10" x14ac:dyDescent="0.3">
      <c r="B18" s="376"/>
      <c r="C18" s="385"/>
      <c r="D18" s="427"/>
      <c r="E18" s="355"/>
    </row>
    <row r="19" spans="2:10" x14ac:dyDescent="0.3">
      <c r="B19" s="376"/>
      <c r="C19" s="428" t="s">
        <v>254</v>
      </c>
      <c r="D19" s="399">
        <f>SUM(D15:D18)</f>
        <v>182250913.18999997</v>
      </c>
      <c r="E19" s="429"/>
    </row>
    <row r="20" spans="2:10" x14ac:dyDescent="0.3">
      <c r="B20" s="376"/>
      <c r="C20" s="428"/>
      <c r="D20" s="399"/>
    </row>
    <row r="21" spans="2:10" x14ac:dyDescent="0.3">
      <c r="B21" s="326" t="s">
        <v>427</v>
      </c>
    </row>
    <row r="22" spans="2:10" x14ac:dyDescent="0.3">
      <c r="B22" s="376"/>
      <c r="C22" s="385"/>
      <c r="D22" s="418"/>
      <c r="E22" s="404"/>
    </row>
    <row r="23" spans="2:10" x14ac:dyDescent="0.3">
      <c r="B23" s="376"/>
      <c r="C23" s="391"/>
      <c r="D23" s="427"/>
      <c r="E23" s="404"/>
    </row>
    <row r="24" spans="2:10" x14ac:dyDescent="0.3">
      <c r="B24" s="376"/>
      <c r="C24" s="391" t="s">
        <v>428</v>
      </c>
      <c r="D24" s="427">
        <v>720527.15</v>
      </c>
      <c r="E24" s="404"/>
    </row>
    <row r="25" spans="2:10" x14ac:dyDescent="0.3">
      <c r="C25" s="385" t="s">
        <v>429</v>
      </c>
      <c r="D25" s="427">
        <v>1181727.6000000001</v>
      </c>
      <c r="E25" s="430"/>
      <c r="F25" s="430"/>
      <c r="G25" s="430"/>
      <c r="H25" s="430"/>
      <c r="I25" s="430"/>
      <c r="J25" s="430"/>
    </row>
    <row r="26" spans="2:10" x14ac:dyDescent="0.3">
      <c r="C26" s="428" t="s">
        <v>254</v>
      </c>
      <c r="D26" s="399">
        <f>SUM(D24:D25)</f>
        <v>1902254.75</v>
      </c>
      <c r="E26" s="430"/>
      <c r="F26" s="430"/>
      <c r="G26" s="430"/>
      <c r="H26" s="430"/>
      <c r="I26" s="430"/>
      <c r="J26" s="430"/>
    </row>
    <row r="27" spans="2:10" x14ac:dyDescent="0.3">
      <c r="E27" s="431"/>
      <c r="F27" s="431"/>
      <c r="G27" s="431"/>
      <c r="H27" s="431"/>
      <c r="I27" s="431"/>
      <c r="J27" s="431"/>
    </row>
    <row r="28" spans="2:10" x14ac:dyDescent="0.3">
      <c r="C28" s="370" t="s">
        <v>284</v>
      </c>
      <c r="D28" s="372">
        <f>D19+D24+D25</f>
        <v>184153167.93999997</v>
      </c>
    </row>
    <row r="38" spans="10:10" ht="17.25" x14ac:dyDescent="0.35">
      <c r="J38" s="368">
        <v>13</v>
      </c>
    </row>
  </sheetData>
  <mergeCells count="9">
    <mergeCell ref="D8:J8"/>
    <mergeCell ref="D9:F9"/>
    <mergeCell ref="E25:J26"/>
    <mergeCell ref="D2:J2"/>
    <mergeCell ref="D3:J3"/>
    <mergeCell ref="D4:J4"/>
    <mergeCell ref="D5:J5"/>
    <mergeCell ref="D6:J6"/>
    <mergeCell ref="C7:H7"/>
  </mergeCells>
  <pageMargins left="0.70866141732283472" right="0.70866141732283472" top="0.74803149606299213" bottom="0.74803149606299213" header="0.31496062992125984" footer="0.31496062992125984"/>
  <pageSetup scale="9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C3:K50"/>
  <sheetViews>
    <sheetView showGridLines="0" zoomScaleNormal="100" workbookViewId="0">
      <selection activeCell="L16" sqref="L16"/>
    </sheetView>
  </sheetViews>
  <sheetFormatPr baseColWidth="10" defaultColWidth="11.5703125" defaultRowHeight="16.5" x14ac:dyDescent="0.3"/>
  <cols>
    <col min="1" max="2" width="11.5703125" style="326"/>
    <col min="3" max="3" width="13.5703125" style="326" customWidth="1"/>
    <col min="4" max="4" width="34.28515625" style="326" customWidth="1"/>
    <col min="5" max="5" width="15.28515625" style="326" customWidth="1"/>
    <col min="6" max="6" width="15.5703125" style="326" customWidth="1"/>
    <col min="7" max="7" width="11.5703125" style="326"/>
    <col min="8" max="8" width="6.7109375" style="326" customWidth="1"/>
    <col min="9" max="9" width="11.5703125" style="326"/>
    <col min="10" max="10" width="2.42578125" style="326" customWidth="1"/>
    <col min="11" max="11" width="11.5703125" style="326"/>
    <col min="12" max="12" width="0.42578125" style="326" customWidth="1"/>
    <col min="13" max="16384" width="11.5703125" style="326"/>
  </cols>
  <sheetData>
    <row r="3" spans="3:10" ht="17.25" x14ac:dyDescent="0.35">
      <c r="C3" s="327"/>
      <c r="D3" s="328" t="str">
        <f>+'Notas E.F. ingresos'!D2:J2</f>
        <v>INFORMACIÓN FINANCIERA 2019</v>
      </c>
      <c r="E3" s="328"/>
      <c r="F3" s="328"/>
      <c r="G3" s="328"/>
      <c r="H3" s="328"/>
      <c r="I3" s="328"/>
      <c r="J3" s="327"/>
    </row>
    <row r="4" spans="3:10" ht="17.25" x14ac:dyDescent="0.35">
      <c r="C4" s="327"/>
      <c r="D4" s="328" t="s">
        <v>223</v>
      </c>
      <c r="E4" s="328"/>
      <c r="F4" s="328"/>
      <c r="G4" s="328"/>
      <c r="H4" s="328"/>
      <c r="I4" s="328"/>
      <c r="J4" s="327"/>
    </row>
    <row r="5" spans="3:10" ht="17.25" x14ac:dyDescent="0.35">
      <c r="C5" s="327"/>
      <c r="D5" s="328" t="str">
        <f>+'Notas E.F. ingresos'!D4:J4</f>
        <v>Del 1o. de enero al 31 de diciembre de 2019</v>
      </c>
      <c r="E5" s="328"/>
      <c r="F5" s="328"/>
      <c r="G5" s="328"/>
      <c r="H5" s="328"/>
      <c r="I5" s="328"/>
      <c r="J5" s="327"/>
    </row>
    <row r="6" spans="3:10" ht="17.25" x14ac:dyDescent="0.35">
      <c r="C6" s="327"/>
      <c r="D6" s="328" t="s">
        <v>3</v>
      </c>
      <c r="E6" s="328"/>
      <c r="F6" s="328"/>
      <c r="G6" s="328"/>
      <c r="H6" s="328"/>
      <c r="I6" s="328"/>
      <c r="J6" s="327"/>
    </row>
    <row r="7" spans="3:10" ht="17.25" x14ac:dyDescent="0.35">
      <c r="C7" s="331" t="s">
        <v>220</v>
      </c>
      <c r="D7" s="369" t="s">
        <v>4</v>
      </c>
      <c r="E7" s="369"/>
      <c r="F7" s="369"/>
      <c r="G7" s="369"/>
      <c r="H7" s="369"/>
      <c r="I7" s="369"/>
      <c r="J7" s="383"/>
    </row>
    <row r="9" spans="3:10" x14ac:dyDescent="0.3">
      <c r="E9" s="346" t="s">
        <v>421</v>
      </c>
      <c r="F9" s="346"/>
      <c r="G9" s="346"/>
    </row>
    <row r="11" spans="3:10" ht="18" x14ac:dyDescent="0.35">
      <c r="C11" s="347"/>
    </row>
    <row r="12" spans="3:10" x14ac:dyDescent="0.3">
      <c r="C12" s="348"/>
    </row>
    <row r="13" spans="3:10" x14ac:dyDescent="0.3">
      <c r="C13" s="326" t="s">
        <v>430</v>
      </c>
    </row>
    <row r="15" spans="3:10" ht="16.899999999999999" customHeight="1" x14ac:dyDescent="0.3">
      <c r="C15" s="376"/>
      <c r="D15" s="432" t="s">
        <v>86</v>
      </c>
      <c r="E15" s="432"/>
      <c r="F15" s="433"/>
    </row>
    <row r="16" spans="3:10" ht="16.899999999999999" customHeight="1" x14ac:dyDescent="0.3">
      <c r="C16" s="376"/>
      <c r="D16" s="434"/>
      <c r="E16" s="434"/>
      <c r="F16" s="433"/>
    </row>
    <row r="17" spans="3:11" ht="15" customHeight="1" x14ac:dyDescent="0.3">
      <c r="C17" s="376"/>
      <c r="D17" s="385" t="s">
        <v>431</v>
      </c>
      <c r="E17" s="418"/>
      <c r="F17" s="404"/>
    </row>
    <row r="18" spans="3:11" ht="15" customHeight="1" x14ac:dyDescent="0.3">
      <c r="C18" s="376"/>
      <c r="D18" s="391" t="s">
        <v>432</v>
      </c>
      <c r="E18" s="427"/>
      <c r="F18" s="435">
        <f>+'[1]e)2Notas E.F. Gtos '!$D$17</f>
        <v>286202079.10000002</v>
      </c>
    </row>
    <row r="19" spans="3:11" ht="15" customHeight="1" x14ac:dyDescent="0.3">
      <c r="C19" s="376"/>
      <c r="D19" s="391" t="s">
        <v>433</v>
      </c>
      <c r="E19" s="427"/>
      <c r="F19" s="435">
        <f>+'[1]e)2Notas E.F. Gtos '!$D$20</f>
        <v>8257858.2599999998</v>
      </c>
    </row>
    <row r="20" spans="3:11" ht="15" customHeight="1" x14ac:dyDescent="0.3">
      <c r="C20" s="376"/>
      <c r="D20" s="391" t="s">
        <v>434</v>
      </c>
      <c r="E20" s="399"/>
      <c r="F20" s="435">
        <v>2802.46</v>
      </c>
    </row>
    <row r="21" spans="3:11" ht="15" customHeight="1" x14ac:dyDescent="0.3">
      <c r="C21" s="376"/>
      <c r="D21" s="436"/>
      <c r="E21" s="436"/>
      <c r="F21" s="435"/>
    </row>
    <row r="24" spans="3:11" x14ac:dyDescent="0.3">
      <c r="D24" s="370" t="s">
        <v>284</v>
      </c>
      <c r="E24" s="372"/>
      <c r="F24" s="437">
        <f>SUM(F18:F23)</f>
        <v>294462739.81999999</v>
      </c>
    </row>
    <row r="31" spans="3:11" ht="17.25" x14ac:dyDescent="0.35">
      <c r="K31" s="342"/>
    </row>
    <row r="42" spans="11:11" ht="17.25" x14ac:dyDescent="0.35">
      <c r="K42" s="342">
        <v>14</v>
      </c>
    </row>
    <row r="50" spans="10:10" ht="17.25" x14ac:dyDescent="0.35">
      <c r="J50" s="342"/>
    </row>
  </sheetData>
  <mergeCells count="8">
    <mergeCell ref="D15:E15"/>
    <mergeCell ref="D21:E21"/>
    <mergeCell ref="D3:I3"/>
    <mergeCell ref="D4:I4"/>
    <mergeCell ref="D5:I5"/>
    <mergeCell ref="D6:I6"/>
    <mergeCell ref="D7:I7"/>
    <mergeCell ref="E9:G9"/>
  </mergeCells>
  <pageMargins left="0.70866141732283472" right="0.70866141732283472" top="0.74803149606299213" bottom="0.74803149606299213" header="0.31496062992125984" footer="0.31496062992125984"/>
  <pageSetup orientation="landscape"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C3:K49"/>
  <sheetViews>
    <sheetView showGridLines="0" zoomScaleNormal="100" workbookViewId="0">
      <selection activeCell="L16" sqref="L16"/>
    </sheetView>
  </sheetViews>
  <sheetFormatPr baseColWidth="10" defaultColWidth="11.5703125" defaultRowHeight="16.5" x14ac:dyDescent="0.3"/>
  <cols>
    <col min="1" max="2" width="11.5703125" style="326"/>
    <col min="3" max="3" width="13.5703125" style="326" customWidth="1"/>
    <col min="4" max="4" width="25.42578125" style="326" customWidth="1"/>
    <col min="5" max="5" width="15.28515625" style="326" customWidth="1"/>
    <col min="6" max="6" width="13.140625" style="326" customWidth="1"/>
    <col min="7" max="7" width="11.5703125" style="326"/>
    <col min="8" max="8" width="19.28515625" style="326" customWidth="1"/>
    <col min="9" max="16384" width="11.5703125" style="326"/>
  </cols>
  <sheetData>
    <row r="3" spans="3:10" ht="17.25" x14ac:dyDescent="0.35">
      <c r="C3" s="327"/>
      <c r="D3" s="328" t="str">
        <f>+'Notas E.F. gtos'!D3:I3</f>
        <v>INFORMACIÓN FINANCIERA 2019</v>
      </c>
      <c r="E3" s="328"/>
      <c r="F3" s="328"/>
      <c r="G3" s="328"/>
      <c r="H3" s="328"/>
      <c r="I3" s="328"/>
      <c r="J3" s="327"/>
    </row>
    <row r="4" spans="3:10" ht="17.25" x14ac:dyDescent="0.35">
      <c r="C4" s="327"/>
      <c r="D4" s="328" t="s">
        <v>223</v>
      </c>
      <c r="E4" s="328"/>
      <c r="F4" s="328"/>
      <c r="G4" s="328"/>
      <c r="H4" s="328"/>
      <c r="I4" s="328"/>
      <c r="J4" s="327"/>
    </row>
    <row r="5" spans="3:10" ht="17.25" x14ac:dyDescent="0.35">
      <c r="C5" s="327"/>
      <c r="D5" s="328" t="str">
        <f>+'Notas E.F. gtos'!D5:I5</f>
        <v>Del 1o. de enero al 31 de diciembre de 2019</v>
      </c>
      <c r="E5" s="328"/>
      <c r="F5" s="328"/>
      <c r="G5" s="328"/>
      <c r="H5" s="328"/>
      <c r="I5" s="328"/>
      <c r="J5" s="327"/>
    </row>
    <row r="6" spans="3:10" ht="17.25" x14ac:dyDescent="0.35">
      <c r="C6" s="327"/>
      <c r="D6" s="328" t="s">
        <v>3</v>
      </c>
      <c r="E6" s="328"/>
      <c r="F6" s="328"/>
      <c r="G6" s="328"/>
      <c r="H6" s="328"/>
      <c r="I6" s="328"/>
      <c r="J6" s="327"/>
    </row>
    <row r="7" spans="3:10" ht="17.25" x14ac:dyDescent="0.35">
      <c r="C7" s="331" t="s">
        <v>220</v>
      </c>
      <c r="D7" s="369" t="s">
        <v>4</v>
      </c>
      <c r="E7" s="369"/>
      <c r="F7" s="369"/>
      <c r="G7" s="369"/>
      <c r="H7" s="369"/>
      <c r="I7" s="369"/>
      <c r="J7" s="383"/>
    </row>
    <row r="9" spans="3:10" x14ac:dyDescent="0.3">
      <c r="D9" s="346" t="s">
        <v>435</v>
      </c>
      <c r="E9" s="346"/>
      <c r="F9" s="346"/>
      <c r="G9" s="346"/>
    </row>
    <row r="11" spans="3:10" ht="18" x14ac:dyDescent="0.35">
      <c r="C11" s="347"/>
    </row>
    <row r="12" spans="3:10" x14ac:dyDescent="0.3">
      <c r="C12" s="348"/>
    </row>
    <row r="13" spans="3:10" x14ac:dyDescent="0.3">
      <c r="D13" s="348" t="s">
        <v>436</v>
      </c>
    </row>
    <row r="14" spans="3:10" x14ac:dyDescent="0.3">
      <c r="D14" s="348"/>
    </row>
    <row r="15" spans="3:10" ht="31.15" customHeight="1" x14ac:dyDescent="0.3">
      <c r="D15" s="438" t="s">
        <v>437</v>
      </c>
      <c r="E15" s="438"/>
      <c r="F15" s="438"/>
      <c r="G15" s="438"/>
      <c r="H15" s="438"/>
    </row>
    <row r="16" spans="3:10" ht="16.899999999999999" customHeight="1" x14ac:dyDescent="0.3">
      <c r="C16" s="376"/>
      <c r="D16" s="432"/>
      <c r="E16" s="432"/>
      <c r="F16" s="433"/>
    </row>
    <row r="17" spans="3:8" x14ac:dyDescent="0.3">
      <c r="D17" s="348" t="s">
        <v>438</v>
      </c>
    </row>
    <row r="18" spans="3:8" x14ac:dyDescent="0.3">
      <c r="D18" s="348"/>
    </row>
    <row r="19" spans="3:8" ht="22.9" customHeight="1" x14ac:dyDescent="0.3">
      <c r="D19" s="439" t="s">
        <v>439</v>
      </c>
      <c r="E19" s="439"/>
      <c r="F19" s="439"/>
      <c r="G19" s="439"/>
      <c r="H19" s="439"/>
    </row>
    <row r="20" spans="3:8" ht="16.899999999999999" customHeight="1" x14ac:dyDescent="0.3">
      <c r="C20" s="376"/>
      <c r="D20" s="432"/>
      <c r="E20" s="432"/>
      <c r="F20" s="433"/>
    </row>
    <row r="21" spans="3:8" ht="15" customHeight="1" x14ac:dyDescent="0.3">
      <c r="C21" s="376"/>
      <c r="D21" s="385"/>
      <c r="E21" s="427"/>
      <c r="F21" s="355"/>
    </row>
    <row r="24" spans="3:8" x14ac:dyDescent="0.3">
      <c r="D24" s="370"/>
      <c r="E24" s="372"/>
      <c r="F24" s="429"/>
    </row>
    <row r="38" spans="11:11" ht="17.25" x14ac:dyDescent="0.35">
      <c r="K38" s="342">
        <v>15</v>
      </c>
    </row>
    <row r="49" spans="10:10" ht="17.25" x14ac:dyDescent="0.35">
      <c r="J49" s="342"/>
    </row>
  </sheetData>
  <mergeCells count="10">
    <mergeCell ref="D15:H15"/>
    <mergeCell ref="D16:E16"/>
    <mergeCell ref="D19:H19"/>
    <mergeCell ref="D20:E20"/>
    <mergeCell ref="D3:I3"/>
    <mergeCell ref="D4:I4"/>
    <mergeCell ref="D5:I5"/>
    <mergeCell ref="D6:I6"/>
    <mergeCell ref="D7:I7"/>
    <mergeCell ref="D9:G9"/>
  </mergeCells>
  <pageMargins left="0.70866141732283472" right="0.70866141732283472" top="0.74803149606299213" bottom="0.74803149606299213" header="0.31496062992125984" footer="0.31496062992125984"/>
  <pageSetup orientation="landscape"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C3:K43"/>
  <sheetViews>
    <sheetView showGridLines="0" zoomScaleNormal="100" workbookViewId="0">
      <selection activeCell="L16" sqref="L16"/>
    </sheetView>
  </sheetViews>
  <sheetFormatPr baseColWidth="10" defaultColWidth="11.5703125" defaultRowHeight="16.5" x14ac:dyDescent="0.3"/>
  <cols>
    <col min="1" max="1" width="11.5703125" style="326"/>
    <col min="2" max="2" width="9.7109375" style="326" customWidth="1"/>
    <col min="3" max="3" width="22" style="326" customWidth="1"/>
    <col min="4" max="4" width="14.7109375" style="326" customWidth="1"/>
    <col min="5" max="5" width="13.85546875" style="326" bestFit="1" customWidth="1"/>
    <col min="6" max="6" width="7.7109375" style="326" customWidth="1"/>
    <col min="7" max="7" width="15.7109375" style="326" customWidth="1"/>
    <col min="8" max="8" width="16.7109375" style="326" customWidth="1"/>
    <col min="9" max="9" width="4.42578125" style="326" customWidth="1"/>
    <col min="10" max="10" width="12.5703125" style="326" customWidth="1"/>
    <col min="11" max="16384" width="11.5703125" style="326"/>
  </cols>
  <sheetData>
    <row r="3" spans="3:10" ht="17.25" x14ac:dyDescent="0.35">
      <c r="C3" s="327"/>
      <c r="D3" s="328" t="str">
        <f>+'Notas E.F. varia hp'!D3:I3</f>
        <v>INFORMACIÓN FINANCIERA 2019</v>
      </c>
      <c r="E3" s="328"/>
      <c r="F3" s="328"/>
      <c r="G3" s="328"/>
      <c r="H3" s="328"/>
      <c r="I3" s="328"/>
      <c r="J3" s="328"/>
    </row>
    <row r="4" spans="3:10" ht="17.25" x14ac:dyDescent="0.35">
      <c r="C4" s="327"/>
      <c r="D4" s="328" t="s">
        <v>223</v>
      </c>
      <c r="E4" s="328"/>
      <c r="F4" s="328"/>
      <c r="G4" s="328"/>
      <c r="H4" s="328"/>
      <c r="I4" s="328"/>
      <c r="J4" s="328"/>
    </row>
    <row r="5" spans="3:10" ht="17.25" x14ac:dyDescent="0.35">
      <c r="C5" s="327"/>
      <c r="D5" s="328" t="str">
        <f>+'Notas E.F. varia hp'!D5:I5</f>
        <v>Del 1o. de enero al 31 de diciembre de 2019</v>
      </c>
      <c r="E5" s="328"/>
      <c r="F5" s="328"/>
      <c r="G5" s="328"/>
      <c r="H5" s="328"/>
      <c r="I5" s="328"/>
      <c r="J5" s="328"/>
    </row>
    <row r="6" spans="3:10" ht="17.25" x14ac:dyDescent="0.35">
      <c r="C6" s="327"/>
      <c r="D6" s="328" t="s">
        <v>3</v>
      </c>
      <c r="E6" s="328"/>
      <c r="F6" s="328"/>
      <c r="G6" s="328"/>
      <c r="H6" s="328"/>
      <c r="I6" s="328"/>
      <c r="J6" s="328"/>
    </row>
    <row r="7" spans="3:10" ht="17.25" x14ac:dyDescent="0.35">
      <c r="C7" s="344" t="s">
        <v>220</v>
      </c>
      <c r="D7" s="369" t="s">
        <v>4</v>
      </c>
      <c r="E7" s="369"/>
      <c r="F7" s="369"/>
      <c r="G7" s="369"/>
      <c r="H7" s="369"/>
      <c r="I7" s="369"/>
      <c r="J7" s="369"/>
    </row>
    <row r="9" spans="3:10" x14ac:dyDescent="0.3">
      <c r="E9" s="346" t="s">
        <v>440</v>
      </c>
      <c r="F9" s="346"/>
      <c r="G9" s="346"/>
      <c r="H9" s="346"/>
      <c r="I9" s="370"/>
    </row>
    <row r="10" spans="3:10" x14ac:dyDescent="0.3">
      <c r="C10" s="326" t="s">
        <v>441</v>
      </c>
      <c r="J10" s="357"/>
    </row>
    <row r="13" spans="3:10" x14ac:dyDescent="0.3">
      <c r="E13" s="440">
        <v>2019</v>
      </c>
      <c r="F13" s="441"/>
      <c r="G13" s="357"/>
      <c r="H13" s="440">
        <v>2018</v>
      </c>
      <c r="I13" s="442"/>
      <c r="J13" s="443"/>
    </row>
    <row r="14" spans="3:10" x14ac:dyDescent="0.3">
      <c r="C14" s="326" t="s">
        <v>190</v>
      </c>
      <c r="E14" s="376"/>
      <c r="F14" s="376"/>
      <c r="H14" s="376"/>
      <c r="I14" s="376"/>
      <c r="J14" s="376"/>
    </row>
    <row r="15" spans="3:10" x14ac:dyDescent="0.3">
      <c r="C15" s="326" t="s">
        <v>442</v>
      </c>
      <c r="E15" s="418">
        <v>122185</v>
      </c>
      <c r="F15" s="418"/>
      <c r="H15" s="418">
        <f>+'[1]i)4Notas EFE'!$G$9</f>
        <v>50000</v>
      </c>
      <c r="I15" s="418"/>
      <c r="J15" s="418"/>
    </row>
    <row r="16" spans="3:10" x14ac:dyDescent="0.3">
      <c r="C16" s="326" t="s">
        <v>443</v>
      </c>
      <c r="E16" s="444">
        <v>38631592</v>
      </c>
      <c r="F16" s="418"/>
      <c r="H16" s="418">
        <v>31840882</v>
      </c>
      <c r="I16" s="418"/>
      <c r="J16" s="418"/>
    </row>
    <row r="17" spans="3:10" ht="17.25" thickBot="1" x14ac:dyDescent="0.35">
      <c r="E17" s="418"/>
      <c r="F17" s="418"/>
      <c r="H17" s="418"/>
      <c r="I17" s="418"/>
      <c r="J17" s="418"/>
    </row>
    <row r="18" spans="3:10" ht="17.25" thickBot="1" x14ac:dyDescent="0.35">
      <c r="D18" s="445" t="s">
        <v>254</v>
      </c>
      <c r="E18" s="446">
        <f>SUM(E15:E16)</f>
        <v>38753777</v>
      </c>
      <c r="F18" s="447"/>
      <c r="G18" s="448" t="s">
        <v>254</v>
      </c>
      <c r="H18" s="449">
        <f>SUM(H15:H16)</f>
        <v>31890882</v>
      </c>
      <c r="I18" s="418"/>
      <c r="J18" s="418"/>
    </row>
    <row r="19" spans="3:10" x14ac:dyDescent="0.3">
      <c r="D19" s="355"/>
      <c r="E19" s="418"/>
      <c r="F19" s="418"/>
      <c r="G19" s="355"/>
      <c r="H19" s="418"/>
      <c r="I19" s="418"/>
      <c r="J19" s="418"/>
    </row>
    <row r="20" spans="3:10" x14ac:dyDescent="0.3">
      <c r="D20" s="355"/>
      <c r="E20" s="418"/>
      <c r="F20" s="418"/>
      <c r="G20" s="355"/>
      <c r="H20" s="418"/>
      <c r="I20" s="418"/>
      <c r="J20" s="418"/>
    </row>
    <row r="21" spans="3:10" x14ac:dyDescent="0.3">
      <c r="C21" s="326" t="s">
        <v>193</v>
      </c>
      <c r="D21" s="355"/>
      <c r="G21" s="355"/>
      <c r="I21" s="418"/>
      <c r="J21" s="418"/>
    </row>
    <row r="22" spans="3:10" x14ac:dyDescent="0.3">
      <c r="C22" s="326" t="s">
        <v>442</v>
      </c>
      <c r="D22" s="355"/>
      <c r="E22" s="418">
        <v>119809.84</v>
      </c>
      <c r="F22" s="418"/>
      <c r="G22" s="355"/>
      <c r="H22" s="418">
        <v>122185</v>
      </c>
      <c r="I22" s="418"/>
      <c r="J22" s="418"/>
    </row>
    <row r="23" spans="3:10" x14ac:dyDescent="0.3">
      <c r="C23" s="326" t="s">
        <v>443</v>
      </c>
      <c r="D23" s="355"/>
      <c r="E23" s="450">
        <v>32078540.039999999</v>
      </c>
      <c r="F23" s="418"/>
      <c r="G23" s="355"/>
      <c r="H23" s="444">
        <v>38631592</v>
      </c>
      <c r="I23" s="418"/>
      <c r="J23" s="418"/>
    </row>
    <row r="24" spans="3:10" ht="17.25" thickBot="1" x14ac:dyDescent="0.35">
      <c r="D24" s="355"/>
      <c r="E24" s="418"/>
      <c r="F24" s="418"/>
      <c r="G24" s="355"/>
      <c r="H24" s="418"/>
      <c r="I24" s="418"/>
      <c r="J24" s="418"/>
    </row>
    <row r="25" spans="3:10" ht="17.25" thickBot="1" x14ac:dyDescent="0.35">
      <c r="D25" s="445" t="s">
        <v>254</v>
      </c>
      <c r="E25" s="446">
        <f>SUM(E22:E23)</f>
        <v>32198349.879999999</v>
      </c>
      <c r="F25" s="447"/>
      <c r="G25" s="448" t="s">
        <v>254</v>
      </c>
      <c r="H25" s="446">
        <f>SUM(H22:H23)</f>
        <v>38753777</v>
      </c>
      <c r="I25" s="418"/>
      <c r="J25" s="418"/>
    </row>
    <row r="26" spans="3:10" x14ac:dyDescent="0.3">
      <c r="D26" s="355"/>
      <c r="E26" s="418"/>
      <c r="F26" s="418"/>
      <c r="G26" s="418"/>
      <c r="H26" s="418"/>
      <c r="I26" s="418"/>
      <c r="J26" s="418"/>
    </row>
    <row r="27" spans="3:10" x14ac:dyDescent="0.3">
      <c r="E27" s="418"/>
      <c r="F27" s="418"/>
      <c r="G27" s="418"/>
      <c r="H27" s="418"/>
      <c r="I27" s="418"/>
      <c r="J27" s="418"/>
    </row>
    <row r="28" spans="3:10" x14ac:dyDescent="0.3">
      <c r="E28" s="418"/>
      <c r="F28" s="418"/>
      <c r="G28" s="418"/>
      <c r="H28" s="418"/>
      <c r="I28" s="418"/>
      <c r="J28" s="418"/>
    </row>
    <row r="29" spans="3:10" x14ac:dyDescent="0.3">
      <c r="E29" s="451"/>
      <c r="F29" s="451"/>
      <c r="G29" s="451"/>
      <c r="H29" s="451"/>
      <c r="I29" s="451"/>
    </row>
    <row r="43" spans="11:11" x14ac:dyDescent="0.3">
      <c r="K43" s="412">
        <v>16</v>
      </c>
    </row>
  </sheetData>
  <mergeCells count="6">
    <mergeCell ref="D3:J3"/>
    <mergeCell ref="D4:J4"/>
    <mergeCell ref="D5:J5"/>
    <mergeCell ref="D6:J6"/>
    <mergeCell ref="D7:J7"/>
    <mergeCell ref="E9:H9"/>
  </mergeCells>
  <pageMargins left="0.70866141732283472" right="0.70866141732283472" top="0.74803149606299213" bottom="0.74803149606299213" header="0.31496062992125984" footer="0.31496062992125984"/>
  <pageSetup scale="94" orientation="landscape"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C3:J33"/>
  <sheetViews>
    <sheetView showGridLines="0" zoomScaleNormal="100" workbookViewId="0">
      <selection activeCell="L16" sqref="L16"/>
    </sheetView>
  </sheetViews>
  <sheetFormatPr baseColWidth="10" defaultColWidth="11.5703125" defaultRowHeight="16.5" x14ac:dyDescent="0.3"/>
  <cols>
    <col min="1" max="2" width="11.5703125" style="326"/>
    <col min="3" max="3" width="12.85546875" style="326" customWidth="1"/>
    <col min="4" max="4" width="17.5703125" style="326" customWidth="1"/>
    <col min="5" max="5" width="19.85546875" style="326" customWidth="1"/>
    <col min="6" max="6" width="16.85546875" style="326" bestFit="1" customWidth="1"/>
    <col min="7" max="7" width="18.7109375" style="326" bestFit="1" customWidth="1"/>
    <col min="8" max="8" width="12.42578125" style="326" bestFit="1" customWidth="1"/>
    <col min="9" max="16384" width="11.5703125" style="326"/>
  </cols>
  <sheetData>
    <row r="3" spans="3:10" ht="17.25" x14ac:dyDescent="0.35">
      <c r="C3" s="327"/>
      <c r="D3" s="328" t="str">
        <f>+'Notas E.F. efe'!D3:J3</f>
        <v>INFORMACIÓN FINANCIERA 2019</v>
      </c>
      <c r="E3" s="328"/>
      <c r="F3" s="328"/>
      <c r="G3" s="328"/>
      <c r="H3" s="328"/>
      <c r="I3" s="328"/>
      <c r="J3" s="328"/>
    </row>
    <row r="4" spans="3:10" ht="17.25" x14ac:dyDescent="0.35">
      <c r="C4" s="327"/>
      <c r="D4" s="328" t="s">
        <v>223</v>
      </c>
      <c r="E4" s="328"/>
      <c r="F4" s="328"/>
      <c r="G4" s="328"/>
      <c r="H4" s="328"/>
      <c r="I4" s="328"/>
      <c r="J4" s="328"/>
    </row>
    <row r="5" spans="3:10" ht="17.25" x14ac:dyDescent="0.35">
      <c r="C5" s="327"/>
      <c r="D5" s="328" t="str">
        <f>+'Notas E.F. efe'!D5:J5</f>
        <v>Del 1o. de enero al 31 de diciembre de 2019</v>
      </c>
      <c r="E5" s="328"/>
      <c r="F5" s="328"/>
      <c r="G5" s="328"/>
      <c r="H5" s="328"/>
      <c r="I5" s="328"/>
      <c r="J5" s="328"/>
    </row>
    <row r="6" spans="3:10" ht="17.25" x14ac:dyDescent="0.35">
      <c r="C6" s="327"/>
      <c r="D6" s="328" t="s">
        <v>3</v>
      </c>
      <c r="E6" s="328"/>
      <c r="F6" s="328"/>
      <c r="G6" s="328"/>
      <c r="H6" s="328"/>
      <c r="I6" s="328"/>
      <c r="J6" s="328"/>
    </row>
    <row r="7" spans="3:10" ht="17.25" x14ac:dyDescent="0.35">
      <c r="C7" s="331" t="s">
        <v>220</v>
      </c>
      <c r="D7" s="369" t="s">
        <v>4</v>
      </c>
      <c r="E7" s="369"/>
      <c r="F7" s="369"/>
      <c r="G7" s="369"/>
      <c r="H7" s="369"/>
      <c r="I7" s="369"/>
      <c r="J7" s="369"/>
    </row>
    <row r="9" spans="3:10" x14ac:dyDescent="0.3">
      <c r="E9" s="346" t="s">
        <v>225</v>
      </c>
      <c r="F9" s="346"/>
      <c r="G9" s="346"/>
    </row>
    <row r="10" spans="3:10" ht="10.5" customHeight="1" x14ac:dyDescent="0.3"/>
    <row r="11" spans="3:10" ht="18" x14ac:dyDescent="0.35">
      <c r="C11" s="347" t="s">
        <v>440</v>
      </c>
    </row>
    <row r="12" spans="3:10" ht="6" customHeight="1" x14ac:dyDescent="0.35">
      <c r="C12" s="347"/>
    </row>
    <row r="13" spans="3:10" ht="16.5" customHeight="1" x14ac:dyDescent="0.35">
      <c r="C13" s="347" t="s">
        <v>444</v>
      </c>
    </row>
    <row r="14" spans="3:10" ht="12" customHeight="1" x14ac:dyDescent="0.35">
      <c r="C14" s="347"/>
    </row>
    <row r="15" spans="3:10" ht="16.5" customHeight="1" x14ac:dyDescent="0.35">
      <c r="C15" s="370" t="s">
        <v>445</v>
      </c>
      <c r="D15" s="347" t="s">
        <v>73</v>
      </c>
      <c r="G15" s="371" t="s">
        <v>446</v>
      </c>
    </row>
    <row r="16" spans="3:10" s="376" customFormat="1" ht="15" customHeight="1" x14ac:dyDescent="0.3">
      <c r="C16" s="398">
        <v>5100</v>
      </c>
      <c r="D16" s="452" t="s">
        <v>447</v>
      </c>
      <c r="G16" s="453">
        <f>SUM(G17:G19)</f>
        <v>89956.84</v>
      </c>
    </row>
    <row r="17" spans="3:10" s="376" customFormat="1" ht="15" customHeight="1" x14ac:dyDescent="0.3">
      <c r="C17" s="398"/>
      <c r="D17" s="454" t="s">
        <v>448</v>
      </c>
      <c r="F17" s="359"/>
      <c r="G17" s="455">
        <v>78994.84</v>
      </c>
    </row>
    <row r="18" spans="3:10" ht="15" customHeight="1" x14ac:dyDescent="0.3">
      <c r="D18" s="454" t="s">
        <v>449</v>
      </c>
      <c r="E18" s="357"/>
      <c r="F18" s="359"/>
      <c r="G18" s="455">
        <v>10962</v>
      </c>
      <c r="H18" s="456"/>
    </row>
    <row r="19" spans="3:10" ht="15" customHeight="1" x14ac:dyDescent="0.3">
      <c r="D19" s="454"/>
      <c r="E19" s="357"/>
      <c r="F19" s="359"/>
      <c r="G19" s="455"/>
      <c r="H19" s="456"/>
    </row>
    <row r="20" spans="3:10" ht="15" customHeight="1" x14ac:dyDescent="0.3">
      <c r="C20" s="398"/>
      <c r="D20" s="457"/>
      <c r="E20" s="376"/>
      <c r="F20" s="404"/>
      <c r="G20" s="456"/>
    </row>
    <row r="21" spans="3:10" ht="15" customHeight="1" x14ac:dyDescent="0.3">
      <c r="C21" s="398">
        <v>5800</v>
      </c>
      <c r="D21" s="458" t="s">
        <v>450</v>
      </c>
      <c r="E21" s="357"/>
      <c r="F21" s="359"/>
      <c r="G21" s="453">
        <f>SUM(G22:G23)</f>
        <v>139200</v>
      </c>
    </row>
    <row r="22" spans="3:10" ht="15" customHeight="1" x14ac:dyDescent="0.3">
      <c r="C22" s="398"/>
      <c r="D22" s="454" t="s">
        <v>451</v>
      </c>
      <c r="G22" s="456">
        <v>139200</v>
      </c>
    </row>
    <row r="23" spans="3:10" ht="15" customHeight="1" x14ac:dyDescent="0.3">
      <c r="C23" s="398"/>
      <c r="D23" s="454"/>
      <c r="E23" s="357"/>
      <c r="G23" s="456"/>
    </row>
    <row r="24" spans="3:10" ht="15" customHeight="1" x14ac:dyDescent="0.3">
      <c r="C24" s="459"/>
      <c r="D24" s="376"/>
      <c r="E24" s="376"/>
      <c r="F24" s="404"/>
      <c r="G24" s="456"/>
    </row>
    <row r="25" spans="3:10" ht="15" customHeight="1" x14ac:dyDescent="0.3">
      <c r="C25" s="398">
        <v>5900</v>
      </c>
      <c r="D25" s="458" t="s">
        <v>452</v>
      </c>
      <c r="E25" s="357"/>
      <c r="F25" s="359"/>
      <c r="G25" s="453">
        <f>SUM(G26:G31)</f>
        <v>388540.79</v>
      </c>
    </row>
    <row r="26" spans="3:10" ht="15" customHeight="1" x14ac:dyDescent="0.3">
      <c r="C26" s="376"/>
      <c r="D26" s="454" t="s">
        <v>453</v>
      </c>
      <c r="E26" s="376"/>
      <c r="F26" s="404"/>
      <c r="G26" s="456">
        <v>54761.279999999999</v>
      </c>
    </row>
    <row r="27" spans="3:10" ht="15" customHeight="1" x14ac:dyDescent="0.3">
      <c r="D27" s="454" t="s">
        <v>454</v>
      </c>
      <c r="G27" s="456">
        <v>71033.759999999995</v>
      </c>
    </row>
    <row r="28" spans="3:10" ht="15" customHeight="1" x14ac:dyDescent="0.3">
      <c r="D28" s="454" t="s">
        <v>455</v>
      </c>
      <c r="G28" s="456">
        <v>93164.82</v>
      </c>
    </row>
    <row r="29" spans="3:10" ht="15" customHeight="1" x14ac:dyDescent="0.3">
      <c r="D29" s="454" t="s">
        <v>456</v>
      </c>
      <c r="G29" s="456">
        <v>100412.62</v>
      </c>
    </row>
    <row r="30" spans="3:10" ht="15" customHeight="1" x14ac:dyDescent="0.3">
      <c r="D30" s="454" t="s">
        <v>457</v>
      </c>
      <c r="G30" s="456">
        <v>28420</v>
      </c>
    </row>
    <row r="31" spans="3:10" ht="15" customHeight="1" x14ac:dyDescent="0.35">
      <c r="D31" s="454" t="s">
        <v>458</v>
      </c>
      <c r="G31" s="456">
        <v>40748.31</v>
      </c>
      <c r="J31" s="342"/>
    </row>
    <row r="32" spans="3:10" ht="9" customHeight="1" x14ac:dyDescent="0.3"/>
    <row r="33" ht="15" customHeight="1" x14ac:dyDescent="0.3"/>
  </sheetData>
  <mergeCells count="6">
    <mergeCell ref="D3:J3"/>
    <mergeCell ref="D4:J4"/>
    <mergeCell ref="D5:J5"/>
    <mergeCell ref="D6:J6"/>
    <mergeCell ref="D7:J7"/>
    <mergeCell ref="E9:G9"/>
  </mergeCells>
  <pageMargins left="0.70866141732283472" right="0.70866141732283472" top="0.74803149606299213" bottom="0.74803149606299213" header="0.31496062992125984" footer="0.31496062992125984"/>
  <pageSetup scale="91" orientation="landscape"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G40"/>
  <sheetViews>
    <sheetView showGridLines="0" zoomScaleNormal="100" workbookViewId="0">
      <selection activeCell="L16" sqref="L16"/>
    </sheetView>
  </sheetViews>
  <sheetFormatPr baseColWidth="10" defaultColWidth="11.5703125" defaultRowHeight="16.5" x14ac:dyDescent="0.3"/>
  <cols>
    <col min="1" max="2" width="11.5703125" style="326"/>
    <col min="3" max="3" width="64.7109375" style="326" customWidth="1"/>
    <col min="4" max="5" width="20.7109375" style="326" customWidth="1"/>
    <col min="6" max="6" width="13.140625" style="326" customWidth="1"/>
    <col min="7" max="16384" width="11.5703125" style="326"/>
  </cols>
  <sheetData>
    <row r="1" spans="2:6" ht="9.75" customHeight="1" x14ac:dyDescent="0.3"/>
    <row r="2" spans="2:6" ht="14.25" customHeight="1" x14ac:dyDescent="0.3"/>
    <row r="5" spans="2:6" ht="12.6" customHeight="1" x14ac:dyDescent="0.3">
      <c r="C5" s="460" t="s">
        <v>222</v>
      </c>
      <c r="D5" s="460"/>
      <c r="E5" s="460"/>
    </row>
    <row r="6" spans="2:6" ht="14.45" customHeight="1" x14ac:dyDescent="0.3">
      <c r="C6" s="461" t="s">
        <v>223</v>
      </c>
      <c r="D6" s="461"/>
      <c r="E6" s="461"/>
    </row>
    <row r="7" spans="2:6" ht="17.25" thickBot="1" x14ac:dyDescent="0.35"/>
    <row r="8" spans="2:6" ht="15" customHeight="1" x14ac:dyDescent="0.3">
      <c r="B8" s="462" t="s">
        <v>4</v>
      </c>
      <c r="C8" s="463"/>
      <c r="D8" s="463"/>
      <c r="E8" s="464"/>
    </row>
    <row r="9" spans="2:6" ht="15" customHeight="1" x14ac:dyDescent="0.3">
      <c r="B9" s="465" t="s">
        <v>459</v>
      </c>
      <c r="C9" s="466"/>
      <c r="D9" s="466"/>
      <c r="E9" s="467"/>
    </row>
    <row r="10" spans="2:6" ht="15" customHeight="1" x14ac:dyDescent="0.3">
      <c r="B10" s="465" t="s">
        <v>460</v>
      </c>
      <c r="C10" s="466"/>
      <c r="D10" s="466"/>
      <c r="E10" s="467"/>
    </row>
    <row r="11" spans="2:6" ht="15" customHeight="1" thickBot="1" x14ac:dyDescent="0.35">
      <c r="B11" s="468" t="s">
        <v>461</v>
      </c>
      <c r="C11" s="469"/>
      <c r="D11" s="469"/>
      <c r="E11" s="470"/>
      <c r="F11" s="404"/>
    </row>
    <row r="12" spans="2:6" ht="24" customHeight="1" thickBot="1" x14ac:dyDescent="0.35">
      <c r="B12" s="471" t="s">
        <v>462</v>
      </c>
      <c r="C12" s="472"/>
      <c r="D12" s="473"/>
      <c r="E12" s="474">
        <v>182250913.24000001</v>
      </c>
      <c r="F12" s="404"/>
    </row>
    <row r="13" spans="2:6" ht="15" customHeight="1" thickBot="1" x14ac:dyDescent="0.35">
      <c r="B13" s="475"/>
      <c r="C13" s="475"/>
      <c r="D13" s="476"/>
      <c r="E13" s="477"/>
      <c r="F13" s="404"/>
    </row>
    <row r="14" spans="2:6" ht="24" customHeight="1" thickBot="1" x14ac:dyDescent="0.35">
      <c r="B14" s="478" t="s">
        <v>463</v>
      </c>
      <c r="C14" s="479"/>
      <c r="D14" s="480"/>
      <c r="E14" s="481">
        <f>SUM(D15:D19)</f>
        <v>1902254.75</v>
      </c>
      <c r="F14" s="355"/>
    </row>
    <row r="15" spans="2:6" ht="17.25" customHeight="1" thickBot="1" x14ac:dyDescent="0.35">
      <c r="B15" s="482"/>
      <c r="C15" s="483" t="s">
        <v>464</v>
      </c>
      <c r="D15" s="484">
        <v>0</v>
      </c>
      <c r="E15" s="485"/>
      <c r="F15" s="355"/>
    </row>
    <row r="16" spans="2:6" ht="17.25" customHeight="1" thickBot="1" x14ac:dyDescent="0.35">
      <c r="B16" s="482"/>
      <c r="C16" s="483" t="s">
        <v>465</v>
      </c>
      <c r="D16" s="484">
        <v>0</v>
      </c>
      <c r="E16" s="485"/>
      <c r="F16" s="355"/>
    </row>
    <row r="17" spans="2:6" ht="17.25" customHeight="1" thickBot="1" x14ac:dyDescent="0.35">
      <c r="B17" s="482"/>
      <c r="C17" s="483" t="s">
        <v>466</v>
      </c>
      <c r="D17" s="484">
        <v>0</v>
      </c>
      <c r="E17" s="485"/>
      <c r="F17" s="355"/>
    </row>
    <row r="18" spans="2:6" ht="17.25" customHeight="1" thickBot="1" x14ac:dyDescent="0.35">
      <c r="B18" s="482"/>
      <c r="C18" s="483" t="s">
        <v>467</v>
      </c>
      <c r="D18" s="481">
        <v>1902254.75</v>
      </c>
      <c r="E18" s="485"/>
    </row>
    <row r="19" spans="2:6" ht="22.5" customHeight="1" thickBot="1" x14ac:dyDescent="0.35">
      <c r="B19" s="486" t="s">
        <v>468</v>
      </c>
      <c r="C19" s="487"/>
      <c r="D19" s="488">
        <v>0</v>
      </c>
      <c r="E19" s="485"/>
    </row>
    <row r="20" spans="2:6" ht="17.25" thickBot="1" x14ac:dyDescent="0.35">
      <c r="B20" s="475"/>
      <c r="C20" s="475"/>
      <c r="D20" s="477"/>
      <c r="E20" s="477"/>
    </row>
    <row r="21" spans="2:6" ht="36" customHeight="1" thickBot="1" x14ac:dyDescent="0.35">
      <c r="B21" s="478" t="s">
        <v>469</v>
      </c>
      <c r="C21" s="479"/>
      <c r="D21" s="480"/>
      <c r="E21" s="484">
        <v>0</v>
      </c>
    </row>
    <row r="22" spans="2:6" ht="17.25" thickBot="1" x14ac:dyDescent="0.35">
      <c r="B22" s="482"/>
      <c r="C22" s="483" t="s">
        <v>470</v>
      </c>
      <c r="D22" s="484">
        <v>0</v>
      </c>
      <c r="E22" s="485"/>
    </row>
    <row r="23" spans="2:6" ht="17.25" thickBot="1" x14ac:dyDescent="0.35">
      <c r="B23" s="482"/>
      <c r="C23" s="483" t="s">
        <v>471</v>
      </c>
      <c r="D23" s="484">
        <v>0</v>
      </c>
      <c r="E23" s="485"/>
    </row>
    <row r="24" spans="2:6" ht="17.25" thickBot="1" x14ac:dyDescent="0.35">
      <c r="B24" s="482"/>
      <c r="C24" s="483" t="s">
        <v>472</v>
      </c>
      <c r="D24" s="484">
        <v>0</v>
      </c>
      <c r="E24" s="485"/>
    </row>
    <row r="25" spans="2:6" ht="21.75" customHeight="1" thickBot="1" x14ac:dyDescent="0.35">
      <c r="B25" s="486" t="s">
        <v>473</v>
      </c>
      <c r="C25" s="487"/>
      <c r="D25" s="484">
        <v>0</v>
      </c>
      <c r="E25" s="485"/>
    </row>
    <row r="26" spans="2:6" ht="17.25" thickBot="1" x14ac:dyDescent="0.35">
      <c r="B26" s="475"/>
      <c r="C26" s="475"/>
      <c r="D26" s="485"/>
      <c r="E26" s="477"/>
    </row>
    <row r="27" spans="2:6" ht="24" customHeight="1" thickBot="1" x14ac:dyDescent="0.35">
      <c r="B27" s="489" t="s">
        <v>474</v>
      </c>
      <c r="C27" s="490"/>
      <c r="D27" s="473"/>
      <c r="E27" s="491">
        <f>E12+E14-E21</f>
        <v>184153167.99000001</v>
      </c>
    </row>
    <row r="40" spans="7:7" ht="17.25" x14ac:dyDescent="0.35">
      <c r="G40" s="492">
        <v>18</v>
      </c>
    </row>
  </sheetData>
  <mergeCells count="15">
    <mergeCell ref="B25:C25"/>
    <mergeCell ref="B26:C26"/>
    <mergeCell ref="B27:C27"/>
    <mergeCell ref="B12:C12"/>
    <mergeCell ref="B13:C13"/>
    <mergeCell ref="B14:C14"/>
    <mergeCell ref="B19:C19"/>
    <mergeCell ref="B20:C20"/>
    <mergeCell ref="B21:C21"/>
    <mergeCell ref="C5:E5"/>
    <mergeCell ref="C6:E6"/>
    <mergeCell ref="B8:E8"/>
    <mergeCell ref="B9:E9"/>
    <mergeCell ref="B10:E10"/>
    <mergeCell ref="B11:E11"/>
  </mergeCells>
  <pageMargins left="0.70866141732283472" right="0.70866141732283472" top="0.74803149606299213" bottom="0.74803149606299213" header="0.31496062992125984" footer="0.31496062992125984"/>
  <pageSetup scale="94"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VU78"/>
  <sheetViews>
    <sheetView showGridLines="0" zoomScaleNormal="100" zoomScaleSheetLayoutView="106" workbookViewId="0">
      <selection activeCell="L16" sqref="L16"/>
    </sheetView>
  </sheetViews>
  <sheetFormatPr baseColWidth="10" defaultColWidth="0" defaultRowHeight="12" customHeight="1" zeroHeight="1" x14ac:dyDescent="0.2"/>
  <cols>
    <col min="1" max="1" width="1.7109375" style="1" customWidth="1"/>
    <col min="2" max="2" width="2.7109375" style="1" customWidth="1"/>
    <col min="3" max="3" width="11.42578125" style="1" customWidth="1"/>
    <col min="4" max="4" width="39.42578125" style="1" customWidth="1"/>
    <col min="5" max="6" width="21" style="1" customWidth="1"/>
    <col min="7" max="7" width="4.140625" style="1" customWidth="1"/>
    <col min="8" max="8" width="11.42578125" style="1" customWidth="1"/>
    <col min="9" max="9" width="53.42578125" style="1" customWidth="1"/>
    <col min="10" max="11" width="21" style="1" customWidth="1"/>
    <col min="12" max="12" width="2.140625" style="1" customWidth="1"/>
    <col min="13" max="13" width="3" style="1" customWidth="1"/>
    <col min="14" max="256" width="11.42578125" style="1" hidden="1"/>
    <col min="257" max="257" width="1.7109375" style="1" customWidth="1"/>
    <col min="258" max="258" width="2.7109375" style="1" customWidth="1"/>
    <col min="259" max="259" width="11.42578125" style="1" customWidth="1"/>
    <col min="260" max="260" width="39.42578125" style="1" customWidth="1"/>
    <col min="261" max="262" width="21" style="1" customWidth="1"/>
    <col min="263" max="263" width="4.140625" style="1" customWidth="1"/>
    <col min="264" max="264" width="11.42578125" style="1" customWidth="1"/>
    <col min="265" max="265" width="53.42578125" style="1" customWidth="1"/>
    <col min="266" max="267" width="21" style="1" customWidth="1"/>
    <col min="268" max="268" width="2.140625" style="1" customWidth="1"/>
    <col min="269" max="269" width="3" style="1" customWidth="1"/>
    <col min="270" max="512" width="11.42578125" style="1" hidden="1"/>
    <col min="513" max="513" width="1.7109375" style="1" customWidth="1"/>
    <col min="514" max="514" width="2.7109375" style="1" customWidth="1"/>
    <col min="515" max="515" width="11.42578125" style="1" customWidth="1"/>
    <col min="516" max="516" width="39.42578125" style="1" customWidth="1"/>
    <col min="517" max="518" width="21" style="1" customWidth="1"/>
    <col min="519" max="519" width="4.140625" style="1" customWidth="1"/>
    <col min="520" max="520" width="11.42578125" style="1" customWidth="1"/>
    <col min="521" max="521" width="53.42578125" style="1" customWidth="1"/>
    <col min="522" max="523" width="21" style="1" customWidth="1"/>
    <col min="524" max="524" width="2.140625" style="1" customWidth="1"/>
    <col min="525" max="525" width="3" style="1" customWidth="1"/>
    <col min="526" max="768" width="11.42578125" style="1" hidden="1"/>
    <col min="769" max="769" width="1.7109375" style="1" customWidth="1"/>
    <col min="770" max="770" width="2.7109375" style="1" customWidth="1"/>
    <col min="771" max="771" width="11.42578125" style="1" customWidth="1"/>
    <col min="772" max="772" width="39.42578125" style="1" customWidth="1"/>
    <col min="773" max="774" width="21" style="1" customWidth="1"/>
    <col min="775" max="775" width="4.140625" style="1" customWidth="1"/>
    <col min="776" max="776" width="11.42578125" style="1" customWidth="1"/>
    <col min="777" max="777" width="53.42578125" style="1" customWidth="1"/>
    <col min="778" max="779" width="21" style="1" customWidth="1"/>
    <col min="780" max="780" width="2.140625" style="1" customWidth="1"/>
    <col min="781" max="781" width="3" style="1" customWidth="1"/>
    <col min="782" max="1024" width="11.42578125" style="1" hidden="1"/>
    <col min="1025" max="1025" width="1.7109375" style="1" customWidth="1"/>
    <col min="1026" max="1026" width="2.7109375" style="1" customWidth="1"/>
    <col min="1027" max="1027" width="11.42578125" style="1" customWidth="1"/>
    <col min="1028" max="1028" width="39.42578125" style="1" customWidth="1"/>
    <col min="1029" max="1030" width="21" style="1" customWidth="1"/>
    <col min="1031" max="1031" width="4.140625" style="1" customWidth="1"/>
    <col min="1032" max="1032" width="11.42578125" style="1" customWidth="1"/>
    <col min="1033" max="1033" width="53.42578125" style="1" customWidth="1"/>
    <col min="1034" max="1035" width="21" style="1" customWidth="1"/>
    <col min="1036" max="1036" width="2.140625" style="1" customWidth="1"/>
    <col min="1037" max="1037" width="3" style="1" customWidth="1"/>
    <col min="1038" max="1280" width="11.42578125" style="1" hidden="1"/>
    <col min="1281" max="1281" width="1.7109375" style="1" customWidth="1"/>
    <col min="1282" max="1282" width="2.7109375" style="1" customWidth="1"/>
    <col min="1283" max="1283" width="11.42578125" style="1" customWidth="1"/>
    <col min="1284" max="1284" width="39.42578125" style="1" customWidth="1"/>
    <col min="1285" max="1286" width="21" style="1" customWidth="1"/>
    <col min="1287" max="1287" width="4.140625" style="1" customWidth="1"/>
    <col min="1288" max="1288" width="11.42578125" style="1" customWidth="1"/>
    <col min="1289" max="1289" width="53.42578125" style="1" customWidth="1"/>
    <col min="1290" max="1291" width="21" style="1" customWidth="1"/>
    <col min="1292" max="1292" width="2.140625" style="1" customWidth="1"/>
    <col min="1293" max="1293" width="3" style="1" customWidth="1"/>
    <col min="1294" max="1536" width="11.42578125" style="1" hidden="1"/>
    <col min="1537" max="1537" width="1.7109375" style="1" customWidth="1"/>
    <col min="1538" max="1538" width="2.7109375" style="1" customWidth="1"/>
    <col min="1539" max="1539" width="11.42578125" style="1" customWidth="1"/>
    <col min="1540" max="1540" width="39.42578125" style="1" customWidth="1"/>
    <col min="1541" max="1542" width="21" style="1" customWidth="1"/>
    <col min="1543" max="1543" width="4.140625" style="1" customWidth="1"/>
    <col min="1544" max="1544" width="11.42578125" style="1" customWidth="1"/>
    <col min="1545" max="1545" width="53.42578125" style="1" customWidth="1"/>
    <col min="1546" max="1547" width="21" style="1" customWidth="1"/>
    <col min="1548" max="1548" width="2.140625" style="1" customWidth="1"/>
    <col min="1549" max="1549" width="3" style="1" customWidth="1"/>
    <col min="1550" max="1792" width="11.42578125" style="1" hidden="1"/>
    <col min="1793" max="1793" width="1.7109375" style="1" customWidth="1"/>
    <col min="1794" max="1794" width="2.7109375" style="1" customWidth="1"/>
    <col min="1795" max="1795" width="11.42578125" style="1" customWidth="1"/>
    <col min="1796" max="1796" width="39.42578125" style="1" customWidth="1"/>
    <col min="1797" max="1798" width="21" style="1" customWidth="1"/>
    <col min="1799" max="1799" width="4.140625" style="1" customWidth="1"/>
    <col min="1800" max="1800" width="11.42578125" style="1" customWidth="1"/>
    <col min="1801" max="1801" width="53.42578125" style="1" customWidth="1"/>
    <col min="1802" max="1803" width="21" style="1" customWidth="1"/>
    <col min="1804" max="1804" width="2.140625" style="1" customWidth="1"/>
    <col min="1805" max="1805" width="3" style="1" customWidth="1"/>
    <col min="1806" max="2048" width="11.42578125" style="1" hidden="1"/>
    <col min="2049" max="2049" width="1.7109375" style="1" customWidth="1"/>
    <col min="2050" max="2050" width="2.7109375" style="1" customWidth="1"/>
    <col min="2051" max="2051" width="11.42578125" style="1" customWidth="1"/>
    <col min="2052" max="2052" width="39.42578125" style="1" customWidth="1"/>
    <col min="2053" max="2054" width="21" style="1" customWidth="1"/>
    <col min="2055" max="2055" width="4.140625" style="1" customWidth="1"/>
    <col min="2056" max="2056" width="11.42578125" style="1" customWidth="1"/>
    <col min="2057" max="2057" width="53.42578125" style="1" customWidth="1"/>
    <col min="2058" max="2059" width="21" style="1" customWidth="1"/>
    <col min="2060" max="2060" width="2.140625" style="1" customWidth="1"/>
    <col min="2061" max="2061" width="3" style="1" customWidth="1"/>
    <col min="2062" max="2304" width="11.42578125" style="1" hidden="1"/>
    <col min="2305" max="2305" width="1.7109375" style="1" customWidth="1"/>
    <col min="2306" max="2306" width="2.7109375" style="1" customWidth="1"/>
    <col min="2307" max="2307" width="11.42578125" style="1" customWidth="1"/>
    <col min="2308" max="2308" width="39.42578125" style="1" customWidth="1"/>
    <col min="2309" max="2310" width="21" style="1" customWidth="1"/>
    <col min="2311" max="2311" width="4.140625" style="1" customWidth="1"/>
    <col min="2312" max="2312" width="11.42578125" style="1" customWidth="1"/>
    <col min="2313" max="2313" width="53.42578125" style="1" customWidth="1"/>
    <col min="2314" max="2315" width="21" style="1" customWidth="1"/>
    <col min="2316" max="2316" width="2.140625" style="1" customWidth="1"/>
    <col min="2317" max="2317" width="3" style="1" customWidth="1"/>
    <col min="2318" max="2560" width="11.42578125" style="1" hidden="1"/>
    <col min="2561" max="2561" width="1.7109375" style="1" customWidth="1"/>
    <col min="2562" max="2562" width="2.7109375" style="1" customWidth="1"/>
    <col min="2563" max="2563" width="11.42578125" style="1" customWidth="1"/>
    <col min="2564" max="2564" width="39.42578125" style="1" customWidth="1"/>
    <col min="2565" max="2566" width="21" style="1" customWidth="1"/>
    <col min="2567" max="2567" width="4.140625" style="1" customWidth="1"/>
    <col min="2568" max="2568" width="11.42578125" style="1" customWidth="1"/>
    <col min="2569" max="2569" width="53.42578125" style="1" customWidth="1"/>
    <col min="2570" max="2571" width="21" style="1" customWidth="1"/>
    <col min="2572" max="2572" width="2.140625" style="1" customWidth="1"/>
    <col min="2573" max="2573" width="3" style="1" customWidth="1"/>
    <col min="2574" max="2816" width="11.42578125" style="1" hidden="1"/>
    <col min="2817" max="2817" width="1.7109375" style="1" customWidth="1"/>
    <col min="2818" max="2818" width="2.7109375" style="1" customWidth="1"/>
    <col min="2819" max="2819" width="11.42578125" style="1" customWidth="1"/>
    <col min="2820" max="2820" width="39.42578125" style="1" customWidth="1"/>
    <col min="2821" max="2822" width="21" style="1" customWidth="1"/>
    <col min="2823" max="2823" width="4.140625" style="1" customWidth="1"/>
    <col min="2824" max="2824" width="11.42578125" style="1" customWidth="1"/>
    <col min="2825" max="2825" width="53.42578125" style="1" customWidth="1"/>
    <col min="2826" max="2827" width="21" style="1" customWidth="1"/>
    <col min="2828" max="2828" width="2.140625" style="1" customWidth="1"/>
    <col min="2829" max="2829" width="3" style="1" customWidth="1"/>
    <col min="2830" max="3072" width="11.42578125" style="1" hidden="1"/>
    <col min="3073" max="3073" width="1.7109375" style="1" customWidth="1"/>
    <col min="3074" max="3074" width="2.7109375" style="1" customWidth="1"/>
    <col min="3075" max="3075" width="11.42578125" style="1" customWidth="1"/>
    <col min="3076" max="3076" width="39.42578125" style="1" customWidth="1"/>
    <col min="3077" max="3078" width="21" style="1" customWidth="1"/>
    <col min="3079" max="3079" width="4.140625" style="1" customWidth="1"/>
    <col min="3080" max="3080" width="11.42578125" style="1" customWidth="1"/>
    <col min="3081" max="3081" width="53.42578125" style="1" customWidth="1"/>
    <col min="3082" max="3083" width="21" style="1" customWidth="1"/>
    <col min="3084" max="3084" width="2.140625" style="1" customWidth="1"/>
    <col min="3085" max="3085" width="3" style="1" customWidth="1"/>
    <col min="3086" max="3328" width="11.42578125" style="1" hidden="1"/>
    <col min="3329" max="3329" width="1.7109375" style="1" customWidth="1"/>
    <col min="3330" max="3330" width="2.7109375" style="1" customWidth="1"/>
    <col min="3331" max="3331" width="11.42578125" style="1" customWidth="1"/>
    <col min="3332" max="3332" width="39.42578125" style="1" customWidth="1"/>
    <col min="3333" max="3334" width="21" style="1" customWidth="1"/>
    <col min="3335" max="3335" width="4.140625" style="1" customWidth="1"/>
    <col min="3336" max="3336" width="11.42578125" style="1" customWidth="1"/>
    <col min="3337" max="3337" width="53.42578125" style="1" customWidth="1"/>
    <col min="3338" max="3339" width="21" style="1" customWidth="1"/>
    <col min="3340" max="3340" width="2.140625" style="1" customWidth="1"/>
    <col min="3341" max="3341" width="3" style="1" customWidth="1"/>
    <col min="3342" max="3584" width="11.42578125" style="1" hidden="1"/>
    <col min="3585" max="3585" width="1.7109375" style="1" customWidth="1"/>
    <col min="3586" max="3586" width="2.7109375" style="1" customWidth="1"/>
    <col min="3587" max="3587" width="11.42578125" style="1" customWidth="1"/>
    <col min="3588" max="3588" width="39.42578125" style="1" customWidth="1"/>
    <col min="3589" max="3590" width="21" style="1" customWidth="1"/>
    <col min="3591" max="3591" width="4.140625" style="1" customWidth="1"/>
    <col min="3592" max="3592" width="11.42578125" style="1" customWidth="1"/>
    <col min="3593" max="3593" width="53.42578125" style="1" customWidth="1"/>
    <col min="3594" max="3595" width="21" style="1" customWidth="1"/>
    <col min="3596" max="3596" width="2.140625" style="1" customWidth="1"/>
    <col min="3597" max="3597" width="3" style="1" customWidth="1"/>
    <col min="3598" max="3840" width="11.42578125" style="1" hidden="1"/>
    <col min="3841" max="3841" width="1.7109375" style="1" customWidth="1"/>
    <col min="3842" max="3842" width="2.7109375" style="1" customWidth="1"/>
    <col min="3843" max="3843" width="11.42578125" style="1" customWidth="1"/>
    <col min="3844" max="3844" width="39.42578125" style="1" customWidth="1"/>
    <col min="3845" max="3846" width="21" style="1" customWidth="1"/>
    <col min="3847" max="3847" width="4.140625" style="1" customWidth="1"/>
    <col min="3848" max="3848" width="11.42578125" style="1" customWidth="1"/>
    <col min="3849" max="3849" width="53.42578125" style="1" customWidth="1"/>
    <col min="3850" max="3851" width="21" style="1" customWidth="1"/>
    <col min="3852" max="3852" width="2.140625" style="1" customWidth="1"/>
    <col min="3853" max="3853" width="3" style="1" customWidth="1"/>
    <col min="3854" max="4096" width="11.42578125" style="1" hidden="1"/>
    <col min="4097" max="4097" width="1.7109375" style="1" customWidth="1"/>
    <col min="4098" max="4098" width="2.7109375" style="1" customWidth="1"/>
    <col min="4099" max="4099" width="11.42578125" style="1" customWidth="1"/>
    <col min="4100" max="4100" width="39.42578125" style="1" customWidth="1"/>
    <col min="4101" max="4102" width="21" style="1" customWidth="1"/>
    <col min="4103" max="4103" width="4.140625" style="1" customWidth="1"/>
    <col min="4104" max="4104" width="11.42578125" style="1" customWidth="1"/>
    <col min="4105" max="4105" width="53.42578125" style="1" customWidth="1"/>
    <col min="4106" max="4107" width="21" style="1" customWidth="1"/>
    <col min="4108" max="4108" width="2.140625" style="1" customWidth="1"/>
    <col min="4109" max="4109" width="3" style="1" customWidth="1"/>
    <col min="4110" max="4352" width="11.42578125" style="1" hidden="1"/>
    <col min="4353" max="4353" width="1.7109375" style="1" customWidth="1"/>
    <col min="4354" max="4354" width="2.7109375" style="1" customWidth="1"/>
    <col min="4355" max="4355" width="11.42578125" style="1" customWidth="1"/>
    <col min="4356" max="4356" width="39.42578125" style="1" customWidth="1"/>
    <col min="4357" max="4358" width="21" style="1" customWidth="1"/>
    <col min="4359" max="4359" width="4.140625" style="1" customWidth="1"/>
    <col min="4360" max="4360" width="11.42578125" style="1" customWidth="1"/>
    <col min="4361" max="4361" width="53.42578125" style="1" customWidth="1"/>
    <col min="4362" max="4363" width="21" style="1" customWidth="1"/>
    <col min="4364" max="4364" width="2.140625" style="1" customWidth="1"/>
    <col min="4365" max="4365" width="3" style="1" customWidth="1"/>
    <col min="4366" max="4608" width="11.42578125" style="1" hidden="1"/>
    <col min="4609" max="4609" width="1.7109375" style="1" customWidth="1"/>
    <col min="4610" max="4610" width="2.7109375" style="1" customWidth="1"/>
    <col min="4611" max="4611" width="11.42578125" style="1" customWidth="1"/>
    <col min="4612" max="4612" width="39.42578125" style="1" customWidth="1"/>
    <col min="4613" max="4614" width="21" style="1" customWidth="1"/>
    <col min="4615" max="4615" width="4.140625" style="1" customWidth="1"/>
    <col min="4616" max="4616" width="11.42578125" style="1" customWidth="1"/>
    <col min="4617" max="4617" width="53.42578125" style="1" customWidth="1"/>
    <col min="4618" max="4619" width="21" style="1" customWidth="1"/>
    <col min="4620" max="4620" width="2.140625" style="1" customWidth="1"/>
    <col min="4621" max="4621" width="3" style="1" customWidth="1"/>
    <col min="4622" max="4864" width="11.42578125" style="1" hidden="1"/>
    <col min="4865" max="4865" width="1.7109375" style="1" customWidth="1"/>
    <col min="4866" max="4866" width="2.7109375" style="1" customWidth="1"/>
    <col min="4867" max="4867" width="11.42578125" style="1" customWidth="1"/>
    <col min="4868" max="4868" width="39.42578125" style="1" customWidth="1"/>
    <col min="4869" max="4870" width="21" style="1" customWidth="1"/>
    <col min="4871" max="4871" width="4.140625" style="1" customWidth="1"/>
    <col min="4872" max="4872" width="11.42578125" style="1" customWidth="1"/>
    <col min="4873" max="4873" width="53.42578125" style="1" customWidth="1"/>
    <col min="4874" max="4875" width="21" style="1" customWidth="1"/>
    <col min="4876" max="4876" width="2.140625" style="1" customWidth="1"/>
    <col min="4877" max="4877" width="3" style="1" customWidth="1"/>
    <col min="4878" max="5120" width="11.42578125" style="1" hidden="1"/>
    <col min="5121" max="5121" width="1.7109375" style="1" customWidth="1"/>
    <col min="5122" max="5122" width="2.7109375" style="1" customWidth="1"/>
    <col min="5123" max="5123" width="11.42578125" style="1" customWidth="1"/>
    <col min="5124" max="5124" width="39.42578125" style="1" customWidth="1"/>
    <col min="5125" max="5126" width="21" style="1" customWidth="1"/>
    <col min="5127" max="5127" width="4.140625" style="1" customWidth="1"/>
    <col min="5128" max="5128" width="11.42578125" style="1" customWidth="1"/>
    <col min="5129" max="5129" width="53.42578125" style="1" customWidth="1"/>
    <col min="5130" max="5131" width="21" style="1" customWidth="1"/>
    <col min="5132" max="5132" width="2.140625" style="1" customWidth="1"/>
    <col min="5133" max="5133" width="3" style="1" customWidth="1"/>
    <col min="5134" max="5376" width="11.42578125" style="1" hidden="1"/>
    <col min="5377" max="5377" width="1.7109375" style="1" customWidth="1"/>
    <col min="5378" max="5378" width="2.7109375" style="1" customWidth="1"/>
    <col min="5379" max="5379" width="11.42578125" style="1" customWidth="1"/>
    <col min="5380" max="5380" width="39.42578125" style="1" customWidth="1"/>
    <col min="5381" max="5382" width="21" style="1" customWidth="1"/>
    <col min="5383" max="5383" width="4.140625" style="1" customWidth="1"/>
    <col min="5384" max="5384" width="11.42578125" style="1" customWidth="1"/>
    <col min="5385" max="5385" width="53.42578125" style="1" customWidth="1"/>
    <col min="5386" max="5387" width="21" style="1" customWidth="1"/>
    <col min="5388" max="5388" width="2.140625" style="1" customWidth="1"/>
    <col min="5389" max="5389" width="3" style="1" customWidth="1"/>
    <col min="5390" max="5632" width="11.42578125" style="1" hidden="1"/>
    <col min="5633" max="5633" width="1.7109375" style="1" customWidth="1"/>
    <col min="5634" max="5634" width="2.7109375" style="1" customWidth="1"/>
    <col min="5635" max="5635" width="11.42578125" style="1" customWidth="1"/>
    <col min="5636" max="5636" width="39.42578125" style="1" customWidth="1"/>
    <col min="5637" max="5638" width="21" style="1" customWidth="1"/>
    <col min="5639" max="5639" width="4.140625" style="1" customWidth="1"/>
    <col min="5640" max="5640" width="11.42578125" style="1" customWidth="1"/>
    <col min="5641" max="5641" width="53.42578125" style="1" customWidth="1"/>
    <col min="5642" max="5643" width="21" style="1" customWidth="1"/>
    <col min="5644" max="5644" width="2.140625" style="1" customWidth="1"/>
    <col min="5645" max="5645" width="3" style="1" customWidth="1"/>
    <col min="5646" max="5888" width="11.42578125" style="1" hidden="1"/>
    <col min="5889" max="5889" width="1.7109375" style="1" customWidth="1"/>
    <col min="5890" max="5890" width="2.7109375" style="1" customWidth="1"/>
    <col min="5891" max="5891" width="11.42578125" style="1" customWidth="1"/>
    <col min="5892" max="5892" width="39.42578125" style="1" customWidth="1"/>
    <col min="5893" max="5894" width="21" style="1" customWidth="1"/>
    <col min="5895" max="5895" width="4.140625" style="1" customWidth="1"/>
    <col min="5896" max="5896" width="11.42578125" style="1" customWidth="1"/>
    <col min="5897" max="5897" width="53.42578125" style="1" customWidth="1"/>
    <col min="5898" max="5899" width="21" style="1" customWidth="1"/>
    <col min="5900" max="5900" width="2.140625" style="1" customWidth="1"/>
    <col min="5901" max="5901" width="3" style="1" customWidth="1"/>
    <col min="5902" max="6144" width="11.42578125" style="1" hidden="1"/>
    <col min="6145" max="6145" width="1.7109375" style="1" customWidth="1"/>
    <col min="6146" max="6146" width="2.7109375" style="1" customWidth="1"/>
    <col min="6147" max="6147" width="11.42578125" style="1" customWidth="1"/>
    <col min="6148" max="6148" width="39.42578125" style="1" customWidth="1"/>
    <col min="6149" max="6150" width="21" style="1" customWidth="1"/>
    <col min="6151" max="6151" width="4.140625" style="1" customWidth="1"/>
    <col min="6152" max="6152" width="11.42578125" style="1" customWidth="1"/>
    <col min="6153" max="6153" width="53.42578125" style="1" customWidth="1"/>
    <col min="6154" max="6155" width="21" style="1" customWidth="1"/>
    <col min="6156" max="6156" width="2.140625" style="1" customWidth="1"/>
    <col min="6157" max="6157" width="3" style="1" customWidth="1"/>
    <col min="6158" max="6400" width="11.42578125" style="1" hidden="1"/>
    <col min="6401" max="6401" width="1.7109375" style="1" customWidth="1"/>
    <col min="6402" max="6402" width="2.7109375" style="1" customWidth="1"/>
    <col min="6403" max="6403" width="11.42578125" style="1" customWidth="1"/>
    <col min="6404" max="6404" width="39.42578125" style="1" customWidth="1"/>
    <col min="6405" max="6406" width="21" style="1" customWidth="1"/>
    <col min="6407" max="6407" width="4.140625" style="1" customWidth="1"/>
    <col min="6408" max="6408" width="11.42578125" style="1" customWidth="1"/>
    <col min="6409" max="6409" width="53.42578125" style="1" customWidth="1"/>
    <col min="6410" max="6411" width="21" style="1" customWidth="1"/>
    <col min="6412" max="6412" width="2.140625" style="1" customWidth="1"/>
    <col min="6413" max="6413" width="3" style="1" customWidth="1"/>
    <col min="6414" max="6656" width="11.42578125" style="1" hidden="1"/>
    <col min="6657" max="6657" width="1.7109375" style="1" customWidth="1"/>
    <col min="6658" max="6658" width="2.7109375" style="1" customWidth="1"/>
    <col min="6659" max="6659" width="11.42578125" style="1" customWidth="1"/>
    <col min="6660" max="6660" width="39.42578125" style="1" customWidth="1"/>
    <col min="6661" max="6662" width="21" style="1" customWidth="1"/>
    <col min="6663" max="6663" width="4.140625" style="1" customWidth="1"/>
    <col min="6664" max="6664" width="11.42578125" style="1" customWidth="1"/>
    <col min="6665" max="6665" width="53.42578125" style="1" customWidth="1"/>
    <col min="6666" max="6667" width="21" style="1" customWidth="1"/>
    <col min="6668" max="6668" width="2.140625" style="1" customWidth="1"/>
    <col min="6669" max="6669" width="3" style="1" customWidth="1"/>
    <col min="6670" max="6912" width="11.42578125" style="1" hidden="1"/>
    <col min="6913" max="6913" width="1.7109375" style="1" customWidth="1"/>
    <col min="6914" max="6914" width="2.7109375" style="1" customWidth="1"/>
    <col min="6915" max="6915" width="11.42578125" style="1" customWidth="1"/>
    <col min="6916" max="6916" width="39.42578125" style="1" customWidth="1"/>
    <col min="6917" max="6918" width="21" style="1" customWidth="1"/>
    <col min="6919" max="6919" width="4.140625" style="1" customWidth="1"/>
    <col min="6920" max="6920" width="11.42578125" style="1" customWidth="1"/>
    <col min="6921" max="6921" width="53.42578125" style="1" customWidth="1"/>
    <col min="6922" max="6923" width="21" style="1" customWidth="1"/>
    <col min="6924" max="6924" width="2.140625" style="1" customWidth="1"/>
    <col min="6925" max="6925" width="3" style="1" customWidth="1"/>
    <col min="6926" max="7168" width="11.42578125" style="1" hidden="1"/>
    <col min="7169" max="7169" width="1.7109375" style="1" customWidth="1"/>
    <col min="7170" max="7170" width="2.7109375" style="1" customWidth="1"/>
    <col min="7171" max="7171" width="11.42578125" style="1" customWidth="1"/>
    <col min="7172" max="7172" width="39.42578125" style="1" customWidth="1"/>
    <col min="7173" max="7174" width="21" style="1" customWidth="1"/>
    <col min="7175" max="7175" width="4.140625" style="1" customWidth="1"/>
    <col min="7176" max="7176" width="11.42578125" style="1" customWidth="1"/>
    <col min="7177" max="7177" width="53.42578125" style="1" customWidth="1"/>
    <col min="7178" max="7179" width="21" style="1" customWidth="1"/>
    <col min="7180" max="7180" width="2.140625" style="1" customWidth="1"/>
    <col min="7181" max="7181" width="3" style="1" customWidth="1"/>
    <col min="7182" max="7424" width="11.42578125" style="1" hidden="1"/>
    <col min="7425" max="7425" width="1.7109375" style="1" customWidth="1"/>
    <col min="7426" max="7426" width="2.7109375" style="1" customWidth="1"/>
    <col min="7427" max="7427" width="11.42578125" style="1" customWidth="1"/>
    <col min="7428" max="7428" width="39.42578125" style="1" customWidth="1"/>
    <col min="7429" max="7430" width="21" style="1" customWidth="1"/>
    <col min="7431" max="7431" width="4.140625" style="1" customWidth="1"/>
    <col min="7432" max="7432" width="11.42578125" style="1" customWidth="1"/>
    <col min="7433" max="7433" width="53.42578125" style="1" customWidth="1"/>
    <col min="7434" max="7435" width="21" style="1" customWidth="1"/>
    <col min="7436" max="7436" width="2.140625" style="1" customWidth="1"/>
    <col min="7437" max="7437" width="3" style="1" customWidth="1"/>
    <col min="7438" max="7680" width="11.42578125" style="1" hidden="1"/>
    <col min="7681" max="7681" width="1.7109375" style="1" customWidth="1"/>
    <col min="7682" max="7682" width="2.7109375" style="1" customWidth="1"/>
    <col min="7683" max="7683" width="11.42578125" style="1" customWidth="1"/>
    <col min="7684" max="7684" width="39.42578125" style="1" customWidth="1"/>
    <col min="7685" max="7686" width="21" style="1" customWidth="1"/>
    <col min="7687" max="7687" width="4.140625" style="1" customWidth="1"/>
    <col min="7688" max="7688" width="11.42578125" style="1" customWidth="1"/>
    <col min="7689" max="7689" width="53.42578125" style="1" customWidth="1"/>
    <col min="7690" max="7691" width="21" style="1" customWidth="1"/>
    <col min="7692" max="7692" width="2.140625" style="1" customWidth="1"/>
    <col min="7693" max="7693" width="3" style="1" customWidth="1"/>
    <col min="7694" max="7936" width="11.42578125" style="1" hidden="1"/>
    <col min="7937" max="7937" width="1.7109375" style="1" customWidth="1"/>
    <col min="7938" max="7938" width="2.7109375" style="1" customWidth="1"/>
    <col min="7939" max="7939" width="11.42578125" style="1" customWidth="1"/>
    <col min="7940" max="7940" width="39.42578125" style="1" customWidth="1"/>
    <col min="7941" max="7942" width="21" style="1" customWidth="1"/>
    <col min="7943" max="7943" width="4.140625" style="1" customWidth="1"/>
    <col min="7944" max="7944" width="11.42578125" style="1" customWidth="1"/>
    <col min="7945" max="7945" width="53.42578125" style="1" customWidth="1"/>
    <col min="7946" max="7947" width="21" style="1" customWidth="1"/>
    <col min="7948" max="7948" width="2.140625" style="1" customWidth="1"/>
    <col min="7949" max="7949" width="3" style="1" customWidth="1"/>
    <col min="7950" max="8192" width="11.42578125" style="1" hidden="1"/>
    <col min="8193" max="8193" width="1.7109375" style="1" customWidth="1"/>
    <col min="8194" max="8194" width="2.7109375" style="1" customWidth="1"/>
    <col min="8195" max="8195" width="11.42578125" style="1" customWidth="1"/>
    <col min="8196" max="8196" width="39.42578125" style="1" customWidth="1"/>
    <col min="8197" max="8198" width="21" style="1" customWidth="1"/>
    <col min="8199" max="8199" width="4.140625" style="1" customWidth="1"/>
    <col min="8200" max="8200" width="11.42578125" style="1" customWidth="1"/>
    <col min="8201" max="8201" width="53.42578125" style="1" customWidth="1"/>
    <col min="8202" max="8203" width="21" style="1" customWidth="1"/>
    <col min="8204" max="8204" width="2.140625" style="1" customWidth="1"/>
    <col min="8205" max="8205" width="3" style="1" customWidth="1"/>
    <col min="8206" max="8448" width="11.42578125" style="1" hidden="1"/>
    <col min="8449" max="8449" width="1.7109375" style="1" customWidth="1"/>
    <col min="8450" max="8450" width="2.7109375" style="1" customWidth="1"/>
    <col min="8451" max="8451" width="11.42578125" style="1" customWidth="1"/>
    <col min="8452" max="8452" width="39.42578125" style="1" customWidth="1"/>
    <col min="8453" max="8454" width="21" style="1" customWidth="1"/>
    <col min="8455" max="8455" width="4.140625" style="1" customWidth="1"/>
    <col min="8456" max="8456" width="11.42578125" style="1" customWidth="1"/>
    <col min="8457" max="8457" width="53.42578125" style="1" customWidth="1"/>
    <col min="8458" max="8459" width="21" style="1" customWidth="1"/>
    <col min="8460" max="8460" width="2.140625" style="1" customWidth="1"/>
    <col min="8461" max="8461" width="3" style="1" customWidth="1"/>
    <col min="8462" max="8704" width="11.42578125" style="1" hidden="1"/>
    <col min="8705" max="8705" width="1.7109375" style="1" customWidth="1"/>
    <col min="8706" max="8706" width="2.7109375" style="1" customWidth="1"/>
    <col min="8707" max="8707" width="11.42578125" style="1" customWidth="1"/>
    <col min="8708" max="8708" width="39.42578125" style="1" customWidth="1"/>
    <col min="8709" max="8710" width="21" style="1" customWidth="1"/>
    <col min="8711" max="8711" width="4.140625" style="1" customWidth="1"/>
    <col min="8712" max="8712" width="11.42578125" style="1" customWidth="1"/>
    <col min="8713" max="8713" width="53.42578125" style="1" customWidth="1"/>
    <col min="8714" max="8715" width="21" style="1" customWidth="1"/>
    <col min="8716" max="8716" width="2.140625" style="1" customWidth="1"/>
    <col min="8717" max="8717" width="3" style="1" customWidth="1"/>
    <col min="8718" max="8960" width="11.42578125" style="1" hidden="1"/>
    <col min="8961" max="8961" width="1.7109375" style="1" customWidth="1"/>
    <col min="8962" max="8962" width="2.7109375" style="1" customWidth="1"/>
    <col min="8963" max="8963" width="11.42578125" style="1" customWidth="1"/>
    <col min="8964" max="8964" width="39.42578125" style="1" customWidth="1"/>
    <col min="8965" max="8966" width="21" style="1" customWidth="1"/>
    <col min="8967" max="8967" width="4.140625" style="1" customWidth="1"/>
    <col min="8968" max="8968" width="11.42578125" style="1" customWidth="1"/>
    <col min="8969" max="8969" width="53.42578125" style="1" customWidth="1"/>
    <col min="8970" max="8971" width="21" style="1" customWidth="1"/>
    <col min="8972" max="8972" width="2.140625" style="1" customWidth="1"/>
    <col min="8973" max="8973" width="3" style="1" customWidth="1"/>
    <col min="8974" max="9216" width="11.42578125" style="1" hidden="1"/>
    <col min="9217" max="9217" width="1.7109375" style="1" customWidth="1"/>
    <col min="9218" max="9218" width="2.7109375" style="1" customWidth="1"/>
    <col min="9219" max="9219" width="11.42578125" style="1" customWidth="1"/>
    <col min="9220" max="9220" width="39.42578125" style="1" customWidth="1"/>
    <col min="9221" max="9222" width="21" style="1" customWidth="1"/>
    <col min="9223" max="9223" width="4.140625" style="1" customWidth="1"/>
    <col min="9224" max="9224" width="11.42578125" style="1" customWidth="1"/>
    <col min="9225" max="9225" width="53.42578125" style="1" customWidth="1"/>
    <col min="9226" max="9227" width="21" style="1" customWidth="1"/>
    <col min="9228" max="9228" width="2.140625" style="1" customWidth="1"/>
    <col min="9229" max="9229" width="3" style="1" customWidth="1"/>
    <col min="9230" max="9472" width="11.42578125" style="1" hidden="1"/>
    <col min="9473" max="9473" width="1.7109375" style="1" customWidth="1"/>
    <col min="9474" max="9474" width="2.7109375" style="1" customWidth="1"/>
    <col min="9475" max="9475" width="11.42578125" style="1" customWidth="1"/>
    <col min="9476" max="9476" width="39.42578125" style="1" customWidth="1"/>
    <col min="9477" max="9478" width="21" style="1" customWidth="1"/>
    <col min="9479" max="9479" width="4.140625" style="1" customWidth="1"/>
    <col min="9480" max="9480" width="11.42578125" style="1" customWidth="1"/>
    <col min="9481" max="9481" width="53.42578125" style="1" customWidth="1"/>
    <col min="9482" max="9483" width="21" style="1" customWidth="1"/>
    <col min="9484" max="9484" width="2.140625" style="1" customWidth="1"/>
    <col min="9485" max="9485" width="3" style="1" customWidth="1"/>
    <col min="9486" max="9728" width="11.42578125" style="1" hidden="1"/>
    <col min="9729" max="9729" width="1.7109375" style="1" customWidth="1"/>
    <col min="9730" max="9730" width="2.7109375" style="1" customWidth="1"/>
    <col min="9731" max="9731" width="11.42578125" style="1" customWidth="1"/>
    <col min="9732" max="9732" width="39.42578125" style="1" customWidth="1"/>
    <col min="9733" max="9734" width="21" style="1" customWidth="1"/>
    <col min="9735" max="9735" width="4.140625" style="1" customWidth="1"/>
    <col min="9736" max="9736" width="11.42578125" style="1" customWidth="1"/>
    <col min="9737" max="9737" width="53.42578125" style="1" customWidth="1"/>
    <col min="9738" max="9739" width="21" style="1" customWidth="1"/>
    <col min="9740" max="9740" width="2.140625" style="1" customWidth="1"/>
    <col min="9741" max="9741" width="3" style="1" customWidth="1"/>
    <col min="9742" max="9984" width="11.42578125" style="1" hidden="1"/>
    <col min="9985" max="9985" width="1.7109375" style="1" customWidth="1"/>
    <col min="9986" max="9986" width="2.7109375" style="1" customWidth="1"/>
    <col min="9987" max="9987" width="11.42578125" style="1" customWidth="1"/>
    <col min="9988" max="9988" width="39.42578125" style="1" customWidth="1"/>
    <col min="9989" max="9990" width="21" style="1" customWidth="1"/>
    <col min="9991" max="9991" width="4.140625" style="1" customWidth="1"/>
    <col min="9992" max="9992" width="11.42578125" style="1" customWidth="1"/>
    <col min="9993" max="9993" width="53.42578125" style="1" customWidth="1"/>
    <col min="9994" max="9995" width="21" style="1" customWidth="1"/>
    <col min="9996" max="9996" width="2.140625" style="1" customWidth="1"/>
    <col min="9997" max="9997" width="3" style="1" customWidth="1"/>
    <col min="9998" max="10240" width="11.42578125" style="1" hidden="1"/>
    <col min="10241" max="10241" width="1.7109375" style="1" customWidth="1"/>
    <col min="10242" max="10242" width="2.7109375" style="1" customWidth="1"/>
    <col min="10243" max="10243" width="11.42578125" style="1" customWidth="1"/>
    <col min="10244" max="10244" width="39.42578125" style="1" customWidth="1"/>
    <col min="10245" max="10246" width="21" style="1" customWidth="1"/>
    <col min="10247" max="10247" width="4.140625" style="1" customWidth="1"/>
    <col min="10248" max="10248" width="11.42578125" style="1" customWidth="1"/>
    <col min="10249" max="10249" width="53.42578125" style="1" customWidth="1"/>
    <col min="10250" max="10251" width="21" style="1" customWidth="1"/>
    <col min="10252" max="10252" width="2.140625" style="1" customWidth="1"/>
    <col min="10253" max="10253" width="3" style="1" customWidth="1"/>
    <col min="10254" max="10496" width="11.42578125" style="1" hidden="1"/>
    <col min="10497" max="10497" width="1.7109375" style="1" customWidth="1"/>
    <col min="10498" max="10498" width="2.7109375" style="1" customWidth="1"/>
    <col min="10499" max="10499" width="11.42578125" style="1" customWidth="1"/>
    <col min="10500" max="10500" width="39.42578125" style="1" customWidth="1"/>
    <col min="10501" max="10502" width="21" style="1" customWidth="1"/>
    <col min="10503" max="10503" width="4.140625" style="1" customWidth="1"/>
    <col min="10504" max="10504" width="11.42578125" style="1" customWidth="1"/>
    <col min="10505" max="10505" width="53.42578125" style="1" customWidth="1"/>
    <col min="10506" max="10507" width="21" style="1" customWidth="1"/>
    <col min="10508" max="10508" width="2.140625" style="1" customWidth="1"/>
    <col min="10509" max="10509" width="3" style="1" customWidth="1"/>
    <col min="10510" max="10752" width="11.42578125" style="1" hidden="1"/>
    <col min="10753" max="10753" width="1.7109375" style="1" customWidth="1"/>
    <col min="10754" max="10754" width="2.7109375" style="1" customWidth="1"/>
    <col min="10755" max="10755" width="11.42578125" style="1" customWidth="1"/>
    <col min="10756" max="10756" width="39.42578125" style="1" customWidth="1"/>
    <col min="10757" max="10758" width="21" style="1" customWidth="1"/>
    <col min="10759" max="10759" width="4.140625" style="1" customWidth="1"/>
    <col min="10760" max="10760" width="11.42578125" style="1" customWidth="1"/>
    <col min="10761" max="10761" width="53.42578125" style="1" customWidth="1"/>
    <col min="10762" max="10763" width="21" style="1" customWidth="1"/>
    <col min="10764" max="10764" width="2.140625" style="1" customWidth="1"/>
    <col min="10765" max="10765" width="3" style="1" customWidth="1"/>
    <col min="10766" max="11008" width="11.42578125" style="1" hidden="1"/>
    <col min="11009" max="11009" width="1.7109375" style="1" customWidth="1"/>
    <col min="11010" max="11010" width="2.7109375" style="1" customWidth="1"/>
    <col min="11011" max="11011" width="11.42578125" style="1" customWidth="1"/>
    <col min="11012" max="11012" width="39.42578125" style="1" customWidth="1"/>
    <col min="11013" max="11014" width="21" style="1" customWidth="1"/>
    <col min="11015" max="11015" width="4.140625" style="1" customWidth="1"/>
    <col min="11016" max="11016" width="11.42578125" style="1" customWidth="1"/>
    <col min="11017" max="11017" width="53.42578125" style="1" customWidth="1"/>
    <col min="11018" max="11019" width="21" style="1" customWidth="1"/>
    <col min="11020" max="11020" width="2.140625" style="1" customWidth="1"/>
    <col min="11021" max="11021" width="3" style="1" customWidth="1"/>
    <col min="11022" max="11264" width="11.42578125" style="1" hidden="1"/>
    <col min="11265" max="11265" width="1.7109375" style="1" customWidth="1"/>
    <col min="11266" max="11266" width="2.7109375" style="1" customWidth="1"/>
    <col min="11267" max="11267" width="11.42578125" style="1" customWidth="1"/>
    <col min="11268" max="11268" width="39.42578125" style="1" customWidth="1"/>
    <col min="11269" max="11270" width="21" style="1" customWidth="1"/>
    <col min="11271" max="11271" width="4.140625" style="1" customWidth="1"/>
    <col min="11272" max="11272" width="11.42578125" style="1" customWidth="1"/>
    <col min="11273" max="11273" width="53.42578125" style="1" customWidth="1"/>
    <col min="11274" max="11275" width="21" style="1" customWidth="1"/>
    <col min="11276" max="11276" width="2.140625" style="1" customWidth="1"/>
    <col min="11277" max="11277" width="3" style="1" customWidth="1"/>
    <col min="11278" max="11520" width="11.42578125" style="1" hidden="1"/>
    <col min="11521" max="11521" width="1.7109375" style="1" customWidth="1"/>
    <col min="11522" max="11522" width="2.7109375" style="1" customWidth="1"/>
    <col min="11523" max="11523" width="11.42578125" style="1" customWidth="1"/>
    <col min="11524" max="11524" width="39.42578125" style="1" customWidth="1"/>
    <col min="11525" max="11526" width="21" style="1" customWidth="1"/>
    <col min="11527" max="11527" width="4.140625" style="1" customWidth="1"/>
    <col min="11528" max="11528" width="11.42578125" style="1" customWidth="1"/>
    <col min="11529" max="11529" width="53.42578125" style="1" customWidth="1"/>
    <col min="11530" max="11531" width="21" style="1" customWidth="1"/>
    <col min="11532" max="11532" width="2.140625" style="1" customWidth="1"/>
    <col min="11533" max="11533" width="3" style="1" customWidth="1"/>
    <col min="11534" max="11776" width="11.42578125" style="1" hidden="1"/>
    <col min="11777" max="11777" width="1.7109375" style="1" customWidth="1"/>
    <col min="11778" max="11778" width="2.7109375" style="1" customWidth="1"/>
    <col min="11779" max="11779" width="11.42578125" style="1" customWidth="1"/>
    <col min="11780" max="11780" width="39.42578125" style="1" customWidth="1"/>
    <col min="11781" max="11782" width="21" style="1" customWidth="1"/>
    <col min="11783" max="11783" width="4.140625" style="1" customWidth="1"/>
    <col min="11784" max="11784" width="11.42578125" style="1" customWidth="1"/>
    <col min="11785" max="11785" width="53.42578125" style="1" customWidth="1"/>
    <col min="11786" max="11787" width="21" style="1" customWidth="1"/>
    <col min="11788" max="11788" width="2.140625" style="1" customWidth="1"/>
    <col min="11789" max="11789" width="3" style="1" customWidth="1"/>
    <col min="11790" max="12032" width="11.42578125" style="1" hidden="1"/>
    <col min="12033" max="12033" width="1.7109375" style="1" customWidth="1"/>
    <col min="12034" max="12034" width="2.7109375" style="1" customWidth="1"/>
    <col min="12035" max="12035" width="11.42578125" style="1" customWidth="1"/>
    <col min="12036" max="12036" width="39.42578125" style="1" customWidth="1"/>
    <col min="12037" max="12038" width="21" style="1" customWidth="1"/>
    <col min="12039" max="12039" width="4.140625" style="1" customWidth="1"/>
    <col min="12040" max="12040" width="11.42578125" style="1" customWidth="1"/>
    <col min="12041" max="12041" width="53.42578125" style="1" customWidth="1"/>
    <col min="12042" max="12043" width="21" style="1" customWidth="1"/>
    <col min="12044" max="12044" width="2.140625" style="1" customWidth="1"/>
    <col min="12045" max="12045" width="3" style="1" customWidth="1"/>
    <col min="12046" max="12288" width="11.42578125" style="1" hidden="1"/>
    <col min="12289" max="12289" width="1.7109375" style="1" customWidth="1"/>
    <col min="12290" max="12290" width="2.7109375" style="1" customWidth="1"/>
    <col min="12291" max="12291" width="11.42578125" style="1" customWidth="1"/>
    <col min="12292" max="12292" width="39.42578125" style="1" customWidth="1"/>
    <col min="12293" max="12294" width="21" style="1" customWidth="1"/>
    <col min="12295" max="12295" width="4.140625" style="1" customWidth="1"/>
    <col min="12296" max="12296" width="11.42578125" style="1" customWidth="1"/>
    <col min="12297" max="12297" width="53.42578125" style="1" customWidth="1"/>
    <col min="12298" max="12299" width="21" style="1" customWidth="1"/>
    <col min="12300" max="12300" width="2.140625" style="1" customWidth="1"/>
    <col min="12301" max="12301" width="3" style="1" customWidth="1"/>
    <col min="12302" max="12544" width="11.42578125" style="1" hidden="1"/>
    <col min="12545" max="12545" width="1.7109375" style="1" customWidth="1"/>
    <col min="12546" max="12546" width="2.7109375" style="1" customWidth="1"/>
    <col min="12547" max="12547" width="11.42578125" style="1" customWidth="1"/>
    <col min="12548" max="12548" width="39.42578125" style="1" customWidth="1"/>
    <col min="12549" max="12550" width="21" style="1" customWidth="1"/>
    <col min="12551" max="12551" width="4.140625" style="1" customWidth="1"/>
    <col min="12552" max="12552" width="11.42578125" style="1" customWidth="1"/>
    <col min="12553" max="12553" width="53.42578125" style="1" customWidth="1"/>
    <col min="12554" max="12555" width="21" style="1" customWidth="1"/>
    <col min="12556" max="12556" width="2.140625" style="1" customWidth="1"/>
    <col min="12557" max="12557" width="3" style="1" customWidth="1"/>
    <col min="12558" max="12800" width="11.42578125" style="1" hidden="1"/>
    <col min="12801" max="12801" width="1.7109375" style="1" customWidth="1"/>
    <col min="12802" max="12802" width="2.7109375" style="1" customWidth="1"/>
    <col min="12803" max="12803" width="11.42578125" style="1" customWidth="1"/>
    <col min="12804" max="12804" width="39.42578125" style="1" customWidth="1"/>
    <col min="12805" max="12806" width="21" style="1" customWidth="1"/>
    <col min="12807" max="12807" width="4.140625" style="1" customWidth="1"/>
    <col min="12808" max="12808" width="11.42578125" style="1" customWidth="1"/>
    <col min="12809" max="12809" width="53.42578125" style="1" customWidth="1"/>
    <col min="12810" max="12811" width="21" style="1" customWidth="1"/>
    <col min="12812" max="12812" width="2.140625" style="1" customWidth="1"/>
    <col min="12813" max="12813" width="3" style="1" customWidth="1"/>
    <col min="12814" max="13056" width="11.42578125" style="1" hidden="1"/>
    <col min="13057" max="13057" width="1.7109375" style="1" customWidth="1"/>
    <col min="13058" max="13058" width="2.7109375" style="1" customWidth="1"/>
    <col min="13059" max="13059" width="11.42578125" style="1" customWidth="1"/>
    <col min="13060" max="13060" width="39.42578125" style="1" customWidth="1"/>
    <col min="13061" max="13062" width="21" style="1" customWidth="1"/>
    <col min="13063" max="13063" width="4.140625" style="1" customWidth="1"/>
    <col min="13064" max="13064" width="11.42578125" style="1" customWidth="1"/>
    <col min="13065" max="13065" width="53.42578125" style="1" customWidth="1"/>
    <col min="13066" max="13067" width="21" style="1" customWidth="1"/>
    <col min="13068" max="13068" width="2.140625" style="1" customWidth="1"/>
    <col min="13069" max="13069" width="3" style="1" customWidth="1"/>
    <col min="13070" max="13312" width="11.42578125" style="1" hidden="1"/>
    <col min="13313" max="13313" width="1.7109375" style="1" customWidth="1"/>
    <col min="13314" max="13314" width="2.7109375" style="1" customWidth="1"/>
    <col min="13315" max="13315" width="11.42578125" style="1" customWidth="1"/>
    <col min="13316" max="13316" width="39.42578125" style="1" customWidth="1"/>
    <col min="13317" max="13318" width="21" style="1" customWidth="1"/>
    <col min="13319" max="13319" width="4.140625" style="1" customWidth="1"/>
    <col min="13320" max="13320" width="11.42578125" style="1" customWidth="1"/>
    <col min="13321" max="13321" width="53.42578125" style="1" customWidth="1"/>
    <col min="13322" max="13323" width="21" style="1" customWidth="1"/>
    <col min="13324" max="13324" width="2.140625" style="1" customWidth="1"/>
    <col min="13325" max="13325" width="3" style="1" customWidth="1"/>
    <col min="13326" max="13568" width="11.42578125" style="1" hidden="1"/>
    <col min="13569" max="13569" width="1.7109375" style="1" customWidth="1"/>
    <col min="13570" max="13570" width="2.7109375" style="1" customWidth="1"/>
    <col min="13571" max="13571" width="11.42578125" style="1" customWidth="1"/>
    <col min="13572" max="13572" width="39.42578125" style="1" customWidth="1"/>
    <col min="13573" max="13574" width="21" style="1" customWidth="1"/>
    <col min="13575" max="13575" width="4.140625" style="1" customWidth="1"/>
    <col min="13576" max="13576" width="11.42578125" style="1" customWidth="1"/>
    <col min="13577" max="13577" width="53.42578125" style="1" customWidth="1"/>
    <col min="13578" max="13579" width="21" style="1" customWidth="1"/>
    <col min="13580" max="13580" width="2.140625" style="1" customWidth="1"/>
    <col min="13581" max="13581" width="3" style="1" customWidth="1"/>
    <col min="13582" max="13824" width="11.42578125" style="1" hidden="1"/>
    <col min="13825" max="13825" width="1.7109375" style="1" customWidth="1"/>
    <col min="13826" max="13826" width="2.7109375" style="1" customWidth="1"/>
    <col min="13827" max="13827" width="11.42578125" style="1" customWidth="1"/>
    <col min="13828" max="13828" width="39.42578125" style="1" customWidth="1"/>
    <col min="13829" max="13830" width="21" style="1" customWidth="1"/>
    <col min="13831" max="13831" width="4.140625" style="1" customWidth="1"/>
    <col min="13832" max="13832" width="11.42578125" style="1" customWidth="1"/>
    <col min="13833" max="13833" width="53.42578125" style="1" customWidth="1"/>
    <col min="13834" max="13835" width="21" style="1" customWidth="1"/>
    <col min="13836" max="13836" width="2.140625" style="1" customWidth="1"/>
    <col min="13837" max="13837" width="3" style="1" customWidth="1"/>
    <col min="13838" max="14080" width="11.42578125" style="1" hidden="1"/>
    <col min="14081" max="14081" width="1.7109375" style="1" customWidth="1"/>
    <col min="14082" max="14082" width="2.7109375" style="1" customWidth="1"/>
    <col min="14083" max="14083" width="11.42578125" style="1" customWidth="1"/>
    <col min="14084" max="14084" width="39.42578125" style="1" customWidth="1"/>
    <col min="14085" max="14086" width="21" style="1" customWidth="1"/>
    <col min="14087" max="14087" width="4.140625" style="1" customWidth="1"/>
    <col min="14088" max="14088" width="11.42578125" style="1" customWidth="1"/>
    <col min="14089" max="14089" width="53.42578125" style="1" customWidth="1"/>
    <col min="14090" max="14091" width="21" style="1" customWidth="1"/>
    <col min="14092" max="14092" width="2.140625" style="1" customWidth="1"/>
    <col min="14093" max="14093" width="3" style="1" customWidth="1"/>
    <col min="14094" max="14336" width="11.42578125" style="1" hidden="1"/>
    <col min="14337" max="14337" width="1.7109375" style="1" customWidth="1"/>
    <col min="14338" max="14338" width="2.7109375" style="1" customWidth="1"/>
    <col min="14339" max="14339" width="11.42578125" style="1" customWidth="1"/>
    <col min="14340" max="14340" width="39.42578125" style="1" customWidth="1"/>
    <col min="14341" max="14342" width="21" style="1" customWidth="1"/>
    <col min="14343" max="14343" width="4.140625" style="1" customWidth="1"/>
    <col min="14344" max="14344" width="11.42578125" style="1" customWidth="1"/>
    <col min="14345" max="14345" width="53.42578125" style="1" customWidth="1"/>
    <col min="14346" max="14347" width="21" style="1" customWidth="1"/>
    <col min="14348" max="14348" width="2.140625" style="1" customWidth="1"/>
    <col min="14349" max="14349" width="3" style="1" customWidth="1"/>
    <col min="14350" max="14592" width="11.42578125" style="1" hidden="1"/>
    <col min="14593" max="14593" width="1.7109375" style="1" customWidth="1"/>
    <col min="14594" max="14594" width="2.7109375" style="1" customWidth="1"/>
    <col min="14595" max="14595" width="11.42578125" style="1" customWidth="1"/>
    <col min="14596" max="14596" width="39.42578125" style="1" customWidth="1"/>
    <col min="14597" max="14598" width="21" style="1" customWidth="1"/>
    <col min="14599" max="14599" width="4.140625" style="1" customWidth="1"/>
    <col min="14600" max="14600" width="11.42578125" style="1" customWidth="1"/>
    <col min="14601" max="14601" width="53.42578125" style="1" customWidth="1"/>
    <col min="14602" max="14603" width="21" style="1" customWidth="1"/>
    <col min="14604" max="14604" width="2.140625" style="1" customWidth="1"/>
    <col min="14605" max="14605" width="3" style="1" customWidth="1"/>
    <col min="14606" max="14848" width="11.42578125" style="1" hidden="1"/>
    <col min="14849" max="14849" width="1.7109375" style="1" customWidth="1"/>
    <col min="14850" max="14850" width="2.7109375" style="1" customWidth="1"/>
    <col min="14851" max="14851" width="11.42578125" style="1" customWidth="1"/>
    <col min="14852" max="14852" width="39.42578125" style="1" customWidth="1"/>
    <col min="14853" max="14854" width="21" style="1" customWidth="1"/>
    <col min="14855" max="14855" width="4.140625" style="1" customWidth="1"/>
    <col min="14856" max="14856" width="11.42578125" style="1" customWidth="1"/>
    <col min="14857" max="14857" width="53.42578125" style="1" customWidth="1"/>
    <col min="14858" max="14859" width="21" style="1" customWidth="1"/>
    <col min="14860" max="14860" width="2.140625" style="1" customWidth="1"/>
    <col min="14861" max="14861" width="3" style="1" customWidth="1"/>
    <col min="14862" max="15104" width="11.42578125" style="1" hidden="1"/>
    <col min="15105" max="15105" width="1.7109375" style="1" customWidth="1"/>
    <col min="15106" max="15106" width="2.7109375" style="1" customWidth="1"/>
    <col min="15107" max="15107" width="11.42578125" style="1" customWidth="1"/>
    <col min="15108" max="15108" width="39.42578125" style="1" customWidth="1"/>
    <col min="15109" max="15110" width="21" style="1" customWidth="1"/>
    <col min="15111" max="15111" width="4.140625" style="1" customWidth="1"/>
    <col min="15112" max="15112" width="11.42578125" style="1" customWidth="1"/>
    <col min="15113" max="15113" width="53.42578125" style="1" customWidth="1"/>
    <col min="15114" max="15115" width="21" style="1" customWidth="1"/>
    <col min="15116" max="15116" width="2.140625" style="1" customWidth="1"/>
    <col min="15117" max="15117" width="3" style="1" customWidth="1"/>
    <col min="15118" max="15360" width="11.42578125" style="1" hidden="1"/>
    <col min="15361" max="15361" width="1.7109375" style="1" customWidth="1"/>
    <col min="15362" max="15362" width="2.7109375" style="1" customWidth="1"/>
    <col min="15363" max="15363" width="11.42578125" style="1" customWidth="1"/>
    <col min="15364" max="15364" width="39.42578125" style="1" customWidth="1"/>
    <col min="15365" max="15366" width="21" style="1" customWidth="1"/>
    <col min="15367" max="15367" width="4.140625" style="1" customWidth="1"/>
    <col min="15368" max="15368" width="11.42578125" style="1" customWidth="1"/>
    <col min="15369" max="15369" width="53.42578125" style="1" customWidth="1"/>
    <col min="15370" max="15371" width="21" style="1" customWidth="1"/>
    <col min="15372" max="15372" width="2.140625" style="1" customWidth="1"/>
    <col min="15373" max="15373" width="3" style="1" customWidth="1"/>
    <col min="15374" max="15616" width="11.42578125" style="1" hidden="1"/>
    <col min="15617" max="15617" width="1.7109375" style="1" customWidth="1"/>
    <col min="15618" max="15618" width="2.7109375" style="1" customWidth="1"/>
    <col min="15619" max="15619" width="11.42578125" style="1" customWidth="1"/>
    <col min="15620" max="15620" width="39.42578125" style="1" customWidth="1"/>
    <col min="15621" max="15622" width="21" style="1" customWidth="1"/>
    <col min="15623" max="15623" width="4.140625" style="1" customWidth="1"/>
    <col min="15624" max="15624" width="11.42578125" style="1" customWidth="1"/>
    <col min="15625" max="15625" width="53.42578125" style="1" customWidth="1"/>
    <col min="15626" max="15627" width="21" style="1" customWidth="1"/>
    <col min="15628" max="15628" width="2.140625" style="1" customWidth="1"/>
    <col min="15629" max="15629" width="3" style="1" customWidth="1"/>
    <col min="15630" max="15872" width="11.42578125" style="1" hidden="1"/>
    <col min="15873" max="15873" width="1.7109375" style="1" customWidth="1"/>
    <col min="15874" max="15874" width="2.7109375" style="1" customWidth="1"/>
    <col min="15875" max="15875" width="11.42578125" style="1" customWidth="1"/>
    <col min="15876" max="15876" width="39.42578125" style="1" customWidth="1"/>
    <col min="15877" max="15878" width="21" style="1" customWidth="1"/>
    <col min="15879" max="15879" width="4.140625" style="1" customWidth="1"/>
    <col min="15880" max="15880" width="11.42578125" style="1" customWidth="1"/>
    <col min="15881" max="15881" width="53.42578125" style="1" customWidth="1"/>
    <col min="15882" max="15883" width="21" style="1" customWidth="1"/>
    <col min="15884" max="15884" width="2.140625" style="1" customWidth="1"/>
    <col min="15885" max="15885" width="3" style="1" customWidth="1"/>
    <col min="15886" max="16128" width="11.42578125" style="1" hidden="1"/>
    <col min="16129" max="16129" width="1.7109375" style="1" customWidth="1"/>
    <col min="16130" max="16130" width="2.7109375" style="1" customWidth="1"/>
    <col min="16131" max="16131" width="11.42578125" style="1" customWidth="1"/>
    <col min="16132" max="16132" width="39.42578125" style="1" customWidth="1"/>
    <col min="16133" max="16134" width="21" style="1" customWidth="1"/>
    <col min="16135" max="16135" width="4.140625" style="1" customWidth="1"/>
    <col min="16136" max="16136" width="11.42578125" style="1" customWidth="1"/>
    <col min="16137" max="16137" width="53.42578125" style="1" customWidth="1"/>
    <col min="16138" max="16139" width="21" style="1" customWidth="1"/>
    <col min="16140" max="16140" width="2.140625" style="1" customWidth="1"/>
    <col min="16141" max="16141" width="3" style="1" customWidth="1"/>
    <col min="16142" max="16384" width="11.42578125" style="1" hidden="1"/>
  </cols>
  <sheetData>
    <row r="1" spans="2:13" ht="12" customHeight="1" x14ac:dyDescent="0.2"/>
    <row r="2" spans="2:13" ht="12" customHeight="1" x14ac:dyDescent="0.2"/>
    <row r="3" spans="2:13" x14ac:dyDescent="0.2">
      <c r="B3" s="2"/>
      <c r="C3" s="3"/>
      <c r="D3" s="2"/>
      <c r="E3" s="4"/>
      <c r="F3" s="4"/>
      <c r="G3" s="5"/>
      <c r="H3" s="4"/>
      <c r="I3" s="4"/>
      <c r="J3" s="4"/>
      <c r="K3" s="2"/>
      <c r="L3" s="2"/>
      <c r="M3" s="2"/>
    </row>
    <row r="4" spans="2:13" ht="12.75" x14ac:dyDescent="0.2">
      <c r="B4" s="6"/>
      <c r="C4" s="7"/>
      <c r="D4" s="8" t="s">
        <v>0</v>
      </c>
      <c r="E4" s="8"/>
      <c r="F4" s="8"/>
      <c r="G4" s="8"/>
      <c r="H4" s="8"/>
      <c r="I4" s="8"/>
      <c r="J4" s="8"/>
      <c r="K4" s="7"/>
      <c r="L4" s="7"/>
      <c r="M4" s="2"/>
    </row>
    <row r="5" spans="2:13" ht="12.75" x14ac:dyDescent="0.2">
      <c r="B5" s="6"/>
      <c r="C5" s="7"/>
      <c r="D5" s="8" t="s">
        <v>1</v>
      </c>
      <c r="E5" s="8"/>
      <c r="F5" s="8"/>
      <c r="G5" s="8"/>
      <c r="H5" s="8"/>
      <c r="I5" s="8"/>
      <c r="J5" s="8"/>
      <c r="K5" s="7"/>
      <c r="L5" s="7"/>
      <c r="M5" s="2"/>
    </row>
    <row r="6" spans="2:13" ht="12.75" x14ac:dyDescent="0.2">
      <c r="B6" s="6"/>
      <c r="C6" s="7"/>
      <c r="D6" s="8" t="s">
        <v>2</v>
      </c>
      <c r="E6" s="8"/>
      <c r="F6" s="8"/>
      <c r="G6" s="8"/>
      <c r="H6" s="8"/>
      <c r="I6" s="8"/>
      <c r="J6" s="8"/>
      <c r="K6" s="7"/>
      <c r="L6" s="7"/>
      <c r="M6" s="2"/>
    </row>
    <row r="7" spans="2:13" ht="12.75" x14ac:dyDescent="0.2">
      <c r="B7" s="6"/>
      <c r="C7" s="9"/>
      <c r="D7" s="10" t="s">
        <v>3</v>
      </c>
      <c r="E7" s="10"/>
      <c r="F7" s="10"/>
      <c r="G7" s="10"/>
      <c r="H7" s="10"/>
      <c r="I7" s="10"/>
      <c r="J7" s="10"/>
      <c r="K7" s="9"/>
      <c r="L7" s="9"/>
      <c r="M7" s="2"/>
    </row>
    <row r="8" spans="2:13" ht="12.75" x14ac:dyDescent="0.2">
      <c r="B8" s="11"/>
      <c r="C8" s="12"/>
      <c r="D8" s="13" t="s">
        <v>4</v>
      </c>
      <c r="E8" s="13"/>
      <c r="F8" s="13"/>
      <c r="G8" s="13"/>
      <c r="H8" s="13"/>
      <c r="I8" s="13"/>
      <c r="J8" s="13"/>
      <c r="K8" s="14"/>
      <c r="L8" s="2"/>
      <c r="M8" s="2"/>
    </row>
    <row r="9" spans="2:13" ht="15" x14ac:dyDescent="0.25">
      <c r="B9" s="11"/>
      <c r="C9" s="12"/>
      <c r="D9"/>
      <c r="E9" s="15"/>
      <c r="F9" s="15"/>
      <c r="G9" s="15"/>
      <c r="H9" s="15"/>
      <c r="I9" s="15"/>
      <c r="J9" s="15"/>
      <c r="K9" s="14"/>
      <c r="L9" s="2"/>
      <c r="M9" s="2"/>
    </row>
    <row r="10" spans="2:13" x14ac:dyDescent="0.2">
      <c r="B10" s="9"/>
      <c r="C10" s="9"/>
      <c r="D10" s="9"/>
      <c r="E10" s="9"/>
      <c r="F10" s="9"/>
      <c r="G10" s="16"/>
      <c r="H10" s="9"/>
      <c r="I10" s="9"/>
      <c r="J10" s="9"/>
      <c r="K10" s="9"/>
      <c r="L10" s="6"/>
      <c r="M10" s="2"/>
    </row>
    <row r="11" spans="2:13" x14ac:dyDescent="0.2">
      <c r="B11" s="9"/>
      <c r="C11" s="9"/>
      <c r="D11" s="9"/>
      <c r="E11" s="9"/>
      <c r="F11" s="9"/>
      <c r="G11" s="16"/>
      <c r="H11" s="9"/>
      <c r="I11" s="9"/>
      <c r="J11" s="9"/>
      <c r="K11" s="9"/>
      <c r="L11" s="2"/>
      <c r="M11" s="2"/>
    </row>
    <row r="12" spans="2:13" x14ac:dyDescent="0.2">
      <c r="B12" s="17"/>
      <c r="C12" s="18" t="s">
        <v>5</v>
      </c>
      <c r="D12" s="18"/>
      <c r="E12" s="19" t="s">
        <v>6</v>
      </c>
      <c r="F12" s="19"/>
      <c r="G12" s="20"/>
      <c r="H12" s="18" t="s">
        <v>5</v>
      </c>
      <c r="I12" s="18"/>
      <c r="J12" s="19" t="s">
        <v>6</v>
      </c>
      <c r="K12" s="19"/>
      <c r="L12" s="21"/>
      <c r="M12" s="2"/>
    </row>
    <row r="13" spans="2:13" x14ac:dyDescent="0.2">
      <c r="B13" s="22"/>
      <c r="C13" s="23"/>
      <c r="D13" s="23"/>
      <c r="E13" s="24">
        <v>2019</v>
      </c>
      <c r="F13" s="24">
        <v>2018</v>
      </c>
      <c r="G13" s="25"/>
      <c r="H13" s="23"/>
      <c r="I13" s="23"/>
      <c r="J13" s="24">
        <v>2019</v>
      </c>
      <c r="K13" s="24">
        <v>2018</v>
      </c>
      <c r="L13" s="26"/>
      <c r="M13" s="2"/>
    </row>
    <row r="14" spans="2:13" x14ac:dyDescent="0.2">
      <c r="B14" s="27"/>
      <c r="C14" s="9"/>
      <c r="D14" s="9"/>
      <c r="E14" s="9"/>
      <c r="F14" s="9"/>
      <c r="G14" s="16"/>
      <c r="H14" s="9"/>
      <c r="I14" s="9"/>
      <c r="J14" s="9"/>
      <c r="K14" s="9"/>
      <c r="L14" s="28"/>
      <c r="M14" s="2"/>
    </row>
    <row r="15" spans="2:13" x14ac:dyDescent="0.2">
      <c r="B15" s="27"/>
      <c r="C15" s="9"/>
      <c r="D15" s="9"/>
      <c r="E15" s="9"/>
      <c r="F15" s="9"/>
      <c r="G15" s="16"/>
      <c r="H15" s="9"/>
      <c r="I15" s="9"/>
      <c r="J15" s="9"/>
      <c r="K15" s="9"/>
      <c r="L15" s="28"/>
      <c r="M15" s="2"/>
    </row>
    <row r="16" spans="2:13" x14ac:dyDescent="0.2">
      <c r="B16" s="29"/>
      <c r="C16" s="30" t="s">
        <v>7</v>
      </c>
      <c r="D16" s="30"/>
      <c r="E16" s="31"/>
      <c r="F16" s="32"/>
      <c r="G16" s="33"/>
      <c r="H16" s="30" t="s">
        <v>8</v>
      </c>
      <c r="I16" s="30"/>
      <c r="J16" s="34"/>
      <c r="K16" s="34"/>
      <c r="L16" s="28"/>
      <c r="M16" s="2"/>
    </row>
    <row r="17" spans="2:13" x14ac:dyDescent="0.2">
      <c r="B17" s="29"/>
      <c r="C17" s="35"/>
      <c r="D17" s="34"/>
      <c r="E17" s="36"/>
      <c r="F17" s="36"/>
      <c r="G17" s="33"/>
      <c r="H17" s="35"/>
      <c r="I17" s="34"/>
      <c r="J17" s="37"/>
      <c r="K17" s="37"/>
      <c r="L17" s="28"/>
      <c r="M17" s="2"/>
    </row>
    <row r="18" spans="2:13" x14ac:dyDescent="0.2">
      <c r="B18" s="29"/>
      <c r="C18" s="38" t="s">
        <v>9</v>
      </c>
      <c r="D18" s="38"/>
      <c r="E18" s="36"/>
      <c r="F18" s="36"/>
      <c r="G18" s="33"/>
      <c r="H18" s="38" t="s">
        <v>10</v>
      </c>
      <c r="I18" s="38"/>
      <c r="J18" s="36"/>
      <c r="K18" s="36"/>
      <c r="L18" s="28"/>
      <c r="M18" s="2"/>
    </row>
    <row r="19" spans="2:13" x14ac:dyDescent="0.2">
      <c r="B19" s="29"/>
      <c r="C19" s="39"/>
      <c r="D19" s="40"/>
      <c r="E19" s="36"/>
      <c r="F19" s="36"/>
      <c r="G19" s="33"/>
      <c r="H19" s="39"/>
      <c r="I19" s="40"/>
      <c r="J19" s="36"/>
      <c r="K19" s="36"/>
      <c r="L19" s="28"/>
      <c r="M19" s="2"/>
    </row>
    <row r="20" spans="2:13" x14ac:dyDescent="0.2">
      <c r="B20" s="29"/>
      <c r="C20" s="41" t="s">
        <v>11</v>
      </c>
      <c r="D20" s="41"/>
      <c r="E20" s="42">
        <v>32198349.879999999</v>
      </c>
      <c r="F20" s="42">
        <v>38753777</v>
      </c>
      <c r="G20" s="33"/>
      <c r="H20" s="41" t="s">
        <v>12</v>
      </c>
      <c r="I20" s="41"/>
      <c r="J20" s="42">
        <v>173542.83</v>
      </c>
      <c r="K20" s="42">
        <v>29103</v>
      </c>
      <c r="L20" s="28"/>
      <c r="M20" s="2"/>
    </row>
    <row r="21" spans="2:13" x14ac:dyDescent="0.2">
      <c r="B21" s="29"/>
      <c r="C21" s="41" t="s">
        <v>13</v>
      </c>
      <c r="D21" s="41"/>
      <c r="E21" s="42">
        <v>210115.62</v>
      </c>
      <c r="F21" s="42">
        <v>588685</v>
      </c>
      <c r="G21" s="33"/>
      <c r="H21" s="41" t="s">
        <v>14</v>
      </c>
      <c r="I21" s="41"/>
      <c r="J21" s="42">
        <v>3088010.87</v>
      </c>
      <c r="K21" s="42">
        <v>3413954</v>
      </c>
      <c r="L21" s="28"/>
      <c r="M21" s="2"/>
    </row>
    <row r="22" spans="2:13" x14ac:dyDescent="0.2">
      <c r="B22" s="29"/>
      <c r="C22" s="41" t="s">
        <v>15</v>
      </c>
      <c r="D22" s="41"/>
      <c r="E22" s="42">
        <v>0</v>
      </c>
      <c r="F22" s="42">
        <v>0</v>
      </c>
      <c r="G22" s="33"/>
      <c r="H22" s="41" t="s">
        <v>16</v>
      </c>
      <c r="I22" s="41"/>
      <c r="J22" s="42">
        <v>0</v>
      </c>
      <c r="K22" s="42">
        <v>0</v>
      </c>
      <c r="L22" s="28"/>
      <c r="M22" s="2"/>
    </row>
    <row r="23" spans="2:13" x14ac:dyDescent="0.2">
      <c r="B23" s="29"/>
      <c r="C23" s="41" t="s">
        <v>17</v>
      </c>
      <c r="D23" s="41"/>
      <c r="E23" s="42">
        <v>0</v>
      </c>
      <c r="F23" s="42">
        <v>0</v>
      </c>
      <c r="G23" s="33"/>
      <c r="H23" s="41" t="s">
        <v>18</v>
      </c>
      <c r="I23" s="41"/>
      <c r="J23" s="42">
        <v>0</v>
      </c>
      <c r="K23" s="42">
        <v>0</v>
      </c>
      <c r="L23" s="28"/>
      <c r="M23" s="2"/>
    </row>
    <row r="24" spans="2:13" x14ac:dyDescent="0.2">
      <c r="B24" s="29"/>
      <c r="C24" s="41" t="s">
        <v>19</v>
      </c>
      <c r="D24" s="41"/>
      <c r="E24" s="42">
        <v>0</v>
      </c>
      <c r="F24" s="42">
        <v>0</v>
      </c>
      <c r="G24" s="33"/>
      <c r="H24" s="41" t="s">
        <v>20</v>
      </c>
      <c r="I24" s="41"/>
      <c r="J24" s="42">
        <v>0</v>
      </c>
      <c r="K24" s="42">
        <v>0</v>
      </c>
      <c r="L24" s="28"/>
      <c r="M24" s="2"/>
    </row>
    <row r="25" spans="2:13" x14ac:dyDescent="0.2">
      <c r="B25" s="29"/>
      <c r="C25" s="41" t="s">
        <v>21</v>
      </c>
      <c r="D25" s="41"/>
      <c r="E25" s="42">
        <v>0</v>
      </c>
      <c r="F25" s="42">
        <v>0</v>
      </c>
      <c r="G25" s="33"/>
      <c r="H25" s="41" t="s">
        <v>22</v>
      </c>
      <c r="I25" s="41"/>
      <c r="J25" s="42">
        <v>0</v>
      </c>
      <c r="K25" s="42">
        <v>0</v>
      </c>
      <c r="L25" s="28"/>
      <c r="M25" s="2"/>
    </row>
    <row r="26" spans="2:13" x14ac:dyDescent="0.2">
      <c r="B26" s="29"/>
      <c r="C26" s="41" t="s">
        <v>23</v>
      </c>
      <c r="D26" s="41"/>
      <c r="E26" s="42">
        <v>58003.87</v>
      </c>
      <c r="F26" s="42">
        <v>134993</v>
      </c>
      <c r="G26" s="33"/>
      <c r="H26" s="41" t="s">
        <v>24</v>
      </c>
      <c r="I26" s="41"/>
      <c r="J26" s="42">
        <v>0</v>
      </c>
      <c r="K26" s="42">
        <v>0</v>
      </c>
      <c r="L26" s="28"/>
      <c r="M26" s="2"/>
    </row>
    <row r="27" spans="2:13" x14ac:dyDescent="0.2">
      <c r="B27" s="29"/>
      <c r="C27" s="43"/>
      <c r="D27" s="44"/>
      <c r="E27" s="45"/>
      <c r="F27" s="45"/>
      <c r="G27" s="33"/>
      <c r="H27" s="41" t="s">
        <v>25</v>
      </c>
      <c r="I27" s="41"/>
      <c r="J27" s="42">
        <v>0</v>
      </c>
      <c r="K27" s="42">
        <v>0</v>
      </c>
      <c r="L27" s="28"/>
      <c r="M27" s="2"/>
    </row>
    <row r="28" spans="2:13" x14ac:dyDescent="0.2">
      <c r="B28" s="46"/>
      <c r="C28" s="38" t="s">
        <v>26</v>
      </c>
      <c r="D28" s="38"/>
      <c r="E28" s="47">
        <f>SUM(E20:E27)</f>
        <v>32466469.370000001</v>
      </c>
      <c r="F28" s="47">
        <f>SUM(F20:F27)</f>
        <v>39477455</v>
      </c>
      <c r="G28" s="48"/>
      <c r="H28" s="35"/>
      <c r="I28" s="34"/>
      <c r="J28" s="49"/>
      <c r="K28" s="49"/>
      <c r="L28" s="28"/>
      <c r="M28" s="2"/>
    </row>
    <row r="29" spans="2:13" x14ac:dyDescent="0.2">
      <c r="B29" s="46"/>
      <c r="C29" s="35"/>
      <c r="D29" s="50"/>
      <c r="E29" s="49"/>
      <c r="F29" s="49"/>
      <c r="G29" s="48"/>
      <c r="H29" s="38" t="s">
        <v>27</v>
      </c>
      <c r="I29" s="38"/>
      <c r="J29" s="47">
        <f>SUM(J20:J28)</f>
        <v>3261553.7</v>
      </c>
      <c r="K29" s="47">
        <f>SUM(K20:K28)</f>
        <v>3443057</v>
      </c>
      <c r="L29" s="28"/>
      <c r="M29" s="2"/>
    </row>
    <row r="30" spans="2:13" x14ac:dyDescent="0.2">
      <c r="B30" s="29"/>
      <c r="C30" s="43"/>
      <c r="D30" s="43"/>
      <c r="E30" s="45"/>
      <c r="F30" s="45"/>
      <c r="G30" s="33"/>
      <c r="H30" s="51"/>
      <c r="I30" s="44"/>
      <c r="J30" s="45"/>
      <c r="K30" s="45"/>
      <c r="L30" s="28"/>
      <c r="M30" s="2"/>
    </row>
    <row r="31" spans="2:13" x14ac:dyDescent="0.2">
      <c r="B31" s="29"/>
      <c r="C31" s="38" t="s">
        <v>28</v>
      </c>
      <c r="D31" s="38"/>
      <c r="E31" s="36"/>
      <c r="F31" s="36"/>
      <c r="G31" s="33"/>
      <c r="H31" s="38" t="s">
        <v>29</v>
      </c>
      <c r="I31" s="38"/>
      <c r="J31" s="36"/>
      <c r="K31" s="36"/>
      <c r="L31" s="28"/>
      <c r="M31" s="2"/>
    </row>
    <row r="32" spans="2:13" x14ac:dyDescent="0.2">
      <c r="B32" s="29"/>
      <c r="C32" s="43"/>
      <c r="D32" s="43"/>
      <c r="E32" s="45"/>
      <c r="F32" s="45"/>
      <c r="G32" s="33"/>
      <c r="H32" s="43"/>
      <c r="I32" s="44"/>
      <c r="J32" s="45"/>
      <c r="K32" s="45"/>
      <c r="L32" s="28"/>
      <c r="M32" s="2"/>
    </row>
    <row r="33" spans="2:13" x14ac:dyDescent="0.2">
      <c r="B33" s="29"/>
      <c r="C33" s="41" t="s">
        <v>30</v>
      </c>
      <c r="D33" s="41"/>
      <c r="E33" s="42">
        <v>0</v>
      </c>
      <c r="F33" s="42">
        <v>0</v>
      </c>
      <c r="G33" s="33"/>
      <c r="H33" s="41" t="s">
        <v>31</v>
      </c>
      <c r="I33" s="41"/>
      <c r="J33" s="42">
        <v>0</v>
      </c>
      <c r="K33" s="42">
        <v>0</v>
      </c>
      <c r="L33" s="28"/>
      <c r="M33" s="2"/>
    </row>
    <row r="34" spans="2:13" x14ac:dyDescent="0.2">
      <c r="B34" s="29"/>
      <c r="C34" s="41" t="s">
        <v>32</v>
      </c>
      <c r="D34" s="41"/>
      <c r="E34" s="42">
        <v>0</v>
      </c>
      <c r="F34" s="42">
        <v>0</v>
      </c>
      <c r="G34" s="33"/>
      <c r="H34" s="41" t="s">
        <v>33</v>
      </c>
      <c r="I34" s="41"/>
      <c r="J34" s="42">
        <v>0</v>
      </c>
      <c r="K34" s="42">
        <v>0</v>
      </c>
      <c r="L34" s="28"/>
      <c r="M34" s="2"/>
    </row>
    <row r="35" spans="2:13" x14ac:dyDescent="0.2">
      <c r="B35" s="29"/>
      <c r="C35" s="41" t="s">
        <v>34</v>
      </c>
      <c r="D35" s="41"/>
      <c r="E35" s="42">
        <v>0</v>
      </c>
      <c r="F35" s="42">
        <v>0</v>
      </c>
      <c r="G35" s="33"/>
      <c r="H35" s="41" t="s">
        <v>35</v>
      </c>
      <c r="I35" s="41"/>
      <c r="J35" s="42">
        <v>0</v>
      </c>
      <c r="K35" s="42">
        <v>0</v>
      </c>
      <c r="L35" s="28"/>
      <c r="M35" s="2"/>
    </row>
    <row r="36" spans="2:13" x14ac:dyDescent="0.2">
      <c r="B36" s="29"/>
      <c r="C36" s="41" t="s">
        <v>36</v>
      </c>
      <c r="D36" s="41"/>
      <c r="E36" s="42">
        <v>182775137.90000001</v>
      </c>
      <c r="F36" s="42">
        <v>184730482</v>
      </c>
      <c r="G36" s="33"/>
      <c r="H36" s="41" t="s">
        <v>37</v>
      </c>
      <c r="I36" s="41"/>
      <c r="J36" s="42">
        <v>0</v>
      </c>
      <c r="K36" s="42">
        <v>0</v>
      </c>
      <c r="L36" s="28"/>
      <c r="M36" s="2"/>
    </row>
    <row r="37" spans="2:13" x14ac:dyDescent="0.2">
      <c r="B37" s="29"/>
      <c r="C37" s="41" t="s">
        <v>38</v>
      </c>
      <c r="D37" s="41"/>
      <c r="E37" s="42">
        <v>7349442.9199999999</v>
      </c>
      <c r="F37" s="42">
        <v>6960902</v>
      </c>
      <c r="G37" s="33"/>
      <c r="H37" s="41" t="s">
        <v>39</v>
      </c>
      <c r="I37" s="41"/>
      <c r="J37" s="42">
        <v>0</v>
      </c>
      <c r="K37" s="42">
        <v>0</v>
      </c>
      <c r="L37" s="28"/>
      <c r="M37" s="2"/>
    </row>
    <row r="38" spans="2:13" x14ac:dyDescent="0.2">
      <c r="B38" s="29"/>
      <c r="C38" s="41" t="s">
        <v>40</v>
      </c>
      <c r="D38" s="41"/>
      <c r="E38" s="42">
        <v>-106231718.7</v>
      </c>
      <c r="F38" s="42">
        <v>-67161875</v>
      </c>
      <c r="G38" s="33"/>
      <c r="H38" s="41" t="s">
        <v>41</v>
      </c>
      <c r="I38" s="41"/>
      <c r="J38" s="42">
        <v>0</v>
      </c>
      <c r="K38" s="42">
        <v>0</v>
      </c>
      <c r="L38" s="28"/>
      <c r="M38" s="2"/>
    </row>
    <row r="39" spans="2:13" x14ac:dyDescent="0.2">
      <c r="B39" s="29"/>
      <c r="C39" s="41" t="s">
        <v>42</v>
      </c>
      <c r="D39" s="41"/>
      <c r="E39" s="42">
        <v>45533.24</v>
      </c>
      <c r="F39" s="42">
        <v>45533</v>
      </c>
      <c r="G39" s="33"/>
      <c r="H39" s="43"/>
      <c r="I39" s="44"/>
      <c r="J39" s="45"/>
      <c r="K39" s="45"/>
      <c r="L39" s="28"/>
      <c r="M39" s="2"/>
    </row>
    <row r="40" spans="2:13" x14ac:dyDescent="0.2">
      <c r="B40" s="29"/>
      <c r="C40" s="41" t="s">
        <v>43</v>
      </c>
      <c r="D40" s="41"/>
      <c r="E40" s="42">
        <v>0</v>
      </c>
      <c r="F40" s="42">
        <v>0</v>
      </c>
      <c r="G40" s="33"/>
      <c r="H40" s="38" t="s">
        <v>44</v>
      </c>
      <c r="I40" s="38"/>
      <c r="J40" s="47">
        <f>SUM(J33:J39)</f>
        <v>0</v>
      </c>
      <c r="K40" s="47">
        <f>SUM(K33:K39)</f>
        <v>0</v>
      </c>
      <c r="L40" s="28"/>
      <c r="M40" s="2"/>
    </row>
    <row r="41" spans="2:13" x14ac:dyDescent="0.2">
      <c r="B41" s="29"/>
      <c r="C41" s="41" t="s">
        <v>45</v>
      </c>
      <c r="D41" s="41"/>
      <c r="E41" s="42">
        <v>230201.79</v>
      </c>
      <c r="F41" s="42">
        <v>82032</v>
      </c>
      <c r="G41" s="33"/>
      <c r="H41" s="35"/>
      <c r="I41" s="50"/>
      <c r="J41" s="49"/>
      <c r="K41" s="49"/>
      <c r="L41" s="28"/>
      <c r="M41" s="2"/>
    </row>
    <row r="42" spans="2:13" x14ac:dyDescent="0.2">
      <c r="B42" s="29"/>
      <c r="C42" s="43"/>
      <c r="D42" s="44"/>
      <c r="E42" s="45"/>
      <c r="F42" s="45"/>
      <c r="G42" s="33"/>
      <c r="H42" s="38" t="s">
        <v>46</v>
      </c>
      <c r="I42" s="38"/>
      <c r="J42" s="47">
        <f>J29+J40</f>
        <v>3261553.7</v>
      </c>
      <c r="K42" s="47">
        <f>K29+K40</f>
        <v>3443057</v>
      </c>
      <c r="L42" s="28"/>
      <c r="M42" s="2"/>
    </row>
    <row r="43" spans="2:13" x14ac:dyDescent="0.2">
      <c r="B43" s="46"/>
      <c r="C43" s="38" t="s">
        <v>47</v>
      </c>
      <c r="D43" s="38"/>
      <c r="E43" s="47">
        <f>SUM(E33:E42)</f>
        <v>84168597.149999991</v>
      </c>
      <c r="F43" s="47">
        <f>SUM(F33:F42)</f>
        <v>124657074</v>
      </c>
      <c r="G43" s="48"/>
      <c r="H43" s="35"/>
      <c r="I43" s="52"/>
      <c r="J43" s="49"/>
      <c r="K43" s="49"/>
      <c r="L43" s="28"/>
      <c r="M43" s="2"/>
    </row>
    <row r="44" spans="2:13" x14ac:dyDescent="0.2">
      <c r="B44" s="29"/>
      <c r="C44" s="43"/>
      <c r="D44" s="35"/>
      <c r="E44" s="45"/>
      <c r="F44" s="45"/>
      <c r="G44" s="33"/>
      <c r="H44" s="30" t="s">
        <v>48</v>
      </c>
      <c r="I44" s="30"/>
      <c r="J44" s="45"/>
      <c r="K44" s="45"/>
      <c r="L44" s="28"/>
      <c r="M44" s="2"/>
    </row>
    <row r="45" spans="2:13" x14ac:dyDescent="0.2">
      <c r="B45" s="29"/>
      <c r="C45" s="38" t="s">
        <v>49</v>
      </c>
      <c r="D45" s="38"/>
      <c r="E45" s="37">
        <f>E28+E43</f>
        <v>116635066.52</v>
      </c>
      <c r="F45" s="37">
        <f>F28+F43</f>
        <v>164134529</v>
      </c>
      <c r="G45" s="33"/>
      <c r="H45" s="35"/>
      <c r="I45" s="52"/>
      <c r="J45" s="45"/>
      <c r="K45" s="45"/>
      <c r="L45" s="28"/>
      <c r="M45" s="2"/>
    </row>
    <row r="46" spans="2:13" x14ac:dyDescent="0.2">
      <c r="B46" s="29"/>
      <c r="C46" s="43"/>
      <c r="D46" s="43"/>
      <c r="E46" s="45"/>
      <c r="F46" s="45"/>
      <c r="G46" s="33"/>
      <c r="H46" s="38" t="s">
        <v>50</v>
      </c>
      <c r="I46" s="38"/>
      <c r="J46" s="47">
        <f>SUM(J48:J50)</f>
        <v>42008.47</v>
      </c>
      <c r="K46" s="47">
        <f>SUM(K48:K50)</f>
        <v>42008</v>
      </c>
      <c r="L46" s="28"/>
      <c r="M46" s="2"/>
    </row>
    <row r="47" spans="2:13" x14ac:dyDescent="0.2">
      <c r="B47" s="29"/>
      <c r="C47" s="43"/>
      <c r="D47" s="43"/>
      <c r="E47" s="45"/>
      <c r="F47" s="45"/>
      <c r="G47" s="33"/>
      <c r="H47" s="43"/>
      <c r="I47" s="32"/>
      <c r="J47" s="45"/>
      <c r="K47" s="45"/>
      <c r="L47" s="28"/>
      <c r="M47" s="2"/>
    </row>
    <row r="48" spans="2:13" x14ac:dyDescent="0.2">
      <c r="B48" s="29"/>
      <c r="C48" s="43"/>
      <c r="D48" s="43"/>
      <c r="E48" s="45"/>
      <c r="F48" s="45"/>
      <c r="G48" s="33"/>
      <c r="H48" s="41" t="s">
        <v>51</v>
      </c>
      <c r="I48" s="41"/>
      <c r="J48" s="42">
        <v>0</v>
      </c>
      <c r="K48" s="42">
        <v>0</v>
      </c>
      <c r="L48" s="28"/>
      <c r="M48" s="2"/>
    </row>
    <row r="49" spans="2:13" x14ac:dyDescent="0.2">
      <c r="B49" s="29"/>
      <c r="C49" s="43"/>
      <c r="D49" s="53"/>
      <c r="E49" s="53"/>
      <c r="F49" s="45"/>
      <c r="G49" s="33"/>
      <c r="H49" s="41" t="s">
        <v>52</v>
      </c>
      <c r="I49" s="41"/>
      <c r="J49" s="42">
        <v>0</v>
      </c>
      <c r="K49" s="42">
        <v>0</v>
      </c>
      <c r="L49" s="28"/>
      <c r="M49" s="2"/>
    </row>
    <row r="50" spans="2:13" x14ac:dyDescent="0.2">
      <c r="B50" s="29"/>
      <c r="C50" s="43"/>
      <c r="D50" s="53"/>
      <c r="E50" s="53"/>
      <c r="F50" s="45"/>
      <c r="G50" s="33"/>
      <c r="H50" s="41" t="s">
        <v>53</v>
      </c>
      <c r="I50" s="41"/>
      <c r="J50" s="42">
        <v>42008.47</v>
      </c>
      <c r="K50" s="42">
        <v>42008</v>
      </c>
      <c r="L50" s="28"/>
      <c r="M50" s="2"/>
    </row>
    <row r="51" spans="2:13" x14ac:dyDescent="0.2">
      <c r="B51" s="29"/>
      <c r="C51" s="43"/>
      <c r="D51" s="53"/>
      <c r="E51" s="53"/>
      <c r="F51" s="45"/>
      <c r="G51" s="33"/>
      <c r="H51" s="43"/>
      <c r="I51" s="32"/>
      <c r="J51" s="45"/>
      <c r="K51" s="45"/>
      <c r="L51" s="28"/>
      <c r="M51" s="2"/>
    </row>
    <row r="52" spans="2:13" x14ac:dyDescent="0.2">
      <c r="B52" s="29"/>
      <c r="C52" s="43"/>
      <c r="D52" s="53"/>
      <c r="E52" s="53"/>
      <c r="F52" s="45"/>
      <c r="G52" s="33"/>
      <c r="H52" s="38" t="s">
        <v>54</v>
      </c>
      <c r="I52" s="38"/>
      <c r="J52" s="47">
        <f>SUM(J54:J58)</f>
        <v>113331504.34999999</v>
      </c>
      <c r="K52" s="47">
        <f>SUM(K54:K58)</f>
        <v>160649464</v>
      </c>
      <c r="L52" s="28"/>
      <c r="M52" s="2"/>
    </row>
    <row r="53" spans="2:13" x14ac:dyDescent="0.2">
      <c r="B53" s="29"/>
      <c r="C53" s="43"/>
      <c r="D53" s="53"/>
      <c r="E53" s="53"/>
      <c r="F53" s="45"/>
      <c r="G53" s="33"/>
      <c r="H53" s="35"/>
      <c r="I53" s="32"/>
      <c r="J53" s="54"/>
      <c r="K53" s="54"/>
      <c r="L53" s="28"/>
      <c r="M53" s="2"/>
    </row>
    <row r="54" spans="2:13" x14ac:dyDescent="0.2">
      <c r="B54" s="29"/>
      <c r="C54" s="43"/>
      <c r="D54" s="53"/>
      <c r="E54" s="53"/>
      <c r="F54" s="45"/>
      <c r="G54" s="33"/>
      <c r="H54" s="41" t="s">
        <v>55</v>
      </c>
      <c r="I54" s="41"/>
      <c r="J54" s="42">
        <v>-44905076.130000003</v>
      </c>
      <c r="K54" s="42">
        <v>132449595</v>
      </c>
      <c r="L54" s="28"/>
      <c r="M54" s="2"/>
    </row>
    <row r="55" spans="2:13" x14ac:dyDescent="0.2">
      <c r="B55" s="29"/>
      <c r="C55" s="43"/>
      <c r="D55" s="53"/>
      <c r="E55" s="53"/>
      <c r="F55" s="45"/>
      <c r="G55" s="33"/>
      <c r="H55" s="41" t="s">
        <v>56</v>
      </c>
      <c r="I55" s="41"/>
      <c r="J55" s="42">
        <v>158236580.47999999</v>
      </c>
      <c r="K55" s="42">
        <v>28199869</v>
      </c>
      <c r="L55" s="28"/>
      <c r="M55" s="2"/>
    </row>
    <row r="56" spans="2:13" x14ac:dyDescent="0.2">
      <c r="B56" s="29"/>
      <c r="C56" s="43"/>
      <c r="D56" s="53"/>
      <c r="E56" s="53"/>
      <c r="F56" s="45"/>
      <c r="G56" s="33"/>
      <c r="H56" s="41" t="s">
        <v>57</v>
      </c>
      <c r="I56" s="41"/>
      <c r="J56" s="42">
        <v>0</v>
      </c>
      <c r="K56" s="42">
        <v>0</v>
      </c>
      <c r="L56" s="28"/>
      <c r="M56" s="2"/>
    </row>
    <row r="57" spans="2:13" x14ac:dyDescent="0.2">
      <c r="B57" s="29"/>
      <c r="C57" s="43"/>
      <c r="D57" s="43"/>
      <c r="E57" s="45"/>
      <c r="F57" s="45"/>
      <c r="G57" s="33"/>
      <c r="H57" s="41" t="s">
        <v>58</v>
      </c>
      <c r="I57" s="41"/>
      <c r="J57" s="42">
        <v>0</v>
      </c>
      <c r="K57" s="42">
        <v>0</v>
      </c>
      <c r="L57" s="28"/>
      <c r="M57" s="2"/>
    </row>
    <row r="58" spans="2:13" x14ac:dyDescent="0.2">
      <c r="B58" s="29"/>
      <c r="C58" s="43"/>
      <c r="D58" s="43"/>
      <c r="E58" s="45"/>
      <c r="F58" s="45"/>
      <c r="G58" s="33"/>
      <c r="H58" s="41" t="s">
        <v>59</v>
      </c>
      <c r="I58" s="41"/>
      <c r="J58" s="42">
        <v>0</v>
      </c>
      <c r="K58" s="42">
        <v>0</v>
      </c>
      <c r="L58" s="28"/>
      <c r="M58" s="2"/>
    </row>
    <row r="59" spans="2:13" x14ac:dyDescent="0.2">
      <c r="B59" s="29"/>
      <c r="C59" s="43"/>
      <c r="D59" s="43"/>
      <c r="E59" s="45"/>
      <c r="F59" s="45"/>
      <c r="G59" s="33"/>
      <c r="H59" s="43"/>
      <c r="I59" s="32"/>
      <c r="J59" s="45"/>
      <c r="K59" s="45"/>
      <c r="L59" s="28"/>
      <c r="M59" s="2"/>
    </row>
    <row r="60" spans="2:13" x14ac:dyDescent="0.2">
      <c r="B60" s="29"/>
      <c r="C60" s="43"/>
      <c r="D60" s="43"/>
      <c r="E60" s="45"/>
      <c r="F60" s="45"/>
      <c r="G60" s="33"/>
      <c r="H60" s="38" t="s">
        <v>60</v>
      </c>
      <c r="I60" s="38"/>
      <c r="J60" s="37">
        <f>SUM(J62:J63)</f>
        <v>0</v>
      </c>
      <c r="K60" s="37">
        <f>SUM(K62:K63)</f>
        <v>0</v>
      </c>
      <c r="L60" s="28"/>
      <c r="M60" s="2"/>
    </row>
    <row r="61" spans="2:13" x14ac:dyDescent="0.2">
      <c r="B61" s="29"/>
      <c r="C61" s="43"/>
      <c r="D61" s="43"/>
      <c r="E61" s="45"/>
      <c r="F61" s="45"/>
      <c r="G61" s="33"/>
      <c r="H61" s="43"/>
      <c r="I61" s="32"/>
      <c r="J61" s="45"/>
      <c r="K61" s="45"/>
      <c r="L61" s="28"/>
      <c r="M61" s="2"/>
    </row>
    <row r="62" spans="2:13" x14ac:dyDescent="0.2">
      <c r="B62" s="29"/>
      <c r="C62" s="43"/>
      <c r="D62" s="43"/>
      <c r="E62" s="45"/>
      <c r="F62" s="45"/>
      <c r="G62" s="33"/>
      <c r="H62" s="41" t="s">
        <v>61</v>
      </c>
      <c r="I62" s="41"/>
      <c r="J62" s="42">
        <v>0</v>
      </c>
      <c r="K62" s="42">
        <v>0</v>
      </c>
      <c r="L62" s="28"/>
      <c r="M62" s="2"/>
    </row>
    <row r="63" spans="2:13" x14ac:dyDescent="0.2">
      <c r="B63" s="29"/>
      <c r="C63" s="43"/>
      <c r="D63" s="43"/>
      <c r="E63" s="45"/>
      <c r="F63" s="45"/>
      <c r="G63" s="33"/>
      <c r="H63" s="41" t="s">
        <v>62</v>
      </c>
      <c r="I63" s="41"/>
      <c r="J63" s="42">
        <v>0</v>
      </c>
      <c r="K63" s="42">
        <v>0</v>
      </c>
      <c r="L63" s="28"/>
      <c r="M63" s="2"/>
    </row>
    <row r="64" spans="2:13" x14ac:dyDescent="0.2">
      <c r="B64" s="29"/>
      <c r="C64" s="43"/>
      <c r="D64" s="43"/>
      <c r="E64" s="45"/>
      <c r="F64" s="45"/>
      <c r="G64" s="33"/>
      <c r="H64" s="43"/>
      <c r="I64" s="55"/>
      <c r="J64" s="45"/>
      <c r="K64" s="45"/>
      <c r="L64" s="28"/>
      <c r="M64" s="2"/>
    </row>
    <row r="65" spans="2:13" x14ac:dyDescent="0.2">
      <c r="B65" s="29"/>
      <c r="C65" s="43"/>
      <c r="D65" s="43"/>
      <c r="E65" s="45"/>
      <c r="F65" s="45"/>
      <c r="G65" s="33"/>
      <c r="H65" s="38" t="s">
        <v>63</v>
      </c>
      <c r="I65" s="38"/>
      <c r="J65" s="47">
        <f>J46+J52+J60</f>
        <v>113373512.81999999</v>
      </c>
      <c r="K65" s="47">
        <f>K46+K52+K60</f>
        <v>160691472</v>
      </c>
      <c r="L65" s="28"/>
      <c r="M65" s="2"/>
    </row>
    <row r="66" spans="2:13" x14ac:dyDescent="0.2">
      <c r="B66" s="29"/>
      <c r="C66" s="43"/>
      <c r="D66" s="43"/>
      <c r="E66" s="45"/>
      <c r="F66" s="45"/>
      <c r="G66" s="33"/>
      <c r="H66" s="43"/>
      <c r="I66" s="32"/>
      <c r="J66" s="45"/>
      <c r="K66" s="45"/>
      <c r="L66" s="28"/>
      <c r="M66" s="2"/>
    </row>
    <row r="67" spans="2:13" x14ac:dyDescent="0.2">
      <c r="B67" s="29"/>
      <c r="C67" s="43"/>
      <c r="D67" s="43"/>
      <c r="E67" s="45"/>
      <c r="F67" s="45"/>
      <c r="G67" s="33"/>
      <c r="H67" s="38" t="s">
        <v>64</v>
      </c>
      <c r="I67" s="38"/>
      <c r="J67" s="37">
        <f>J65+J42</f>
        <v>116635066.52</v>
      </c>
      <c r="K67" s="37">
        <f>K65+K42</f>
        <v>164134529</v>
      </c>
      <c r="L67" s="28"/>
      <c r="M67" s="2"/>
    </row>
    <row r="68" spans="2:13" x14ac:dyDescent="0.2">
      <c r="B68" s="56"/>
      <c r="C68" s="57"/>
      <c r="D68" s="57"/>
      <c r="E68" s="57"/>
      <c r="F68" s="57"/>
      <c r="G68" s="58"/>
      <c r="H68" s="57"/>
      <c r="I68" s="57"/>
      <c r="J68" s="57"/>
      <c r="K68" s="57"/>
      <c r="L68" s="59"/>
      <c r="M68" s="2"/>
    </row>
    <row r="69" spans="2:13" x14ac:dyDescent="0.2">
      <c r="B69" s="6"/>
      <c r="C69" s="32"/>
      <c r="D69" s="60"/>
      <c r="E69" s="61"/>
      <c r="F69" s="61"/>
      <c r="G69" s="33"/>
      <c r="H69" s="62"/>
      <c r="I69" s="60"/>
      <c r="J69" s="61"/>
      <c r="K69" s="61"/>
      <c r="L69" s="2"/>
      <c r="M69" s="2"/>
    </row>
    <row r="70" spans="2:13" x14ac:dyDescent="0.2">
      <c r="B70" s="2"/>
      <c r="C70" s="63" t="s">
        <v>65</v>
      </c>
      <c r="D70" s="63"/>
      <c r="E70" s="63"/>
      <c r="F70" s="63"/>
      <c r="G70" s="63"/>
      <c r="H70" s="63"/>
      <c r="I70" s="63"/>
      <c r="J70" s="63"/>
      <c r="K70" s="63"/>
      <c r="L70" s="2"/>
      <c r="M70" s="2"/>
    </row>
    <row r="71" spans="2:13" x14ac:dyDescent="0.2">
      <c r="B71" s="2"/>
      <c r="C71" s="55"/>
      <c r="D71" s="55"/>
      <c r="E71" s="55"/>
      <c r="F71" s="55"/>
      <c r="G71" s="55"/>
      <c r="H71" s="55"/>
      <c r="I71" s="55"/>
      <c r="J71" s="55"/>
      <c r="K71" s="55"/>
      <c r="L71" s="2"/>
      <c r="M71" s="2"/>
    </row>
    <row r="72" spans="2:13" x14ac:dyDescent="0.2">
      <c r="B72" s="2"/>
      <c r="C72" s="32"/>
      <c r="D72" s="60"/>
      <c r="E72" s="61"/>
      <c r="F72" s="61"/>
      <c r="G72" s="2"/>
      <c r="H72" s="62"/>
      <c r="I72" s="64"/>
      <c r="J72" s="61"/>
      <c r="K72" s="61"/>
      <c r="L72" s="2"/>
      <c r="M72" s="2"/>
    </row>
    <row r="73" spans="2:13" x14ac:dyDescent="0.2">
      <c r="B73" s="2"/>
      <c r="C73" s="32"/>
      <c r="D73" s="60"/>
      <c r="E73" s="61"/>
      <c r="F73" s="61"/>
      <c r="G73" s="2"/>
      <c r="H73" s="62"/>
      <c r="I73" s="64"/>
      <c r="J73" s="61"/>
      <c r="K73" s="61"/>
      <c r="L73" s="2"/>
      <c r="M73" s="2"/>
    </row>
    <row r="74" spans="2:13" x14ac:dyDescent="0.2">
      <c r="B74" s="2"/>
      <c r="C74" s="32"/>
      <c r="D74" s="60"/>
      <c r="E74" s="61"/>
      <c r="F74" s="61"/>
      <c r="G74" s="2"/>
      <c r="H74" s="62"/>
      <c r="I74" s="64"/>
      <c r="J74" s="61"/>
      <c r="K74" s="61"/>
      <c r="L74" s="2"/>
      <c r="M74" s="2"/>
    </row>
    <row r="75" spans="2:13" x14ac:dyDescent="0.2">
      <c r="B75" s="2"/>
      <c r="C75" s="32"/>
      <c r="D75" s="60"/>
      <c r="E75" s="61"/>
      <c r="F75" s="61"/>
      <c r="G75" s="2"/>
      <c r="H75" s="62"/>
      <c r="I75" s="64"/>
      <c r="J75" s="61"/>
      <c r="K75" s="61"/>
      <c r="L75" s="2"/>
      <c r="M75" s="2"/>
    </row>
    <row r="76" spans="2:13" ht="12.75" x14ac:dyDescent="0.2">
      <c r="B76" s="2"/>
      <c r="C76" s="65"/>
      <c r="D76" s="66" t="s">
        <v>66</v>
      </c>
      <c r="E76" s="66"/>
      <c r="F76" s="61"/>
      <c r="G76" s="61"/>
      <c r="H76" s="67" t="s">
        <v>67</v>
      </c>
      <c r="I76" s="67"/>
      <c r="J76" s="34"/>
      <c r="K76" s="61"/>
      <c r="L76" s="2"/>
      <c r="M76" s="2"/>
    </row>
    <row r="77" spans="2:13" ht="12.75" x14ac:dyDescent="0.2">
      <c r="B77" s="2"/>
      <c r="C77" s="68"/>
      <c r="D77" s="69" t="s">
        <v>68</v>
      </c>
      <c r="E77" s="69"/>
      <c r="F77" s="70"/>
      <c r="G77" s="70"/>
      <c r="H77" s="71" t="s">
        <v>69</v>
      </c>
      <c r="I77" s="71"/>
      <c r="J77" s="34"/>
      <c r="K77" s="61"/>
      <c r="L77" s="2"/>
      <c r="M77" s="2"/>
    </row>
    <row r="78" spans="2:13" s="6" customFormat="1" x14ac:dyDescent="0.2"/>
  </sheetData>
  <mergeCells count="72">
    <mergeCell ref="H65:I65"/>
    <mergeCell ref="H67:I67"/>
    <mergeCell ref="C70:K70"/>
    <mergeCell ref="D76:E76"/>
    <mergeCell ref="H76:I76"/>
    <mergeCell ref="D77:E77"/>
    <mergeCell ref="H77:I77"/>
    <mergeCell ref="H56:I56"/>
    <mergeCell ref="H57:I57"/>
    <mergeCell ref="H58:I58"/>
    <mergeCell ref="H60:I60"/>
    <mergeCell ref="H62:I62"/>
    <mergeCell ref="H63:I63"/>
    <mergeCell ref="H48:I48"/>
    <mergeCell ref="H49:I49"/>
    <mergeCell ref="H50:I50"/>
    <mergeCell ref="H52:I52"/>
    <mergeCell ref="H54:I54"/>
    <mergeCell ref="H55:I55"/>
    <mergeCell ref="C41:D41"/>
    <mergeCell ref="H42:I42"/>
    <mergeCell ref="C43:D43"/>
    <mergeCell ref="H44:I44"/>
    <mergeCell ref="C45:D45"/>
    <mergeCell ref="H46:I46"/>
    <mergeCell ref="C37:D37"/>
    <mergeCell ref="H37:I37"/>
    <mergeCell ref="C38:D38"/>
    <mergeCell ref="H38:I38"/>
    <mergeCell ref="C39:D39"/>
    <mergeCell ref="C40:D40"/>
    <mergeCell ref="H40:I40"/>
    <mergeCell ref="C34:D34"/>
    <mergeCell ref="H34:I34"/>
    <mergeCell ref="C35:D35"/>
    <mergeCell ref="H35:I35"/>
    <mergeCell ref="C36:D36"/>
    <mergeCell ref="H36:I36"/>
    <mergeCell ref="H27:I27"/>
    <mergeCell ref="C28:D28"/>
    <mergeCell ref="H29:I29"/>
    <mergeCell ref="C31:D31"/>
    <mergeCell ref="H31:I31"/>
    <mergeCell ref="C33:D33"/>
    <mergeCell ref="H33:I33"/>
    <mergeCell ref="C24:D24"/>
    <mergeCell ref="H24:I24"/>
    <mergeCell ref="C25:D25"/>
    <mergeCell ref="H25:I25"/>
    <mergeCell ref="C26:D26"/>
    <mergeCell ref="H26:I26"/>
    <mergeCell ref="C21:D21"/>
    <mergeCell ref="H21:I21"/>
    <mergeCell ref="C22:D22"/>
    <mergeCell ref="H22:I22"/>
    <mergeCell ref="C23:D23"/>
    <mergeCell ref="H23:I23"/>
    <mergeCell ref="C16:D16"/>
    <mergeCell ref="H16:I16"/>
    <mergeCell ref="C18:D18"/>
    <mergeCell ref="H18:I18"/>
    <mergeCell ref="C20:D20"/>
    <mergeCell ref="H20:I20"/>
    <mergeCell ref="D4:J4"/>
    <mergeCell ref="D5:J5"/>
    <mergeCell ref="D6:J6"/>
    <mergeCell ref="D7:J7"/>
    <mergeCell ref="D8:J8"/>
    <mergeCell ref="B12:B13"/>
    <mergeCell ref="C12:D13"/>
    <mergeCell ref="G12:G13"/>
    <mergeCell ref="H12:I13"/>
  </mergeCells>
  <pageMargins left="0.51" right="0.28000000000000003" top="0.43307086614173229" bottom="0.55118110236220474" header="0.31496062992125984" footer="0.31496062992125984"/>
  <pageSetup scale="59" orientation="landscape" horizont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H46"/>
  <sheetViews>
    <sheetView showGridLines="0" zoomScaleNormal="100" workbookViewId="0">
      <selection activeCell="L16" sqref="L16"/>
    </sheetView>
  </sheetViews>
  <sheetFormatPr baseColWidth="10" defaultColWidth="11.5703125" defaultRowHeight="16.5" x14ac:dyDescent="0.3"/>
  <cols>
    <col min="1" max="2" width="11.5703125" style="326"/>
    <col min="3" max="3" width="75.7109375" style="326" customWidth="1"/>
    <col min="4" max="5" width="20.85546875" style="326" customWidth="1"/>
    <col min="6" max="6" width="25.42578125" style="326" customWidth="1"/>
    <col min="7" max="7" width="17.140625" style="326" bestFit="1" customWidth="1"/>
    <col min="8" max="16384" width="11.5703125" style="326"/>
  </cols>
  <sheetData>
    <row r="1" spans="2:7" ht="12" customHeight="1" x14ac:dyDescent="0.3"/>
    <row r="2" spans="2:7" ht="12.75" customHeight="1" x14ac:dyDescent="0.3"/>
    <row r="4" spans="2:7" ht="9.6" customHeight="1" x14ac:dyDescent="0.3"/>
    <row r="5" spans="2:7" ht="17.45" customHeight="1" x14ac:dyDescent="0.3">
      <c r="C5" s="460" t="s">
        <v>222</v>
      </c>
      <c r="D5" s="460"/>
      <c r="E5" s="460"/>
    </row>
    <row r="6" spans="2:7" ht="14.45" customHeight="1" x14ac:dyDescent="0.3">
      <c r="C6" s="461" t="s">
        <v>223</v>
      </c>
      <c r="D6" s="461"/>
      <c r="E6" s="461"/>
    </row>
    <row r="7" spans="2:7" ht="17.25" thickBot="1" x14ac:dyDescent="0.35">
      <c r="C7" s="493"/>
      <c r="D7" s="493"/>
      <c r="E7" s="493"/>
    </row>
    <row r="8" spans="2:7" ht="15.75" customHeight="1" x14ac:dyDescent="0.3">
      <c r="B8" s="462" t="s">
        <v>4</v>
      </c>
      <c r="C8" s="463"/>
      <c r="D8" s="463"/>
      <c r="E8" s="464"/>
    </row>
    <row r="9" spans="2:7" ht="15.75" customHeight="1" x14ac:dyDescent="0.3">
      <c r="B9" s="465" t="s">
        <v>475</v>
      </c>
      <c r="C9" s="466"/>
      <c r="D9" s="466"/>
      <c r="E9" s="467"/>
    </row>
    <row r="10" spans="2:7" ht="15.75" customHeight="1" x14ac:dyDescent="0.3">
      <c r="B10" s="465" t="s">
        <v>460</v>
      </c>
      <c r="C10" s="466"/>
      <c r="D10" s="466"/>
      <c r="E10" s="467"/>
    </row>
    <row r="11" spans="2:7" ht="15.75" customHeight="1" thickBot="1" x14ac:dyDescent="0.35">
      <c r="B11" s="468" t="s">
        <v>461</v>
      </c>
      <c r="C11" s="469"/>
      <c r="D11" s="469"/>
      <c r="E11" s="470"/>
      <c r="F11" s="404"/>
    </row>
    <row r="12" spans="2:7" ht="24" customHeight="1" thickBot="1" x14ac:dyDescent="0.35">
      <c r="B12" s="471" t="s">
        <v>476</v>
      </c>
      <c r="C12" s="472"/>
      <c r="D12" s="473"/>
      <c r="E12" s="474">
        <f>187802832.57+E14</f>
        <v>188420530.19999999</v>
      </c>
      <c r="F12" s="404"/>
    </row>
    <row r="13" spans="2:7" ht="15" customHeight="1" thickBot="1" x14ac:dyDescent="0.35">
      <c r="B13" s="475"/>
      <c r="C13" s="475"/>
      <c r="D13" s="476"/>
      <c r="E13" s="477"/>
      <c r="F13" s="404"/>
    </row>
    <row r="14" spans="2:7" ht="24" customHeight="1" thickBot="1" x14ac:dyDescent="0.35">
      <c r="B14" s="494" t="s">
        <v>477</v>
      </c>
      <c r="C14" s="495"/>
      <c r="D14" s="496"/>
      <c r="E14" s="488">
        <f>SUM(D15:D32)</f>
        <v>617697.63</v>
      </c>
      <c r="F14" s="355"/>
      <c r="G14" s="359"/>
    </row>
    <row r="15" spans="2:7" ht="17.25" customHeight="1" x14ac:dyDescent="0.3">
      <c r="B15" s="497"/>
      <c r="C15" s="498" t="s">
        <v>478</v>
      </c>
      <c r="D15" s="499">
        <f>+'Notas E.F. bienes muebles'!G16</f>
        <v>89956.84</v>
      </c>
      <c r="E15" s="485"/>
      <c r="F15" s="355"/>
    </row>
    <row r="16" spans="2:7" ht="17.25" customHeight="1" x14ac:dyDescent="0.3">
      <c r="B16" s="497"/>
      <c r="C16" s="498" t="s">
        <v>479</v>
      </c>
      <c r="D16" s="499"/>
      <c r="E16" s="485"/>
      <c r="F16" s="355"/>
    </row>
    <row r="17" spans="2:6" ht="17.25" customHeight="1" x14ac:dyDescent="0.3">
      <c r="B17" s="497"/>
      <c r="C17" s="498" t="s">
        <v>480</v>
      </c>
      <c r="D17" s="499"/>
      <c r="E17" s="485"/>
      <c r="F17" s="355"/>
    </row>
    <row r="18" spans="2:6" ht="17.25" customHeight="1" x14ac:dyDescent="0.3">
      <c r="B18" s="497"/>
      <c r="C18" s="498" t="s">
        <v>481</v>
      </c>
      <c r="D18" s="499"/>
      <c r="E18" s="485"/>
      <c r="F18" s="355"/>
    </row>
    <row r="19" spans="2:6" ht="17.25" customHeight="1" x14ac:dyDescent="0.3">
      <c r="B19" s="497"/>
      <c r="C19" s="498" t="s">
        <v>482</v>
      </c>
      <c r="D19" s="499"/>
      <c r="E19" s="485"/>
      <c r="F19" s="355"/>
    </row>
    <row r="20" spans="2:6" ht="17.25" customHeight="1" x14ac:dyDescent="0.3">
      <c r="B20" s="497"/>
      <c r="C20" s="498" t="s">
        <v>483</v>
      </c>
      <c r="D20" s="499"/>
      <c r="E20" s="485"/>
      <c r="F20" s="355"/>
    </row>
    <row r="21" spans="2:6" ht="17.25" customHeight="1" x14ac:dyDescent="0.3">
      <c r="B21" s="497"/>
      <c r="C21" s="498" t="s">
        <v>484</v>
      </c>
      <c r="D21" s="499"/>
      <c r="E21" s="485"/>
      <c r="F21" s="355"/>
    </row>
    <row r="22" spans="2:6" ht="17.25" customHeight="1" x14ac:dyDescent="0.3">
      <c r="B22" s="497"/>
      <c r="C22" s="498" t="s">
        <v>450</v>
      </c>
      <c r="D22" s="499">
        <f>+'Notas E.F. bienes muebles'!G21</f>
        <v>139200</v>
      </c>
      <c r="E22" s="485"/>
      <c r="F22" s="355"/>
    </row>
    <row r="23" spans="2:6" ht="17.25" customHeight="1" x14ac:dyDescent="0.3">
      <c r="B23" s="497"/>
      <c r="C23" s="498" t="s">
        <v>38</v>
      </c>
      <c r="D23" s="499">
        <f>+'Notas E.F. bienes muebles'!G25</f>
        <v>388540.79</v>
      </c>
      <c r="E23" s="485"/>
      <c r="F23" s="355"/>
    </row>
    <row r="24" spans="2:6" ht="17.25" customHeight="1" x14ac:dyDescent="0.3">
      <c r="B24" s="497"/>
      <c r="C24" s="498" t="s">
        <v>485</v>
      </c>
      <c r="D24" s="499"/>
      <c r="E24" s="485"/>
      <c r="F24" s="355"/>
    </row>
    <row r="25" spans="2:6" ht="17.25" customHeight="1" x14ac:dyDescent="0.3">
      <c r="B25" s="497"/>
      <c r="C25" s="498" t="s">
        <v>486</v>
      </c>
      <c r="D25" s="500"/>
      <c r="E25" s="485"/>
      <c r="F25" s="355"/>
    </row>
    <row r="26" spans="2:6" ht="17.25" customHeight="1" x14ac:dyDescent="0.3">
      <c r="B26" s="497"/>
      <c r="C26" s="498" t="s">
        <v>487</v>
      </c>
      <c r="D26" s="500"/>
      <c r="E26" s="485"/>
      <c r="F26" s="355"/>
    </row>
    <row r="27" spans="2:6" ht="17.25" customHeight="1" x14ac:dyDescent="0.3">
      <c r="B27" s="497"/>
      <c r="C27" s="498" t="s">
        <v>488</v>
      </c>
      <c r="D27" s="500"/>
      <c r="E27" s="485"/>
      <c r="F27" s="355"/>
    </row>
    <row r="28" spans="2:6" ht="17.25" customHeight="1" x14ac:dyDescent="0.3">
      <c r="B28" s="497"/>
      <c r="C28" s="498" t="s">
        <v>489</v>
      </c>
      <c r="D28" s="500"/>
      <c r="E28" s="485"/>
      <c r="F28" s="355"/>
    </row>
    <row r="29" spans="2:6" ht="17.25" customHeight="1" x14ac:dyDescent="0.3">
      <c r="B29" s="497"/>
      <c r="C29" s="498" t="s">
        <v>490</v>
      </c>
      <c r="D29" s="500"/>
      <c r="E29" s="485"/>
      <c r="F29" s="355"/>
    </row>
    <row r="30" spans="2:6" ht="17.25" customHeight="1" x14ac:dyDescent="0.3">
      <c r="B30" s="497"/>
      <c r="C30" s="498" t="s">
        <v>491</v>
      </c>
      <c r="D30" s="500"/>
      <c r="E30" s="485"/>
      <c r="F30" s="355"/>
    </row>
    <row r="31" spans="2:6" ht="17.25" customHeight="1" x14ac:dyDescent="0.3">
      <c r="B31" s="501" t="s">
        <v>492</v>
      </c>
      <c r="C31" s="502"/>
      <c r="D31" s="500"/>
      <c r="E31" s="485"/>
      <c r="F31" s="355"/>
    </row>
    <row r="32" spans="2:6" ht="17.45" customHeight="1" thickBot="1" x14ac:dyDescent="0.35">
      <c r="B32" s="497"/>
      <c r="C32" s="498"/>
      <c r="D32" s="503"/>
      <c r="E32" s="485"/>
      <c r="F32" s="355"/>
    </row>
    <row r="33" spans="2:8" ht="17.25" thickBot="1" x14ac:dyDescent="0.35">
      <c r="B33" s="475"/>
      <c r="C33" s="475"/>
      <c r="D33" s="477"/>
      <c r="E33" s="477"/>
    </row>
    <row r="34" spans="2:8" ht="36" customHeight="1" thickBot="1" x14ac:dyDescent="0.35">
      <c r="B34" s="478" t="s">
        <v>493</v>
      </c>
      <c r="C34" s="479"/>
      <c r="D34" s="480"/>
      <c r="E34" s="481">
        <f>SUM(D35:D41)</f>
        <v>41255411.549999997</v>
      </c>
    </row>
    <row r="35" spans="2:8" ht="17.25" customHeight="1" x14ac:dyDescent="0.3">
      <c r="B35" s="504"/>
      <c r="C35" s="505" t="s">
        <v>118</v>
      </c>
      <c r="D35" s="506">
        <v>41255411.549999997</v>
      </c>
      <c r="E35" s="485"/>
    </row>
    <row r="36" spans="2:8" ht="17.25" customHeight="1" x14ac:dyDescent="0.3">
      <c r="B36" s="497"/>
      <c r="C36" s="498" t="s">
        <v>119</v>
      </c>
      <c r="D36" s="500"/>
      <c r="E36" s="485"/>
      <c r="F36" s="355"/>
    </row>
    <row r="37" spans="2:8" ht="17.25" customHeight="1" x14ac:dyDescent="0.3">
      <c r="B37" s="497"/>
      <c r="C37" s="498" t="s">
        <v>120</v>
      </c>
      <c r="D37" s="500"/>
      <c r="E37" s="485"/>
      <c r="F37" s="355"/>
    </row>
    <row r="38" spans="2:8" ht="17.25" customHeight="1" x14ac:dyDescent="0.3">
      <c r="B38" s="497"/>
      <c r="C38" s="498" t="s">
        <v>494</v>
      </c>
      <c r="D38" s="500"/>
      <c r="E38" s="485"/>
      <c r="F38" s="355"/>
    </row>
    <row r="39" spans="2:8" ht="17.25" customHeight="1" x14ac:dyDescent="0.3">
      <c r="B39" s="497"/>
      <c r="C39" s="498" t="s">
        <v>122</v>
      </c>
      <c r="D39" s="500"/>
      <c r="E39" s="485"/>
      <c r="F39" s="355"/>
    </row>
    <row r="40" spans="2:8" ht="17.25" customHeight="1" x14ac:dyDescent="0.3">
      <c r="B40" s="497"/>
      <c r="C40" s="498" t="s">
        <v>123</v>
      </c>
      <c r="D40" s="500"/>
      <c r="E40" s="485"/>
      <c r="F40" s="355"/>
    </row>
    <row r="41" spans="2:8" ht="17.25" customHeight="1" thickBot="1" x14ac:dyDescent="0.35">
      <c r="B41" s="507" t="s">
        <v>495</v>
      </c>
      <c r="C41" s="508"/>
      <c r="D41" s="503"/>
      <c r="E41" s="485"/>
      <c r="F41" s="355"/>
    </row>
    <row r="42" spans="2:8" ht="17.25" thickBot="1" x14ac:dyDescent="0.35">
      <c r="B42" s="475"/>
      <c r="C42" s="475"/>
      <c r="D42" s="485"/>
      <c r="E42" s="477"/>
    </row>
    <row r="43" spans="2:8" ht="24" customHeight="1" thickBot="1" x14ac:dyDescent="0.35">
      <c r="B43" s="489" t="s">
        <v>496</v>
      </c>
      <c r="C43" s="490"/>
      <c r="D43" s="473"/>
      <c r="E43" s="491">
        <f>E12-E14+E34</f>
        <v>229058244.12</v>
      </c>
    </row>
    <row r="45" spans="2:8" ht="17.25" x14ac:dyDescent="0.35">
      <c r="B45" s="357"/>
      <c r="G45" s="342"/>
    </row>
    <row r="46" spans="2:8" ht="17.25" x14ac:dyDescent="0.35">
      <c r="H46" s="342">
        <v>19</v>
      </c>
    </row>
  </sheetData>
  <mergeCells count="15">
    <mergeCell ref="B41:C41"/>
    <mergeCell ref="B42:C42"/>
    <mergeCell ref="B43:C43"/>
    <mergeCell ref="B12:C12"/>
    <mergeCell ref="B13:C13"/>
    <mergeCell ref="B14:C14"/>
    <mergeCell ref="B31:C31"/>
    <mergeCell ref="B33:C33"/>
    <mergeCell ref="B34:C34"/>
    <mergeCell ref="C5:E5"/>
    <mergeCell ref="C6:E6"/>
    <mergeCell ref="B8:E8"/>
    <mergeCell ref="B9:E9"/>
    <mergeCell ref="B10:E10"/>
    <mergeCell ref="B11:E11"/>
  </mergeCells>
  <pageMargins left="0.70866141732283472" right="0.70866141732283472" top="0.74803149606299213" bottom="0.74803149606299213" header="0.31496062992125984" footer="0.31496062992125984"/>
  <pageSetup scale="69" orientation="landscape"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N40"/>
  <sheetViews>
    <sheetView showGridLines="0" zoomScaleNormal="100" workbookViewId="0">
      <selection activeCell="L16" sqref="L16"/>
    </sheetView>
  </sheetViews>
  <sheetFormatPr baseColWidth="10" defaultRowHeight="16.5" x14ac:dyDescent="0.3"/>
  <cols>
    <col min="1" max="1" width="3.28515625" style="326" customWidth="1"/>
    <col min="2" max="2" width="4.140625" style="326" customWidth="1"/>
    <col min="3" max="3" width="11.42578125" style="326" customWidth="1"/>
    <col min="4" max="4" width="11.42578125" style="326"/>
    <col min="5" max="5" width="20.28515625" style="326" customWidth="1"/>
    <col min="6" max="11" width="11.42578125" style="326"/>
    <col min="12" max="12" width="4.7109375" style="326" customWidth="1"/>
    <col min="13" max="13" width="3.28515625" style="326" customWidth="1"/>
    <col min="14" max="16384" width="11.42578125" style="326"/>
  </cols>
  <sheetData>
    <row r="1" spans="2:11" x14ac:dyDescent="0.3">
      <c r="B1" s="325"/>
      <c r="C1" s="325"/>
      <c r="D1" s="325"/>
      <c r="E1" s="325"/>
      <c r="F1" s="325"/>
      <c r="G1" s="325"/>
      <c r="H1" s="325"/>
      <c r="I1" s="325"/>
      <c r="J1" s="325"/>
      <c r="K1" s="325"/>
    </row>
    <row r="2" spans="2:11" ht="17.25" x14ac:dyDescent="0.35">
      <c r="B2" s="325"/>
      <c r="C2" s="327"/>
      <c r="D2" s="328" t="s">
        <v>222</v>
      </c>
      <c r="E2" s="328"/>
      <c r="F2" s="328"/>
      <c r="G2" s="328"/>
      <c r="H2" s="328"/>
      <c r="I2" s="328"/>
      <c r="J2" s="327"/>
      <c r="K2" s="327"/>
    </row>
    <row r="3" spans="2:11" ht="17.25" x14ac:dyDescent="0.35">
      <c r="B3" s="325"/>
      <c r="C3" s="327"/>
      <c r="D3" s="328" t="s">
        <v>223</v>
      </c>
      <c r="E3" s="328"/>
      <c r="F3" s="328"/>
      <c r="G3" s="328"/>
      <c r="H3" s="328"/>
      <c r="I3" s="328"/>
      <c r="J3" s="327"/>
      <c r="K3" s="327"/>
    </row>
    <row r="4" spans="2:11" ht="17.25" x14ac:dyDescent="0.35">
      <c r="B4" s="325"/>
      <c r="C4" s="327"/>
      <c r="D4" s="328" t="s">
        <v>497</v>
      </c>
      <c r="E4" s="328"/>
      <c r="F4" s="328"/>
      <c r="G4" s="328"/>
      <c r="H4" s="328"/>
      <c r="I4" s="328"/>
      <c r="J4" s="327"/>
      <c r="K4" s="327"/>
    </row>
    <row r="5" spans="2:11" ht="17.25" x14ac:dyDescent="0.35">
      <c r="B5" s="325"/>
      <c r="C5" s="327"/>
      <c r="D5" s="328" t="s">
        <v>3</v>
      </c>
      <c r="E5" s="328"/>
      <c r="F5" s="328"/>
      <c r="G5" s="328"/>
      <c r="H5" s="328"/>
      <c r="I5" s="328"/>
      <c r="J5" s="327"/>
      <c r="K5" s="327"/>
    </row>
    <row r="6" spans="2:11" ht="17.25" x14ac:dyDescent="0.35">
      <c r="B6" s="330"/>
      <c r="C6" s="331" t="s">
        <v>220</v>
      </c>
      <c r="D6" s="332" t="s">
        <v>4</v>
      </c>
      <c r="E6" s="332"/>
      <c r="F6" s="332"/>
      <c r="G6" s="332"/>
      <c r="H6" s="332"/>
      <c r="I6" s="332"/>
      <c r="J6" s="332"/>
      <c r="K6" s="331"/>
    </row>
    <row r="7" spans="2:11" x14ac:dyDescent="0.3">
      <c r="B7" s="325"/>
      <c r="C7" s="325"/>
      <c r="D7" s="325"/>
      <c r="E7" s="325"/>
      <c r="F7" s="325"/>
      <c r="G7" s="325"/>
      <c r="H7" s="325"/>
      <c r="I7" s="325"/>
      <c r="J7" s="325"/>
      <c r="K7" s="325"/>
    </row>
    <row r="8" spans="2:11" x14ac:dyDescent="0.3">
      <c r="B8" s="325"/>
      <c r="C8" s="325"/>
      <c r="D8" s="325"/>
      <c r="E8" s="325"/>
      <c r="F8" s="325"/>
      <c r="G8" s="325"/>
      <c r="H8" s="325"/>
      <c r="I8" s="325"/>
      <c r="J8" s="325"/>
      <c r="K8" s="325"/>
    </row>
    <row r="9" spans="2:11" x14ac:dyDescent="0.3">
      <c r="B9" s="325"/>
      <c r="C9" s="325"/>
      <c r="D9" s="325"/>
      <c r="E9" s="325"/>
      <c r="F9" s="325"/>
      <c r="G9" s="325"/>
      <c r="H9" s="325"/>
      <c r="I9" s="325"/>
      <c r="J9" s="325"/>
      <c r="K9" s="325"/>
    </row>
    <row r="10" spans="2:11" x14ac:dyDescent="0.3">
      <c r="B10" s="325"/>
      <c r="C10" s="509" t="s">
        <v>498</v>
      </c>
      <c r="D10" s="509"/>
      <c r="E10" s="325"/>
      <c r="F10" s="325"/>
      <c r="G10" s="325"/>
      <c r="H10" s="325"/>
      <c r="I10" s="325"/>
      <c r="J10" s="325"/>
      <c r="K10" s="325"/>
    </row>
    <row r="11" spans="2:11" x14ac:dyDescent="0.3">
      <c r="B11" s="325"/>
      <c r="C11" s="325"/>
      <c r="D11" s="325"/>
      <c r="E11" s="325"/>
      <c r="F11" s="325"/>
      <c r="G11" s="325"/>
      <c r="H11" s="325"/>
      <c r="I11" s="325"/>
      <c r="J11" s="325"/>
      <c r="K11" s="325"/>
    </row>
    <row r="12" spans="2:11" x14ac:dyDescent="0.3">
      <c r="B12" s="325"/>
      <c r="C12" s="509" t="s">
        <v>499</v>
      </c>
      <c r="D12" s="325"/>
      <c r="E12" s="325"/>
      <c r="F12" s="325"/>
      <c r="G12" s="325"/>
      <c r="H12" s="325"/>
      <c r="I12" s="325"/>
      <c r="J12" s="325"/>
      <c r="K12" s="325"/>
    </row>
    <row r="13" spans="2:11" x14ac:dyDescent="0.3">
      <c r="B13" s="325"/>
      <c r="C13" s="325"/>
      <c r="D13" s="325"/>
      <c r="E13" s="325"/>
      <c r="F13" s="325"/>
      <c r="G13" s="325"/>
      <c r="H13" s="325"/>
      <c r="I13" s="325"/>
      <c r="J13" s="325"/>
      <c r="K13" s="325"/>
    </row>
    <row r="14" spans="2:11" x14ac:dyDescent="0.3">
      <c r="B14" s="325"/>
      <c r="C14" s="509" t="s">
        <v>500</v>
      </c>
      <c r="D14" s="325"/>
      <c r="E14" s="325"/>
      <c r="F14" s="325"/>
      <c r="G14" s="325"/>
      <c r="H14" s="325"/>
      <c r="I14" s="325"/>
      <c r="J14" s="325"/>
      <c r="K14" s="325"/>
    </row>
    <row r="15" spans="2:11" x14ac:dyDescent="0.3">
      <c r="B15" s="325"/>
      <c r="C15" s="325" t="s">
        <v>501</v>
      </c>
      <c r="D15" s="325"/>
      <c r="E15" s="325"/>
      <c r="F15" s="325"/>
      <c r="G15" s="325"/>
      <c r="H15" s="325"/>
      <c r="I15" s="325"/>
      <c r="J15" s="325"/>
      <c r="K15" s="325"/>
    </row>
    <row r="16" spans="2:11" x14ac:dyDescent="0.3">
      <c r="B16" s="325"/>
      <c r="C16" s="325"/>
      <c r="D16" s="325"/>
      <c r="E16" s="325"/>
      <c r="F16" s="325"/>
      <c r="G16" s="325"/>
      <c r="H16" s="325"/>
      <c r="I16" s="325"/>
      <c r="J16" s="325"/>
      <c r="K16" s="325"/>
    </row>
    <row r="17" spans="2:12" x14ac:dyDescent="0.3">
      <c r="B17" s="325"/>
      <c r="C17" s="325"/>
      <c r="D17" s="325"/>
      <c r="E17" s="325"/>
      <c r="F17" s="325"/>
      <c r="G17" s="325"/>
      <c r="H17" s="325"/>
      <c r="I17" s="325"/>
      <c r="J17" s="325"/>
      <c r="K17" s="325"/>
    </row>
    <row r="18" spans="2:12" x14ac:dyDescent="0.3">
      <c r="C18" s="509" t="s">
        <v>502</v>
      </c>
    </row>
    <row r="19" spans="2:12" ht="53.25" customHeight="1" x14ac:dyDescent="0.3">
      <c r="C19" s="334" t="s">
        <v>503</v>
      </c>
      <c r="D19" s="334"/>
      <c r="E19" s="334"/>
      <c r="F19" s="334"/>
      <c r="G19" s="334"/>
      <c r="H19" s="334"/>
      <c r="I19" s="334"/>
      <c r="J19" s="334"/>
      <c r="K19" s="334"/>
      <c r="L19" s="334"/>
    </row>
    <row r="20" spans="2:12" x14ac:dyDescent="0.3">
      <c r="C20" s="325"/>
    </row>
    <row r="28" spans="2:12" ht="17.25" x14ac:dyDescent="0.35">
      <c r="L28" s="342">
        <v>20</v>
      </c>
    </row>
    <row r="40" spans="14:14" ht="17.25" x14ac:dyDescent="0.35">
      <c r="N40" s="342"/>
    </row>
  </sheetData>
  <mergeCells count="6">
    <mergeCell ref="D2:I2"/>
    <mergeCell ref="D3:I3"/>
    <mergeCell ref="D4:I4"/>
    <mergeCell ref="D5:I5"/>
    <mergeCell ref="D6:J6"/>
    <mergeCell ref="C19:L19"/>
  </mergeCells>
  <pageMargins left="0.70866141732283472" right="0.70866141732283472" top="0.74803149606299213" bottom="0.74803149606299213" header="0.31496062992125984" footer="0.31496062992125984"/>
  <pageSetup scale="98" orientation="landscape"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2:L125"/>
  <sheetViews>
    <sheetView showGridLines="0" zoomScaleNormal="100" workbookViewId="0">
      <selection activeCell="L16" sqref="L16"/>
    </sheetView>
  </sheetViews>
  <sheetFormatPr baseColWidth="10" defaultColWidth="11.5703125" defaultRowHeight="16.5" x14ac:dyDescent="0.3"/>
  <cols>
    <col min="1" max="1" width="8" style="326" customWidth="1"/>
    <col min="2" max="3" width="11.5703125" style="326"/>
    <col min="4" max="4" width="14.7109375" style="326" customWidth="1"/>
    <col min="5" max="5" width="17.5703125" style="326" customWidth="1"/>
    <col min="6" max="6" width="16.28515625" style="326" customWidth="1"/>
    <col min="7" max="7" width="23.42578125" style="326" customWidth="1"/>
    <col min="8" max="10" width="11.5703125" style="326"/>
    <col min="11" max="11" width="14.85546875" style="326" customWidth="1"/>
    <col min="12" max="12" width="7.5703125" style="326" customWidth="1"/>
    <col min="13" max="13" width="8" style="326" customWidth="1"/>
    <col min="14" max="16384" width="11.5703125" style="326"/>
  </cols>
  <sheetData>
    <row r="2" spans="2:11" ht="10.5" customHeight="1" x14ac:dyDescent="0.3"/>
    <row r="3" spans="2:11" ht="1.5" customHeight="1" x14ac:dyDescent="0.3"/>
    <row r="5" spans="2:11" ht="17.25" x14ac:dyDescent="0.35">
      <c r="C5" s="327"/>
      <c r="D5" s="328" t="s">
        <v>222</v>
      </c>
      <c r="E5" s="328"/>
      <c r="F5" s="328"/>
      <c r="G5" s="328"/>
    </row>
    <row r="6" spans="2:11" ht="17.25" x14ac:dyDescent="0.35">
      <c r="C6" s="327"/>
      <c r="D6" s="328" t="s">
        <v>223</v>
      </c>
      <c r="E6" s="328"/>
      <c r="F6" s="328"/>
      <c r="G6" s="328"/>
    </row>
    <row r="7" spans="2:11" ht="17.25" x14ac:dyDescent="0.35">
      <c r="C7" s="327"/>
      <c r="D7" s="328" t="s">
        <v>224</v>
      </c>
      <c r="E7" s="328"/>
      <c r="F7" s="328"/>
      <c r="G7" s="328"/>
    </row>
    <row r="8" spans="2:11" ht="17.25" x14ac:dyDescent="0.35">
      <c r="C8" s="327"/>
      <c r="D8" s="328" t="s">
        <v>3</v>
      </c>
      <c r="E8" s="328"/>
      <c r="F8" s="328"/>
      <c r="G8" s="328"/>
    </row>
    <row r="9" spans="2:11" ht="17.25" x14ac:dyDescent="0.35">
      <c r="B9" s="343"/>
      <c r="C9" s="331" t="s">
        <v>220</v>
      </c>
      <c r="D9" s="369" t="s">
        <v>4</v>
      </c>
      <c r="E9" s="369"/>
      <c r="F9" s="369"/>
      <c r="G9" s="369"/>
    </row>
    <row r="11" spans="2:11" x14ac:dyDescent="0.3">
      <c r="E11" s="346" t="s">
        <v>504</v>
      </c>
      <c r="F11" s="346"/>
    </row>
    <row r="13" spans="2:11" x14ac:dyDescent="0.3">
      <c r="B13" s="348" t="s">
        <v>505</v>
      </c>
    </row>
    <row r="14" spans="2:11" x14ac:dyDescent="0.3">
      <c r="B14" s="334" t="s">
        <v>506</v>
      </c>
      <c r="C14" s="334"/>
      <c r="D14" s="334"/>
      <c r="E14" s="334"/>
      <c r="F14" s="334"/>
      <c r="G14" s="334"/>
      <c r="H14" s="334"/>
      <c r="I14" s="334"/>
      <c r="J14" s="334"/>
      <c r="K14" s="334"/>
    </row>
    <row r="15" spans="2:11" x14ac:dyDescent="0.3">
      <c r="F15" s="451"/>
    </row>
    <row r="16" spans="2:11" x14ac:dyDescent="0.3">
      <c r="B16" s="348" t="s">
        <v>507</v>
      </c>
    </row>
    <row r="17" spans="2:11" s="357" customFormat="1" x14ac:dyDescent="0.3">
      <c r="B17" s="510" t="s">
        <v>508</v>
      </c>
      <c r="C17" s="510"/>
      <c r="D17" s="510"/>
      <c r="E17" s="510"/>
      <c r="F17" s="510"/>
      <c r="G17" s="510"/>
      <c r="H17" s="510"/>
      <c r="I17" s="510"/>
      <c r="J17" s="510"/>
      <c r="K17" s="510"/>
    </row>
    <row r="18" spans="2:11" s="357" customFormat="1" x14ac:dyDescent="0.3">
      <c r="B18" s="510"/>
      <c r="C18" s="510"/>
      <c r="D18" s="510"/>
      <c r="E18" s="510"/>
      <c r="F18" s="510"/>
      <c r="G18" s="510"/>
      <c r="H18" s="510"/>
      <c r="I18" s="510"/>
      <c r="J18" s="510"/>
      <c r="K18" s="510"/>
    </row>
    <row r="19" spans="2:11" ht="53.25" customHeight="1" x14ac:dyDescent="0.3">
      <c r="F19" s="451"/>
    </row>
    <row r="20" spans="2:11" x14ac:dyDescent="0.3">
      <c r="B20" s="348" t="s">
        <v>509</v>
      </c>
    </row>
    <row r="21" spans="2:11" x14ac:dyDescent="0.3">
      <c r="B21" s="348" t="s">
        <v>510</v>
      </c>
      <c r="F21" s="511"/>
    </row>
    <row r="22" spans="2:11" s="431" customFormat="1" x14ac:dyDescent="0.3">
      <c r="B22" s="512" t="s">
        <v>511</v>
      </c>
      <c r="C22" s="512"/>
      <c r="D22" s="512"/>
      <c r="E22" s="512"/>
      <c r="F22" s="512"/>
      <c r="G22" s="512"/>
      <c r="H22" s="512"/>
      <c r="I22" s="512"/>
      <c r="J22" s="512"/>
      <c r="K22" s="512"/>
    </row>
    <row r="23" spans="2:11" s="431" customFormat="1" x14ac:dyDescent="0.3">
      <c r="B23" s="513"/>
      <c r="C23" s="513"/>
      <c r="D23" s="513"/>
      <c r="E23" s="513"/>
      <c r="F23" s="513"/>
      <c r="G23" s="513"/>
      <c r="H23" s="513"/>
      <c r="I23" s="513"/>
      <c r="J23" s="513"/>
      <c r="K23" s="513"/>
    </row>
    <row r="24" spans="2:11" s="431" customFormat="1" x14ac:dyDescent="0.3">
      <c r="B24" s="348" t="s">
        <v>512</v>
      </c>
      <c r="C24" s="513"/>
      <c r="D24" s="513"/>
      <c r="E24" s="514"/>
      <c r="F24" s="513"/>
      <c r="G24" s="513"/>
      <c r="H24" s="513"/>
      <c r="I24" s="513"/>
      <c r="J24" s="513"/>
      <c r="K24" s="513"/>
    </row>
    <row r="25" spans="2:11" x14ac:dyDescent="0.3">
      <c r="B25" s="326" t="s">
        <v>197</v>
      </c>
      <c r="F25" s="511"/>
    </row>
    <row r="26" spans="2:11" s="431" customFormat="1" x14ac:dyDescent="0.3">
      <c r="B26" s="512" t="s">
        <v>513</v>
      </c>
      <c r="C26" s="512"/>
      <c r="D26" s="512"/>
      <c r="E26" s="512"/>
      <c r="F26" s="512"/>
      <c r="G26" s="512"/>
      <c r="H26" s="512"/>
      <c r="I26" s="512"/>
      <c r="J26" s="512"/>
      <c r="K26" s="512"/>
    </row>
    <row r="28" spans="2:11" x14ac:dyDescent="0.3">
      <c r="B28" s="334" t="s">
        <v>514</v>
      </c>
      <c r="C28" s="334"/>
      <c r="D28" s="334"/>
      <c r="E28" s="334"/>
      <c r="F28" s="334"/>
      <c r="G28" s="334"/>
      <c r="H28" s="334"/>
      <c r="I28" s="334"/>
      <c r="J28" s="334"/>
      <c r="K28" s="334"/>
    </row>
    <row r="30" spans="2:11" s="431" customFormat="1" x14ac:dyDescent="0.3">
      <c r="B30" s="512" t="s">
        <v>515</v>
      </c>
      <c r="C30" s="512"/>
      <c r="D30" s="512"/>
      <c r="E30" s="512"/>
      <c r="F30" s="512"/>
      <c r="G30" s="512"/>
      <c r="H30" s="512"/>
      <c r="I30" s="512"/>
      <c r="J30" s="512"/>
      <c r="K30" s="512"/>
    </row>
    <row r="33" spans="2:11" ht="20.100000000000001" customHeight="1" x14ac:dyDescent="0.3"/>
    <row r="34" spans="2:11" ht="24.95" customHeight="1" x14ac:dyDescent="0.3"/>
    <row r="35" spans="2:11" s="431" customFormat="1" ht="51" customHeight="1" x14ac:dyDescent="0.3">
      <c r="B35" s="512" t="s">
        <v>516</v>
      </c>
      <c r="C35" s="512"/>
      <c r="D35" s="512"/>
      <c r="E35" s="512"/>
      <c r="F35" s="512"/>
      <c r="G35" s="512"/>
      <c r="H35" s="512"/>
      <c r="I35" s="512"/>
      <c r="J35" s="512"/>
      <c r="K35" s="512"/>
    </row>
    <row r="36" spans="2:11" ht="15.95" customHeight="1" x14ac:dyDescent="0.3"/>
    <row r="37" spans="2:11" s="431" customFormat="1" ht="33.75" customHeight="1" x14ac:dyDescent="0.3">
      <c r="B37" s="512" t="s">
        <v>517</v>
      </c>
      <c r="C37" s="512"/>
      <c r="D37" s="512"/>
      <c r="E37" s="512"/>
      <c r="F37" s="512"/>
      <c r="G37" s="512"/>
      <c r="H37" s="512"/>
      <c r="I37" s="512"/>
      <c r="J37" s="512"/>
      <c r="K37" s="512"/>
    </row>
    <row r="38" spans="2:11" ht="15.95" customHeight="1" x14ac:dyDescent="0.3"/>
    <row r="39" spans="2:11" s="431" customFormat="1" ht="83.25" customHeight="1" x14ac:dyDescent="0.3">
      <c r="B39" s="334" t="s">
        <v>518</v>
      </c>
      <c r="C39" s="334"/>
      <c r="D39" s="334"/>
      <c r="E39" s="334"/>
      <c r="F39" s="334"/>
      <c r="G39" s="334"/>
      <c r="H39" s="334"/>
      <c r="I39" s="334"/>
      <c r="J39" s="334"/>
      <c r="K39" s="334"/>
    </row>
    <row r="40" spans="2:11" s="431" customFormat="1" ht="15.95" customHeight="1" x14ac:dyDescent="0.3">
      <c r="B40" s="515"/>
      <c r="C40" s="515"/>
      <c r="D40" s="515"/>
      <c r="E40" s="515"/>
      <c r="F40" s="515"/>
      <c r="G40" s="515"/>
      <c r="H40" s="515"/>
      <c r="I40" s="515"/>
      <c r="J40" s="515"/>
      <c r="K40" s="515"/>
    </row>
    <row r="41" spans="2:11" s="431" customFormat="1" ht="48.75" customHeight="1" x14ac:dyDescent="0.3">
      <c r="B41" s="334" t="s">
        <v>519</v>
      </c>
      <c r="C41" s="334"/>
      <c r="D41" s="334"/>
      <c r="E41" s="334"/>
      <c r="F41" s="334"/>
      <c r="G41" s="334"/>
      <c r="H41" s="334"/>
      <c r="I41" s="334"/>
      <c r="J41" s="334"/>
      <c r="K41" s="334"/>
    </row>
    <row r="42" spans="2:11" s="431" customFormat="1" ht="24.95" customHeight="1" x14ac:dyDescent="0.3">
      <c r="B42" s="515"/>
      <c r="C42" s="515"/>
      <c r="D42" s="515"/>
      <c r="E42" s="515"/>
      <c r="F42" s="515"/>
      <c r="G42" s="515"/>
      <c r="H42" s="515"/>
      <c r="I42" s="515"/>
      <c r="J42" s="515"/>
      <c r="K42" s="515"/>
    </row>
    <row r="43" spans="2:11" s="431" customFormat="1" x14ac:dyDescent="0.3">
      <c r="B43" s="348" t="s">
        <v>520</v>
      </c>
      <c r="C43" s="515"/>
      <c r="D43" s="515"/>
      <c r="E43" s="515"/>
      <c r="F43" s="515"/>
      <c r="G43" s="515"/>
      <c r="H43" s="515"/>
      <c r="I43" s="515"/>
      <c r="J43" s="515"/>
      <c r="K43" s="515"/>
    </row>
    <row r="44" spans="2:11" x14ac:dyDescent="0.3">
      <c r="B44" s="512" t="s">
        <v>521</v>
      </c>
      <c r="C44" s="512"/>
      <c r="D44" s="512"/>
      <c r="E44" s="512"/>
      <c r="F44" s="512"/>
      <c r="G44" s="512"/>
      <c r="H44" s="512"/>
      <c r="I44" s="512"/>
      <c r="J44" s="512"/>
      <c r="K44" s="512"/>
    </row>
    <row r="45" spans="2:11" ht="159.75" customHeight="1" x14ac:dyDescent="0.3">
      <c r="B45" s="516" t="s">
        <v>522</v>
      </c>
      <c r="C45" s="516"/>
      <c r="D45" s="516"/>
      <c r="E45" s="516"/>
      <c r="F45" s="516"/>
      <c r="G45" s="516"/>
      <c r="H45" s="516"/>
      <c r="I45" s="516"/>
      <c r="J45" s="516"/>
      <c r="K45" s="516"/>
    </row>
    <row r="46" spans="2:11" ht="24.95" customHeight="1" x14ac:dyDescent="0.3">
      <c r="B46" s="517"/>
      <c r="C46" s="517"/>
      <c r="D46" s="517"/>
      <c r="E46" s="517"/>
      <c r="F46" s="517"/>
      <c r="G46" s="517"/>
      <c r="H46" s="517"/>
      <c r="I46" s="517"/>
      <c r="J46" s="517"/>
      <c r="K46" s="517"/>
    </row>
    <row r="47" spans="2:11" ht="10.5" customHeight="1" x14ac:dyDescent="0.3">
      <c r="B47" s="518"/>
      <c r="C47" s="518"/>
      <c r="D47" s="518"/>
      <c r="E47" s="518"/>
      <c r="F47" s="518"/>
      <c r="G47" s="518"/>
      <c r="H47" s="518"/>
      <c r="I47" s="518"/>
      <c r="J47" s="518"/>
      <c r="K47" s="518"/>
    </row>
    <row r="48" spans="2:11" ht="10.5" customHeight="1" x14ac:dyDescent="0.3">
      <c r="B48" s="518"/>
      <c r="C48" s="518"/>
      <c r="D48" s="518"/>
      <c r="E48" s="518"/>
      <c r="F48" s="518"/>
      <c r="G48" s="518"/>
      <c r="H48" s="518"/>
      <c r="I48" s="518"/>
      <c r="J48" s="518"/>
      <c r="K48" s="518"/>
    </row>
    <row r="49" spans="2:11" x14ac:dyDescent="0.3">
      <c r="B49" s="518"/>
      <c r="C49" s="518"/>
      <c r="D49" s="518"/>
      <c r="E49" s="518"/>
      <c r="F49" s="518"/>
      <c r="G49" s="518"/>
      <c r="H49" s="518"/>
      <c r="I49" s="518"/>
      <c r="J49" s="518"/>
      <c r="K49" s="518"/>
    </row>
    <row r="50" spans="2:11" x14ac:dyDescent="0.3">
      <c r="B50" s="518"/>
      <c r="C50" s="518"/>
      <c r="D50" s="518"/>
      <c r="E50" s="518"/>
      <c r="F50" s="518"/>
      <c r="G50" s="518"/>
      <c r="H50" s="518"/>
      <c r="I50" s="518"/>
      <c r="J50" s="518"/>
      <c r="K50" s="518"/>
    </row>
    <row r="51" spans="2:11" x14ac:dyDescent="0.3">
      <c r="B51" s="348" t="s">
        <v>523</v>
      </c>
    </row>
    <row r="52" spans="2:11" x14ac:dyDescent="0.3">
      <c r="B52" s="516" t="s">
        <v>524</v>
      </c>
      <c r="C52" s="516"/>
      <c r="D52" s="516"/>
      <c r="E52" s="516"/>
      <c r="F52" s="516"/>
      <c r="G52" s="516"/>
      <c r="H52" s="516"/>
      <c r="I52" s="516"/>
      <c r="J52" s="516"/>
      <c r="K52" s="516"/>
    </row>
    <row r="53" spans="2:11" x14ac:dyDescent="0.3">
      <c r="B53" s="517"/>
      <c r="C53" s="517"/>
      <c r="D53" s="517"/>
      <c r="E53" s="517"/>
      <c r="F53" s="517"/>
      <c r="G53" s="517"/>
      <c r="H53" s="517"/>
      <c r="I53" s="517"/>
      <c r="J53" s="517"/>
      <c r="K53" s="517"/>
    </row>
    <row r="54" spans="2:11" s="431" customFormat="1" x14ac:dyDescent="0.3">
      <c r="B54" s="348" t="s">
        <v>525</v>
      </c>
      <c r="C54" s="515"/>
      <c r="D54" s="515"/>
      <c r="E54" s="515"/>
      <c r="F54" s="515"/>
      <c r="G54" s="515"/>
      <c r="H54" s="515"/>
      <c r="I54" s="515"/>
      <c r="J54" s="515"/>
      <c r="K54" s="515"/>
    </row>
    <row r="55" spans="2:11" x14ac:dyDescent="0.3">
      <c r="B55" s="519" t="s">
        <v>526</v>
      </c>
      <c r="C55" s="519"/>
      <c r="D55" s="519"/>
      <c r="E55" s="519"/>
      <c r="F55" s="519"/>
      <c r="G55" s="519"/>
      <c r="H55" s="519"/>
      <c r="I55" s="519"/>
      <c r="J55" s="519"/>
      <c r="K55" s="519"/>
    </row>
    <row r="56" spans="2:11" x14ac:dyDescent="0.3">
      <c r="B56" s="517"/>
      <c r="C56" s="517"/>
      <c r="D56" s="517"/>
      <c r="E56" s="517"/>
      <c r="F56" s="517"/>
      <c r="G56" s="517"/>
      <c r="H56" s="517"/>
      <c r="I56" s="517"/>
      <c r="J56" s="517"/>
      <c r="K56" s="517"/>
    </row>
    <row r="57" spans="2:11" x14ac:dyDescent="0.3">
      <c r="B57" s="348" t="s">
        <v>527</v>
      </c>
    </row>
    <row r="58" spans="2:11" x14ac:dyDescent="0.3">
      <c r="B58" s="520" t="s">
        <v>528</v>
      </c>
      <c r="C58" s="520"/>
      <c r="D58" s="520"/>
      <c r="E58" s="520"/>
      <c r="F58" s="520"/>
      <c r="G58" s="520"/>
      <c r="H58" s="520"/>
      <c r="I58" s="520"/>
      <c r="J58" s="520"/>
      <c r="K58" s="520"/>
    </row>
    <row r="59" spans="2:11" x14ac:dyDescent="0.3">
      <c r="B59" s="517"/>
      <c r="C59" s="517"/>
      <c r="D59" s="517"/>
      <c r="E59" s="517"/>
      <c r="F59" s="517"/>
      <c r="G59" s="517"/>
      <c r="H59" s="517"/>
      <c r="I59" s="517"/>
      <c r="J59" s="517"/>
      <c r="K59" s="517"/>
    </row>
    <row r="60" spans="2:11" x14ac:dyDescent="0.3">
      <c r="B60" s="348" t="s">
        <v>529</v>
      </c>
    </row>
    <row r="61" spans="2:11" x14ac:dyDescent="0.3">
      <c r="B61" s="516" t="s">
        <v>530</v>
      </c>
      <c r="C61" s="516"/>
      <c r="D61" s="516"/>
      <c r="E61" s="516"/>
      <c r="F61" s="516"/>
      <c r="G61" s="516"/>
      <c r="H61" s="516"/>
      <c r="I61" s="516"/>
      <c r="J61" s="516"/>
      <c r="K61" s="516"/>
    </row>
    <row r="62" spans="2:11" x14ac:dyDescent="0.3">
      <c r="B62" s="517"/>
      <c r="C62" s="517"/>
      <c r="D62" s="517"/>
      <c r="E62" s="517"/>
      <c r="F62" s="517"/>
      <c r="G62" s="517"/>
      <c r="H62" s="517"/>
      <c r="I62" s="517"/>
      <c r="J62" s="517"/>
      <c r="K62" s="517"/>
    </row>
    <row r="63" spans="2:11" x14ac:dyDescent="0.3">
      <c r="B63" s="348" t="s">
        <v>531</v>
      </c>
    </row>
    <row r="64" spans="2:11" x14ac:dyDescent="0.3">
      <c r="B64" s="519" t="s">
        <v>532</v>
      </c>
      <c r="C64" s="519"/>
      <c r="D64" s="519"/>
      <c r="E64" s="519"/>
      <c r="F64" s="519"/>
      <c r="G64" s="519"/>
      <c r="H64" s="519"/>
      <c r="I64" s="519"/>
      <c r="J64" s="519"/>
      <c r="K64" s="519"/>
    </row>
    <row r="66" spans="2:11" s="431" customFormat="1" x14ac:dyDescent="0.3">
      <c r="B66" s="348" t="s">
        <v>533</v>
      </c>
      <c r="C66" s="515"/>
      <c r="D66" s="515"/>
      <c r="E66" s="515"/>
      <c r="F66" s="515"/>
      <c r="G66" s="515"/>
      <c r="H66" s="515"/>
      <c r="I66" s="515"/>
      <c r="J66" s="515"/>
      <c r="K66" s="515"/>
    </row>
    <row r="67" spans="2:11" x14ac:dyDescent="0.3">
      <c r="B67" s="516" t="s">
        <v>534</v>
      </c>
      <c r="C67" s="516"/>
      <c r="D67" s="516"/>
      <c r="E67" s="516"/>
      <c r="F67" s="516"/>
      <c r="G67" s="516"/>
      <c r="H67" s="516"/>
      <c r="I67" s="516"/>
      <c r="J67" s="516"/>
      <c r="K67" s="516"/>
    </row>
    <row r="68" spans="2:11" x14ac:dyDescent="0.3">
      <c r="B68" s="516" t="s">
        <v>535</v>
      </c>
      <c r="C68" s="516"/>
      <c r="D68" s="516"/>
      <c r="E68" s="516"/>
      <c r="F68" s="516"/>
      <c r="G68" s="516"/>
      <c r="H68" s="516"/>
      <c r="I68" s="516"/>
      <c r="J68" s="516"/>
      <c r="K68" s="516"/>
    </row>
    <row r="69" spans="2:11" s="357" customFormat="1" x14ac:dyDescent="0.3">
      <c r="B69" s="521" t="s">
        <v>536</v>
      </c>
      <c r="C69" s="521"/>
      <c r="D69" s="521"/>
      <c r="E69" s="521"/>
      <c r="F69" s="521"/>
      <c r="G69" s="521"/>
      <c r="H69" s="521"/>
      <c r="I69" s="521"/>
      <c r="J69" s="521"/>
      <c r="K69" s="521"/>
    </row>
    <row r="70" spans="2:11" s="357" customFormat="1" x14ac:dyDescent="0.3">
      <c r="B70" s="521" t="s">
        <v>537</v>
      </c>
      <c r="C70" s="521"/>
      <c r="D70" s="521"/>
      <c r="E70" s="521"/>
      <c r="F70" s="521"/>
      <c r="G70" s="521"/>
      <c r="H70" s="521"/>
      <c r="I70" s="521"/>
      <c r="J70" s="521"/>
      <c r="K70" s="521"/>
    </row>
    <row r="71" spans="2:11" x14ac:dyDescent="0.3">
      <c r="B71" s="519" t="s">
        <v>538</v>
      </c>
      <c r="C71" s="519"/>
      <c r="D71" s="519"/>
      <c r="E71" s="519"/>
      <c r="F71" s="519"/>
      <c r="G71" s="519"/>
      <c r="H71" s="519"/>
      <c r="I71" s="519"/>
      <c r="J71" s="519"/>
      <c r="K71" s="519"/>
    </row>
    <row r="72" spans="2:11" x14ac:dyDescent="0.3">
      <c r="B72" s="516" t="s">
        <v>539</v>
      </c>
      <c r="C72" s="516"/>
      <c r="D72" s="516"/>
      <c r="E72" s="516"/>
      <c r="F72" s="516"/>
      <c r="G72" s="516"/>
      <c r="H72" s="516"/>
      <c r="I72" s="516"/>
      <c r="J72" s="516"/>
      <c r="K72" s="516"/>
    </row>
    <row r="73" spans="2:11" x14ac:dyDescent="0.3">
      <c r="B73" s="519" t="s">
        <v>540</v>
      </c>
      <c r="C73" s="519"/>
      <c r="D73" s="519"/>
      <c r="E73" s="519"/>
      <c r="F73" s="519"/>
      <c r="G73" s="519"/>
      <c r="H73" s="519"/>
      <c r="I73" s="519"/>
      <c r="J73" s="519"/>
      <c r="K73" s="519"/>
    </row>
    <row r="74" spans="2:11" x14ac:dyDescent="0.3">
      <c r="B74" s="516" t="s">
        <v>541</v>
      </c>
      <c r="C74" s="516"/>
      <c r="D74" s="516"/>
      <c r="E74" s="516"/>
      <c r="F74" s="516"/>
      <c r="G74" s="516"/>
      <c r="H74" s="516"/>
      <c r="I74" s="516"/>
      <c r="J74" s="516"/>
      <c r="K74" s="516"/>
    </row>
    <row r="75" spans="2:11" x14ac:dyDescent="0.3">
      <c r="B75" s="518"/>
      <c r="C75" s="518"/>
      <c r="D75" s="518"/>
      <c r="E75" s="518"/>
      <c r="F75" s="518"/>
      <c r="G75" s="518"/>
      <c r="H75" s="518"/>
      <c r="I75" s="518"/>
      <c r="J75" s="518"/>
      <c r="K75" s="518"/>
    </row>
    <row r="76" spans="2:11" x14ac:dyDescent="0.3">
      <c r="B76" s="348" t="s">
        <v>542</v>
      </c>
    </row>
    <row r="77" spans="2:11" x14ac:dyDescent="0.3">
      <c r="B77" s="519" t="s">
        <v>543</v>
      </c>
      <c r="C77" s="519"/>
      <c r="D77" s="519"/>
      <c r="E77" s="519"/>
      <c r="F77" s="519"/>
      <c r="G77" s="519"/>
      <c r="H77" s="519"/>
      <c r="I77" s="519"/>
      <c r="J77" s="519"/>
      <c r="K77" s="519"/>
    </row>
    <row r="78" spans="2:11" x14ac:dyDescent="0.3">
      <c r="B78" s="519" t="s">
        <v>544</v>
      </c>
      <c r="C78" s="519"/>
      <c r="D78" s="519"/>
      <c r="E78" s="519"/>
      <c r="F78" s="519"/>
      <c r="G78" s="519"/>
      <c r="H78" s="519"/>
      <c r="I78" s="519"/>
      <c r="J78" s="519"/>
      <c r="K78" s="519"/>
    </row>
    <row r="79" spans="2:11" x14ac:dyDescent="0.3">
      <c r="B79" s="519" t="s">
        <v>545</v>
      </c>
      <c r="C79" s="519"/>
      <c r="D79" s="519"/>
      <c r="E79" s="519"/>
      <c r="F79" s="519"/>
      <c r="G79" s="519"/>
      <c r="H79" s="519"/>
      <c r="I79" s="519"/>
      <c r="J79" s="519"/>
      <c r="K79" s="519"/>
    </row>
    <row r="80" spans="2:11" x14ac:dyDescent="0.3">
      <c r="B80" s="519" t="s">
        <v>546</v>
      </c>
      <c r="C80" s="519"/>
      <c r="D80" s="519"/>
      <c r="E80" s="519"/>
      <c r="F80" s="519"/>
      <c r="G80" s="519"/>
      <c r="H80" s="519"/>
      <c r="I80" s="519"/>
      <c r="J80" s="519"/>
      <c r="K80" s="519"/>
    </row>
    <row r="81" spans="2:12" x14ac:dyDescent="0.3">
      <c r="B81" s="516" t="s">
        <v>547</v>
      </c>
      <c r="C81" s="516"/>
      <c r="D81" s="516"/>
      <c r="E81" s="516"/>
      <c r="F81" s="516"/>
      <c r="G81" s="516"/>
      <c r="H81" s="516"/>
      <c r="I81" s="516"/>
      <c r="J81" s="516"/>
      <c r="K81" s="516"/>
    </row>
    <row r="82" spans="2:12" x14ac:dyDescent="0.3">
      <c r="B82" s="519" t="s">
        <v>548</v>
      </c>
      <c r="C82" s="519"/>
      <c r="D82" s="519"/>
      <c r="E82" s="519"/>
      <c r="F82" s="519"/>
      <c r="G82" s="519"/>
      <c r="H82" s="519"/>
      <c r="I82" s="519"/>
      <c r="J82" s="519"/>
      <c r="K82" s="519"/>
    </row>
    <row r="83" spans="2:12" x14ac:dyDescent="0.3">
      <c r="B83" s="519" t="s">
        <v>549</v>
      </c>
      <c r="C83" s="519"/>
      <c r="D83" s="519"/>
      <c r="E83" s="519"/>
      <c r="F83" s="519"/>
      <c r="G83" s="519"/>
      <c r="H83" s="519"/>
      <c r="I83" s="519"/>
      <c r="J83" s="519"/>
      <c r="K83" s="519"/>
    </row>
    <row r="84" spans="2:12" s="357" customFormat="1" x14ac:dyDescent="0.3">
      <c r="B84" s="522" t="s">
        <v>550</v>
      </c>
      <c r="C84" s="334"/>
      <c r="D84" s="334"/>
      <c r="E84" s="334"/>
      <c r="F84" s="334"/>
      <c r="G84" s="334"/>
      <c r="H84" s="334"/>
      <c r="I84" s="334"/>
      <c r="J84" s="334"/>
      <c r="K84" s="334"/>
      <c r="L84" s="523"/>
    </row>
    <row r="85" spans="2:12" x14ac:dyDescent="0.3">
      <c r="B85" s="519" t="s">
        <v>551</v>
      </c>
      <c r="C85" s="519"/>
      <c r="D85" s="519"/>
      <c r="E85" s="519"/>
      <c r="F85" s="519"/>
      <c r="G85" s="519"/>
      <c r="H85" s="519"/>
      <c r="I85" s="519"/>
      <c r="J85" s="519"/>
      <c r="K85" s="519"/>
    </row>
    <row r="86" spans="2:12" s="357" customFormat="1" x14ac:dyDescent="0.3">
      <c r="B86" s="521" t="s">
        <v>552</v>
      </c>
      <c r="C86" s="521"/>
      <c r="D86" s="521"/>
      <c r="E86" s="521"/>
      <c r="F86" s="521"/>
      <c r="G86" s="521"/>
      <c r="H86" s="521"/>
      <c r="I86" s="521"/>
      <c r="J86" s="521"/>
      <c r="K86" s="521"/>
    </row>
    <row r="87" spans="2:12" s="357" customFormat="1" x14ac:dyDescent="0.3">
      <c r="B87" s="524"/>
      <c r="C87" s="524"/>
      <c r="D87" s="524"/>
      <c r="E87" s="524"/>
      <c r="F87" s="524"/>
      <c r="G87" s="524"/>
      <c r="H87" s="524"/>
      <c r="I87" s="524"/>
      <c r="J87" s="524"/>
      <c r="K87" s="524"/>
    </row>
    <row r="88" spans="2:12" x14ac:dyDescent="0.3">
      <c r="B88" s="348" t="s">
        <v>553</v>
      </c>
    </row>
    <row r="89" spans="2:12" x14ac:dyDescent="0.3">
      <c r="B89" s="519" t="s">
        <v>554</v>
      </c>
      <c r="C89" s="519"/>
      <c r="D89" s="519"/>
      <c r="E89" s="519"/>
      <c r="F89" s="519"/>
      <c r="G89" s="519"/>
      <c r="H89" s="519"/>
      <c r="I89" s="519"/>
      <c r="J89" s="519"/>
      <c r="K89" s="519"/>
    </row>
    <row r="90" spans="2:12" x14ac:dyDescent="0.3">
      <c r="B90" s="518"/>
      <c r="C90" s="518"/>
      <c r="D90" s="518"/>
      <c r="E90" s="518"/>
      <c r="F90" s="518"/>
      <c r="G90" s="518"/>
      <c r="H90" s="518"/>
      <c r="I90" s="518"/>
      <c r="J90" s="518"/>
      <c r="K90" s="518"/>
    </row>
    <row r="91" spans="2:12" x14ac:dyDescent="0.3">
      <c r="B91" s="518"/>
      <c r="C91" s="518"/>
      <c r="D91" s="518"/>
      <c r="E91" s="518"/>
      <c r="F91" s="518"/>
      <c r="G91" s="518"/>
      <c r="H91" s="518"/>
      <c r="I91" s="518"/>
      <c r="J91" s="518"/>
      <c r="K91" s="518"/>
    </row>
    <row r="92" spans="2:12" x14ac:dyDescent="0.3">
      <c r="B92" s="518"/>
      <c r="C92" s="518"/>
      <c r="D92" s="518"/>
      <c r="E92" s="518"/>
      <c r="F92" s="518"/>
      <c r="G92" s="518"/>
      <c r="H92" s="518"/>
      <c r="I92" s="518"/>
      <c r="J92" s="518"/>
      <c r="K92" s="518"/>
    </row>
    <row r="93" spans="2:12" x14ac:dyDescent="0.3">
      <c r="B93" s="518"/>
      <c r="C93" s="518"/>
      <c r="D93" s="518"/>
      <c r="E93" s="518"/>
      <c r="F93" s="518"/>
      <c r="G93" s="518"/>
      <c r="H93" s="518"/>
      <c r="I93" s="518"/>
      <c r="J93" s="518"/>
      <c r="K93" s="518"/>
    </row>
    <row r="94" spans="2:12" x14ac:dyDescent="0.3">
      <c r="B94" s="518"/>
      <c r="C94" s="518"/>
      <c r="D94" s="518"/>
      <c r="E94" s="518"/>
      <c r="F94" s="518"/>
      <c r="G94" s="518"/>
      <c r="H94" s="518"/>
      <c r="I94" s="518"/>
      <c r="J94" s="518"/>
      <c r="K94" s="518"/>
    </row>
    <row r="95" spans="2:12" x14ac:dyDescent="0.3">
      <c r="B95" s="348" t="s">
        <v>555</v>
      </c>
    </row>
    <row r="96" spans="2:12" x14ac:dyDescent="0.3">
      <c r="B96" s="519" t="s">
        <v>556</v>
      </c>
      <c r="C96" s="519"/>
      <c r="D96" s="519"/>
      <c r="E96" s="519"/>
      <c r="F96" s="519"/>
      <c r="G96" s="519"/>
      <c r="H96" s="519"/>
      <c r="I96" s="519"/>
      <c r="J96" s="519"/>
      <c r="K96" s="519"/>
    </row>
    <row r="97" spans="2:11" x14ac:dyDescent="0.3">
      <c r="B97" s="519" t="s">
        <v>557</v>
      </c>
      <c r="C97" s="519"/>
      <c r="D97" s="519"/>
      <c r="E97" s="519"/>
      <c r="F97" s="519"/>
      <c r="G97" s="519"/>
      <c r="H97" s="519"/>
      <c r="I97" s="519"/>
      <c r="J97" s="519"/>
      <c r="K97" s="519"/>
    </row>
    <row r="98" spans="2:11" x14ac:dyDescent="0.3">
      <c r="B98" s="519" t="s">
        <v>558</v>
      </c>
      <c r="C98" s="519"/>
      <c r="D98" s="519"/>
      <c r="E98" s="519"/>
      <c r="F98" s="519"/>
      <c r="G98" s="519"/>
      <c r="H98" s="519"/>
      <c r="I98" s="519"/>
      <c r="J98" s="519"/>
      <c r="K98" s="519"/>
    </row>
    <row r="99" spans="2:11" x14ac:dyDescent="0.3">
      <c r="B99" s="519" t="s">
        <v>559</v>
      </c>
      <c r="C99" s="519"/>
      <c r="D99" s="519"/>
      <c r="E99" s="519"/>
      <c r="F99" s="519"/>
      <c r="G99" s="519"/>
      <c r="H99" s="519"/>
      <c r="I99" s="519"/>
      <c r="J99" s="519"/>
      <c r="K99" s="519"/>
    </row>
    <row r="100" spans="2:11" x14ac:dyDescent="0.3">
      <c r="B100" s="519" t="s">
        <v>560</v>
      </c>
      <c r="C100" s="519"/>
      <c r="D100" s="519"/>
      <c r="E100" s="519"/>
      <c r="F100" s="519"/>
      <c r="G100" s="519"/>
      <c r="H100" s="519"/>
      <c r="I100" s="519"/>
      <c r="J100" s="519"/>
      <c r="K100" s="519"/>
    </row>
    <row r="101" spans="2:11" x14ac:dyDescent="0.3">
      <c r="B101" s="518"/>
      <c r="C101" s="518"/>
      <c r="D101" s="518"/>
      <c r="E101" s="518"/>
      <c r="F101" s="518"/>
      <c r="G101" s="518"/>
      <c r="H101" s="518"/>
      <c r="I101" s="518"/>
      <c r="J101" s="518"/>
      <c r="K101" s="518"/>
    </row>
    <row r="102" spans="2:11" x14ac:dyDescent="0.3">
      <c r="B102" s="348" t="s">
        <v>561</v>
      </c>
    </row>
    <row r="103" spans="2:11" x14ac:dyDescent="0.3">
      <c r="B103" s="519" t="s">
        <v>562</v>
      </c>
      <c r="C103" s="519"/>
      <c r="D103" s="519"/>
      <c r="E103" s="519"/>
      <c r="F103" s="519"/>
      <c r="G103" s="519"/>
      <c r="H103" s="519"/>
      <c r="I103" s="519"/>
      <c r="J103" s="519"/>
      <c r="K103" s="519"/>
    </row>
    <row r="104" spans="2:11" x14ac:dyDescent="0.3">
      <c r="B104" s="518"/>
      <c r="C104" s="518"/>
      <c r="D104" s="518"/>
      <c r="E104" s="518"/>
      <c r="F104" s="518"/>
      <c r="G104" s="518"/>
      <c r="H104" s="518"/>
      <c r="I104" s="518"/>
      <c r="J104" s="518"/>
      <c r="K104" s="518"/>
    </row>
    <row r="105" spans="2:11" x14ac:dyDescent="0.3">
      <c r="B105" s="348" t="s">
        <v>563</v>
      </c>
    </row>
    <row r="106" spans="2:11" s="357" customFormat="1" x14ac:dyDescent="0.3">
      <c r="B106" s="516" t="s">
        <v>564</v>
      </c>
      <c r="C106" s="516"/>
      <c r="D106" s="516"/>
      <c r="E106" s="516"/>
      <c r="F106" s="516"/>
      <c r="G106" s="516"/>
      <c r="H106" s="516"/>
      <c r="I106" s="516"/>
      <c r="J106" s="516"/>
      <c r="K106" s="516"/>
    </row>
    <row r="107" spans="2:11" s="357" customFormat="1" x14ac:dyDescent="0.3"/>
    <row r="108" spans="2:11" x14ac:dyDescent="0.3">
      <c r="B108" s="348" t="s">
        <v>565</v>
      </c>
    </row>
    <row r="109" spans="2:11" x14ac:dyDescent="0.3">
      <c r="B109" s="326" t="s">
        <v>566</v>
      </c>
    </row>
    <row r="111" spans="2:11" x14ac:dyDescent="0.3">
      <c r="B111" s="348" t="s">
        <v>567</v>
      </c>
    </row>
    <row r="112" spans="2:11" x14ac:dyDescent="0.3">
      <c r="B112" s="516" t="s">
        <v>568</v>
      </c>
      <c r="C112" s="516"/>
      <c r="D112" s="516"/>
      <c r="E112" s="516"/>
      <c r="F112" s="516"/>
      <c r="G112" s="516"/>
      <c r="H112" s="516"/>
      <c r="I112" s="516"/>
      <c r="J112" s="516"/>
      <c r="K112" s="516"/>
    </row>
    <row r="113" spans="2:11" x14ac:dyDescent="0.3">
      <c r="B113" s="517"/>
      <c r="C113" s="517"/>
      <c r="D113" s="517"/>
      <c r="E113" s="517"/>
      <c r="F113" s="517"/>
      <c r="G113" s="517"/>
      <c r="H113" s="517"/>
      <c r="I113" s="517"/>
      <c r="J113" s="517"/>
      <c r="K113" s="517"/>
    </row>
    <row r="114" spans="2:11" x14ac:dyDescent="0.3">
      <c r="B114" s="348" t="s">
        <v>569</v>
      </c>
    </row>
    <row r="115" spans="2:11" x14ac:dyDescent="0.3">
      <c r="B115" s="326" t="s">
        <v>570</v>
      </c>
    </row>
    <row r="117" spans="2:11" x14ac:dyDescent="0.3">
      <c r="B117" s="348" t="s">
        <v>571</v>
      </c>
    </row>
    <row r="118" spans="2:11" x14ac:dyDescent="0.3">
      <c r="B118" s="326" t="s">
        <v>572</v>
      </c>
    </row>
    <row r="124" spans="2:11" x14ac:dyDescent="0.3">
      <c r="C124" s="525" t="s">
        <v>66</v>
      </c>
      <c r="D124" s="525"/>
      <c r="E124" s="525"/>
      <c r="G124" s="525" t="s">
        <v>67</v>
      </c>
      <c r="H124" s="525"/>
      <c r="I124" s="525"/>
    </row>
    <row r="125" spans="2:11" x14ac:dyDescent="0.3">
      <c r="C125" s="525" t="s">
        <v>68</v>
      </c>
      <c r="D125" s="525"/>
      <c r="E125" s="525"/>
      <c r="G125" s="525" t="s">
        <v>69</v>
      </c>
      <c r="H125" s="525"/>
      <c r="I125" s="525"/>
    </row>
  </sheetData>
  <mergeCells count="54">
    <mergeCell ref="B106:K106"/>
    <mergeCell ref="B112:K112"/>
    <mergeCell ref="C124:E124"/>
    <mergeCell ref="G124:I124"/>
    <mergeCell ref="C125:E125"/>
    <mergeCell ref="G125:I125"/>
    <mergeCell ref="B96:K96"/>
    <mergeCell ref="B97:K97"/>
    <mergeCell ref="B98:K98"/>
    <mergeCell ref="B99:K99"/>
    <mergeCell ref="B100:K100"/>
    <mergeCell ref="B103:K103"/>
    <mergeCell ref="B82:K82"/>
    <mergeCell ref="B83:K83"/>
    <mergeCell ref="B84:K84"/>
    <mergeCell ref="B85:K85"/>
    <mergeCell ref="B86:K86"/>
    <mergeCell ref="B89:K89"/>
    <mergeCell ref="B74:K74"/>
    <mergeCell ref="B77:K77"/>
    <mergeCell ref="B78:K78"/>
    <mergeCell ref="B79:K79"/>
    <mergeCell ref="B80:K80"/>
    <mergeCell ref="B81:K81"/>
    <mergeCell ref="B68:K68"/>
    <mergeCell ref="B69:K69"/>
    <mergeCell ref="B70:K70"/>
    <mergeCell ref="B71:K71"/>
    <mergeCell ref="B72:K72"/>
    <mergeCell ref="B73:K73"/>
    <mergeCell ref="B52:K52"/>
    <mergeCell ref="B55:K55"/>
    <mergeCell ref="B58:K58"/>
    <mergeCell ref="B61:K61"/>
    <mergeCell ref="B64:K64"/>
    <mergeCell ref="B67:K67"/>
    <mergeCell ref="B35:K35"/>
    <mergeCell ref="B37:K37"/>
    <mergeCell ref="B39:K39"/>
    <mergeCell ref="B41:K41"/>
    <mergeCell ref="B44:K44"/>
    <mergeCell ref="B45:K45"/>
    <mergeCell ref="B14:K14"/>
    <mergeCell ref="B17:K18"/>
    <mergeCell ref="B22:K22"/>
    <mergeCell ref="B26:K26"/>
    <mergeCell ref="B28:K28"/>
    <mergeCell ref="B30:K30"/>
    <mergeCell ref="D5:G5"/>
    <mergeCell ref="D6:G6"/>
    <mergeCell ref="D7:G7"/>
    <mergeCell ref="D8:G8"/>
    <mergeCell ref="D9:G9"/>
    <mergeCell ref="E11:F11"/>
  </mergeCells>
  <pageMargins left="0.70866141732283472" right="0.70866141732283472" top="0.74803149606299213" bottom="0.74803149606299213" header="0.31496062992125984" footer="0.31496062992125984"/>
  <pageSetup scale="84" fitToHeight="4"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VU70"/>
  <sheetViews>
    <sheetView showGridLines="0" topLeftCell="C31" zoomScaleNormal="100" workbookViewId="0">
      <selection activeCell="L16" sqref="L16"/>
    </sheetView>
  </sheetViews>
  <sheetFormatPr baseColWidth="10" defaultColWidth="0" defaultRowHeight="15" customHeight="1" zeroHeight="1" x14ac:dyDescent="0.25"/>
  <cols>
    <col min="1" max="1" width="2" customWidth="1"/>
    <col min="2" max="2" width="2.42578125" customWidth="1"/>
    <col min="3" max="3" width="22" customWidth="1"/>
    <col min="4" max="4" width="68.7109375" customWidth="1"/>
    <col min="5" max="6" width="21" customWidth="1"/>
    <col min="7" max="7" width="4.85546875" customWidth="1"/>
    <col min="8" max="8" width="11.42578125" customWidth="1"/>
    <col min="9" max="9" width="58.7109375" customWidth="1"/>
    <col min="10" max="11" width="21" customWidth="1"/>
    <col min="12" max="12" width="3.7109375" customWidth="1"/>
    <col min="13" max="13" width="4.5703125" customWidth="1"/>
    <col min="14" max="256" width="11.42578125" hidden="1"/>
    <col min="257" max="257" width="2" customWidth="1"/>
    <col min="258" max="258" width="2.42578125" customWidth="1"/>
    <col min="259" max="259" width="22" customWidth="1"/>
    <col min="260" max="260" width="68.85546875" customWidth="1"/>
    <col min="261" max="262" width="21" customWidth="1"/>
    <col min="263" max="263" width="4.85546875" customWidth="1"/>
    <col min="264" max="264" width="11.42578125" customWidth="1"/>
    <col min="265" max="265" width="64.140625" customWidth="1"/>
    <col min="266" max="267" width="21" customWidth="1"/>
    <col min="268" max="268" width="3.7109375" customWidth="1"/>
    <col min="269" max="269" width="4.5703125" customWidth="1"/>
    <col min="270" max="512" width="11.42578125" hidden="1"/>
    <col min="513" max="513" width="2" customWidth="1"/>
    <col min="514" max="514" width="2.42578125" customWidth="1"/>
    <col min="515" max="515" width="22" customWidth="1"/>
    <col min="516" max="516" width="68.85546875" customWidth="1"/>
    <col min="517" max="518" width="21" customWidth="1"/>
    <col min="519" max="519" width="4.85546875" customWidth="1"/>
    <col min="520" max="520" width="11.42578125" customWidth="1"/>
    <col min="521" max="521" width="64.140625" customWidth="1"/>
    <col min="522" max="523" width="21" customWidth="1"/>
    <col min="524" max="524" width="3.7109375" customWidth="1"/>
    <col min="525" max="525" width="4.5703125" customWidth="1"/>
    <col min="526" max="768" width="11.42578125" hidden="1"/>
    <col min="769" max="769" width="2" customWidth="1"/>
    <col min="770" max="770" width="2.42578125" customWidth="1"/>
    <col min="771" max="771" width="22" customWidth="1"/>
    <col min="772" max="772" width="68.85546875" customWidth="1"/>
    <col min="773" max="774" width="21" customWidth="1"/>
    <col min="775" max="775" width="4.85546875" customWidth="1"/>
    <col min="776" max="776" width="11.42578125" customWidth="1"/>
    <col min="777" max="777" width="64.140625" customWidth="1"/>
    <col min="778" max="779" width="21" customWidth="1"/>
    <col min="780" max="780" width="3.7109375" customWidth="1"/>
    <col min="781" max="781" width="4.5703125" customWidth="1"/>
    <col min="782" max="1024" width="11.42578125" hidden="1"/>
    <col min="1025" max="1025" width="2" customWidth="1"/>
    <col min="1026" max="1026" width="2.42578125" customWidth="1"/>
    <col min="1027" max="1027" width="22" customWidth="1"/>
    <col min="1028" max="1028" width="68.85546875" customWidth="1"/>
    <col min="1029" max="1030" width="21" customWidth="1"/>
    <col min="1031" max="1031" width="4.85546875" customWidth="1"/>
    <col min="1032" max="1032" width="11.42578125" customWidth="1"/>
    <col min="1033" max="1033" width="64.140625" customWidth="1"/>
    <col min="1034" max="1035" width="21" customWidth="1"/>
    <col min="1036" max="1036" width="3.7109375" customWidth="1"/>
    <col min="1037" max="1037" width="4.5703125" customWidth="1"/>
    <col min="1038" max="1280" width="11.42578125" hidden="1"/>
    <col min="1281" max="1281" width="2" customWidth="1"/>
    <col min="1282" max="1282" width="2.42578125" customWidth="1"/>
    <col min="1283" max="1283" width="22" customWidth="1"/>
    <col min="1284" max="1284" width="68.85546875" customWidth="1"/>
    <col min="1285" max="1286" width="21" customWidth="1"/>
    <col min="1287" max="1287" width="4.85546875" customWidth="1"/>
    <col min="1288" max="1288" width="11.42578125" customWidth="1"/>
    <col min="1289" max="1289" width="64.140625" customWidth="1"/>
    <col min="1290" max="1291" width="21" customWidth="1"/>
    <col min="1292" max="1292" width="3.7109375" customWidth="1"/>
    <col min="1293" max="1293" width="4.5703125" customWidth="1"/>
    <col min="1294" max="1536" width="11.42578125" hidden="1"/>
    <col min="1537" max="1537" width="2" customWidth="1"/>
    <col min="1538" max="1538" width="2.42578125" customWidth="1"/>
    <col min="1539" max="1539" width="22" customWidth="1"/>
    <col min="1540" max="1540" width="68.85546875" customWidth="1"/>
    <col min="1541" max="1542" width="21" customWidth="1"/>
    <col min="1543" max="1543" width="4.85546875" customWidth="1"/>
    <col min="1544" max="1544" width="11.42578125" customWidth="1"/>
    <col min="1545" max="1545" width="64.140625" customWidth="1"/>
    <col min="1546" max="1547" width="21" customWidth="1"/>
    <col min="1548" max="1548" width="3.7109375" customWidth="1"/>
    <col min="1549" max="1549" width="4.5703125" customWidth="1"/>
    <col min="1550" max="1792" width="11.42578125" hidden="1"/>
    <col min="1793" max="1793" width="2" customWidth="1"/>
    <col min="1794" max="1794" width="2.42578125" customWidth="1"/>
    <col min="1795" max="1795" width="22" customWidth="1"/>
    <col min="1796" max="1796" width="68.85546875" customWidth="1"/>
    <col min="1797" max="1798" width="21" customWidth="1"/>
    <col min="1799" max="1799" width="4.85546875" customWidth="1"/>
    <col min="1800" max="1800" width="11.42578125" customWidth="1"/>
    <col min="1801" max="1801" width="64.140625" customWidth="1"/>
    <col min="1802" max="1803" width="21" customWidth="1"/>
    <col min="1804" max="1804" width="3.7109375" customWidth="1"/>
    <col min="1805" max="1805" width="4.5703125" customWidth="1"/>
    <col min="1806" max="2048" width="11.42578125" hidden="1"/>
    <col min="2049" max="2049" width="2" customWidth="1"/>
    <col min="2050" max="2050" width="2.42578125" customWidth="1"/>
    <col min="2051" max="2051" width="22" customWidth="1"/>
    <col min="2052" max="2052" width="68.85546875" customWidth="1"/>
    <col min="2053" max="2054" width="21" customWidth="1"/>
    <col min="2055" max="2055" width="4.85546875" customWidth="1"/>
    <col min="2056" max="2056" width="11.42578125" customWidth="1"/>
    <col min="2057" max="2057" width="64.140625" customWidth="1"/>
    <col min="2058" max="2059" width="21" customWidth="1"/>
    <col min="2060" max="2060" width="3.7109375" customWidth="1"/>
    <col min="2061" max="2061" width="4.5703125" customWidth="1"/>
    <col min="2062" max="2304" width="11.42578125" hidden="1"/>
    <col min="2305" max="2305" width="2" customWidth="1"/>
    <col min="2306" max="2306" width="2.42578125" customWidth="1"/>
    <col min="2307" max="2307" width="22" customWidth="1"/>
    <col min="2308" max="2308" width="68.85546875" customWidth="1"/>
    <col min="2309" max="2310" width="21" customWidth="1"/>
    <col min="2311" max="2311" width="4.85546875" customWidth="1"/>
    <col min="2312" max="2312" width="11.42578125" customWidth="1"/>
    <col min="2313" max="2313" width="64.140625" customWidth="1"/>
    <col min="2314" max="2315" width="21" customWidth="1"/>
    <col min="2316" max="2316" width="3.7109375" customWidth="1"/>
    <col min="2317" max="2317" width="4.5703125" customWidth="1"/>
    <col min="2318" max="2560" width="11.42578125" hidden="1"/>
    <col min="2561" max="2561" width="2" customWidth="1"/>
    <col min="2562" max="2562" width="2.42578125" customWidth="1"/>
    <col min="2563" max="2563" width="22" customWidth="1"/>
    <col min="2564" max="2564" width="68.85546875" customWidth="1"/>
    <col min="2565" max="2566" width="21" customWidth="1"/>
    <col min="2567" max="2567" width="4.85546875" customWidth="1"/>
    <col min="2568" max="2568" width="11.42578125" customWidth="1"/>
    <col min="2569" max="2569" width="64.140625" customWidth="1"/>
    <col min="2570" max="2571" width="21" customWidth="1"/>
    <col min="2572" max="2572" width="3.7109375" customWidth="1"/>
    <col min="2573" max="2573" width="4.5703125" customWidth="1"/>
    <col min="2574" max="2816" width="11.42578125" hidden="1"/>
    <col min="2817" max="2817" width="2" customWidth="1"/>
    <col min="2818" max="2818" width="2.42578125" customWidth="1"/>
    <col min="2819" max="2819" width="22" customWidth="1"/>
    <col min="2820" max="2820" width="68.85546875" customWidth="1"/>
    <col min="2821" max="2822" width="21" customWidth="1"/>
    <col min="2823" max="2823" width="4.85546875" customWidth="1"/>
    <col min="2824" max="2824" width="11.42578125" customWidth="1"/>
    <col min="2825" max="2825" width="64.140625" customWidth="1"/>
    <col min="2826" max="2827" width="21" customWidth="1"/>
    <col min="2828" max="2828" width="3.7109375" customWidth="1"/>
    <col min="2829" max="2829" width="4.5703125" customWidth="1"/>
    <col min="2830" max="3072" width="11.42578125" hidden="1"/>
    <col min="3073" max="3073" width="2" customWidth="1"/>
    <col min="3074" max="3074" width="2.42578125" customWidth="1"/>
    <col min="3075" max="3075" width="22" customWidth="1"/>
    <col min="3076" max="3076" width="68.85546875" customWidth="1"/>
    <col min="3077" max="3078" width="21" customWidth="1"/>
    <col min="3079" max="3079" width="4.85546875" customWidth="1"/>
    <col min="3080" max="3080" width="11.42578125" customWidth="1"/>
    <col min="3081" max="3081" width="64.140625" customWidth="1"/>
    <col min="3082" max="3083" width="21" customWidth="1"/>
    <col min="3084" max="3084" width="3.7109375" customWidth="1"/>
    <col min="3085" max="3085" width="4.5703125" customWidth="1"/>
    <col min="3086" max="3328" width="11.42578125" hidden="1"/>
    <col min="3329" max="3329" width="2" customWidth="1"/>
    <col min="3330" max="3330" width="2.42578125" customWidth="1"/>
    <col min="3331" max="3331" width="22" customWidth="1"/>
    <col min="3332" max="3332" width="68.85546875" customWidth="1"/>
    <col min="3333" max="3334" width="21" customWidth="1"/>
    <col min="3335" max="3335" width="4.85546875" customWidth="1"/>
    <col min="3336" max="3336" width="11.42578125" customWidth="1"/>
    <col min="3337" max="3337" width="64.140625" customWidth="1"/>
    <col min="3338" max="3339" width="21" customWidth="1"/>
    <col min="3340" max="3340" width="3.7109375" customWidth="1"/>
    <col min="3341" max="3341" width="4.5703125" customWidth="1"/>
    <col min="3342" max="3584" width="11.42578125" hidden="1"/>
    <col min="3585" max="3585" width="2" customWidth="1"/>
    <col min="3586" max="3586" width="2.42578125" customWidth="1"/>
    <col min="3587" max="3587" width="22" customWidth="1"/>
    <col min="3588" max="3588" width="68.85546875" customWidth="1"/>
    <col min="3589" max="3590" width="21" customWidth="1"/>
    <col min="3591" max="3591" width="4.85546875" customWidth="1"/>
    <col min="3592" max="3592" width="11.42578125" customWidth="1"/>
    <col min="3593" max="3593" width="64.140625" customWidth="1"/>
    <col min="3594" max="3595" width="21" customWidth="1"/>
    <col min="3596" max="3596" width="3.7109375" customWidth="1"/>
    <col min="3597" max="3597" width="4.5703125" customWidth="1"/>
    <col min="3598" max="3840" width="11.42578125" hidden="1"/>
    <col min="3841" max="3841" width="2" customWidth="1"/>
    <col min="3842" max="3842" width="2.42578125" customWidth="1"/>
    <col min="3843" max="3843" width="22" customWidth="1"/>
    <col min="3844" max="3844" width="68.85546875" customWidth="1"/>
    <col min="3845" max="3846" width="21" customWidth="1"/>
    <col min="3847" max="3847" width="4.85546875" customWidth="1"/>
    <col min="3848" max="3848" width="11.42578125" customWidth="1"/>
    <col min="3849" max="3849" width="64.140625" customWidth="1"/>
    <col min="3850" max="3851" width="21" customWidth="1"/>
    <col min="3852" max="3852" width="3.7109375" customWidth="1"/>
    <col min="3853" max="3853" width="4.5703125" customWidth="1"/>
    <col min="3854" max="4096" width="11.42578125" hidden="1"/>
    <col min="4097" max="4097" width="2" customWidth="1"/>
    <col min="4098" max="4098" width="2.42578125" customWidth="1"/>
    <col min="4099" max="4099" width="22" customWidth="1"/>
    <col min="4100" max="4100" width="68.85546875" customWidth="1"/>
    <col min="4101" max="4102" width="21" customWidth="1"/>
    <col min="4103" max="4103" width="4.85546875" customWidth="1"/>
    <col min="4104" max="4104" width="11.42578125" customWidth="1"/>
    <col min="4105" max="4105" width="64.140625" customWidth="1"/>
    <col min="4106" max="4107" width="21" customWidth="1"/>
    <col min="4108" max="4108" width="3.7109375" customWidth="1"/>
    <col min="4109" max="4109" width="4.5703125" customWidth="1"/>
    <col min="4110" max="4352" width="11.42578125" hidden="1"/>
    <col min="4353" max="4353" width="2" customWidth="1"/>
    <col min="4354" max="4354" width="2.42578125" customWidth="1"/>
    <col min="4355" max="4355" width="22" customWidth="1"/>
    <col min="4356" max="4356" width="68.85546875" customWidth="1"/>
    <col min="4357" max="4358" width="21" customWidth="1"/>
    <col min="4359" max="4359" width="4.85546875" customWidth="1"/>
    <col min="4360" max="4360" width="11.42578125" customWidth="1"/>
    <col min="4361" max="4361" width="64.140625" customWidth="1"/>
    <col min="4362" max="4363" width="21" customWidth="1"/>
    <col min="4364" max="4364" width="3.7109375" customWidth="1"/>
    <col min="4365" max="4365" width="4.5703125" customWidth="1"/>
    <col min="4366" max="4608" width="11.42578125" hidden="1"/>
    <col min="4609" max="4609" width="2" customWidth="1"/>
    <col min="4610" max="4610" width="2.42578125" customWidth="1"/>
    <col min="4611" max="4611" width="22" customWidth="1"/>
    <col min="4612" max="4612" width="68.85546875" customWidth="1"/>
    <col min="4613" max="4614" width="21" customWidth="1"/>
    <col min="4615" max="4615" width="4.85546875" customWidth="1"/>
    <col min="4616" max="4616" width="11.42578125" customWidth="1"/>
    <col min="4617" max="4617" width="64.140625" customWidth="1"/>
    <col min="4618" max="4619" width="21" customWidth="1"/>
    <col min="4620" max="4620" width="3.7109375" customWidth="1"/>
    <col min="4621" max="4621" width="4.5703125" customWidth="1"/>
    <col min="4622" max="4864" width="11.42578125" hidden="1"/>
    <col min="4865" max="4865" width="2" customWidth="1"/>
    <col min="4866" max="4866" width="2.42578125" customWidth="1"/>
    <col min="4867" max="4867" width="22" customWidth="1"/>
    <col min="4868" max="4868" width="68.85546875" customWidth="1"/>
    <col min="4869" max="4870" width="21" customWidth="1"/>
    <col min="4871" max="4871" width="4.85546875" customWidth="1"/>
    <col min="4872" max="4872" width="11.42578125" customWidth="1"/>
    <col min="4873" max="4873" width="64.140625" customWidth="1"/>
    <col min="4874" max="4875" width="21" customWidth="1"/>
    <col min="4876" max="4876" width="3.7109375" customWidth="1"/>
    <col min="4877" max="4877" width="4.5703125" customWidth="1"/>
    <col min="4878" max="5120" width="11.42578125" hidden="1"/>
    <col min="5121" max="5121" width="2" customWidth="1"/>
    <col min="5122" max="5122" width="2.42578125" customWidth="1"/>
    <col min="5123" max="5123" width="22" customWidth="1"/>
    <col min="5124" max="5124" width="68.85546875" customWidth="1"/>
    <col min="5125" max="5126" width="21" customWidth="1"/>
    <col min="5127" max="5127" width="4.85546875" customWidth="1"/>
    <col min="5128" max="5128" width="11.42578125" customWidth="1"/>
    <col min="5129" max="5129" width="64.140625" customWidth="1"/>
    <col min="5130" max="5131" width="21" customWidth="1"/>
    <col min="5132" max="5132" width="3.7109375" customWidth="1"/>
    <col min="5133" max="5133" width="4.5703125" customWidth="1"/>
    <col min="5134" max="5376" width="11.42578125" hidden="1"/>
    <col min="5377" max="5377" width="2" customWidth="1"/>
    <col min="5378" max="5378" width="2.42578125" customWidth="1"/>
    <col min="5379" max="5379" width="22" customWidth="1"/>
    <col min="5380" max="5380" width="68.85546875" customWidth="1"/>
    <col min="5381" max="5382" width="21" customWidth="1"/>
    <col min="5383" max="5383" width="4.85546875" customWidth="1"/>
    <col min="5384" max="5384" width="11.42578125" customWidth="1"/>
    <col min="5385" max="5385" width="64.140625" customWidth="1"/>
    <col min="5386" max="5387" width="21" customWidth="1"/>
    <col min="5388" max="5388" width="3.7109375" customWidth="1"/>
    <col min="5389" max="5389" width="4.5703125" customWidth="1"/>
    <col min="5390" max="5632" width="11.42578125" hidden="1"/>
    <col min="5633" max="5633" width="2" customWidth="1"/>
    <col min="5634" max="5634" width="2.42578125" customWidth="1"/>
    <col min="5635" max="5635" width="22" customWidth="1"/>
    <col min="5636" max="5636" width="68.85546875" customWidth="1"/>
    <col min="5637" max="5638" width="21" customWidth="1"/>
    <col min="5639" max="5639" width="4.85546875" customWidth="1"/>
    <col min="5640" max="5640" width="11.42578125" customWidth="1"/>
    <col min="5641" max="5641" width="64.140625" customWidth="1"/>
    <col min="5642" max="5643" width="21" customWidth="1"/>
    <col min="5644" max="5644" width="3.7109375" customWidth="1"/>
    <col min="5645" max="5645" width="4.5703125" customWidth="1"/>
    <col min="5646" max="5888" width="11.42578125" hidden="1"/>
    <col min="5889" max="5889" width="2" customWidth="1"/>
    <col min="5890" max="5890" width="2.42578125" customWidth="1"/>
    <col min="5891" max="5891" width="22" customWidth="1"/>
    <col min="5892" max="5892" width="68.85546875" customWidth="1"/>
    <col min="5893" max="5894" width="21" customWidth="1"/>
    <col min="5895" max="5895" width="4.85546875" customWidth="1"/>
    <col min="5896" max="5896" width="11.42578125" customWidth="1"/>
    <col min="5897" max="5897" width="64.140625" customWidth="1"/>
    <col min="5898" max="5899" width="21" customWidth="1"/>
    <col min="5900" max="5900" width="3.7109375" customWidth="1"/>
    <col min="5901" max="5901" width="4.5703125" customWidth="1"/>
    <col min="5902" max="6144" width="11.42578125" hidden="1"/>
    <col min="6145" max="6145" width="2" customWidth="1"/>
    <col min="6146" max="6146" width="2.42578125" customWidth="1"/>
    <col min="6147" max="6147" width="22" customWidth="1"/>
    <col min="6148" max="6148" width="68.85546875" customWidth="1"/>
    <col min="6149" max="6150" width="21" customWidth="1"/>
    <col min="6151" max="6151" width="4.85546875" customWidth="1"/>
    <col min="6152" max="6152" width="11.42578125" customWidth="1"/>
    <col min="6153" max="6153" width="64.140625" customWidth="1"/>
    <col min="6154" max="6155" width="21" customWidth="1"/>
    <col min="6156" max="6156" width="3.7109375" customWidth="1"/>
    <col min="6157" max="6157" width="4.5703125" customWidth="1"/>
    <col min="6158" max="6400" width="11.42578125" hidden="1"/>
    <col min="6401" max="6401" width="2" customWidth="1"/>
    <col min="6402" max="6402" width="2.42578125" customWidth="1"/>
    <col min="6403" max="6403" width="22" customWidth="1"/>
    <col min="6404" max="6404" width="68.85546875" customWidth="1"/>
    <col min="6405" max="6406" width="21" customWidth="1"/>
    <col min="6407" max="6407" width="4.85546875" customWidth="1"/>
    <col min="6408" max="6408" width="11.42578125" customWidth="1"/>
    <col min="6409" max="6409" width="64.140625" customWidth="1"/>
    <col min="6410" max="6411" width="21" customWidth="1"/>
    <col min="6412" max="6412" width="3.7109375" customWidth="1"/>
    <col min="6413" max="6413" width="4.5703125" customWidth="1"/>
    <col min="6414" max="6656" width="11.42578125" hidden="1"/>
    <col min="6657" max="6657" width="2" customWidth="1"/>
    <col min="6658" max="6658" width="2.42578125" customWidth="1"/>
    <col min="6659" max="6659" width="22" customWidth="1"/>
    <col min="6660" max="6660" width="68.85546875" customWidth="1"/>
    <col min="6661" max="6662" width="21" customWidth="1"/>
    <col min="6663" max="6663" width="4.85546875" customWidth="1"/>
    <col min="6664" max="6664" width="11.42578125" customWidth="1"/>
    <col min="6665" max="6665" width="64.140625" customWidth="1"/>
    <col min="6666" max="6667" width="21" customWidth="1"/>
    <col min="6668" max="6668" width="3.7109375" customWidth="1"/>
    <col min="6669" max="6669" width="4.5703125" customWidth="1"/>
    <col min="6670" max="6912" width="11.42578125" hidden="1"/>
    <col min="6913" max="6913" width="2" customWidth="1"/>
    <col min="6914" max="6914" width="2.42578125" customWidth="1"/>
    <col min="6915" max="6915" width="22" customWidth="1"/>
    <col min="6916" max="6916" width="68.85546875" customWidth="1"/>
    <col min="6917" max="6918" width="21" customWidth="1"/>
    <col min="6919" max="6919" width="4.85546875" customWidth="1"/>
    <col min="6920" max="6920" width="11.42578125" customWidth="1"/>
    <col min="6921" max="6921" width="64.140625" customWidth="1"/>
    <col min="6922" max="6923" width="21" customWidth="1"/>
    <col min="6924" max="6924" width="3.7109375" customWidth="1"/>
    <col min="6925" max="6925" width="4.5703125" customWidth="1"/>
    <col min="6926" max="7168" width="11.42578125" hidden="1"/>
    <col min="7169" max="7169" width="2" customWidth="1"/>
    <col min="7170" max="7170" width="2.42578125" customWidth="1"/>
    <col min="7171" max="7171" width="22" customWidth="1"/>
    <col min="7172" max="7172" width="68.85546875" customWidth="1"/>
    <col min="7173" max="7174" width="21" customWidth="1"/>
    <col min="7175" max="7175" width="4.85546875" customWidth="1"/>
    <col min="7176" max="7176" width="11.42578125" customWidth="1"/>
    <col min="7177" max="7177" width="64.140625" customWidth="1"/>
    <col min="7178" max="7179" width="21" customWidth="1"/>
    <col min="7180" max="7180" width="3.7109375" customWidth="1"/>
    <col min="7181" max="7181" width="4.5703125" customWidth="1"/>
    <col min="7182" max="7424" width="11.42578125" hidden="1"/>
    <col min="7425" max="7425" width="2" customWidth="1"/>
    <col min="7426" max="7426" width="2.42578125" customWidth="1"/>
    <col min="7427" max="7427" width="22" customWidth="1"/>
    <col min="7428" max="7428" width="68.85546875" customWidth="1"/>
    <col min="7429" max="7430" width="21" customWidth="1"/>
    <col min="7431" max="7431" width="4.85546875" customWidth="1"/>
    <col min="7432" max="7432" width="11.42578125" customWidth="1"/>
    <col min="7433" max="7433" width="64.140625" customWidth="1"/>
    <col min="7434" max="7435" width="21" customWidth="1"/>
    <col min="7436" max="7436" width="3.7109375" customWidth="1"/>
    <col min="7437" max="7437" width="4.5703125" customWidth="1"/>
    <col min="7438" max="7680" width="11.42578125" hidden="1"/>
    <col min="7681" max="7681" width="2" customWidth="1"/>
    <col min="7682" max="7682" width="2.42578125" customWidth="1"/>
    <col min="7683" max="7683" width="22" customWidth="1"/>
    <col min="7684" max="7684" width="68.85546875" customWidth="1"/>
    <col min="7685" max="7686" width="21" customWidth="1"/>
    <col min="7687" max="7687" width="4.85546875" customWidth="1"/>
    <col min="7688" max="7688" width="11.42578125" customWidth="1"/>
    <col min="7689" max="7689" width="64.140625" customWidth="1"/>
    <col min="7690" max="7691" width="21" customWidth="1"/>
    <col min="7692" max="7692" width="3.7109375" customWidth="1"/>
    <col min="7693" max="7693" width="4.5703125" customWidth="1"/>
    <col min="7694" max="7936" width="11.42578125" hidden="1"/>
    <col min="7937" max="7937" width="2" customWidth="1"/>
    <col min="7938" max="7938" width="2.42578125" customWidth="1"/>
    <col min="7939" max="7939" width="22" customWidth="1"/>
    <col min="7940" max="7940" width="68.85546875" customWidth="1"/>
    <col min="7941" max="7942" width="21" customWidth="1"/>
    <col min="7943" max="7943" width="4.85546875" customWidth="1"/>
    <col min="7944" max="7944" width="11.42578125" customWidth="1"/>
    <col min="7945" max="7945" width="64.140625" customWidth="1"/>
    <col min="7946" max="7947" width="21" customWidth="1"/>
    <col min="7948" max="7948" width="3.7109375" customWidth="1"/>
    <col min="7949" max="7949" width="4.5703125" customWidth="1"/>
    <col min="7950" max="8192" width="11.42578125" hidden="1"/>
    <col min="8193" max="8193" width="2" customWidth="1"/>
    <col min="8194" max="8194" width="2.42578125" customWidth="1"/>
    <col min="8195" max="8195" width="22" customWidth="1"/>
    <col min="8196" max="8196" width="68.85546875" customWidth="1"/>
    <col min="8197" max="8198" width="21" customWidth="1"/>
    <col min="8199" max="8199" width="4.85546875" customWidth="1"/>
    <col min="8200" max="8200" width="11.42578125" customWidth="1"/>
    <col min="8201" max="8201" width="64.140625" customWidth="1"/>
    <col min="8202" max="8203" width="21" customWidth="1"/>
    <col min="8204" max="8204" width="3.7109375" customWidth="1"/>
    <col min="8205" max="8205" width="4.5703125" customWidth="1"/>
    <col min="8206" max="8448" width="11.42578125" hidden="1"/>
    <col min="8449" max="8449" width="2" customWidth="1"/>
    <col min="8450" max="8450" width="2.42578125" customWidth="1"/>
    <col min="8451" max="8451" width="22" customWidth="1"/>
    <col min="8452" max="8452" width="68.85546875" customWidth="1"/>
    <col min="8453" max="8454" width="21" customWidth="1"/>
    <col min="8455" max="8455" width="4.85546875" customWidth="1"/>
    <col min="8456" max="8456" width="11.42578125" customWidth="1"/>
    <col min="8457" max="8457" width="64.140625" customWidth="1"/>
    <col min="8458" max="8459" width="21" customWidth="1"/>
    <col min="8460" max="8460" width="3.7109375" customWidth="1"/>
    <col min="8461" max="8461" width="4.5703125" customWidth="1"/>
    <col min="8462" max="8704" width="11.42578125" hidden="1"/>
    <col min="8705" max="8705" width="2" customWidth="1"/>
    <col min="8706" max="8706" width="2.42578125" customWidth="1"/>
    <col min="8707" max="8707" width="22" customWidth="1"/>
    <col min="8708" max="8708" width="68.85546875" customWidth="1"/>
    <col min="8709" max="8710" width="21" customWidth="1"/>
    <col min="8711" max="8711" width="4.85546875" customWidth="1"/>
    <col min="8712" max="8712" width="11.42578125" customWidth="1"/>
    <col min="8713" max="8713" width="64.140625" customWidth="1"/>
    <col min="8714" max="8715" width="21" customWidth="1"/>
    <col min="8716" max="8716" width="3.7109375" customWidth="1"/>
    <col min="8717" max="8717" width="4.5703125" customWidth="1"/>
    <col min="8718" max="8960" width="11.42578125" hidden="1"/>
    <col min="8961" max="8961" width="2" customWidth="1"/>
    <col min="8962" max="8962" width="2.42578125" customWidth="1"/>
    <col min="8963" max="8963" width="22" customWidth="1"/>
    <col min="8964" max="8964" width="68.85546875" customWidth="1"/>
    <col min="8965" max="8966" width="21" customWidth="1"/>
    <col min="8967" max="8967" width="4.85546875" customWidth="1"/>
    <col min="8968" max="8968" width="11.42578125" customWidth="1"/>
    <col min="8969" max="8969" width="64.140625" customWidth="1"/>
    <col min="8970" max="8971" width="21" customWidth="1"/>
    <col min="8972" max="8972" width="3.7109375" customWidth="1"/>
    <col min="8973" max="8973" width="4.5703125" customWidth="1"/>
    <col min="8974" max="9216" width="11.42578125" hidden="1"/>
    <col min="9217" max="9217" width="2" customWidth="1"/>
    <col min="9218" max="9218" width="2.42578125" customWidth="1"/>
    <col min="9219" max="9219" width="22" customWidth="1"/>
    <col min="9220" max="9220" width="68.85546875" customWidth="1"/>
    <col min="9221" max="9222" width="21" customWidth="1"/>
    <col min="9223" max="9223" width="4.85546875" customWidth="1"/>
    <col min="9224" max="9224" width="11.42578125" customWidth="1"/>
    <col min="9225" max="9225" width="64.140625" customWidth="1"/>
    <col min="9226" max="9227" width="21" customWidth="1"/>
    <col min="9228" max="9228" width="3.7109375" customWidth="1"/>
    <col min="9229" max="9229" width="4.5703125" customWidth="1"/>
    <col min="9230" max="9472" width="11.42578125" hidden="1"/>
    <col min="9473" max="9473" width="2" customWidth="1"/>
    <col min="9474" max="9474" width="2.42578125" customWidth="1"/>
    <col min="9475" max="9475" width="22" customWidth="1"/>
    <col min="9476" max="9476" width="68.85546875" customWidth="1"/>
    <col min="9477" max="9478" width="21" customWidth="1"/>
    <col min="9479" max="9479" width="4.85546875" customWidth="1"/>
    <col min="9480" max="9480" width="11.42578125" customWidth="1"/>
    <col min="9481" max="9481" width="64.140625" customWidth="1"/>
    <col min="9482" max="9483" width="21" customWidth="1"/>
    <col min="9484" max="9484" width="3.7109375" customWidth="1"/>
    <col min="9485" max="9485" width="4.5703125" customWidth="1"/>
    <col min="9486" max="9728" width="11.42578125" hidden="1"/>
    <col min="9729" max="9729" width="2" customWidth="1"/>
    <col min="9730" max="9730" width="2.42578125" customWidth="1"/>
    <col min="9731" max="9731" width="22" customWidth="1"/>
    <col min="9732" max="9732" width="68.85546875" customWidth="1"/>
    <col min="9733" max="9734" width="21" customWidth="1"/>
    <col min="9735" max="9735" width="4.85546875" customWidth="1"/>
    <col min="9736" max="9736" width="11.42578125" customWidth="1"/>
    <col min="9737" max="9737" width="64.140625" customWidth="1"/>
    <col min="9738" max="9739" width="21" customWidth="1"/>
    <col min="9740" max="9740" width="3.7109375" customWidth="1"/>
    <col min="9741" max="9741" width="4.5703125" customWidth="1"/>
    <col min="9742" max="9984" width="11.42578125" hidden="1"/>
    <col min="9985" max="9985" width="2" customWidth="1"/>
    <col min="9986" max="9986" width="2.42578125" customWidth="1"/>
    <col min="9987" max="9987" width="22" customWidth="1"/>
    <col min="9988" max="9988" width="68.85546875" customWidth="1"/>
    <col min="9989" max="9990" width="21" customWidth="1"/>
    <col min="9991" max="9991" width="4.85546875" customWidth="1"/>
    <col min="9992" max="9992" width="11.42578125" customWidth="1"/>
    <col min="9993" max="9993" width="64.140625" customWidth="1"/>
    <col min="9994" max="9995" width="21" customWidth="1"/>
    <col min="9996" max="9996" width="3.7109375" customWidth="1"/>
    <col min="9997" max="9997" width="4.5703125" customWidth="1"/>
    <col min="9998" max="10240" width="11.42578125" hidden="1"/>
    <col min="10241" max="10241" width="2" customWidth="1"/>
    <col min="10242" max="10242" width="2.42578125" customWidth="1"/>
    <col min="10243" max="10243" width="22" customWidth="1"/>
    <col min="10244" max="10244" width="68.85546875" customWidth="1"/>
    <col min="10245" max="10246" width="21" customWidth="1"/>
    <col min="10247" max="10247" width="4.85546875" customWidth="1"/>
    <col min="10248" max="10248" width="11.42578125" customWidth="1"/>
    <col min="10249" max="10249" width="64.140625" customWidth="1"/>
    <col min="10250" max="10251" width="21" customWidth="1"/>
    <col min="10252" max="10252" width="3.7109375" customWidth="1"/>
    <col min="10253" max="10253" width="4.5703125" customWidth="1"/>
    <col min="10254" max="10496" width="11.42578125" hidden="1"/>
    <col min="10497" max="10497" width="2" customWidth="1"/>
    <col min="10498" max="10498" width="2.42578125" customWidth="1"/>
    <col min="10499" max="10499" width="22" customWidth="1"/>
    <col min="10500" max="10500" width="68.85546875" customWidth="1"/>
    <col min="10501" max="10502" width="21" customWidth="1"/>
    <col min="10503" max="10503" width="4.85546875" customWidth="1"/>
    <col min="10504" max="10504" width="11.42578125" customWidth="1"/>
    <col min="10505" max="10505" width="64.140625" customWidth="1"/>
    <col min="10506" max="10507" width="21" customWidth="1"/>
    <col min="10508" max="10508" width="3.7109375" customWidth="1"/>
    <col min="10509" max="10509" width="4.5703125" customWidth="1"/>
    <col min="10510" max="10752" width="11.42578125" hidden="1"/>
    <col min="10753" max="10753" width="2" customWidth="1"/>
    <col min="10754" max="10754" width="2.42578125" customWidth="1"/>
    <col min="10755" max="10755" width="22" customWidth="1"/>
    <col min="10756" max="10756" width="68.85546875" customWidth="1"/>
    <col min="10757" max="10758" width="21" customWidth="1"/>
    <col min="10759" max="10759" width="4.85546875" customWidth="1"/>
    <col min="10760" max="10760" width="11.42578125" customWidth="1"/>
    <col min="10761" max="10761" width="64.140625" customWidth="1"/>
    <col min="10762" max="10763" width="21" customWidth="1"/>
    <col min="10764" max="10764" width="3.7109375" customWidth="1"/>
    <col min="10765" max="10765" width="4.5703125" customWidth="1"/>
    <col min="10766" max="11008" width="11.42578125" hidden="1"/>
    <col min="11009" max="11009" width="2" customWidth="1"/>
    <col min="11010" max="11010" width="2.42578125" customWidth="1"/>
    <col min="11011" max="11011" width="22" customWidth="1"/>
    <col min="11012" max="11012" width="68.85546875" customWidth="1"/>
    <col min="11013" max="11014" width="21" customWidth="1"/>
    <col min="11015" max="11015" width="4.85546875" customWidth="1"/>
    <col min="11016" max="11016" width="11.42578125" customWidth="1"/>
    <col min="11017" max="11017" width="64.140625" customWidth="1"/>
    <col min="11018" max="11019" width="21" customWidth="1"/>
    <col min="11020" max="11020" width="3.7109375" customWidth="1"/>
    <col min="11021" max="11021" width="4.5703125" customWidth="1"/>
    <col min="11022" max="11264" width="11.42578125" hidden="1"/>
    <col min="11265" max="11265" width="2" customWidth="1"/>
    <col min="11266" max="11266" width="2.42578125" customWidth="1"/>
    <col min="11267" max="11267" width="22" customWidth="1"/>
    <col min="11268" max="11268" width="68.85546875" customWidth="1"/>
    <col min="11269" max="11270" width="21" customWidth="1"/>
    <col min="11271" max="11271" width="4.85546875" customWidth="1"/>
    <col min="11272" max="11272" width="11.42578125" customWidth="1"/>
    <col min="11273" max="11273" width="64.140625" customWidth="1"/>
    <col min="11274" max="11275" width="21" customWidth="1"/>
    <col min="11276" max="11276" width="3.7109375" customWidth="1"/>
    <col min="11277" max="11277" width="4.5703125" customWidth="1"/>
    <col min="11278" max="11520" width="11.42578125" hidden="1"/>
    <col min="11521" max="11521" width="2" customWidth="1"/>
    <col min="11522" max="11522" width="2.42578125" customWidth="1"/>
    <col min="11523" max="11523" width="22" customWidth="1"/>
    <col min="11524" max="11524" width="68.85546875" customWidth="1"/>
    <col min="11525" max="11526" width="21" customWidth="1"/>
    <col min="11527" max="11527" width="4.85546875" customWidth="1"/>
    <col min="11528" max="11528" width="11.42578125" customWidth="1"/>
    <col min="11529" max="11529" width="64.140625" customWidth="1"/>
    <col min="11530" max="11531" width="21" customWidth="1"/>
    <col min="11532" max="11532" width="3.7109375" customWidth="1"/>
    <col min="11533" max="11533" width="4.5703125" customWidth="1"/>
    <col min="11534" max="11776" width="11.42578125" hidden="1"/>
    <col min="11777" max="11777" width="2" customWidth="1"/>
    <col min="11778" max="11778" width="2.42578125" customWidth="1"/>
    <col min="11779" max="11779" width="22" customWidth="1"/>
    <col min="11780" max="11780" width="68.85546875" customWidth="1"/>
    <col min="11781" max="11782" width="21" customWidth="1"/>
    <col min="11783" max="11783" width="4.85546875" customWidth="1"/>
    <col min="11784" max="11784" width="11.42578125" customWidth="1"/>
    <col min="11785" max="11785" width="64.140625" customWidth="1"/>
    <col min="11786" max="11787" width="21" customWidth="1"/>
    <col min="11788" max="11788" width="3.7109375" customWidth="1"/>
    <col min="11789" max="11789" width="4.5703125" customWidth="1"/>
    <col min="11790" max="12032" width="11.42578125" hidden="1"/>
    <col min="12033" max="12033" width="2" customWidth="1"/>
    <col min="12034" max="12034" width="2.42578125" customWidth="1"/>
    <col min="12035" max="12035" width="22" customWidth="1"/>
    <col min="12036" max="12036" width="68.85546875" customWidth="1"/>
    <col min="12037" max="12038" width="21" customWidth="1"/>
    <col min="12039" max="12039" width="4.85546875" customWidth="1"/>
    <col min="12040" max="12040" width="11.42578125" customWidth="1"/>
    <col min="12041" max="12041" width="64.140625" customWidth="1"/>
    <col min="12042" max="12043" width="21" customWidth="1"/>
    <col min="12044" max="12044" width="3.7109375" customWidth="1"/>
    <col min="12045" max="12045" width="4.5703125" customWidth="1"/>
    <col min="12046" max="12288" width="11.42578125" hidden="1"/>
    <col min="12289" max="12289" width="2" customWidth="1"/>
    <col min="12290" max="12290" width="2.42578125" customWidth="1"/>
    <col min="12291" max="12291" width="22" customWidth="1"/>
    <col min="12292" max="12292" width="68.85546875" customWidth="1"/>
    <col min="12293" max="12294" width="21" customWidth="1"/>
    <col min="12295" max="12295" width="4.85546875" customWidth="1"/>
    <col min="12296" max="12296" width="11.42578125" customWidth="1"/>
    <col min="12297" max="12297" width="64.140625" customWidth="1"/>
    <col min="12298" max="12299" width="21" customWidth="1"/>
    <col min="12300" max="12300" width="3.7109375" customWidth="1"/>
    <col min="12301" max="12301" width="4.5703125" customWidth="1"/>
    <col min="12302" max="12544" width="11.42578125" hidden="1"/>
    <col min="12545" max="12545" width="2" customWidth="1"/>
    <col min="12546" max="12546" width="2.42578125" customWidth="1"/>
    <col min="12547" max="12547" width="22" customWidth="1"/>
    <col min="12548" max="12548" width="68.85546875" customWidth="1"/>
    <col min="12549" max="12550" width="21" customWidth="1"/>
    <col min="12551" max="12551" width="4.85546875" customWidth="1"/>
    <col min="12552" max="12552" width="11.42578125" customWidth="1"/>
    <col min="12553" max="12553" width="64.140625" customWidth="1"/>
    <col min="12554" max="12555" width="21" customWidth="1"/>
    <col min="12556" max="12556" width="3.7109375" customWidth="1"/>
    <col min="12557" max="12557" width="4.5703125" customWidth="1"/>
    <col min="12558" max="12800" width="11.42578125" hidden="1"/>
    <col min="12801" max="12801" width="2" customWidth="1"/>
    <col min="12802" max="12802" width="2.42578125" customWidth="1"/>
    <col min="12803" max="12803" width="22" customWidth="1"/>
    <col min="12804" max="12804" width="68.85546875" customWidth="1"/>
    <col min="12805" max="12806" width="21" customWidth="1"/>
    <col min="12807" max="12807" width="4.85546875" customWidth="1"/>
    <col min="12808" max="12808" width="11.42578125" customWidth="1"/>
    <col min="12809" max="12809" width="64.140625" customWidth="1"/>
    <col min="12810" max="12811" width="21" customWidth="1"/>
    <col min="12812" max="12812" width="3.7109375" customWidth="1"/>
    <col min="12813" max="12813" width="4.5703125" customWidth="1"/>
    <col min="12814" max="13056" width="11.42578125" hidden="1"/>
    <col min="13057" max="13057" width="2" customWidth="1"/>
    <col min="13058" max="13058" width="2.42578125" customWidth="1"/>
    <col min="13059" max="13059" width="22" customWidth="1"/>
    <col min="13060" max="13060" width="68.85546875" customWidth="1"/>
    <col min="13061" max="13062" width="21" customWidth="1"/>
    <col min="13063" max="13063" width="4.85546875" customWidth="1"/>
    <col min="13064" max="13064" width="11.42578125" customWidth="1"/>
    <col min="13065" max="13065" width="64.140625" customWidth="1"/>
    <col min="13066" max="13067" width="21" customWidth="1"/>
    <col min="13068" max="13068" width="3.7109375" customWidth="1"/>
    <col min="13069" max="13069" width="4.5703125" customWidth="1"/>
    <col min="13070" max="13312" width="11.42578125" hidden="1"/>
    <col min="13313" max="13313" width="2" customWidth="1"/>
    <col min="13314" max="13314" width="2.42578125" customWidth="1"/>
    <col min="13315" max="13315" width="22" customWidth="1"/>
    <col min="13316" max="13316" width="68.85546875" customWidth="1"/>
    <col min="13317" max="13318" width="21" customWidth="1"/>
    <col min="13319" max="13319" width="4.85546875" customWidth="1"/>
    <col min="13320" max="13320" width="11.42578125" customWidth="1"/>
    <col min="13321" max="13321" width="64.140625" customWidth="1"/>
    <col min="13322" max="13323" width="21" customWidth="1"/>
    <col min="13324" max="13324" width="3.7109375" customWidth="1"/>
    <col min="13325" max="13325" width="4.5703125" customWidth="1"/>
    <col min="13326" max="13568" width="11.42578125" hidden="1"/>
    <col min="13569" max="13569" width="2" customWidth="1"/>
    <col min="13570" max="13570" width="2.42578125" customWidth="1"/>
    <col min="13571" max="13571" width="22" customWidth="1"/>
    <col min="13572" max="13572" width="68.85546875" customWidth="1"/>
    <col min="13573" max="13574" width="21" customWidth="1"/>
    <col min="13575" max="13575" width="4.85546875" customWidth="1"/>
    <col min="13576" max="13576" width="11.42578125" customWidth="1"/>
    <col min="13577" max="13577" width="64.140625" customWidth="1"/>
    <col min="13578" max="13579" width="21" customWidth="1"/>
    <col min="13580" max="13580" width="3.7109375" customWidth="1"/>
    <col min="13581" max="13581" width="4.5703125" customWidth="1"/>
    <col min="13582" max="13824" width="11.42578125" hidden="1"/>
    <col min="13825" max="13825" width="2" customWidth="1"/>
    <col min="13826" max="13826" width="2.42578125" customWidth="1"/>
    <col min="13827" max="13827" width="22" customWidth="1"/>
    <col min="13828" max="13828" width="68.85546875" customWidth="1"/>
    <col min="13829" max="13830" width="21" customWidth="1"/>
    <col min="13831" max="13831" width="4.85546875" customWidth="1"/>
    <col min="13832" max="13832" width="11.42578125" customWidth="1"/>
    <col min="13833" max="13833" width="64.140625" customWidth="1"/>
    <col min="13834" max="13835" width="21" customWidth="1"/>
    <col min="13836" max="13836" width="3.7109375" customWidth="1"/>
    <col min="13837" max="13837" width="4.5703125" customWidth="1"/>
    <col min="13838" max="14080" width="11.42578125" hidden="1"/>
    <col min="14081" max="14081" width="2" customWidth="1"/>
    <col min="14082" max="14082" width="2.42578125" customWidth="1"/>
    <col min="14083" max="14083" width="22" customWidth="1"/>
    <col min="14084" max="14084" width="68.85546875" customWidth="1"/>
    <col min="14085" max="14086" width="21" customWidth="1"/>
    <col min="14087" max="14087" width="4.85546875" customWidth="1"/>
    <col min="14088" max="14088" width="11.42578125" customWidth="1"/>
    <col min="14089" max="14089" width="64.140625" customWidth="1"/>
    <col min="14090" max="14091" width="21" customWidth="1"/>
    <col min="14092" max="14092" width="3.7109375" customWidth="1"/>
    <col min="14093" max="14093" width="4.5703125" customWidth="1"/>
    <col min="14094" max="14336" width="11.42578125" hidden="1"/>
    <col min="14337" max="14337" width="2" customWidth="1"/>
    <col min="14338" max="14338" width="2.42578125" customWidth="1"/>
    <col min="14339" max="14339" width="22" customWidth="1"/>
    <col min="14340" max="14340" width="68.85546875" customWidth="1"/>
    <col min="14341" max="14342" width="21" customWidth="1"/>
    <col min="14343" max="14343" width="4.85546875" customWidth="1"/>
    <col min="14344" max="14344" width="11.42578125" customWidth="1"/>
    <col min="14345" max="14345" width="64.140625" customWidth="1"/>
    <col min="14346" max="14347" width="21" customWidth="1"/>
    <col min="14348" max="14348" width="3.7109375" customWidth="1"/>
    <col min="14349" max="14349" width="4.5703125" customWidth="1"/>
    <col min="14350" max="14592" width="11.42578125" hidden="1"/>
    <col min="14593" max="14593" width="2" customWidth="1"/>
    <col min="14594" max="14594" width="2.42578125" customWidth="1"/>
    <col min="14595" max="14595" width="22" customWidth="1"/>
    <col min="14596" max="14596" width="68.85546875" customWidth="1"/>
    <col min="14597" max="14598" width="21" customWidth="1"/>
    <col min="14599" max="14599" width="4.85546875" customWidth="1"/>
    <col min="14600" max="14600" width="11.42578125" customWidth="1"/>
    <col min="14601" max="14601" width="64.140625" customWidth="1"/>
    <col min="14602" max="14603" width="21" customWidth="1"/>
    <col min="14604" max="14604" width="3.7109375" customWidth="1"/>
    <col min="14605" max="14605" width="4.5703125" customWidth="1"/>
    <col min="14606" max="14848" width="11.42578125" hidden="1"/>
    <col min="14849" max="14849" width="2" customWidth="1"/>
    <col min="14850" max="14850" width="2.42578125" customWidth="1"/>
    <col min="14851" max="14851" width="22" customWidth="1"/>
    <col min="14852" max="14852" width="68.85546875" customWidth="1"/>
    <col min="14853" max="14854" width="21" customWidth="1"/>
    <col min="14855" max="14855" width="4.85546875" customWidth="1"/>
    <col min="14856" max="14856" width="11.42578125" customWidth="1"/>
    <col min="14857" max="14857" width="64.140625" customWidth="1"/>
    <col min="14858" max="14859" width="21" customWidth="1"/>
    <col min="14860" max="14860" width="3.7109375" customWidth="1"/>
    <col min="14861" max="14861" width="4.5703125" customWidth="1"/>
    <col min="14862" max="15104" width="11.42578125" hidden="1"/>
    <col min="15105" max="15105" width="2" customWidth="1"/>
    <col min="15106" max="15106" width="2.42578125" customWidth="1"/>
    <col min="15107" max="15107" width="22" customWidth="1"/>
    <col min="15108" max="15108" width="68.85546875" customWidth="1"/>
    <col min="15109" max="15110" width="21" customWidth="1"/>
    <col min="15111" max="15111" width="4.85546875" customWidth="1"/>
    <col min="15112" max="15112" width="11.42578125" customWidth="1"/>
    <col min="15113" max="15113" width="64.140625" customWidth="1"/>
    <col min="15114" max="15115" width="21" customWidth="1"/>
    <col min="15116" max="15116" width="3.7109375" customWidth="1"/>
    <col min="15117" max="15117" width="4.5703125" customWidth="1"/>
    <col min="15118" max="15360" width="11.42578125" hidden="1"/>
    <col min="15361" max="15361" width="2" customWidth="1"/>
    <col min="15362" max="15362" width="2.42578125" customWidth="1"/>
    <col min="15363" max="15363" width="22" customWidth="1"/>
    <col min="15364" max="15364" width="68.85546875" customWidth="1"/>
    <col min="15365" max="15366" width="21" customWidth="1"/>
    <col min="15367" max="15367" width="4.85546875" customWidth="1"/>
    <col min="15368" max="15368" width="11.42578125" customWidth="1"/>
    <col min="15369" max="15369" width="64.140625" customWidth="1"/>
    <col min="15370" max="15371" width="21" customWidth="1"/>
    <col min="15372" max="15372" width="3.7109375" customWidth="1"/>
    <col min="15373" max="15373" width="4.5703125" customWidth="1"/>
    <col min="15374" max="15616" width="11.42578125" hidden="1"/>
    <col min="15617" max="15617" width="2" customWidth="1"/>
    <col min="15618" max="15618" width="2.42578125" customWidth="1"/>
    <col min="15619" max="15619" width="22" customWidth="1"/>
    <col min="15620" max="15620" width="68.85546875" customWidth="1"/>
    <col min="15621" max="15622" width="21" customWidth="1"/>
    <col min="15623" max="15623" width="4.85546875" customWidth="1"/>
    <col min="15624" max="15624" width="11.42578125" customWidth="1"/>
    <col min="15625" max="15625" width="64.140625" customWidth="1"/>
    <col min="15626" max="15627" width="21" customWidth="1"/>
    <col min="15628" max="15628" width="3.7109375" customWidth="1"/>
    <col min="15629" max="15629" width="4.5703125" customWidth="1"/>
    <col min="15630" max="15872" width="11.42578125" hidden="1"/>
    <col min="15873" max="15873" width="2" customWidth="1"/>
    <col min="15874" max="15874" width="2.42578125" customWidth="1"/>
    <col min="15875" max="15875" width="22" customWidth="1"/>
    <col min="15876" max="15876" width="68.85546875" customWidth="1"/>
    <col min="15877" max="15878" width="21" customWidth="1"/>
    <col min="15879" max="15879" width="4.85546875" customWidth="1"/>
    <col min="15880" max="15880" width="11.42578125" customWidth="1"/>
    <col min="15881" max="15881" width="64.140625" customWidth="1"/>
    <col min="15882" max="15883" width="21" customWidth="1"/>
    <col min="15884" max="15884" width="3.7109375" customWidth="1"/>
    <col min="15885" max="15885" width="4.5703125" customWidth="1"/>
    <col min="15886" max="16128" width="11.42578125" hidden="1"/>
    <col min="16129" max="16129" width="2" customWidth="1"/>
    <col min="16130" max="16130" width="2.42578125" customWidth="1"/>
    <col min="16131" max="16131" width="22" customWidth="1"/>
    <col min="16132" max="16132" width="68.85546875" customWidth="1"/>
    <col min="16133" max="16134" width="21" customWidth="1"/>
    <col min="16135" max="16135" width="4.85546875" customWidth="1"/>
    <col min="16136" max="16136" width="11.42578125" customWidth="1"/>
    <col min="16137" max="16137" width="64.140625" customWidth="1"/>
    <col min="16138" max="16139" width="21" customWidth="1"/>
    <col min="16140" max="16140" width="3.7109375" customWidth="1"/>
    <col min="16141" max="16141" width="4.5703125" customWidth="1"/>
    <col min="16142" max="16384" width="11.42578125" hidden="1"/>
  </cols>
  <sheetData>
    <row r="1" spans="2:12" x14ac:dyDescent="0.25"/>
    <row r="2" spans="2:12" x14ac:dyDescent="0.25">
      <c r="B2" s="72"/>
      <c r="C2" s="73"/>
      <c r="D2" s="74" t="s">
        <v>70</v>
      </c>
      <c r="E2" s="74"/>
      <c r="F2" s="74"/>
      <c r="G2" s="74"/>
      <c r="H2" s="74"/>
      <c r="I2" s="74"/>
      <c r="J2" s="74"/>
      <c r="K2" s="73"/>
      <c r="L2" s="73"/>
    </row>
    <row r="3" spans="2:12" x14ac:dyDescent="0.25">
      <c r="C3" s="75"/>
      <c r="D3" s="74" t="s">
        <v>71</v>
      </c>
      <c r="E3" s="74"/>
      <c r="F3" s="74"/>
      <c r="G3" s="74"/>
      <c r="H3" s="74"/>
      <c r="I3" s="74"/>
      <c r="J3" s="74"/>
      <c r="K3" s="75"/>
      <c r="L3" s="75"/>
    </row>
    <row r="4" spans="2:12" x14ac:dyDescent="0.25">
      <c r="C4" s="75"/>
      <c r="D4" s="74" t="s">
        <v>72</v>
      </c>
      <c r="E4" s="74"/>
      <c r="F4" s="74"/>
      <c r="G4" s="74"/>
      <c r="H4" s="74"/>
      <c r="I4" s="74"/>
      <c r="J4" s="74"/>
      <c r="K4" s="75"/>
      <c r="L4" s="75"/>
    </row>
    <row r="5" spans="2:12" x14ac:dyDescent="0.25">
      <c r="C5" s="75"/>
      <c r="D5" s="74" t="s">
        <v>3</v>
      </c>
      <c r="E5" s="74"/>
      <c r="F5" s="74"/>
      <c r="G5" s="74"/>
      <c r="H5" s="74"/>
      <c r="I5" s="74"/>
      <c r="J5" s="74"/>
      <c r="K5" s="75"/>
      <c r="L5" s="75"/>
    </row>
    <row r="6" spans="2:12" x14ac:dyDescent="0.25">
      <c r="B6" s="76"/>
      <c r="C6" s="76"/>
      <c r="D6" s="74" t="str">
        <f>+ESF!D8</f>
        <v>Instituto Electoral y de Participación Ciudadana del Estado de Jalisco</v>
      </c>
      <c r="E6" s="74"/>
      <c r="F6" s="74"/>
      <c r="G6" s="74"/>
      <c r="H6" s="74"/>
      <c r="I6" s="74"/>
      <c r="J6" s="74"/>
      <c r="K6" s="72"/>
      <c r="L6" s="72"/>
    </row>
    <row r="7" spans="2:12" x14ac:dyDescent="0.25">
      <c r="B7" s="76"/>
      <c r="C7" s="77"/>
      <c r="D7" s="78"/>
      <c r="E7" s="78"/>
      <c r="G7" s="78"/>
      <c r="H7" s="78"/>
      <c r="I7" s="78"/>
      <c r="J7" s="78"/>
      <c r="K7" s="78"/>
      <c r="L7" s="72"/>
    </row>
    <row r="8" spans="2:12" x14ac:dyDescent="0.25">
      <c r="B8" s="76"/>
      <c r="C8" s="76"/>
      <c r="D8" s="76"/>
      <c r="E8" s="76"/>
      <c r="F8" s="76"/>
      <c r="G8" s="79"/>
      <c r="H8" s="80"/>
      <c r="I8" s="80"/>
      <c r="J8" s="72"/>
      <c r="K8" s="72"/>
      <c r="L8" s="72"/>
    </row>
    <row r="9" spans="2:12" x14ac:dyDescent="0.25">
      <c r="B9" s="81"/>
      <c r="C9" s="81"/>
      <c r="D9" s="81"/>
      <c r="E9" s="82"/>
      <c r="F9" s="82"/>
      <c r="G9" s="83"/>
      <c r="H9" s="80"/>
      <c r="I9" s="80"/>
      <c r="J9" s="72"/>
      <c r="K9" s="72"/>
      <c r="L9" s="72"/>
    </row>
    <row r="10" spans="2:12" x14ac:dyDescent="0.25">
      <c r="B10" s="84"/>
      <c r="C10" s="85" t="s">
        <v>73</v>
      </c>
      <c r="D10" s="85"/>
      <c r="E10" s="86">
        <v>2019</v>
      </c>
      <c r="F10" s="86">
        <v>2018</v>
      </c>
      <c r="G10" s="87"/>
      <c r="H10" s="85" t="s">
        <v>73</v>
      </c>
      <c r="I10" s="85"/>
      <c r="J10" s="86">
        <v>2019</v>
      </c>
      <c r="K10" s="86">
        <v>2018</v>
      </c>
      <c r="L10" s="88"/>
    </row>
    <row r="11" spans="2:12" x14ac:dyDescent="0.25">
      <c r="B11" s="89"/>
      <c r="C11" s="90"/>
      <c r="D11" s="90"/>
      <c r="E11" s="91"/>
      <c r="F11" s="91"/>
      <c r="G11" s="80"/>
      <c r="H11" s="80"/>
      <c r="I11" s="80"/>
      <c r="J11" s="72"/>
      <c r="K11" s="72"/>
      <c r="L11" s="92"/>
    </row>
    <row r="12" spans="2:12" x14ac:dyDescent="0.25">
      <c r="B12" s="93"/>
      <c r="C12" s="94" t="s">
        <v>74</v>
      </c>
      <c r="D12" s="94"/>
      <c r="E12" s="95"/>
      <c r="F12" s="95"/>
      <c r="G12" s="96"/>
      <c r="H12" s="94" t="s">
        <v>75</v>
      </c>
      <c r="I12" s="94"/>
      <c r="J12" s="95"/>
      <c r="K12" s="95"/>
      <c r="L12" s="97"/>
    </row>
    <row r="13" spans="2:12" x14ac:dyDescent="0.25">
      <c r="B13" s="98"/>
      <c r="C13" s="99" t="s">
        <v>76</v>
      </c>
      <c r="D13" s="99"/>
      <c r="E13" s="37">
        <f>SUM(E14:E20)</f>
        <v>1902254.75</v>
      </c>
      <c r="F13" s="37">
        <f>SUM(F14:F20)</f>
        <v>7327119.9800000004</v>
      </c>
      <c r="G13" s="96"/>
      <c r="H13" s="94" t="s">
        <v>77</v>
      </c>
      <c r="I13" s="94"/>
      <c r="J13" s="37">
        <f>SUM(J14:J16)</f>
        <v>88153657.310000002</v>
      </c>
      <c r="K13" s="37">
        <f>SUM(K14:K16)</f>
        <v>360836206</v>
      </c>
      <c r="L13" s="100"/>
    </row>
    <row r="14" spans="2:12" x14ac:dyDescent="0.25">
      <c r="B14" s="101"/>
      <c r="C14" s="102" t="s">
        <v>78</v>
      </c>
      <c r="D14" s="102"/>
      <c r="E14" s="103">
        <v>0</v>
      </c>
      <c r="F14" s="103">
        <v>0</v>
      </c>
      <c r="G14" s="96"/>
      <c r="H14" s="102" t="s">
        <v>79</v>
      </c>
      <c r="I14" s="102"/>
      <c r="J14" s="103">
        <v>55977032.560000002</v>
      </c>
      <c r="K14" s="103">
        <v>258763044</v>
      </c>
      <c r="L14" s="100"/>
    </row>
    <row r="15" spans="2:12" x14ac:dyDescent="0.25">
      <c r="B15" s="101"/>
      <c r="C15" s="102" t="s">
        <v>80</v>
      </c>
      <c r="D15" s="102"/>
      <c r="E15" s="103">
        <v>0</v>
      </c>
      <c r="F15" s="103">
        <v>0</v>
      </c>
      <c r="G15" s="96"/>
      <c r="H15" s="102" t="s">
        <v>81</v>
      </c>
      <c r="I15" s="102"/>
      <c r="J15" s="103">
        <v>1882105.51</v>
      </c>
      <c r="K15" s="103">
        <v>11894835</v>
      </c>
      <c r="L15" s="100"/>
    </row>
    <row r="16" spans="2:12" x14ac:dyDescent="0.25">
      <c r="B16" s="101"/>
      <c r="C16" s="102" t="s">
        <v>82</v>
      </c>
      <c r="D16" s="102"/>
      <c r="E16" s="103">
        <v>0</v>
      </c>
      <c r="F16" s="103">
        <v>0</v>
      </c>
      <c r="G16" s="96"/>
      <c r="H16" s="102" t="s">
        <v>83</v>
      </c>
      <c r="I16" s="102"/>
      <c r="J16" s="103">
        <v>30294519.239999998</v>
      </c>
      <c r="K16" s="103">
        <v>90178327</v>
      </c>
      <c r="L16" s="100"/>
    </row>
    <row r="17" spans="2:12" x14ac:dyDescent="0.25">
      <c r="B17" s="101"/>
      <c r="C17" s="102" t="s">
        <v>84</v>
      </c>
      <c r="D17" s="102"/>
      <c r="E17" s="103">
        <v>0</v>
      </c>
      <c r="F17" s="103">
        <v>0</v>
      </c>
      <c r="G17" s="96"/>
      <c r="H17" s="104"/>
      <c r="I17" s="105"/>
      <c r="J17" s="106"/>
      <c r="K17" s="106"/>
      <c r="L17" s="100"/>
    </row>
    <row r="18" spans="2:12" x14ac:dyDescent="0.25">
      <c r="B18" s="101"/>
      <c r="C18" s="102" t="s">
        <v>85</v>
      </c>
      <c r="D18" s="102"/>
      <c r="E18" s="103">
        <v>720527.15</v>
      </c>
      <c r="F18" s="103">
        <v>712793.37</v>
      </c>
      <c r="G18" s="96"/>
      <c r="H18" s="94" t="s">
        <v>86</v>
      </c>
      <c r="I18" s="94"/>
      <c r="J18" s="37">
        <f>SUM(J19:J27)</f>
        <v>99646372.799999997</v>
      </c>
      <c r="K18" s="37">
        <f>SUM(K19:K27)</f>
        <v>442835396</v>
      </c>
      <c r="L18" s="100"/>
    </row>
    <row r="19" spans="2:12" x14ac:dyDescent="0.25">
      <c r="B19" s="101"/>
      <c r="C19" s="102" t="s">
        <v>87</v>
      </c>
      <c r="D19" s="102"/>
      <c r="E19" s="103">
        <v>0</v>
      </c>
      <c r="F19" s="103">
        <v>0</v>
      </c>
      <c r="G19" s="96"/>
      <c r="H19" s="102" t="s">
        <v>88</v>
      </c>
      <c r="I19" s="102"/>
      <c r="J19" s="103">
        <v>99646372.799999997</v>
      </c>
      <c r="K19" s="103">
        <v>442835396</v>
      </c>
      <c r="L19" s="100"/>
    </row>
    <row r="20" spans="2:12" x14ac:dyDescent="0.25">
      <c r="B20" s="101"/>
      <c r="C20" s="102" t="s">
        <v>89</v>
      </c>
      <c r="D20" s="102"/>
      <c r="E20" s="103">
        <v>1181727.6000000001</v>
      </c>
      <c r="F20" s="103">
        <v>6614326.6100000003</v>
      </c>
      <c r="G20" s="96"/>
      <c r="H20" s="102" t="s">
        <v>90</v>
      </c>
      <c r="I20" s="102"/>
      <c r="J20" s="103">
        <v>0</v>
      </c>
      <c r="K20" s="103">
        <v>0</v>
      </c>
      <c r="L20" s="100"/>
    </row>
    <row r="21" spans="2:12" ht="22.5" customHeight="1" x14ac:dyDescent="0.25">
      <c r="B21" s="101"/>
      <c r="C21" s="102"/>
      <c r="D21" s="102"/>
      <c r="E21" s="103"/>
      <c r="F21" s="103"/>
      <c r="G21" s="96"/>
      <c r="H21" s="102" t="s">
        <v>91</v>
      </c>
      <c r="I21" s="102"/>
      <c r="J21" s="103">
        <v>0</v>
      </c>
      <c r="K21" s="103">
        <v>0</v>
      </c>
      <c r="L21" s="100"/>
    </row>
    <row r="22" spans="2:12" ht="15" customHeight="1" x14ac:dyDescent="0.25">
      <c r="B22" s="98"/>
      <c r="C22" s="107" t="s">
        <v>92</v>
      </c>
      <c r="D22" s="107"/>
      <c r="E22" s="106"/>
      <c r="F22" s="106"/>
      <c r="G22" s="96"/>
      <c r="H22" s="102" t="s">
        <v>93</v>
      </c>
      <c r="I22" s="102"/>
      <c r="J22" s="103">
        <v>0</v>
      </c>
      <c r="K22" s="103">
        <v>0</v>
      </c>
      <c r="L22" s="100"/>
    </row>
    <row r="23" spans="2:12" ht="25.5" customHeight="1" x14ac:dyDescent="0.25">
      <c r="B23" s="98"/>
      <c r="C23" s="107"/>
      <c r="D23" s="107"/>
      <c r="E23" s="37">
        <f>SUM(E24:E25)</f>
        <v>182250913.24000001</v>
      </c>
      <c r="F23" s="37">
        <f>SUM(F24:F25)</f>
        <v>932308695.94000006</v>
      </c>
      <c r="G23" s="96"/>
      <c r="H23" s="102" t="s">
        <v>94</v>
      </c>
      <c r="I23" s="102"/>
      <c r="J23" s="103">
        <v>0</v>
      </c>
      <c r="K23" s="103">
        <v>0</v>
      </c>
      <c r="L23" s="100"/>
    </row>
    <row r="24" spans="2:12" ht="24" customHeight="1" x14ac:dyDescent="0.25">
      <c r="B24" s="101"/>
      <c r="C24" s="102" t="s">
        <v>95</v>
      </c>
      <c r="D24" s="102"/>
      <c r="E24" s="42">
        <v>0</v>
      </c>
      <c r="F24" s="42">
        <v>0</v>
      </c>
      <c r="G24" s="96"/>
      <c r="H24" s="102" t="s">
        <v>96</v>
      </c>
      <c r="I24" s="102"/>
      <c r="J24" s="103">
        <v>0</v>
      </c>
      <c r="K24" s="103">
        <v>0</v>
      </c>
      <c r="L24" s="100"/>
    </row>
    <row r="25" spans="2:12" x14ac:dyDescent="0.25">
      <c r="B25" s="101"/>
      <c r="C25" s="102" t="s">
        <v>97</v>
      </c>
      <c r="D25" s="102"/>
      <c r="E25" s="42">
        <v>182250913.24000001</v>
      </c>
      <c r="F25" s="42">
        <v>932308695.94000006</v>
      </c>
      <c r="G25" s="96"/>
      <c r="H25" s="102" t="s">
        <v>98</v>
      </c>
      <c r="I25" s="102"/>
      <c r="J25" s="103">
        <v>0</v>
      </c>
      <c r="K25" s="103">
        <v>0</v>
      </c>
      <c r="L25" s="100"/>
    </row>
    <row r="26" spans="2:12" x14ac:dyDescent="0.25">
      <c r="B26" s="98"/>
      <c r="C26" s="104"/>
      <c r="D26" s="105"/>
      <c r="E26" s="106"/>
      <c r="F26" s="106"/>
      <c r="G26" s="96"/>
      <c r="H26" s="102" t="s">
        <v>99</v>
      </c>
      <c r="I26" s="102"/>
      <c r="J26" s="103">
        <v>0</v>
      </c>
      <c r="K26" s="103">
        <v>0</v>
      </c>
      <c r="L26" s="100"/>
    </row>
    <row r="27" spans="2:12" x14ac:dyDescent="0.25">
      <c r="B27" s="101"/>
      <c r="C27" s="99" t="s">
        <v>100</v>
      </c>
      <c r="D27" s="99"/>
      <c r="E27" s="37">
        <f>SUM(E28:E32)</f>
        <v>0</v>
      </c>
      <c r="F27" s="37">
        <f>SUM(F28:F32)</f>
        <v>0</v>
      </c>
      <c r="G27" s="96"/>
      <c r="H27" s="102" t="s">
        <v>101</v>
      </c>
      <c r="I27" s="102"/>
      <c r="J27" s="103">
        <v>0</v>
      </c>
      <c r="K27" s="103">
        <v>0</v>
      </c>
      <c r="L27" s="100"/>
    </row>
    <row r="28" spans="2:12" x14ac:dyDescent="0.25">
      <c r="B28" s="101"/>
      <c r="C28" s="102" t="s">
        <v>102</v>
      </c>
      <c r="D28" s="102"/>
      <c r="E28" s="103">
        <v>0</v>
      </c>
      <c r="F28" s="103">
        <v>0</v>
      </c>
      <c r="G28" s="96"/>
      <c r="H28" s="104"/>
      <c r="I28" s="105"/>
      <c r="J28" s="106"/>
      <c r="K28" s="106"/>
      <c r="L28" s="100"/>
    </row>
    <row r="29" spans="2:12" x14ac:dyDescent="0.25">
      <c r="B29" s="101"/>
      <c r="C29" s="102" t="s">
        <v>103</v>
      </c>
      <c r="D29" s="102"/>
      <c r="E29" s="103">
        <v>0</v>
      </c>
      <c r="F29" s="103">
        <v>0</v>
      </c>
      <c r="G29" s="96"/>
      <c r="H29" s="99" t="s">
        <v>104</v>
      </c>
      <c r="I29" s="99"/>
      <c r="J29" s="37">
        <f>SUM(J30:J32)</f>
        <v>0</v>
      </c>
      <c r="K29" s="37">
        <f>SUM(K30:K32)</f>
        <v>0</v>
      </c>
      <c r="L29" s="100"/>
    </row>
    <row r="30" spans="2:12" x14ac:dyDescent="0.25">
      <c r="B30" s="101"/>
      <c r="C30" s="102" t="s">
        <v>105</v>
      </c>
      <c r="D30" s="102"/>
      <c r="E30" s="103">
        <v>0</v>
      </c>
      <c r="F30" s="103">
        <v>0</v>
      </c>
      <c r="G30" s="96"/>
      <c r="H30" s="102" t="s">
        <v>106</v>
      </c>
      <c r="I30" s="102"/>
      <c r="J30" s="103">
        <v>0</v>
      </c>
      <c r="K30" s="103">
        <v>0</v>
      </c>
      <c r="L30" s="100"/>
    </row>
    <row r="31" spans="2:12" x14ac:dyDescent="0.25">
      <c r="B31" s="101"/>
      <c r="C31" s="102" t="s">
        <v>107</v>
      </c>
      <c r="D31" s="102"/>
      <c r="E31" s="103">
        <v>0</v>
      </c>
      <c r="F31" s="103">
        <v>0</v>
      </c>
      <c r="G31" s="96"/>
      <c r="H31" s="102" t="s">
        <v>51</v>
      </c>
      <c r="I31" s="102"/>
      <c r="J31" s="103">
        <v>0</v>
      </c>
      <c r="K31" s="103">
        <v>0</v>
      </c>
      <c r="L31" s="100"/>
    </row>
    <row r="32" spans="2:12" x14ac:dyDescent="0.25">
      <c r="B32" s="101"/>
      <c r="C32" s="102" t="s">
        <v>108</v>
      </c>
      <c r="D32" s="102"/>
      <c r="E32" s="103">
        <v>0</v>
      </c>
      <c r="F32" s="103">
        <v>0</v>
      </c>
      <c r="G32" s="96"/>
      <c r="H32" s="102" t="s">
        <v>109</v>
      </c>
      <c r="I32" s="102"/>
      <c r="J32" s="103">
        <v>0</v>
      </c>
      <c r="K32" s="103">
        <v>0</v>
      </c>
      <c r="L32" s="100"/>
    </row>
    <row r="33" spans="2:12" x14ac:dyDescent="0.25">
      <c r="B33" s="98"/>
      <c r="C33" s="104"/>
      <c r="D33" s="108"/>
      <c r="E33" s="95"/>
      <c r="F33" s="95"/>
      <c r="G33" s="96"/>
      <c r="H33" s="104"/>
      <c r="I33" s="105"/>
      <c r="J33" s="106"/>
      <c r="K33" s="106"/>
      <c r="L33" s="100"/>
    </row>
    <row r="34" spans="2:12" x14ac:dyDescent="0.25">
      <c r="B34" s="109"/>
      <c r="C34" s="99" t="s">
        <v>110</v>
      </c>
      <c r="D34" s="99"/>
      <c r="E34" s="37">
        <f>E13+E23+E27</f>
        <v>184153167.99000001</v>
      </c>
      <c r="F34" s="37">
        <f>F13+F23+F27</f>
        <v>939635815.92000008</v>
      </c>
      <c r="G34" s="110"/>
      <c r="H34" s="94" t="s">
        <v>111</v>
      </c>
      <c r="I34" s="94"/>
      <c r="J34" s="49">
        <f>SUM(J35:J39)</f>
        <v>0</v>
      </c>
      <c r="K34" s="49">
        <f>SUM(K35:K39)</f>
        <v>0</v>
      </c>
      <c r="L34" s="100"/>
    </row>
    <row r="35" spans="2:12" x14ac:dyDescent="0.25">
      <c r="B35" s="98"/>
      <c r="C35" s="111"/>
      <c r="D35" s="111"/>
      <c r="E35" s="95"/>
      <c r="F35" s="95"/>
      <c r="G35" s="96"/>
      <c r="H35" s="102" t="s">
        <v>112</v>
      </c>
      <c r="I35" s="102"/>
      <c r="J35" s="103">
        <v>0</v>
      </c>
      <c r="K35" s="103">
        <v>0</v>
      </c>
      <c r="L35" s="100"/>
    </row>
    <row r="36" spans="2:12" x14ac:dyDescent="0.25">
      <c r="B36" s="112"/>
      <c r="C36" s="96"/>
      <c r="D36" s="96"/>
      <c r="E36" s="96"/>
      <c r="F36" s="96"/>
      <c r="G36" s="96"/>
      <c r="H36" s="102" t="s">
        <v>113</v>
      </c>
      <c r="I36" s="102"/>
      <c r="J36" s="103">
        <v>0</v>
      </c>
      <c r="K36" s="103">
        <v>0</v>
      </c>
      <c r="L36" s="100"/>
    </row>
    <row r="37" spans="2:12" x14ac:dyDescent="0.25">
      <c r="B37" s="112"/>
      <c r="C37" s="96"/>
      <c r="D37" s="96"/>
      <c r="E37" s="96"/>
      <c r="F37" s="96"/>
      <c r="G37" s="96"/>
      <c r="H37" s="102" t="s">
        <v>114</v>
      </c>
      <c r="I37" s="102"/>
      <c r="J37" s="103">
        <v>0</v>
      </c>
      <c r="K37" s="103">
        <v>0</v>
      </c>
      <c r="L37" s="100"/>
    </row>
    <row r="38" spans="2:12" x14ac:dyDescent="0.25">
      <c r="B38" s="112"/>
      <c r="C38" s="96"/>
      <c r="D38" s="96"/>
      <c r="E38" s="96"/>
      <c r="F38" s="96"/>
      <c r="G38" s="96"/>
      <c r="H38" s="102" t="s">
        <v>115</v>
      </c>
      <c r="I38" s="102"/>
      <c r="J38" s="103">
        <v>0</v>
      </c>
      <c r="K38" s="103">
        <v>0</v>
      </c>
      <c r="L38" s="100"/>
    </row>
    <row r="39" spans="2:12" x14ac:dyDescent="0.25">
      <c r="B39" s="112"/>
      <c r="C39" s="96"/>
      <c r="D39" s="96"/>
      <c r="E39" s="96"/>
      <c r="F39" s="96"/>
      <c r="G39" s="96"/>
      <c r="H39" s="102" t="s">
        <v>116</v>
      </c>
      <c r="I39" s="102"/>
      <c r="J39" s="103">
        <v>0</v>
      </c>
      <c r="K39" s="103">
        <v>0</v>
      </c>
      <c r="L39" s="100"/>
    </row>
    <row r="40" spans="2:12" x14ac:dyDescent="0.25">
      <c r="B40" s="112"/>
      <c r="C40" s="96"/>
      <c r="D40" s="96"/>
      <c r="E40" s="96"/>
      <c r="F40" s="96"/>
      <c r="G40" s="96"/>
      <c r="H40" s="104"/>
      <c r="I40" s="105"/>
      <c r="J40" s="106"/>
      <c r="K40" s="106"/>
      <c r="L40" s="100"/>
    </row>
    <row r="41" spans="2:12" x14ac:dyDescent="0.25">
      <c r="B41" s="112"/>
      <c r="C41" s="96"/>
      <c r="D41" s="96"/>
      <c r="E41" s="96"/>
      <c r="F41" s="96"/>
      <c r="G41" s="96"/>
      <c r="H41" s="99" t="s">
        <v>117</v>
      </c>
      <c r="I41" s="99"/>
      <c r="J41" s="49">
        <f>SUM(J42:J47)</f>
        <v>41258214.009999998</v>
      </c>
      <c r="K41" s="49">
        <f>SUM(K42:K47)</f>
        <v>3514619</v>
      </c>
      <c r="L41" s="100"/>
    </row>
    <row r="42" spans="2:12" x14ac:dyDescent="0.25">
      <c r="B42" s="112"/>
      <c r="C42" s="96"/>
      <c r="D42" s="96"/>
      <c r="E42" s="96"/>
      <c r="F42" s="96"/>
      <c r="G42" s="96"/>
      <c r="H42" s="102" t="s">
        <v>118</v>
      </c>
      <c r="I42" s="102"/>
      <c r="J42" s="103">
        <v>41255411.549999997</v>
      </c>
      <c r="K42" s="103">
        <v>3514619</v>
      </c>
      <c r="L42" s="100"/>
    </row>
    <row r="43" spans="2:12" x14ac:dyDescent="0.25">
      <c r="B43" s="112"/>
      <c r="C43" s="96"/>
      <c r="D43" s="96"/>
      <c r="E43" s="96"/>
      <c r="F43" s="96"/>
      <c r="G43" s="96"/>
      <c r="H43" s="102" t="s">
        <v>119</v>
      </c>
      <c r="I43" s="102"/>
      <c r="J43" s="103">
        <v>0</v>
      </c>
      <c r="K43" s="103">
        <v>0</v>
      </c>
      <c r="L43" s="100"/>
    </row>
    <row r="44" spans="2:12" x14ac:dyDescent="0.25">
      <c r="B44" s="112"/>
      <c r="C44" s="96"/>
      <c r="D44" s="96"/>
      <c r="E44" s="96"/>
      <c r="F44" s="96"/>
      <c r="G44" s="96"/>
      <c r="H44" s="102" t="s">
        <v>120</v>
      </c>
      <c r="I44" s="102"/>
      <c r="J44" s="103">
        <v>0</v>
      </c>
      <c r="K44" s="103">
        <v>0</v>
      </c>
      <c r="L44" s="100"/>
    </row>
    <row r="45" spans="2:12" x14ac:dyDescent="0.25">
      <c r="B45" s="112"/>
      <c r="C45" s="96"/>
      <c r="D45" s="96"/>
      <c r="E45" s="96"/>
      <c r="F45" s="96"/>
      <c r="G45" s="96"/>
      <c r="H45" s="102" t="s">
        <v>121</v>
      </c>
      <c r="I45" s="102"/>
      <c r="J45" s="103">
        <v>0</v>
      </c>
      <c r="K45" s="103">
        <v>0</v>
      </c>
      <c r="L45" s="100"/>
    </row>
    <row r="46" spans="2:12" x14ac:dyDescent="0.25">
      <c r="B46" s="112"/>
      <c r="C46" s="96"/>
      <c r="D46" s="96"/>
      <c r="E46" s="96"/>
      <c r="F46" s="96"/>
      <c r="G46" s="96"/>
      <c r="H46" s="102" t="s">
        <v>122</v>
      </c>
      <c r="I46" s="102"/>
      <c r="J46" s="103">
        <v>0</v>
      </c>
      <c r="K46" s="103">
        <v>0</v>
      </c>
      <c r="L46" s="100"/>
    </row>
    <row r="47" spans="2:12" x14ac:dyDescent="0.25">
      <c r="B47" s="112"/>
      <c r="C47" s="96"/>
      <c r="D47" s="96"/>
      <c r="E47" s="96"/>
      <c r="F47" s="96"/>
      <c r="G47" s="96"/>
      <c r="H47" s="102" t="s">
        <v>123</v>
      </c>
      <c r="I47" s="102"/>
      <c r="J47" s="103">
        <v>2802.46</v>
      </c>
      <c r="K47" s="113">
        <v>0</v>
      </c>
      <c r="L47" s="100"/>
    </row>
    <row r="48" spans="2:12" x14ac:dyDescent="0.25">
      <c r="B48" s="112"/>
      <c r="C48" s="96"/>
      <c r="D48" s="96"/>
      <c r="E48" s="96"/>
      <c r="F48" s="96"/>
      <c r="G48" s="96"/>
      <c r="H48" s="104"/>
      <c r="I48" s="105"/>
      <c r="J48" s="106"/>
      <c r="K48" s="106"/>
      <c r="L48" s="100"/>
    </row>
    <row r="49" spans="2:12" x14ac:dyDescent="0.25">
      <c r="B49" s="112"/>
      <c r="C49" s="96"/>
      <c r="D49" s="96"/>
      <c r="E49" s="96"/>
      <c r="F49" s="96"/>
      <c r="G49" s="96"/>
      <c r="H49" s="99" t="s">
        <v>124</v>
      </c>
      <c r="I49" s="99"/>
      <c r="J49" s="49">
        <f>J50</f>
        <v>0</v>
      </c>
      <c r="K49" s="49">
        <f>K50</f>
        <v>0</v>
      </c>
      <c r="L49" s="100"/>
    </row>
    <row r="50" spans="2:12" x14ac:dyDescent="0.25">
      <c r="B50" s="112"/>
      <c r="C50" s="96"/>
      <c r="D50" s="96"/>
      <c r="E50" s="96"/>
      <c r="F50" s="96"/>
      <c r="G50" s="96"/>
      <c r="H50" s="102" t="s">
        <v>125</v>
      </c>
      <c r="I50" s="102"/>
      <c r="J50" s="103">
        <v>0</v>
      </c>
      <c r="K50" s="103">
        <v>0</v>
      </c>
      <c r="L50" s="100"/>
    </row>
    <row r="51" spans="2:12" x14ac:dyDescent="0.25">
      <c r="B51" s="112"/>
      <c r="C51" s="96"/>
      <c r="D51" s="96"/>
      <c r="E51" s="96"/>
      <c r="F51" s="96"/>
      <c r="G51" s="96"/>
      <c r="H51" s="104"/>
      <c r="I51" s="105"/>
      <c r="J51" s="106"/>
      <c r="K51" s="106"/>
      <c r="L51" s="100"/>
    </row>
    <row r="52" spans="2:12" x14ac:dyDescent="0.25">
      <c r="B52" s="112"/>
      <c r="C52" s="96"/>
      <c r="D52" s="96"/>
      <c r="E52" s="96"/>
      <c r="F52" s="96"/>
      <c r="G52" s="96"/>
      <c r="H52" s="99" t="s">
        <v>126</v>
      </c>
      <c r="I52" s="99"/>
      <c r="J52" s="49">
        <f>J13+J18+J29+J34+J41+J49</f>
        <v>229058244.12</v>
      </c>
      <c r="K52" s="49">
        <f>K13+K18+K29+K34+K41+K49</f>
        <v>807186221</v>
      </c>
      <c r="L52" s="114"/>
    </row>
    <row r="53" spans="2:12" x14ac:dyDescent="0.25">
      <c r="B53" s="112"/>
      <c r="C53" s="96"/>
      <c r="D53" s="96"/>
      <c r="E53" s="96"/>
      <c r="F53" s="96"/>
      <c r="G53" s="96"/>
      <c r="H53" s="115"/>
      <c r="I53" s="115"/>
      <c r="J53" s="106"/>
      <c r="K53" s="106"/>
      <c r="L53" s="114"/>
    </row>
    <row r="54" spans="2:12" x14ac:dyDescent="0.25">
      <c r="B54" s="112"/>
      <c r="C54" s="96"/>
      <c r="D54" s="96"/>
      <c r="E54" s="96"/>
      <c r="F54" s="96"/>
      <c r="G54" s="96"/>
      <c r="H54" s="94" t="s">
        <v>127</v>
      </c>
      <c r="I54" s="94"/>
      <c r="J54" s="49">
        <f>E34-J52</f>
        <v>-44905076.129999995</v>
      </c>
      <c r="K54" s="49">
        <f>F34-K52</f>
        <v>132449594.92000008</v>
      </c>
      <c r="L54" s="114"/>
    </row>
    <row r="55" spans="2:12" x14ac:dyDescent="0.25">
      <c r="B55" s="116"/>
      <c r="C55" s="117"/>
      <c r="D55" s="117"/>
      <c r="E55" s="117"/>
      <c r="F55" s="117"/>
      <c r="G55" s="117"/>
      <c r="H55" s="118"/>
      <c r="I55" s="118"/>
      <c r="J55" s="117"/>
      <c r="K55" s="117"/>
      <c r="L55" s="119"/>
    </row>
    <row r="56" spans="2:12" ht="8.25" customHeight="1" x14ac:dyDescent="0.25">
      <c r="B56" s="72"/>
      <c r="C56" s="72"/>
      <c r="D56" s="72"/>
      <c r="E56" s="72"/>
      <c r="F56" s="72"/>
      <c r="G56" s="72"/>
      <c r="H56" s="80"/>
      <c r="I56" s="80"/>
      <c r="J56" s="72"/>
      <c r="K56" s="72"/>
      <c r="L56" s="72"/>
    </row>
    <row r="57" spans="2:12" x14ac:dyDescent="0.25">
      <c r="C57" s="120" t="s">
        <v>65</v>
      </c>
      <c r="D57" s="120"/>
      <c r="E57" s="120"/>
      <c r="F57" s="120"/>
      <c r="G57" s="120"/>
      <c r="H57" s="120"/>
      <c r="I57" s="120"/>
      <c r="J57" s="120"/>
      <c r="K57" s="120"/>
    </row>
    <row r="58" spans="2:12" x14ac:dyDescent="0.25">
      <c r="C58" s="121"/>
      <c r="D58" s="121"/>
      <c r="E58" s="121"/>
      <c r="F58" s="121"/>
      <c r="G58" s="121"/>
      <c r="H58" s="121"/>
      <c r="I58" s="121"/>
      <c r="J58" s="121"/>
      <c r="K58" s="121"/>
    </row>
    <row r="59" spans="2:12" x14ac:dyDescent="0.25">
      <c r="C59" s="121"/>
      <c r="D59" s="121"/>
      <c r="E59" s="121"/>
      <c r="F59" s="121"/>
      <c r="G59" s="121"/>
      <c r="H59" s="121"/>
      <c r="I59" s="121"/>
      <c r="J59" s="121"/>
      <c r="K59" s="121"/>
    </row>
    <row r="60" spans="2:12" x14ac:dyDescent="0.25">
      <c r="C60" s="121"/>
      <c r="D60" s="121"/>
      <c r="E60" s="121"/>
      <c r="F60" s="121"/>
      <c r="G60" s="121"/>
      <c r="H60" s="121"/>
      <c r="I60" s="121"/>
      <c r="J60" s="121"/>
      <c r="K60" s="121"/>
    </row>
    <row r="61" spans="2:12" x14ac:dyDescent="0.25">
      <c r="C61" s="105"/>
      <c r="D61" s="122"/>
      <c r="E61" s="123"/>
      <c r="F61" s="123"/>
      <c r="H61" s="124"/>
      <c r="I61" s="122"/>
      <c r="J61" s="123"/>
      <c r="K61" s="123"/>
    </row>
    <row r="62" spans="2:12" x14ac:dyDescent="0.25">
      <c r="C62" s="105"/>
      <c r="D62" s="125"/>
      <c r="E62" s="125"/>
      <c r="F62" s="123"/>
      <c r="H62" s="126"/>
      <c r="I62" s="126"/>
      <c r="J62" s="123"/>
      <c r="K62" s="123"/>
    </row>
    <row r="63" spans="2:12" x14ac:dyDescent="0.25">
      <c r="C63" s="127"/>
      <c r="D63" s="66" t="s">
        <v>66</v>
      </c>
      <c r="E63" s="66"/>
      <c r="F63" s="123"/>
      <c r="G63" s="123"/>
      <c r="H63" s="67" t="s">
        <v>67</v>
      </c>
      <c r="I63" s="67"/>
      <c r="J63" s="128"/>
      <c r="K63" s="123"/>
    </row>
    <row r="64" spans="2:12" x14ac:dyDescent="0.25">
      <c r="C64" s="129"/>
      <c r="D64" s="69" t="s">
        <v>68</v>
      </c>
      <c r="E64" s="69"/>
      <c r="F64" s="130"/>
      <c r="G64" s="130"/>
      <c r="H64" s="71" t="s">
        <v>69</v>
      </c>
      <c r="I64" s="71"/>
      <c r="J64" s="128"/>
      <c r="K64" s="123"/>
    </row>
    <row r="65" spans="5:5" x14ac:dyDescent="0.25">
      <c r="E65" s="131"/>
    </row>
    <row r="66" spans="5:5" hidden="1" x14ac:dyDescent="0.25">
      <c r="E66" s="131"/>
    </row>
    <row r="67" spans="5:5" hidden="1" x14ac:dyDescent="0.25">
      <c r="E67" s="131"/>
    </row>
    <row r="68" spans="5:5" ht="15" customHeight="1" x14ac:dyDescent="0.25"/>
    <row r="69" spans="5:5" ht="15" customHeight="1" x14ac:dyDescent="0.25"/>
    <row r="70" spans="5:5" ht="15" customHeight="1" x14ac:dyDescent="0.25"/>
  </sheetData>
  <mergeCells count="71">
    <mergeCell ref="D64:E64"/>
    <mergeCell ref="H64:I64"/>
    <mergeCell ref="H54:I54"/>
    <mergeCell ref="C57:K57"/>
    <mergeCell ref="D62:E62"/>
    <mergeCell ref="H62:I62"/>
    <mergeCell ref="D63:E63"/>
    <mergeCell ref="H63:I63"/>
    <mergeCell ref="H45:I45"/>
    <mergeCell ref="H46:I46"/>
    <mergeCell ref="H47:I47"/>
    <mergeCell ref="H49:I49"/>
    <mergeCell ref="H50:I50"/>
    <mergeCell ref="H52:I52"/>
    <mergeCell ref="H38:I38"/>
    <mergeCell ref="H39:I39"/>
    <mergeCell ref="H41:I41"/>
    <mergeCell ref="H42:I42"/>
    <mergeCell ref="H43:I43"/>
    <mergeCell ref="H44:I44"/>
    <mergeCell ref="C34:D34"/>
    <mergeCell ref="H34:I34"/>
    <mergeCell ref="C35:D35"/>
    <mergeCell ref="H35:I35"/>
    <mergeCell ref="H36:I36"/>
    <mergeCell ref="H37:I37"/>
    <mergeCell ref="C30:D30"/>
    <mergeCell ref="H30:I30"/>
    <mergeCell ref="C31:D31"/>
    <mergeCell ref="H31:I31"/>
    <mergeCell ref="C32:D32"/>
    <mergeCell ref="H32:I32"/>
    <mergeCell ref="H26:I26"/>
    <mergeCell ref="C27:D27"/>
    <mergeCell ref="H27:I27"/>
    <mergeCell ref="C28:D28"/>
    <mergeCell ref="C29:D29"/>
    <mergeCell ref="H29:I29"/>
    <mergeCell ref="C22:D23"/>
    <mergeCell ref="H22:I22"/>
    <mergeCell ref="H23:I23"/>
    <mergeCell ref="C24:D24"/>
    <mergeCell ref="H24:I24"/>
    <mergeCell ref="C25:D25"/>
    <mergeCell ref="H25:I25"/>
    <mergeCell ref="C19:D19"/>
    <mergeCell ref="H19:I19"/>
    <mergeCell ref="C20:D20"/>
    <mergeCell ref="H20:I20"/>
    <mergeCell ref="C21:D21"/>
    <mergeCell ref="H21:I21"/>
    <mergeCell ref="C15:D15"/>
    <mergeCell ref="H15:I15"/>
    <mergeCell ref="C16:D16"/>
    <mergeCell ref="H16:I16"/>
    <mergeCell ref="C17:D17"/>
    <mergeCell ref="C18:D18"/>
    <mergeCell ref="H18:I18"/>
    <mergeCell ref="C12:D12"/>
    <mergeCell ref="H12:I12"/>
    <mergeCell ref="C13:D13"/>
    <mergeCell ref="H13:I13"/>
    <mergeCell ref="C14:D14"/>
    <mergeCell ref="H14:I14"/>
    <mergeCell ref="D2:J2"/>
    <mergeCell ref="D3:J3"/>
    <mergeCell ref="D4:J4"/>
    <mergeCell ref="D5:J5"/>
    <mergeCell ref="D6:J6"/>
    <mergeCell ref="C10:D10"/>
    <mergeCell ref="H10:I10"/>
  </mergeCells>
  <pageMargins left="0.43" right="0.46" top="0.45" bottom="0.45" header="0.31496062992125984" footer="0.31496062992125984"/>
  <pageSetup scale="49" orientation="landscape"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topLeftCell="A14" zoomScale="110" zoomScaleNormal="110" workbookViewId="0">
      <selection activeCell="L16" sqref="L16"/>
    </sheetView>
  </sheetViews>
  <sheetFormatPr baseColWidth="10" defaultColWidth="9.140625" defaultRowHeight="12.75" x14ac:dyDescent="0.2"/>
  <cols>
    <col min="1" max="1" width="1.140625" style="132" customWidth="1"/>
    <col min="2" max="2" width="10" style="132" customWidth="1"/>
    <col min="3" max="3" width="24.5703125" style="132" customWidth="1"/>
    <col min="4" max="4" width="23.140625" style="132" customWidth="1"/>
    <col min="5" max="5" width="15.140625" style="132" customWidth="1"/>
    <col min="6" max="6" width="2.28515625" style="132" customWidth="1"/>
    <col min="7" max="8" width="16.7109375" style="132" customWidth="1"/>
    <col min="9" max="9" width="3.85546875" style="132" customWidth="1"/>
    <col min="10" max="10" width="13.5703125" style="132" customWidth="1"/>
    <col min="11" max="11" width="2.7109375" style="132" customWidth="1"/>
    <col min="12" max="12" width="14.5703125" style="132" customWidth="1"/>
    <col min="13" max="13" width="2.7109375" style="132" customWidth="1"/>
    <col min="14" max="256" width="9.140625" style="132"/>
    <col min="257" max="257" width="1" style="132" customWidth="1"/>
    <col min="258" max="258" width="10" style="132" customWidth="1"/>
    <col min="259" max="259" width="24.5703125" style="132" customWidth="1"/>
    <col min="260" max="260" width="19.42578125" style="132" customWidth="1"/>
    <col min="261" max="261" width="15.140625" style="132" customWidth="1"/>
    <col min="262" max="262" width="2.28515625" style="132" customWidth="1"/>
    <col min="263" max="264" width="16.7109375" style="132" customWidth="1"/>
    <col min="265" max="265" width="3.85546875" style="132" customWidth="1"/>
    <col min="266" max="266" width="13.5703125" style="132" customWidth="1"/>
    <col min="267" max="267" width="2.7109375" style="132" customWidth="1"/>
    <col min="268" max="268" width="14.5703125" style="132" customWidth="1"/>
    <col min="269" max="269" width="2.7109375" style="132" customWidth="1"/>
    <col min="270" max="512" width="9.140625" style="132"/>
    <col min="513" max="513" width="1" style="132" customWidth="1"/>
    <col min="514" max="514" width="10" style="132" customWidth="1"/>
    <col min="515" max="515" width="24.5703125" style="132" customWidth="1"/>
    <col min="516" max="516" width="19.42578125" style="132" customWidth="1"/>
    <col min="517" max="517" width="15.140625" style="132" customWidth="1"/>
    <col min="518" max="518" width="2.28515625" style="132" customWidth="1"/>
    <col min="519" max="520" width="16.7109375" style="132" customWidth="1"/>
    <col min="521" max="521" width="3.85546875" style="132" customWidth="1"/>
    <col min="522" max="522" width="13.5703125" style="132" customWidth="1"/>
    <col min="523" max="523" width="2.7109375" style="132" customWidth="1"/>
    <col min="524" max="524" width="14.5703125" style="132" customWidth="1"/>
    <col min="525" max="525" width="2.7109375" style="132" customWidth="1"/>
    <col min="526" max="768" width="9.140625" style="132"/>
    <col min="769" max="769" width="1" style="132" customWidth="1"/>
    <col min="770" max="770" width="10" style="132" customWidth="1"/>
    <col min="771" max="771" width="24.5703125" style="132" customWidth="1"/>
    <col min="772" max="772" width="19.42578125" style="132" customWidth="1"/>
    <col min="773" max="773" width="15.140625" style="132" customWidth="1"/>
    <col min="774" max="774" width="2.28515625" style="132" customWidth="1"/>
    <col min="775" max="776" width="16.7109375" style="132" customWidth="1"/>
    <col min="777" max="777" width="3.85546875" style="132" customWidth="1"/>
    <col min="778" max="778" width="13.5703125" style="132" customWidth="1"/>
    <col min="779" max="779" width="2.7109375" style="132" customWidth="1"/>
    <col min="780" max="780" width="14.5703125" style="132" customWidth="1"/>
    <col min="781" max="781" width="2.7109375" style="132" customWidth="1"/>
    <col min="782" max="1024" width="9.140625" style="132"/>
    <col min="1025" max="1025" width="1" style="132" customWidth="1"/>
    <col min="1026" max="1026" width="10" style="132" customWidth="1"/>
    <col min="1027" max="1027" width="24.5703125" style="132" customWidth="1"/>
    <col min="1028" max="1028" width="19.42578125" style="132" customWidth="1"/>
    <col min="1029" max="1029" width="15.140625" style="132" customWidth="1"/>
    <col min="1030" max="1030" width="2.28515625" style="132" customWidth="1"/>
    <col min="1031" max="1032" width="16.7109375" style="132" customWidth="1"/>
    <col min="1033" max="1033" width="3.85546875" style="132" customWidth="1"/>
    <col min="1034" max="1034" width="13.5703125" style="132" customWidth="1"/>
    <col min="1035" max="1035" width="2.7109375" style="132" customWidth="1"/>
    <col min="1036" max="1036" width="14.5703125" style="132" customWidth="1"/>
    <col min="1037" max="1037" width="2.7109375" style="132" customWidth="1"/>
    <col min="1038" max="1280" width="9.140625" style="132"/>
    <col min="1281" max="1281" width="1" style="132" customWidth="1"/>
    <col min="1282" max="1282" width="10" style="132" customWidth="1"/>
    <col min="1283" max="1283" width="24.5703125" style="132" customWidth="1"/>
    <col min="1284" max="1284" width="19.42578125" style="132" customWidth="1"/>
    <col min="1285" max="1285" width="15.140625" style="132" customWidth="1"/>
    <col min="1286" max="1286" width="2.28515625" style="132" customWidth="1"/>
    <col min="1287" max="1288" width="16.7109375" style="132" customWidth="1"/>
    <col min="1289" max="1289" width="3.85546875" style="132" customWidth="1"/>
    <col min="1290" max="1290" width="13.5703125" style="132" customWidth="1"/>
    <col min="1291" max="1291" width="2.7109375" style="132" customWidth="1"/>
    <col min="1292" max="1292" width="14.5703125" style="132" customWidth="1"/>
    <col min="1293" max="1293" width="2.7109375" style="132" customWidth="1"/>
    <col min="1294" max="1536" width="9.140625" style="132"/>
    <col min="1537" max="1537" width="1" style="132" customWidth="1"/>
    <col min="1538" max="1538" width="10" style="132" customWidth="1"/>
    <col min="1539" max="1539" width="24.5703125" style="132" customWidth="1"/>
    <col min="1540" max="1540" width="19.42578125" style="132" customWidth="1"/>
    <col min="1541" max="1541" width="15.140625" style="132" customWidth="1"/>
    <col min="1542" max="1542" width="2.28515625" style="132" customWidth="1"/>
    <col min="1543" max="1544" width="16.7109375" style="132" customWidth="1"/>
    <col min="1545" max="1545" width="3.85546875" style="132" customWidth="1"/>
    <col min="1546" max="1546" width="13.5703125" style="132" customWidth="1"/>
    <col min="1547" max="1547" width="2.7109375" style="132" customWidth="1"/>
    <col min="1548" max="1548" width="14.5703125" style="132" customWidth="1"/>
    <col min="1549" max="1549" width="2.7109375" style="132" customWidth="1"/>
    <col min="1550" max="1792" width="9.140625" style="132"/>
    <col min="1793" max="1793" width="1" style="132" customWidth="1"/>
    <col min="1794" max="1794" width="10" style="132" customWidth="1"/>
    <col min="1795" max="1795" width="24.5703125" style="132" customWidth="1"/>
    <col min="1796" max="1796" width="19.42578125" style="132" customWidth="1"/>
    <col min="1797" max="1797" width="15.140625" style="132" customWidth="1"/>
    <col min="1798" max="1798" width="2.28515625" style="132" customWidth="1"/>
    <col min="1799" max="1800" width="16.7109375" style="132" customWidth="1"/>
    <col min="1801" max="1801" width="3.85546875" style="132" customWidth="1"/>
    <col min="1802" max="1802" width="13.5703125" style="132" customWidth="1"/>
    <col min="1803" max="1803" width="2.7109375" style="132" customWidth="1"/>
    <col min="1804" max="1804" width="14.5703125" style="132" customWidth="1"/>
    <col min="1805" max="1805" width="2.7109375" style="132" customWidth="1"/>
    <col min="1806" max="2048" width="9.140625" style="132"/>
    <col min="2049" max="2049" width="1" style="132" customWidth="1"/>
    <col min="2050" max="2050" width="10" style="132" customWidth="1"/>
    <col min="2051" max="2051" width="24.5703125" style="132" customWidth="1"/>
    <col min="2052" max="2052" width="19.42578125" style="132" customWidth="1"/>
    <col min="2053" max="2053" width="15.140625" style="132" customWidth="1"/>
    <col min="2054" max="2054" width="2.28515625" style="132" customWidth="1"/>
    <col min="2055" max="2056" width="16.7109375" style="132" customWidth="1"/>
    <col min="2057" max="2057" width="3.85546875" style="132" customWidth="1"/>
    <col min="2058" max="2058" width="13.5703125" style="132" customWidth="1"/>
    <col min="2059" max="2059" width="2.7109375" style="132" customWidth="1"/>
    <col min="2060" max="2060" width="14.5703125" style="132" customWidth="1"/>
    <col min="2061" max="2061" width="2.7109375" style="132" customWidth="1"/>
    <col min="2062" max="2304" width="9.140625" style="132"/>
    <col min="2305" max="2305" width="1" style="132" customWidth="1"/>
    <col min="2306" max="2306" width="10" style="132" customWidth="1"/>
    <col min="2307" max="2307" width="24.5703125" style="132" customWidth="1"/>
    <col min="2308" max="2308" width="19.42578125" style="132" customWidth="1"/>
    <col min="2309" max="2309" width="15.140625" style="132" customWidth="1"/>
    <col min="2310" max="2310" width="2.28515625" style="132" customWidth="1"/>
    <col min="2311" max="2312" width="16.7109375" style="132" customWidth="1"/>
    <col min="2313" max="2313" width="3.85546875" style="132" customWidth="1"/>
    <col min="2314" max="2314" width="13.5703125" style="132" customWidth="1"/>
    <col min="2315" max="2315" width="2.7109375" style="132" customWidth="1"/>
    <col min="2316" max="2316" width="14.5703125" style="132" customWidth="1"/>
    <col min="2317" max="2317" width="2.7109375" style="132" customWidth="1"/>
    <col min="2318" max="2560" width="9.140625" style="132"/>
    <col min="2561" max="2561" width="1" style="132" customWidth="1"/>
    <col min="2562" max="2562" width="10" style="132" customWidth="1"/>
    <col min="2563" max="2563" width="24.5703125" style="132" customWidth="1"/>
    <col min="2564" max="2564" width="19.42578125" style="132" customWidth="1"/>
    <col min="2565" max="2565" width="15.140625" style="132" customWidth="1"/>
    <col min="2566" max="2566" width="2.28515625" style="132" customWidth="1"/>
    <col min="2567" max="2568" width="16.7109375" style="132" customWidth="1"/>
    <col min="2569" max="2569" width="3.85546875" style="132" customWidth="1"/>
    <col min="2570" max="2570" width="13.5703125" style="132" customWidth="1"/>
    <col min="2571" max="2571" width="2.7109375" style="132" customWidth="1"/>
    <col min="2572" max="2572" width="14.5703125" style="132" customWidth="1"/>
    <col min="2573" max="2573" width="2.7109375" style="132" customWidth="1"/>
    <col min="2574" max="2816" width="9.140625" style="132"/>
    <col min="2817" max="2817" width="1" style="132" customWidth="1"/>
    <col min="2818" max="2818" width="10" style="132" customWidth="1"/>
    <col min="2819" max="2819" width="24.5703125" style="132" customWidth="1"/>
    <col min="2820" max="2820" width="19.42578125" style="132" customWidth="1"/>
    <col min="2821" max="2821" width="15.140625" style="132" customWidth="1"/>
    <col min="2822" max="2822" width="2.28515625" style="132" customWidth="1"/>
    <col min="2823" max="2824" width="16.7109375" style="132" customWidth="1"/>
    <col min="2825" max="2825" width="3.85546875" style="132" customWidth="1"/>
    <col min="2826" max="2826" width="13.5703125" style="132" customWidth="1"/>
    <col min="2827" max="2827" width="2.7109375" style="132" customWidth="1"/>
    <col min="2828" max="2828" width="14.5703125" style="132" customWidth="1"/>
    <col min="2829" max="2829" width="2.7109375" style="132" customWidth="1"/>
    <col min="2830" max="3072" width="9.140625" style="132"/>
    <col min="3073" max="3073" width="1" style="132" customWidth="1"/>
    <col min="3074" max="3074" width="10" style="132" customWidth="1"/>
    <col min="3075" max="3075" width="24.5703125" style="132" customWidth="1"/>
    <col min="3076" max="3076" width="19.42578125" style="132" customWidth="1"/>
    <col min="3077" max="3077" width="15.140625" style="132" customWidth="1"/>
    <col min="3078" max="3078" width="2.28515625" style="132" customWidth="1"/>
    <col min="3079" max="3080" width="16.7109375" style="132" customWidth="1"/>
    <col min="3081" max="3081" width="3.85546875" style="132" customWidth="1"/>
    <col min="3082" max="3082" width="13.5703125" style="132" customWidth="1"/>
    <col min="3083" max="3083" width="2.7109375" style="132" customWidth="1"/>
    <col min="3084" max="3084" width="14.5703125" style="132" customWidth="1"/>
    <col min="3085" max="3085" width="2.7109375" style="132" customWidth="1"/>
    <col min="3086" max="3328" width="9.140625" style="132"/>
    <col min="3329" max="3329" width="1" style="132" customWidth="1"/>
    <col min="3330" max="3330" width="10" style="132" customWidth="1"/>
    <col min="3331" max="3331" width="24.5703125" style="132" customWidth="1"/>
    <col min="3332" max="3332" width="19.42578125" style="132" customWidth="1"/>
    <col min="3333" max="3333" width="15.140625" style="132" customWidth="1"/>
    <col min="3334" max="3334" width="2.28515625" style="132" customWidth="1"/>
    <col min="3335" max="3336" width="16.7109375" style="132" customWidth="1"/>
    <col min="3337" max="3337" width="3.85546875" style="132" customWidth="1"/>
    <col min="3338" max="3338" width="13.5703125" style="132" customWidth="1"/>
    <col min="3339" max="3339" width="2.7109375" style="132" customWidth="1"/>
    <col min="3340" max="3340" width="14.5703125" style="132" customWidth="1"/>
    <col min="3341" max="3341" width="2.7109375" style="132" customWidth="1"/>
    <col min="3342" max="3584" width="9.140625" style="132"/>
    <col min="3585" max="3585" width="1" style="132" customWidth="1"/>
    <col min="3586" max="3586" width="10" style="132" customWidth="1"/>
    <col min="3587" max="3587" width="24.5703125" style="132" customWidth="1"/>
    <col min="3588" max="3588" width="19.42578125" style="132" customWidth="1"/>
    <col min="3589" max="3589" width="15.140625" style="132" customWidth="1"/>
    <col min="3590" max="3590" width="2.28515625" style="132" customWidth="1"/>
    <col min="3591" max="3592" width="16.7109375" style="132" customWidth="1"/>
    <col min="3593" max="3593" width="3.85546875" style="132" customWidth="1"/>
    <col min="3594" max="3594" width="13.5703125" style="132" customWidth="1"/>
    <col min="3595" max="3595" width="2.7109375" style="132" customWidth="1"/>
    <col min="3596" max="3596" width="14.5703125" style="132" customWidth="1"/>
    <col min="3597" max="3597" width="2.7109375" style="132" customWidth="1"/>
    <col min="3598" max="3840" width="9.140625" style="132"/>
    <col min="3841" max="3841" width="1" style="132" customWidth="1"/>
    <col min="3842" max="3842" width="10" style="132" customWidth="1"/>
    <col min="3843" max="3843" width="24.5703125" style="132" customWidth="1"/>
    <col min="3844" max="3844" width="19.42578125" style="132" customWidth="1"/>
    <col min="3845" max="3845" width="15.140625" style="132" customWidth="1"/>
    <col min="3846" max="3846" width="2.28515625" style="132" customWidth="1"/>
    <col min="3847" max="3848" width="16.7109375" style="132" customWidth="1"/>
    <col min="3849" max="3849" width="3.85546875" style="132" customWidth="1"/>
    <col min="3850" max="3850" width="13.5703125" style="132" customWidth="1"/>
    <col min="3851" max="3851" width="2.7109375" style="132" customWidth="1"/>
    <col min="3852" max="3852" width="14.5703125" style="132" customWidth="1"/>
    <col min="3853" max="3853" width="2.7109375" style="132" customWidth="1"/>
    <col min="3854" max="4096" width="9.140625" style="132"/>
    <col min="4097" max="4097" width="1" style="132" customWidth="1"/>
    <col min="4098" max="4098" width="10" style="132" customWidth="1"/>
    <col min="4099" max="4099" width="24.5703125" style="132" customWidth="1"/>
    <col min="4100" max="4100" width="19.42578125" style="132" customWidth="1"/>
    <col min="4101" max="4101" width="15.140625" style="132" customWidth="1"/>
    <col min="4102" max="4102" width="2.28515625" style="132" customWidth="1"/>
    <col min="4103" max="4104" width="16.7109375" style="132" customWidth="1"/>
    <col min="4105" max="4105" width="3.85546875" style="132" customWidth="1"/>
    <col min="4106" max="4106" width="13.5703125" style="132" customWidth="1"/>
    <col min="4107" max="4107" width="2.7109375" style="132" customWidth="1"/>
    <col min="4108" max="4108" width="14.5703125" style="132" customWidth="1"/>
    <col min="4109" max="4109" width="2.7109375" style="132" customWidth="1"/>
    <col min="4110" max="4352" width="9.140625" style="132"/>
    <col min="4353" max="4353" width="1" style="132" customWidth="1"/>
    <col min="4354" max="4354" width="10" style="132" customWidth="1"/>
    <col min="4355" max="4355" width="24.5703125" style="132" customWidth="1"/>
    <col min="4356" max="4356" width="19.42578125" style="132" customWidth="1"/>
    <col min="4357" max="4357" width="15.140625" style="132" customWidth="1"/>
    <col min="4358" max="4358" width="2.28515625" style="132" customWidth="1"/>
    <col min="4359" max="4360" width="16.7109375" style="132" customWidth="1"/>
    <col min="4361" max="4361" width="3.85546875" style="132" customWidth="1"/>
    <col min="4362" max="4362" width="13.5703125" style="132" customWidth="1"/>
    <col min="4363" max="4363" width="2.7109375" style="132" customWidth="1"/>
    <col min="4364" max="4364" width="14.5703125" style="132" customWidth="1"/>
    <col min="4365" max="4365" width="2.7109375" style="132" customWidth="1"/>
    <col min="4366" max="4608" width="9.140625" style="132"/>
    <col min="4609" max="4609" width="1" style="132" customWidth="1"/>
    <col min="4610" max="4610" width="10" style="132" customWidth="1"/>
    <col min="4611" max="4611" width="24.5703125" style="132" customWidth="1"/>
    <col min="4612" max="4612" width="19.42578125" style="132" customWidth="1"/>
    <col min="4613" max="4613" width="15.140625" style="132" customWidth="1"/>
    <col min="4614" max="4614" width="2.28515625" style="132" customWidth="1"/>
    <col min="4615" max="4616" width="16.7109375" style="132" customWidth="1"/>
    <col min="4617" max="4617" width="3.85546875" style="132" customWidth="1"/>
    <col min="4618" max="4618" width="13.5703125" style="132" customWidth="1"/>
    <col min="4619" max="4619" width="2.7109375" style="132" customWidth="1"/>
    <col min="4620" max="4620" width="14.5703125" style="132" customWidth="1"/>
    <col min="4621" max="4621" width="2.7109375" style="132" customWidth="1"/>
    <col min="4622" max="4864" width="9.140625" style="132"/>
    <col min="4865" max="4865" width="1" style="132" customWidth="1"/>
    <col min="4866" max="4866" width="10" style="132" customWidth="1"/>
    <col min="4867" max="4867" width="24.5703125" style="132" customWidth="1"/>
    <col min="4868" max="4868" width="19.42578125" style="132" customWidth="1"/>
    <col min="4869" max="4869" width="15.140625" style="132" customWidth="1"/>
    <col min="4870" max="4870" width="2.28515625" style="132" customWidth="1"/>
    <col min="4871" max="4872" width="16.7109375" style="132" customWidth="1"/>
    <col min="4873" max="4873" width="3.85546875" style="132" customWidth="1"/>
    <col min="4874" max="4874" width="13.5703125" style="132" customWidth="1"/>
    <col min="4875" max="4875" width="2.7109375" style="132" customWidth="1"/>
    <col min="4876" max="4876" width="14.5703125" style="132" customWidth="1"/>
    <col min="4877" max="4877" width="2.7109375" style="132" customWidth="1"/>
    <col min="4878" max="5120" width="9.140625" style="132"/>
    <col min="5121" max="5121" width="1" style="132" customWidth="1"/>
    <col min="5122" max="5122" width="10" style="132" customWidth="1"/>
    <col min="5123" max="5123" width="24.5703125" style="132" customWidth="1"/>
    <col min="5124" max="5124" width="19.42578125" style="132" customWidth="1"/>
    <col min="5125" max="5125" width="15.140625" style="132" customWidth="1"/>
    <col min="5126" max="5126" width="2.28515625" style="132" customWidth="1"/>
    <col min="5127" max="5128" width="16.7109375" style="132" customWidth="1"/>
    <col min="5129" max="5129" width="3.85546875" style="132" customWidth="1"/>
    <col min="5130" max="5130" width="13.5703125" style="132" customWidth="1"/>
    <col min="5131" max="5131" width="2.7109375" style="132" customWidth="1"/>
    <col min="5132" max="5132" width="14.5703125" style="132" customWidth="1"/>
    <col min="5133" max="5133" width="2.7109375" style="132" customWidth="1"/>
    <col min="5134" max="5376" width="9.140625" style="132"/>
    <col min="5377" max="5377" width="1" style="132" customWidth="1"/>
    <col min="5378" max="5378" width="10" style="132" customWidth="1"/>
    <col min="5379" max="5379" width="24.5703125" style="132" customWidth="1"/>
    <col min="5380" max="5380" width="19.42578125" style="132" customWidth="1"/>
    <col min="5381" max="5381" width="15.140625" style="132" customWidth="1"/>
    <col min="5382" max="5382" width="2.28515625" style="132" customWidth="1"/>
    <col min="5383" max="5384" width="16.7109375" style="132" customWidth="1"/>
    <col min="5385" max="5385" width="3.85546875" style="132" customWidth="1"/>
    <col min="5386" max="5386" width="13.5703125" style="132" customWidth="1"/>
    <col min="5387" max="5387" width="2.7109375" style="132" customWidth="1"/>
    <col min="5388" max="5388" width="14.5703125" style="132" customWidth="1"/>
    <col min="5389" max="5389" width="2.7109375" style="132" customWidth="1"/>
    <col min="5390" max="5632" width="9.140625" style="132"/>
    <col min="5633" max="5633" width="1" style="132" customWidth="1"/>
    <col min="5634" max="5634" width="10" style="132" customWidth="1"/>
    <col min="5635" max="5635" width="24.5703125" style="132" customWidth="1"/>
    <col min="5636" max="5636" width="19.42578125" style="132" customWidth="1"/>
    <col min="5637" max="5637" width="15.140625" style="132" customWidth="1"/>
    <col min="5638" max="5638" width="2.28515625" style="132" customWidth="1"/>
    <col min="5639" max="5640" width="16.7109375" style="132" customWidth="1"/>
    <col min="5641" max="5641" width="3.85546875" style="132" customWidth="1"/>
    <col min="5642" max="5642" width="13.5703125" style="132" customWidth="1"/>
    <col min="5643" max="5643" width="2.7109375" style="132" customWidth="1"/>
    <col min="5644" max="5644" width="14.5703125" style="132" customWidth="1"/>
    <col min="5645" max="5645" width="2.7109375" style="132" customWidth="1"/>
    <col min="5646" max="5888" width="9.140625" style="132"/>
    <col min="5889" max="5889" width="1" style="132" customWidth="1"/>
    <col min="5890" max="5890" width="10" style="132" customWidth="1"/>
    <col min="5891" max="5891" width="24.5703125" style="132" customWidth="1"/>
    <col min="5892" max="5892" width="19.42578125" style="132" customWidth="1"/>
    <col min="5893" max="5893" width="15.140625" style="132" customWidth="1"/>
    <col min="5894" max="5894" width="2.28515625" style="132" customWidth="1"/>
    <col min="5895" max="5896" width="16.7109375" style="132" customWidth="1"/>
    <col min="5897" max="5897" width="3.85546875" style="132" customWidth="1"/>
    <col min="5898" max="5898" width="13.5703125" style="132" customWidth="1"/>
    <col min="5899" max="5899" width="2.7109375" style="132" customWidth="1"/>
    <col min="5900" max="5900" width="14.5703125" style="132" customWidth="1"/>
    <col min="5901" max="5901" width="2.7109375" style="132" customWidth="1"/>
    <col min="5902" max="6144" width="9.140625" style="132"/>
    <col min="6145" max="6145" width="1" style="132" customWidth="1"/>
    <col min="6146" max="6146" width="10" style="132" customWidth="1"/>
    <col min="6147" max="6147" width="24.5703125" style="132" customWidth="1"/>
    <col min="6148" max="6148" width="19.42578125" style="132" customWidth="1"/>
    <col min="6149" max="6149" width="15.140625" style="132" customWidth="1"/>
    <col min="6150" max="6150" width="2.28515625" style="132" customWidth="1"/>
    <col min="6151" max="6152" width="16.7109375" style="132" customWidth="1"/>
    <col min="6153" max="6153" width="3.85546875" style="132" customWidth="1"/>
    <col min="6154" max="6154" width="13.5703125" style="132" customWidth="1"/>
    <col min="6155" max="6155" width="2.7109375" style="132" customWidth="1"/>
    <col min="6156" max="6156" width="14.5703125" style="132" customWidth="1"/>
    <col min="6157" max="6157" width="2.7109375" style="132" customWidth="1"/>
    <col min="6158" max="6400" width="9.140625" style="132"/>
    <col min="6401" max="6401" width="1" style="132" customWidth="1"/>
    <col min="6402" max="6402" width="10" style="132" customWidth="1"/>
    <col min="6403" max="6403" width="24.5703125" style="132" customWidth="1"/>
    <col min="6404" max="6404" width="19.42578125" style="132" customWidth="1"/>
    <col min="6405" max="6405" width="15.140625" style="132" customWidth="1"/>
    <col min="6406" max="6406" width="2.28515625" style="132" customWidth="1"/>
    <col min="6407" max="6408" width="16.7109375" style="132" customWidth="1"/>
    <col min="6409" max="6409" width="3.85546875" style="132" customWidth="1"/>
    <col min="6410" max="6410" width="13.5703125" style="132" customWidth="1"/>
    <col min="6411" max="6411" width="2.7109375" style="132" customWidth="1"/>
    <col min="6412" max="6412" width="14.5703125" style="132" customWidth="1"/>
    <col min="6413" max="6413" width="2.7109375" style="132" customWidth="1"/>
    <col min="6414" max="6656" width="9.140625" style="132"/>
    <col min="6657" max="6657" width="1" style="132" customWidth="1"/>
    <col min="6658" max="6658" width="10" style="132" customWidth="1"/>
    <col min="6659" max="6659" width="24.5703125" style="132" customWidth="1"/>
    <col min="6660" max="6660" width="19.42578125" style="132" customWidth="1"/>
    <col min="6661" max="6661" width="15.140625" style="132" customWidth="1"/>
    <col min="6662" max="6662" width="2.28515625" style="132" customWidth="1"/>
    <col min="6663" max="6664" width="16.7109375" style="132" customWidth="1"/>
    <col min="6665" max="6665" width="3.85546875" style="132" customWidth="1"/>
    <col min="6666" max="6666" width="13.5703125" style="132" customWidth="1"/>
    <col min="6667" max="6667" width="2.7109375" style="132" customWidth="1"/>
    <col min="6668" max="6668" width="14.5703125" style="132" customWidth="1"/>
    <col min="6669" max="6669" width="2.7109375" style="132" customWidth="1"/>
    <col min="6670" max="6912" width="9.140625" style="132"/>
    <col min="6913" max="6913" width="1" style="132" customWidth="1"/>
    <col min="6914" max="6914" width="10" style="132" customWidth="1"/>
    <col min="6915" max="6915" width="24.5703125" style="132" customWidth="1"/>
    <col min="6916" max="6916" width="19.42578125" style="132" customWidth="1"/>
    <col min="6917" max="6917" width="15.140625" style="132" customWidth="1"/>
    <col min="6918" max="6918" width="2.28515625" style="132" customWidth="1"/>
    <col min="6919" max="6920" width="16.7109375" style="132" customWidth="1"/>
    <col min="6921" max="6921" width="3.85546875" style="132" customWidth="1"/>
    <col min="6922" max="6922" width="13.5703125" style="132" customWidth="1"/>
    <col min="6923" max="6923" width="2.7109375" style="132" customWidth="1"/>
    <col min="6924" max="6924" width="14.5703125" style="132" customWidth="1"/>
    <col min="6925" max="6925" width="2.7109375" style="132" customWidth="1"/>
    <col min="6926" max="7168" width="9.140625" style="132"/>
    <col min="7169" max="7169" width="1" style="132" customWidth="1"/>
    <col min="7170" max="7170" width="10" style="132" customWidth="1"/>
    <col min="7171" max="7171" width="24.5703125" style="132" customWidth="1"/>
    <col min="7172" max="7172" width="19.42578125" style="132" customWidth="1"/>
    <col min="7173" max="7173" width="15.140625" style="132" customWidth="1"/>
    <col min="7174" max="7174" width="2.28515625" style="132" customWidth="1"/>
    <col min="7175" max="7176" width="16.7109375" style="132" customWidth="1"/>
    <col min="7177" max="7177" width="3.85546875" style="132" customWidth="1"/>
    <col min="7178" max="7178" width="13.5703125" style="132" customWidth="1"/>
    <col min="7179" max="7179" width="2.7109375" style="132" customWidth="1"/>
    <col min="7180" max="7180" width="14.5703125" style="132" customWidth="1"/>
    <col min="7181" max="7181" width="2.7109375" style="132" customWidth="1"/>
    <col min="7182" max="7424" width="9.140625" style="132"/>
    <col min="7425" max="7425" width="1" style="132" customWidth="1"/>
    <col min="7426" max="7426" width="10" style="132" customWidth="1"/>
    <col min="7427" max="7427" width="24.5703125" style="132" customWidth="1"/>
    <col min="7428" max="7428" width="19.42578125" style="132" customWidth="1"/>
    <col min="7429" max="7429" width="15.140625" style="132" customWidth="1"/>
    <col min="7430" max="7430" width="2.28515625" style="132" customWidth="1"/>
    <col min="7431" max="7432" width="16.7109375" style="132" customWidth="1"/>
    <col min="7433" max="7433" width="3.85546875" style="132" customWidth="1"/>
    <col min="7434" max="7434" width="13.5703125" style="132" customWidth="1"/>
    <col min="7435" max="7435" width="2.7109375" style="132" customWidth="1"/>
    <col min="7436" max="7436" width="14.5703125" style="132" customWidth="1"/>
    <col min="7437" max="7437" width="2.7109375" style="132" customWidth="1"/>
    <col min="7438" max="7680" width="9.140625" style="132"/>
    <col min="7681" max="7681" width="1" style="132" customWidth="1"/>
    <col min="7682" max="7682" width="10" style="132" customWidth="1"/>
    <col min="7683" max="7683" width="24.5703125" style="132" customWidth="1"/>
    <col min="7684" max="7684" width="19.42578125" style="132" customWidth="1"/>
    <col min="7685" max="7685" width="15.140625" style="132" customWidth="1"/>
    <col min="7686" max="7686" width="2.28515625" style="132" customWidth="1"/>
    <col min="7687" max="7688" width="16.7109375" style="132" customWidth="1"/>
    <col min="7689" max="7689" width="3.85546875" style="132" customWidth="1"/>
    <col min="7690" max="7690" width="13.5703125" style="132" customWidth="1"/>
    <col min="7691" max="7691" width="2.7109375" style="132" customWidth="1"/>
    <col min="7692" max="7692" width="14.5703125" style="132" customWidth="1"/>
    <col min="7693" max="7693" width="2.7109375" style="132" customWidth="1"/>
    <col min="7694" max="7936" width="9.140625" style="132"/>
    <col min="7937" max="7937" width="1" style="132" customWidth="1"/>
    <col min="7938" max="7938" width="10" style="132" customWidth="1"/>
    <col min="7939" max="7939" width="24.5703125" style="132" customWidth="1"/>
    <col min="7940" max="7940" width="19.42578125" style="132" customWidth="1"/>
    <col min="7941" max="7941" width="15.140625" style="132" customWidth="1"/>
    <col min="7942" max="7942" width="2.28515625" style="132" customWidth="1"/>
    <col min="7943" max="7944" width="16.7109375" style="132" customWidth="1"/>
    <col min="7945" max="7945" width="3.85546875" style="132" customWidth="1"/>
    <col min="7946" max="7946" width="13.5703125" style="132" customWidth="1"/>
    <col min="7947" max="7947" width="2.7109375" style="132" customWidth="1"/>
    <col min="7948" max="7948" width="14.5703125" style="132" customWidth="1"/>
    <col min="7949" max="7949" width="2.7109375" style="132" customWidth="1"/>
    <col min="7950" max="8192" width="9.140625" style="132"/>
    <col min="8193" max="8193" width="1" style="132" customWidth="1"/>
    <col min="8194" max="8194" width="10" style="132" customWidth="1"/>
    <col min="8195" max="8195" width="24.5703125" style="132" customWidth="1"/>
    <col min="8196" max="8196" width="19.42578125" style="132" customWidth="1"/>
    <col min="8197" max="8197" width="15.140625" style="132" customWidth="1"/>
    <col min="8198" max="8198" width="2.28515625" style="132" customWidth="1"/>
    <col min="8199" max="8200" width="16.7109375" style="132" customWidth="1"/>
    <col min="8201" max="8201" width="3.85546875" style="132" customWidth="1"/>
    <col min="8202" max="8202" width="13.5703125" style="132" customWidth="1"/>
    <col min="8203" max="8203" width="2.7109375" style="132" customWidth="1"/>
    <col min="8204" max="8204" width="14.5703125" style="132" customWidth="1"/>
    <col min="8205" max="8205" width="2.7109375" style="132" customWidth="1"/>
    <col min="8206" max="8448" width="9.140625" style="132"/>
    <col min="8449" max="8449" width="1" style="132" customWidth="1"/>
    <col min="8450" max="8450" width="10" style="132" customWidth="1"/>
    <col min="8451" max="8451" width="24.5703125" style="132" customWidth="1"/>
    <col min="8452" max="8452" width="19.42578125" style="132" customWidth="1"/>
    <col min="8453" max="8453" width="15.140625" style="132" customWidth="1"/>
    <col min="8454" max="8454" width="2.28515625" style="132" customWidth="1"/>
    <col min="8455" max="8456" width="16.7109375" style="132" customWidth="1"/>
    <col min="8457" max="8457" width="3.85546875" style="132" customWidth="1"/>
    <col min="8458" max="8458" width="13.5703125" style="132" customWidth="1"/>
    <col min="8459" max="8459" width="2.7109375" style="132" customWidth="1"/>
    <col min="8460" max="8460" width="14.5703125" style="132" customWidth="1"/>
    <col min="8461" max="8461" width="2.7109375" style="132" customWidth="1"/>
    <col min="8462" max="8704" width="9.140625" style="132"/>
    <col min="8705" max="8705" width="1" style="132" customWidth="1"/>
    <col min="8706" max="8706" width="10" style="132" customWidth="1"/>
    <col min="8707" max="8707" width="24.5703125" style="132" customWidth="1"/>
    <col min="8708" max="8708" width="19.42578125" style="132" customWidth="1"/>
    <col min="8709" max="8709" width="15.140625" style="132" customWidth="1"/>
    <col min="8710" max="8710" width="2.28515625" style="132" customWidth="1"/>
    <col min="8711" max="8712" width="16.7109375" style="132" customWidth="1"/>
    <col min="8713" max="8713" width="3.85546875" style="132" customWidth="1"/>
    <col min="8714" max="8714" width="13.5703125" style="132" customWidth="1"/>
    <col min="8715" max="8715" width="2.7109375" style="132" customWidth="1"/>
    <col min="8716" max="8716" width="14.5703125" style="132" customWidth="1"/>
    <col min="8717" max="8717" width="2.7109375" style="132" customWidth="1"/>
    <col min="8718" max="8960" width="9.140625" style="132"/>
    <col min="8961" max="8961" width="1" style="132" customWidth="1"/>
    <col min="8962" max="8962" width="10" style="132" customWidth="1"/>
    <col min="8963" max="8963" width="24.5703125" style="132" customWidth="1"/>
    <col min="8964" max="8964" width="19.42578125" style="132" customWidth="1"/>
    <col min="8965" max="8965" width="15.140625" style="132" customWidth="1"/>
    <col min="8966" max="8966" width="2.28515625" style="132" customWidth="1"/>
    <col min="8967" max="8968" width="16.7109375" style="132" customWidth="1"/>
    <col min="8969" max="8969" width="3.85546875" style="132" customWidth="1"/>
    <col min="8970" max="8970" width="13.5703125" style="132" customWidth="1"/>
    <col min="8971" max="8971" width="2.7109375" style="132" customWidth="1"/>
    <col min="8972" max="8972" width="14.5703125" style="132" customWidth="1"/>
    <col min="8973" max="8973" width="2.7109375" style="132" customWidth="1"/>
    <col min="8974" max="9216" width="9.140625" style="132"/>
    <col min="9217" max="9217" width="1" style="132" customWidth="1"/>
    <col min="9218" max="9218" width="10" style="132" customWidth="1"/>
    <col min="9219" max="9219" width="24.5703125" style="132" customWidth="1"/>
    <col min="9220" max="9220" width="19.42578125" style="132" customWidth="1"/>
    <col min="9221" max="9221" width="15.140625" style="132" customWidth="1"/>
    <col min="9222" max="9222" width="2.28515625" style="132" customWidth="1"/>
    <col min="9223" max="9224" width="16.7109375" style="132" customWidth="1"/>
    <col min="9225" max="9225" width="3.85546875" style="132" customWidth="1"/>
    <col min="9226" max="9226" width="13.5703125" style="132" customWidth="1"/>
    <col min="9227" max="9227" width="2.7109375" style="132" customWidth="1"/>
    <col min="9228" max="9228" width="14.5703125" style="132" customWidth="1"/>
    <col min="9229" max="9229" width="2.7109375" style="132" customWidth="1"/>
    <col min="9230" max="9472" width="9.140625" style="132"/>
    <col min="9473" max="9473" width="1" style="132" customWidth="1"/>
    <col min="9474" max="9474" width="10" style="132" customWidth="1"/>
    <col min="9475" max="9475" width="24.5703125" style="132" customWidth="1"/>
    <col min="9476" max="9476" width="19.42578125" style="132" customWidth="1"/>
    <col min="9477" max="9477" width="15.140625" style="132" customWidth="1"/>
    <col min="9478" max="9478" width="2.28515625" style="132" customWidth="1"/>
    <col min="9479" max="9480" width="16.7109375" style="132" customWidth="1"/>
    <col min="9481" max="9481" width="3.85546875" style="132" customWidth="1"/>
    <col min="9482" max="9482" width="13.5703125" style="132" customWidth="1"/>
    <col min="9483" max="9483" width="2.7109375" style="132" customWidth="1"/>
    <col min="9484" max="9484" width="14.5703125" style="132" customWidth="1"/>
    <col min="9485" max="9485" width="2.7109375" style="132" customWidth="1"/>
    <col min="9486" max="9728" width="9.140625" style="132"/>
    <col min="9729" max="9729" width="1" style="132" customWidth="1"/>
    <col min="9730" max="9730" width="10" style="132" customWidth="1"/>
    <col min="9731" max="9731" width="24.5703125" style="132" customWidth="1"/>
    <col min="9732" max="9732" width="19.42578125" style="132" customWidth="1"/>
    <col min="9733" max="9733" width="15.140625" style="132" customWidth="1"/>
    <col min="9734" max="9734" width="2.28515625" style="132" customWidth="1"/>
    <col min="9735" max="9736" width="16.7109375" style="132" customWidth="1"/>
    <col min="9737" max="9737" width="3.85546875" style="132" customWidth="1"/>
    <col min="9738" max="9738" width="13.5703125" style="132" customWidth="1"/>
    <col min="9739" max="9739" width="2.7109375" style="132" customWidth="1"/>
    <col min="9740" max="9740" width="14.5703125" style="132" customWidth="1"/>
    <col min="9741" max="9741" width="2.7109375" style="132" customWidth="1"/>
    <col min="9742" max="9984" width="9.140625" style="132"/>
    <col min="9985" max="9985" width="1" style="132" customWidth="1"/>
    <col min="9986" max="9986" width="10" style="132" customWidth="1"/>
    <col min="9987" max="9987" width="24.5703125" style="132" customWidth="1"/>
    <col min="9988" max="9988" width="19.42578125" style="132" customWidth="1"/>
    <col min="9989" max="9989" width="15.140625" style="132" customWidth="1"/>
    <col min="9990" max="9990" width="2.28515625" style="132" customWidth="1"/>
    <col min="9991" max="9992" width="16.7109375" style="132" customWidth="1"/>
    <col min="9993" max="9993" width="3.85546875" style="132" customWidth="1"/>
    <col min="9994" max="9994" width="13.5703125" style="132" customWidth="1"/>
    <col min="9995" max="9995" width="2.7109375" style="132" customWidth="1"/>
    <col min="9996" max="9996" width="14.5703125" style="132" customWidth="1"/>
    <col min="9997" max="9997" width="2.7109375" style="132" customWidth="1"/>
    <col min="9998" max="10240" width="9.140625" style="132"/>
    <col min="10241" max="10241" width="1" style="132" customWidth="1"/>
    <col min="10242" max="10242" width="10" style="132" customWidth="1"/>
    <col min="10243" max="10243" width="24.5703125" style="132" customWidth="1"/>
    <col min="10244" max="10244" width="19.42578125" style="132" customWidth="1"/>
    <col min="10245" max="10245" width="15.140625" style="132" customWidth="1"/>
    <col min="10246" max="10246" width="2.28515625" style="132" customWidth="1"/>
    <col min="10247" max="10248" width="16.7109375" style="132" customWidth="1"/>
    <col min="10249" max="10249" width="3.85546875" style="132" customWidth="1"/>
    <col min="10250" max="10250" width="13.5703125" style="132" customWidth="1"/>
    <col min="10251" max="10251" width="2.7109375" style="132" customWidth="1"/>
    <col min="10252" max="10252" width="14.5703125" style="132" customWidth="1"/>
    <col min="10253" max="10253" width="2.7109375" style="132" customWidth="1"/>
    <col min="10254" max="10496" width="9.140625" style="132"/>
    <col min="10497" max="10497" width="1" style="132" customWidth="1"/>
    <col min="10498" max="10498" width="10" style="132" customWidth="1"/>
    <col min="10499" max="10499" width="24.5703125" style="132" customWidth="1"/>
    <col min="10500" max="10500" width="19.42578125" style="132" customWidth="1"/>
    <col min="10501" max="10501" width="15.140625" style="132" customWidth="1"/>
    <col min="10502" max="10502" width="2.28515625" style="132" customWidth="1"/>
    <col min="10503" max="10504" width="16.7109375" style="132" customWidth="1"/>
    <col min="10505" max="10505" width="3.85546875" style="132" customWidth="1"/>
    <col min="10506" max="10506" width="13.5703125" style="132" customWidth="1"/>
    <col min="10507" max="10507" width="2.7109375" style="132" customWidth="1"/>
    <col min="10508" max="10508" width="14.5703125" style="132" customWidth="1"/>
    <col min="10509" max="10509" width="2.7109375" style="132" customWidth="1"/>
    <col min="10510" max="10752" width="9.140625" style="132"/>
    <col min="10753" max="10753" width="1" style="132" customWidth="1"/>
    <col min="10754" max="10754" width="10" style="132" customWidth="1"/>
    <col min="10755" max="10755" width="24.5703125" style="132" customWidth="1"/>
    <col min="10756" max="10756" width="19.42578125" style="132" customWidth="1"/>
    <col min="10757" max="10757" width="15.140625" style="132" customWidth="1"/>
    <col min="10758" max="10758" width="2.28515625" style="132" customWidth="1"/>
    <col min="10759" max="10760" width="16.7109375" style="132" customWidth="1"/>
    <col min="10761" max="10761" width="3.85546875" style="132" customWidth="1"/>
    <col min="10762" max="10762" width="13.5703125" style="132" customWidth="1"/>
    <col min="10763" max="10763" width="2.7109375" style="132" customWidth="1"/>
    <col min="10764" max="10764" width="14.5703125" style="132" customWidth="1"/>
    <col min="10765" max="10765" width="2.7109375" style="132" customWidth="1"/>
    <col min="10766" max="11008" width="9.140625" style="132"/>
    <col min="11009" max="11009" width="1" style="132" customWidth="1"/>
    <col min="11010" max="11010" width="10" style="132" customWidth="1"/>
    <col min="11011" max="11011" width="24.5703125" style="132" customWidth="1"/>
    <col min="11012" max="11012" width="19.42578125" style="132" customWidth="1"/>
    <col min="11013" max="11013" width="15.140625" style="132" customWidth="1"/>
    <col min="11014" max="11014" width="2.28515625" style="132" customWidth="1"/>
    <col min="11015" max="11016" width="16.7109375" style="132" customWidth="1"/>
    <col min="11017" max="11017" width="3.85546875" style="132" customWidth="1"/>
    <col min="11018" max="11018" width="13.5703125" style="132" customWidth="1"/>
    <col min="11019" max="11019" width="2.7109375" style="132" customWidth="1"/>
    <col min="11020" max="11020" width="14.5703125" style="132" customWidth="1"/>
    <col min="11021" max="11021" width="2.7109375" style="132" customWidth="1"/>
    <col min="11022" max="11264" width="9.140625" style="132"/>
    <col min="11265" max="11265" width="1" style="132" customWidth="1"/>
    <col min="11266" max="11266" width="10" style="132" customWidth="1"/>
    <col min="11267" max="11267" width="24.5703125" style="132" customWidth="1"/>
    <col min="11268" max="11268" width="19.42578125" style="132" customWidth="1"/>
    <col min="11269" max="11269" width="15.140625" style="132" customWidth="1"/>
    <col min="11270" max="11270" width="2.28515625" style="132" customWidth="1"/>
    <col min="11271" max="11272" width="16.7109375" style="132" customWidth="1"/>
    <col min="11273" max="11273" width="3.85546875" style="132" customWidth="1"/>
    <col min="11274" max="11274" width="13.5703125" style="132" customWidth="1"/>
    <col min="11275" max="11275" width="2.7109375" style="132" customWidth="1"/>
    <col min="11276" max="11276" width="14.5703125" style="132" customWidth="1"/>
    <col min="11277" max="11277" width="2.7109375" style="132" customWidth="1"/>
    <col min="11278" max="11520" width="9.140625" style="132"/>
    <col min="11521" max="11521" width="1" style="132" customWidth="1"/>
    <col min="11522" max="11522" width="10" style="132" customWidth="1"/>
    <col min="11523" max="11523" width="24.5703125" style="132" customWidth="1"/>
    <col min="11524" max="11524" width="19.42578125" style="132" customWidth="1"/>
    <col min="11525" max="11525" width="15.140625" style="132" customWidth="1"/>
    <col min="11526" max="11526" width="2.28515625" style="132" customWidth="1"/>
    <col min="11527" max="11528" width="16.7109375" style="132" customWidth="1"/>
    <col min="11529" max="11529" width="3.85546875" style="132" customWidth="1"/>
    <col min="11530" max="11530" width="13.5703125" style="132" customWidth="1"/>
    <col min="11531" max="11531" width="2.7109375" style="132" customWidth="1"/>
    <col min="11532" max="11532" width="14.5703125" style="132" customWidth="1"/>
    <col min="11533" max="11533" width="2.7109375" style="132" customWidth="1"/>
    <col min="11534" max="11776" width="9.140625" style="132"/>
    <col min="11777" max="11777" width="1" style="132" customWidth="1"/>
    <col min="11778" max="11778" width="10" style="132" customWidth="1"/>
    <col min="11779" max="11779" width="24.5703125" style="132" customWidth="1"/>
    <col min="11780" max="11780" width="19.42578125" style="132" customWidth="1"/>
    <col min="11781" max="11781" width="15.140625" style="132" customWidth="1"/>
    <col min="11782" max="11782" width="2.28515625" style="132" customWidth="1"/>
    <col min="11783" max="11784" width="16.7109375" style="132" customWidth="1"/>
    <col min="11785" max="11785" width="3.85546875" style="132" customWidth="1"/>
    <col min="11786" max="11786" width="13.5703125" style="132" customWidth="1"/>
    <col min="11787" max="11787" width="2.7109375" style="132" customWidth="1"/>
    <col min="11788" max="11788" width="14.5703125" style="132" customWidth="1"/>
    <col min="11789" max="11789" width="2.7109375" style="132" customWidth="1"/>
    <col min="11790" max="12032" width="9.140625" style="132"/>
    <col min="12033" max="12033" width="1" style="132" customWidth="1"/>
    <col min="12034" max="12034" width="10" style="132" customWidth="1"/>
    <col min="12035" max="12035" width="24.5703125" style="132" customWidth="1"/>
    <col min="12036" max="12036" width="19.42578125" style="132" customWidth="1"/>
    <col min="12037" max="12037" width="15.140625" style="132" customWidth="1"/>
    <col min="12038" max="12038" width="2.28515625" style="132" customWidth="1"/>
    <col min="12039" max="12040" width="16.7109375" style="132" customWidth="1"/>
    <col min="12041" max="12041" width="3.85546875" style="132" customWidth="1"/>
    <col min="12042" max="12042" width="13.5703125" style="132" customWidth="1"/>
    <col min="12043" max="12043" width="2.7109375" style="132" customWidth="1"/>
    <col min="12044" max="12044" width="14.5703125" style="132" customWidth="1"/>
    <col min="12045" max="12045" width="2.7109375" style="132" customWidth="1"/>
    <col min="12046" max="12288" width="9.140625" style="132"/>
    <col min="12289" max="12289" width="1" style="132" customWidth="1"/>
    <col min="12290" max="12290" width="10" style="132" customWidth="1"/>
    <col min="12291" max="12291" width="24.5703125" style="132" customWidth="1"/>
    <col min="12292" max="12292" width="19.42578125" style="132" customWidth="1"/>
    <col min="12293" max="12293" width="15.140625" style="132" customWidth="1"/>
    <col min="12294" max="12294" width="2.28515625" style="132" customWidth="1"/>
    <col min="12295" max="12296" width="16.7109375" style="132" customWidth="1"/>
    <col min="12297" max="12297" width="3.85546875" style="132" customWidth="1"/>
    <col min="12298" max="12298" width="13.5703125" style="132" customWidth="1"/>
    <col min="12299" max="12299" width="2.7109375" style="132" customWidth="1"/>
    <col min="12300" max="12300" width="14.5703125" style="132" customWidth="1"/>
    <col min="12301" max="12301" width="2.7109375" style="132" customWidth="1"/>
    <col min="12302" max="12544" width="9.140625" style="132"/>
    <col min="12545" max="12545" width="1" style="132" customWidth="1"/>
    <col min="12546" max="12546" width="10" style="132" customWidth="1"/>
    <col min="12547" max="12547" width="24.5703125" style="132" customWidth="1"/>
    <col min="12548" max="12548" width="19.42578125" style="132" customWidth="1"/>
    <col min="12549" max="12549" width="15.140625" style="132" customWidth="1"/>
    <col min="12550" max="12550" width="2.28515625" style="132" customWidth="1"/>
    <col min="12551" max="12552" width="16.7109375" style="132" customWidth="1"/>
    <col min="12553" max="12553" width="3.85546875" style="132" customWidth="1"/>
    <col min="12554" max="12554" width="13.5703125" style="132" customWidth="1"/>
    <col min="12555" max="12555" width="2.7109375" style="132" customWidth="1"/>
    <col min="12556" max="12556" width="14.5703125" style="132" customWidth="1"/>
    <col min="12557" max="12557" width="2.7109375" style="132" customWidth="1"/>
    <col min="12558" max="12800" width="9.140625" style="132"/>
    <col min="12801" max="12801" width="1" style="132" customWidth="1"/>
    <col min="12802" max="12802" width="10" style="132" customWidth="1"/>
    <col min="12803" max="12803" width="24.5703125" style="132" customWidth="1"/>
    <col min="12804" max="12804" width="19.42578125" style="132" customWidth="1"/>
    <col min="12805" max="12805" width="15.140625" style="132" customWidth="1"/>
    <col min="12806" max="12806" width="2.28515625" style="132" customWidth="1"/>
    <col min="12807" max="12808" width="16.7109375" style="132" customWidth="1"/>
    <col min="12809" max="12809" width="3.85546875" style="132" customWidth="1"/>
    <col min="12810" max="12810" width="13.5703125" style="132" customWidth="1"/>
    <col min="12811" max="12811" width="2.7109375" style="132" customWidth="1"/>
    <col min="12812" max="12812" width="14.5703125" style="132" customWidth="1"/>
    <col min="12813" max="12813" width="2.7109375" style="132" customWidth="1"/>
    <col min="12814" max="13056" width="9.140625" style="132"/>
    <col min="13057" max="13057" width="1" style="132" customWidth="1"/>
    <col min="13058" max="13058" width="10" style="132" customWidth="1"/>
    <col min="13059" max="13059" width="24.5703125" style="132" customWidth="1"/>
    <col min="13060" max="13060" width="19.42578125" style="132" customWidth="1"/>
    <col min="13061" max="13061" width="15.140625" style="132" customWidth="1"/>
    <col min="13062" max="13062" width="2.28515625" style="132" customWidth="1"/>
    <col min="13063" max="13064" width="16.7109375" style="132" customWidth="1"/>
    <col min="13065" max="13065" width="3.85546875" style="132" customWidth="1"/>
    <col min="13066" max="13066" width="13.5703125" style="132" customWidth="1"/>
    <col min="13067" max="13067" width="2.7109375" style="132" customWidth="1"/>
    <col min="13068" max="13068" width="14.5703125" style="132" customWidth="1"/>
    <col min="13069" max="13069" width="2.7109375" style="132" customWidth="1"/>
    <col min="13070" max="13312" width="9.140625" style="132"/>
    <col min="13313" max="13313" width="1" style="132" customWidth="1"/>
    <col min="13314" max="13314" width="10" style="132" customWidth="1"/>
    <col min="13315" max="13315" width="24.5703125" style="132" customWidth="1"/>
    <col min="13316" max="13316" width="19.42578125" style="132" customWidth="1"/>
    <col min="13317" max="13317" width="15.140625" style="132" customWidth="1"/>
    <col min="13318" max="13318" width="2.28515625" style="132" customWidth="1"/>
    <col min="13319" max="13320" width="16.7109375" style="132" customWidth="1"/>
    <col min="13321" max="13321" width="3.85546875" style="132" customWidth="1"/>
    <col min="13322" max="13322" width="13.5703125" style="132" customWidth="1"/>
    <col min="13323" max="13323" width="2.7109375" style="132" customWidth="1"/>
    <col min="13324" max="13324" width="14.5703125" style="132" customWidth="1"/>
    <col min="13325" max="13325" width="2.7109375" style="132" customWidth="1"/>
    <col min="13326" max="13568" width="9.140625" style="132"/>
    <col min="13569" max="13569" width="1" style="132" customWidth="1"/>
    <col min="13570" max="13570" width="10" style="132" customWidth="1"/>
    <col min="13571" max="13571" width="24.5703125" style="132" customWidth="1"/>
    <col min="13572" max="13572" width="19.42578125" style="132" customWidth="1"/>
    <col min="13573" max="13573" width="15.140625" style="132" customWidth="1"/>
    <col min="13574" max="13574" width="2.28515625" style="132" customWidth="1"/>
    <col min="13575" max="13576" width="16.7109375" style="132" customWidth="1"/>
    <col min="13577" max="13577" width="3.85546875" style="132" customWidth="1"/>
    <col min="13578" max="13578" width="13.5703125" style="132" customWidth="1"/>
    <col min="13579" max="13579" width="2.7109375" style="132" customWidth="1"/>
    <col min="13580" max="13580" width="14.5703125" style="132" customWidth="1"/>
    <col min="13581" max="13581" width="2.7109375" style="132" customWidth="1"/>
    <col min="13582" max="13824" width="9.140625" style="132"/>
    <col min="13825" max="13825" width="1" style="132" customWidth="1"/>
    <col min="13826" max="13826" width="10" style="132" customWidth="1"/>
    <col min="13827" max="13827" width="24.5703125" style="132" customWidth="1"/>
    <col min="13828" max="13828" width="19.42578125" style="132" customWidth="1"/>
    <col min="13829" max="13829" width="15.140625" style="132" customWidth="1"/>
    <col min="13830" max="13830" width="2.28515625" style="132" customWidth="1"/>
    <col min="13831" max="13832" width="16.7109375" style="132" customWidth="1"/>
    <col min="13833" max="13833" width="3.85546875" style="132" customWidth="1"/>
    <col min="13834" max="13834" width="13.5703125" style="132" customWidth="1"/>
    <col min="13835" max="13835" width="2.7109375" style="132" customWidth="1"/>
    <col min="13836" max="13836" width="14.5703125" style="132" customWidth="1"/>
    <col min="13837" max="13837" width="2.7109375" style="132" customWidth="1"/>
    <col min="13838" max="14080" width="9.140625" style="132"/>
    <col min="14081" max="14081" width="1" style="132" customWidth="1"/>
    <col min="14082" max="14082" width="10" style="132" customWidth="1"/>
    <col min="14083" max="14083" width="24.5703125" style="132" customWidth="1"/>
    <col min="14084" max="14084" width="19.42578125" style="132" customWidth="1"/>
    <col min="14085" max="14085" width="15.140625" style="132" customWidth="1"/>
    <col min="14086" max="14086" width="2.28515625" style="132" customWidth="1"/>
    <col min="14087" max="14088" width="16.7109375" style="132" customWidth="1"/>
    <col min="14089" max="14089" width="3.85546875" style="132" customWidth="1"/>
    <col min="14090" max="14090" width="13.5703125" style="132" customWidth="1"/>
    <col min="14091" max="14091" width="2.7109375" style="132" customWidth="1"/>
    <col min="14092" max="14092" width="14.5703125" style="132" customWidth="1"/>
    <col min="14093" max="14093" width="2.7109375" style="132" customWidth="1"/>
    <col min="14094" max="14336" width="9.140625" style="132"/>
    <col min="14337" max="14337" width="1" style="132" customWidth="1"/>
    <col min="14338" max="14338" width="10" style="132" customWidth="1"/>
    <col min="14339" max="14339" width="24.5703125" style="132" customWidth="1"/>
    <col min="14340" max="14340" width="19.42578125" style="132" customWidth="1"/>
    <col min="14341" max="14341" width="15.140625" style="132" customWidth="1"/>
    <col min="14342" max="14342" width="2.28515625" style="132" customWidth="1"/>
    <col min="14343" max="14344" width="16.7109375" style="132" customWidth="1"/>
    <col min="14345" max="14345" width="3.85546875" style="132" customWidth="1"/>
    <col min="14346" max="14346" width="13.5703125" style="132" customWidth="1"/>
    <col min="14347" max="14347" width="2.7109375" style="132" customWidth="1"/>
    <col min="14348" max="14348" width="14.5703125" style="132" customWidth="1"/>
    <col min="14349" max="14349" width="2.7109375" style="132" customWidth="1"/>
    <col min="14350" max="14592" width="9.140625" style="132"/>
    <col min="14593" max="14593" width="1" style="132" customWidth="1"/>
    <col min="14594" max="14594" width="10" style="132" customWidth="1"/>
    <col min="14595" max="14595" width="24.5703125" style="132" customWidth="1"/>
    <col min="14596" max="14596" width="19.42578125" style="132" customWidth="1"/>
    <col min="14597" max="14597" width="15.140625" style="132" customWidth="1"/>
    <col min="14598" max="14598" width="2.28515625" style="132" customWidth="1"/>
    <col min="14599" max="14600" width="16.7109375" style="132" customWidth="1"/>
    <col min="14601" max="14601" width="3.85546875" style="132" customWidth="1"/>
    <col min="14602" max="14602" width="13.5703125" style="132" customWidth="1"/>
    <col min="14603" max="14603" width="2.7109375" style="132" customWidth="1"/>
    <col min="14604" max="14604" width="14.5703125" style="132" customWidth="1"/>
    <col min="14605" max="14605" width="2.7109375" style="132" customWidth="1"/>
    <col min="14606" max="14848" width="9.140625" style="132"/>
    <col min="14849" max="14849" width="1" style="132" customWidth="1"/>
    <col min="14850" max="14850" width="10" style="132" customWidth="1"/>
    <col min="14851" max="14851" width="24.5703125" style="132" customWidth="1"/>
    <col min="14852" max="14852" width="19.42578125" style="132" customWidth="1"/>
    <col min="14853" max="14853" width="15.140625" style="132" customWidth="1"/>
    <col min="14854" max="14854" width="2.28515625" style="132" customWidth="1"/>
    <col min="14855" max="14856" width="16.7109375" style="132" customWidth="1"/>
    <col min="14857" max="14857" width="3.85546875" style="132" customWidth="1"/>
    <col min="14858" max="14858" width="13.5703125" style="132" customWidth="1"/>
    <col min="14859" max="14859" width="2.7109375" style="132" customWidth="1"/>
    <col min="14860" max="14860" width="14.5703125" style="132" customWidth="1"/>
    <col min="14861" max="14861" width="2.7109375" style="132" customWidth="1"/>
    <col min="14862" max="15104" width="9.140625" style="132"/>
    <col min="15105" max="15105" width="1" style="132" customWidth="1"/>
    <col min="15106" max="15106" width="10" style="132" customWidth="1"/>
    <col min="15107" max="15107" width="24.5703125" style="132" customWidth="1"/>
    <col min="15108" max="15108" width="19.42578125" style="132" customWidth="1"/>
    <col min="15109" max="15109" width="15.140625" style="132" customWidth="1"/>
    <col min="15110" max="15110" width="2.28515625" style="132" customWidth="1"/>
    <col min="15111" max="15112" width="16.7109375" style="132" customWidth="1"/>
    <col min="15113" max="15113" width="3.85546875" style="132" customWidth="1"/>
    <col min="15114" max="15114" width="13.5703125" style="132" customWidth="1"/>
    <col min="15115" max="15115" width="2.7109375" style="132" customWidth="1"/>
    <col min="15116" max="15116" width="14.5703125" style="132" customWidth="1"/>
    <col min="15117" max="15117" width="2.7109375" style="132" customWidth="1"/>
    <col min="15118" max="15360" width="9.140625" style="132"/>
    <col min="15361" max="15361" width="1" style="132" customWidth="1"/>
    <col min="15362" max="15362" width="10" style="132" customWidth="1"/>
    <col min="15363" max="15363" width="24.5703125" style="132" customWidth="1"/>
    <col min="15364" max="15364" width="19.42578125" style="132" customWidth="1"/>
    <col min="15365" max="15365" width="15.140625" style="132" customWidth="1"/>
    <col min="15366" max="15366" width="2.28515625" style="132" customWidth="1"/>
    <col min="15367" max="15368" width="16.7109375" style="132" customWidth="1"/>
    <col min="15369" max="15369" width="3.85546875" style="132" customWidth="1"/>
    <col min="15370" max="15370" width="13.5703125" style="132" customWidth="1"/>
    <col min="15371" max="15371" width="2.7109375" style="132" customWidth="1"/>
    <col min="15372" max="15372" width="14.5703125" style="132" customWidth="1"/>
    <col min="15373" max="15373" width="2.7109375" style="132" customWidth="1"/>
    <col min="15374" max="15616" width="9.140625" style="132"/>
    <col min="15617" max="15617" width="1" style="132" customWidth="1"/>
    <col min="15618" max="15618" width="10" style="132" customWidth="1"/>
    <col min="15619" max="15619" width="24.5703125" style="132" customWidth="1"/>
    <col min="15620" max="15620" width="19.42578125" style="132" customWidth="1"/>
    <col min="15621" max="15621" width="15.140625" style="132" customWidth="1"/>
    <col min="15622" max="15622" width="2.28515625" style="132" customWidth="1"/>
    <col min="15623" max="15624" width="16.7109375" style="132" customWidth="1"/>
    <col min="15625" max="15625" width="3.85546875" style="132" customWidth="1"/>
    <col min="15626" max="15626" width="13.5703125" style="132" customWidth="1"/>
    <col min="15627" max="15627" width="2.7109375" style="132" customWidth="1"/>
    <col min="15628" max="15628" width="14.5703125" style="132" customWidth="1"/>
    <col min="15629" max="15629" width="2.7109375" style="132" customWidth="1"/>
    <col min="15630" max="15872" width="9.140625" style="132"/>
    <col min="15873" max="15873" width="1" style="132" customWidth="1"/>
    <col min="15874" max="15874" width="10" style="132" customWidth="1"/>
    <col min="15875" max="15875" width="24.5703125" style="132" customWidth="1"/>
    <col min="15876" max="15876" width="19.42578125" style="132" customWidth="1"/>
    <col min="15877" max="15877" width="15.140625" style="132" customWidth="1"/>
    <col min="15878" max="15878" width="2.28515625" style="132" customWidth="1"/>
    <col min="15879" max="15880" width="16.7109375" style="132" customWidth="1"/>
    <col min="15881" max="15881" width="3.85546875" style="132" customWidth="1"/>
    <col min="15882" max="15882" width="13.5703125" style="132" customWidth="1"/>
    <col min="15883" max="15883" width="2.7109375" style="132" customWidth="1"/>
    <col min="15884" max="15884" width="14.5703125" style="132" customWidth="1"/>
    <col min="15885" max="15885" width="2.7109375" style="132" customWidth="1"/>
    <col min="15886" max="16128" width="9.140625" style="132"/>
    <col min="16129" max="16129" width="1" style="132" customWidth="1"/>
    <col min="16130" max="16130" width="10" style="132" customWidth="1"/>
    <col min="16131" max="16131" width="24.5703125" style="132" customWidth="1"/>
    <col min="16132" max="16132" width="19.42578125" style="132" customWidth="1"/>
    <col min="16133" max="16133" width="15.140625" style="132" customWidth="1"/>
    <col min="16134" max="16134" width="2.28515625" style="132" customWidth="1"/>
    <col min="16135" max="16136" width="16.7109375" style="132" customWidth="1"/>
    <col min="16137" max="16137" width="3.85546875" style="132" customWidth="1"/>
    <col min="16138" max="16138" width="13.5703125" style="132" customWidth="1"/>
    <col min="16139" max="16139" width="2.7109375" style="132" customWidth="1"/>
    <col min="16140" max="16140" width="14.5703125" style="132" customWidth="1"/>
    <col min="16141" max="16141" width="2.7109375" style="132" customWidth="1"/>
    <col min="16142" max="16384" width="9.140625" style="132"/>
  </cols>
  <sheetData>
    <row r="1" spans="1:12" ht="18" customHeight="1" x14ac:dyDescent="0.2">
      <c r="B1" s="133" t="s">
        <v>70</v>
      </c>
      <c r="C1" s="133"/>
      <c r="D1" s="133"/>
      <c r="E1" s="133"/>
      <c r="F1" s="133"/>
      <c r="G1" s="133"/>
      <c r="H1" s="133"/>
      <c r="I1" s="133"/>
      <c r="J1" s="133"/>
      <c r="K1" s="133"/>
      <c r="L1" s="133"/>
    </row>
    <row r="2" spans="1:12" ht="15.75" customHeight="1" x14ac:dyDescent="0.2">
      <c r="B2" s="133" t="s">
        <v>128</v>
      </c>
      <c r="C2" s="133"/>
      <c r="D2" s="133"/>
      <c r="E2" s="133"/>
      <c r="F2" s="133"/>
      <c r="G2" s="133"/>
      <c r="H2" s="133"/>
      <c r="I2" s="133"/>
      <c r="J2" s="133"/>
      <c r="K2" s="133"/>
      <c r="L2" s="133"/>
    </row>
    <row r="3" spans="1:12" ht="15" customHeight="1" x14ac:dyDescent="0.2">
      <c r="B3" s="133" t="s">
        <v>129</v>
      </c>
      <c r="C3" s="133"/>
      <c r="D3" s="133"/>
      <c r="E3" s="133"/>
      <c r="F3" s="133"/>
      <c r="G3" s="133"/>
      <c r="H3" s="133"/>
      <c r="I3" s="133"/>
      <c r="J3" s="133"/>
      <c r="K3" s="133"/>
      <c r="L3" s="133"/>
    </row>
    <row r="4" spans="1:12" ht="15" customHeight="1" x14ac:dyDescent="0.2">
      <c r="B4" s="133" t="s">
        <v>4</v>
      </c>
      <c r="C4" s="133"/>
      <c r="D4" s="133"/>
      <c r="E4" s="133"/>
      <c r="F4" s="133"/>
      <c r="G4" s="133"/>
      <c r="H4" s="133"/>
      <c r="I4" s="133"/>
      <c r="J4" s="133"/>
      <c r="K4" s="133"/>
      <c r="L4" s="133"/>
    </row>
    <row r="5" spans="1:12" ht="15.75" customHeight="1" x14ac:dyDescent="0.2">
      <c r="B5" s="134"/>
      <c r="C5" s="135"/>
      <c r="D5" s="135"/>
      <c r="E5" s="135"/>
      <c r="F5" s="134"/>
      <c r="G5" s="134"/>
      <c r="H5" s="134"/>
      <c r="I5" s="134"/>
      <c r="J5" s="134"/>
      <c r="K5" s="134"/>
      <c r="L5" s="134"/>
    </row>
    <row r="6" spans="1:12" s="136" customFormat="1" ht="56.25" customHeight="1" x14ac:dyDescent="0.25">
      <c r="B6" s="137" t="s">
        <v>5</v>
      </c>
      <c r="C6" s="137"/>
      <c r="D6" s="137"/>
      <c r="E6" s="137" t="s">
        <v>130</v>
      </c>
      <c r="F6" s="137"/>
      <c r="G6" s="138" t="s">
        <v>131</v>
      </c>
      <c r="H6" s="138" t="s">
        <v>132</v>
      </c>
      <c r="I6" s="137" t="s">
        <v>133</v>
      </c>
      <c r="J6" s="137"/>
      <c r="K6" s="137" t="s">
        <v>134</v>
      </c>
      <c r="L6" s="137"/>
    </row>
    <row r="7" spans="1:12" ht="7.5" customHeight="1" x14ac:dyDescent="0.2">
      <c r="B7" s="139"/>
      <c r="C7" s="140"/>
      <c r="D7" s="141"/>
      <c r="E7" s="139"/>
      <c r="F7" s="141"/>
      <c r="G7" s="142"/>
      <c r="H7" s="142"/>
      <c r="I7" s="139"/>
      <c r="J7" s="141"/>
      <c r="K7" s="139"/>
      <c r="L7" s="141"/>
    </row>
    <row r="8" spans="1:12" ht="12.75" customHeight="1" x14ac:dyDescent="0.2">
      <c r="A8" s="143"/>
      <c r="B8" s="144" t="s">
        <v>135</v>
      </c>
      <c r="C8" s="144"/>
      <c r="D8" s="144"/>
      <c r="E8" s="145">
        <f>SUM(E9:F11)</f>
        <v>42008</v>
      </c>
      <c r="F8" s="145"/>
      <c r="G8" s="146">
        <f>SUM(G9:G11)</f>
        <v>0</v>
      </c>
      <c r="H8" s="146">
        <f>SUM(H9:H11)</f>
        <v>0</v>
      </c>
      <c r="I8" s="145">
        <f>SUM(I9:J11)</f>
        <v>0</v>
      </c>
      <c r="J8" s="145"/>
      <c r="K8" s="145">
        <f>SUM(K9:L11)</f>
        <v>42008</v>
      </c>
      <c r="L8" s="145"/>
    </row>
    <row r="9" spans="1:12" ht="13.35" customHeight="1" x14ac:dyDescent="0.2">
      <c r="A9" s="143"/>
      <c r="B9" s="147" t="s">
        <v>136</v>
      </c>
      <c r="C9" s="147"/>
      <c r="D9" s="147"/>
      <c r="E9" s="148">
        <v>42008</v>
      </c>
      <c r="F9" s="148"/>
      <c r="G9" s="149"/>
      <c r="H9" s="149"/>
      <c r="I9" s="148"/>
      <c r="J9" s="148"/>
      <c r="K9" s="148">
        <f>SUM(E9:J9)</f>
        <v>42008</v>
      </c>
      <c r="L9" s="148"/>
    </row>
    <row r="10" spans="1:12" ht="13.35" customHeight="1" x14ac:dyDescent="0.2">
      <c r="A10" s="143"/>
      <c r="B10" s="147" t="s">
        <v>137</v>
      </c>
      <c r="C10" s="147"/>
      <c r="D10" s="147"/>
      <c r="E10" s="148"/>
      <c r="F10" s="148"/>
      <c r="G10" s="149"/>
      <c r="H10" s="149"/>
      <c r="I10" s="148"/>
      <c r="J10" s="148"/>
      <c r="K10" s="148">
        <f>SUM(E10:J10)</f>
        <v>0</v>
      </c>
      <c r="L10" s="148"/>
    </row>
    <row r="11" spans="1:12" ht="13.35" customHeight="1" x14ac:dyDescent="0.2">
      <c r="A11" s="143"/>
      <c r="B11" s="147" t="s">
        <v>138</v>
      </c>
      <c r="C11" s="147"/>
      <c r="D11" s="147"/>
      <c r="E11" s="148"/>
      <c r="F11" s="148"/>
      <c r="G11" s="149"/>
      <c r="H11" s="149"/>
      <c r="I11" s="148"/>
      <c r="J11" s="148"/>
      <c r="K11" s="148">
        <f>SUM(E11:J11)</f>
        <v>0</v>
      </c>
      <c r="L11" s="148"/>
    </row>
    <row r="12" spans="1:12" ht="7.5" customHeight="1" x14ac:dyDescent="0.2">
      <c r="A12" s="143"/>
      <c r="B12" s="150"/>
      <c r="C12" s="151"/>
      <c r="D12" s="152"/>
      <c r="E12" s="139"/>
      <c r="F12" s="141"/>
      <c r="G12" s="142"/>
      <c r="H12" s="142"/>
      <c r="I12" s="139"/>
      <c r="J12" s="141"/>
      <c r="K12" s="139"/>
      <c r="L12" s="141"/>
    </row>
    <row r="13" spans="1:12" ht="12.75" customHeight="1" x14ac:dyDescent="0.2">
      <c r="A13" s="143"/>
      <c r="B13" s="144" t="s">
        <v>139</v>
      </c>
      <c r="C13" s="144"/>
      <c r="D13" s="144"/>
      <c r="E13" s="145">
        <f>SUM(E14:F18)</f>
        <v>0</v>
      </c>
      <c r="F13" s="145"/>
      <c r="G13" s="146">
        <f>SUM(G14:G18)</f>
        <v>28199869.219999999</v>
      </c>
      <c r="H13" s="146">
        <f>SUM(H14:H18)</f>
        <v>130742644.45999999</v>
      </c>
      <c r="I13" s="145">
        <f>SUM(I14:J18)</f>
        <v>0</v>
      </c>
      <c r="J13" s="145"/>
      <c r="K13" s="145">
        <f>SUM(K14:L18)</f>
        <v>158942513.68000001</v>
      </c>
      <c r="L13" s="145"/>
    </row>
    <row r="14" spans="1:12" ht="13.35" customHeight="1" x14ac:dyDescent="0.2">
      <c r="A14" s="143"/>
      <c r="B14" s="147" t="s">
        <v>140</v>
      </c>
      <c r="C14" s="147"/>
      <c r="D14" s="147"/>
      <c r="E14" s="148"/>
      <c r="F14" s="148"/>
      <c r="G14" s="149"/>
      <c r="H14" s="149">
        <v>130742644.45999999</v>
      </c>
      <c r="I14" s="148"/>
      <c r="J14" s="148"/>
      <c r="K14" s="148">
        <f>SUM(E14:J14)</f>
        <v>130742644.45999999</v>
      </c>
      <c r="L14" s="148"/>
    </row>
    <row r="15" spans="1:12" ht="13.35" customHeight="1" x14ac:dyDescent="0.2">
      <c r="A15" s="143"/>
      <c r="B15" s="147" t="s">
        <v>141</v>
      </c>
      <c r="C15" s="147"/>
      <c r="D15" s="147"/>
      <c r="E15" s="148"/>
      <c r="F15" s="148"/>
      <c r="G15" s="149">
        <v>28199869.219999999</v>
      </c>
      <c r="H15" s="149"/>
      <c r="I15" s="148"/>
      <c r="J15" s="148"/>
      <c r="K15" s="148">
        <f>SUM(E15:J15)</f>
        <v>28199869.219999999</v>
      </c>
      <c r="L15" s="148"/>
    </row>
    <row r="16" spans="1:12" ht="13.35" customHeight="1" x14ac:dyDescent="0.2">
      <c r="A16" s="143"/>
      <c r="B16" s="147" t="s">
        <v>142</v>
      </c>
      <c r="C16" s="147"/>
      <c r="D16" s="147"/>
      <c r="E16" s="148"/>
      <c r="F16" s="148"/>
      <c r="G16" s="149"/>
      <c r="H16" s="149"/>
      <c r="I16" s="148"/>
      <c r="J16" s="148"/>
      <c r="K16" s="148">
        <f>SUM(E16:J16)</f>
        <v>0</v>
      </c>
      <c r="L16" s="148"/>
    </row>
    <row r="17" spans="1:14" ht="13.35" customHeight="1" x14ac:dyDescent="0.2">
      <c r="A17" s="143"/>
      <c r="B17" s="147" t="s">
        <v>143</v>
      </c>
      <c r="C17" s="147"/>
      <c r="D17" s="147"/>
      <c r="E17" s="148"/>
      <c r="F17" s="148"/>
      <c r="G17" s="149"/>
      <c r="H17" s="149"/>
      <c r="I17" s="148"/>
      <c r="J17" s="148"/>
      <c r="K17" s="148">
        <f>SUM(E17:J17)</f>
        <v>0</v>
      </c>
      <c r="L17" s="148"/>
    </row>
    <row r="18" spans="1:14" s="134" customFormat="1" ht="13.35" customHeight="1" x14ac:dyDescent="0.2">
      <c r="A18" s="153"/>
      <c r="B18" s="147" t="s">
        <v>144</v>
      </c>
      <c r="C18" s="147"/>
      <c r="D18" s="147"/>
      <c r="E18" s="148"/>
      <c r="F18" s="148"/>
      <c r="G18" s="149"/>
      <c r="H18" s="149"/>
      <c r="I18" s="148"/>
      <c r="J18" s="148"/>
      <c r="K18" s="148">
        <f>SUM(E18:J18)</f>
        <v>0</v>
      </c>
      <c r="L18" s="148"/>
    </row>
    <row r="19" spans="1:14" ht="7.5" customHeight="1" x14ac:dyDescent="0.2">
      <c r="A19" s="143"/>
      <c r="B19" s="150"/>
      <c r="C19" s="151"/>
      <c r="D19" s="152"/>
      <c r="E19" s="139"/>
      <c r="F19" s="141"/>
      <c r="G19" s="142"/>
      <c r="H19" s="142"/>
      <c r="I19" s="139"/>
      <c r="J19" s="141"/>
      <c r="K19" s="139"/>
      <c r="L19" s="141"/>
    </row>
    <row r="20" spans="1:14" ht="21" customHeight="1" x14ac:dyDescent="0.2">
      <c r="A20" s="143"/>
      <c r="B20" s="144" t="s">
        <v>145</v>
      </c>
      <c r="C20" s="144"/>
      <c r="D20" s="144"/>
      <c r="E20" s="145">
        <f>SUM(E21:F22)</f>
        <v>0</v>
      </c>
      <c r="F20" s="145"/>
      <c r="G20" s="146">
        <f>SUM(G21:G22)</f>
        <v>0</v>
      </c>
      <c r="H20" s="146">
        <f>SUM(H21:H22)</f>
        <v>0</v>
      </c>
      <c r="I20" s="145">
        <f>SUM(I21:J22)</f>
        <v>0</v>
      </c>
      <c r="J20" s="145"/>
      <c r="K20" s="145">
        <f>SUM(K21:L22)</f>
        <v>0</v>
      </c>
      <c r="L20" s="145"/>
    </row>
    <row r="21" spans="1:14" s="134" customFormat="1" ht="13.35" customHeight="1" x14ac:dyDescent="0.2">
      <c r="A21" s="153"/>
      <c r="B21" s="147" t="s">
        <v>146</v>
      </c>
      <c r="C21" s="147"/>
      <c r="D21" s="147"/>
      <c r="E21" s="148"/>
      <c r="F21" s="148"/>
      <c r="G21" s="149"/>
      <c r="H21" s="149"/>
      <c r="I21" s="148"/>
      <c r="J21" s="148"/>
      <c r="K21" s="148">
        <f>SUM(E21:J21)</f>
        <v>0</v>
      </c>
      <c r="L21" s="148"/>
    </row>
    <row r="22" spans="1:14" s="134" customFormat="1" ht="13.35" customHeight="1" x14ac:dyDescent="0.2">
      <c r="A22" s="153"/>
      <c r="B22" s="147" t="s">
        <v>147</v>
      </c>
      <c r="C22" s="147"/>
      <c r="D22" s="147"/>
      <c r="E22" s="148"/>
      <c r="F22" s="148"/>
      <c r="G22" s="149"/>
      <c r="H22" s="149"/>
      <c r="I22" s="148"/>
      <c r="J22" s="148"/>
      <c r="K22" s="148">
        <f>SUM(E22:J22)</f>
        <v>0</v>
      </c>
      <c r="L22" s="148"/>
    </row>
    <row r="23" spans="1:14" s="134" customFormat="1" ht="6" customHeight="1" x14ac:dyDescent="0.2">
      <c r="A23" s="153"/>
      <c r="B23" s="150"/>
      <c r="C23" s="151"/>
      <c r="D23" s="152"/>
      <c r="E23" s="139"/>
      <c r="F23" s="141"/>
      <c r="G23" s="142"/>
      <c r="H23" s="142"/>
      <c r="I23" s="139"/>
      <c r="J23" s="141"/>
      <c r="K23" s="139"/>
      <c r="L23" s="141"/>
    </row>
    <row r="24" spans="1:14" s="134" customFormat="1" x14ac:dyDescent="0.2">
      <c r="A24" s="153"/>
      <c r="B24" s="144" t="s">
        <v>148</v>
      </c>
      <c r="C24" s="144"/>
      <c r="D24" s="144"/>
      <c r="E24" s="145">
        <f>+E20+E13+E8</f>
        <v>42008</v>
      </c>
      <c r="F24" s="145"/>
      <c r="G24" s="154">
        <f>+G20+G13+G8</f>
        <v>28199869.219999999</v>
      </c>
      <c r="H24" s="146">
        <f>+H20+H13+H8</f>
        <v>130742644.45999999</v>
      </c>
      <c r="I24" s="145">
        <f>+I20+I13+I8</f>
        <v>0</v>
      </c>
      <c r="J24" s="145"/>
      <c r="K24" s="145">
        <f>+K20+K13+K8</f>
        <v>158984521.68000001</v>
      </c>
      <c r="L24" s="145"/>
    </row>
    <row r="25" spans="1:14" s="134" customFormat="1" ht="7.5" customHeight="1" x14ac:dyDescent="0.2">
      <c r="A25" s="155"/>
      <c r="B25" s="151"/>
      <c r="C25" s="151"/>
      <c r="D25" s="151"/>
      <c r="E25" s="140"/>
      <c r="F25" s="140"/>
      <c r="G25" s="156"/>
      <c r="H25" s="156"/>
      <c r="I25" s="140"/>
      <c r="J25" s="140"/>
      <c r="K25" s="140"/>
      <c r="L25" s="140"/>
      <c r="M25" s="157"/>
      <c r="N25" s="157"/>
    </row>
    <row r="26" spans="1:14" s="134" customFormat="1" ht="21.75" customHeight="1" x14ac:dyDescent="0.2">
      <c r="A26" s="143"/>
      <c r="B26" s="144" t="s">
        <v>149</v>
      </c>
      <c r="C26" s="144"/>
      <c r="D26" s="144"/>
      <c r="E26" s="145">
        <f>SUM(E27:F29)</f>
        <v>0</v>
      </c>
      <c r="F26" s="145"/>
      <c r="G26" s="146">
        <f>SUM(G27:G29)</f>
        <v>0</v>
      </c>
      <c r="H26" s="146">
        <f>SUM(H27:H29)</f>
        <v>0</v>
      </c>
      <c r="I26" s="145">
        <f>SUM(I27:J29)</f>
        <v>0</v>
      </c>
      <c r="J26" s="145"/>
      <c r="K26" s="145">
        <f>SUM(K27:L29)</f>
        <v>0</v>
      </c>
      <c r="L26" s="145"/>
    </row>
    <row r="27" spans="1:14" s="134" customFormat="1" ht="13.35" customHeight="1" x14ac:dyDescent="0.2">
      <c r="A27" s="143"/>
      <c r="B27" s="147" t="s">
        <v>136</v>
      </c>
      <c r="C27" s="147"/>
      <c r="D27" s="147"/>
      <c r="E27" s="148"/>
      <c r="F27" s="148"/>
      <c r="G27" s="149"/>
      <c r="H27" s="149"/>
      <c r="I27" s="148"/>
      <c r="J27" s="148"/>
      <c r="K27" s="148">
        <f>SUM(E27:J27)</f>
        <v>0</v>
      </c>
      <c r="L27" s="148"/>
    </row>
    <row r="28" spans="1:14" s="134" customFormat="1" ht="13.35" customHeight="1" x14ac:dyDescent="0.2">
      <c r="A28" s="143"/>
      <c r="B28" s="147" t="s">
        <v>137</v>
      </c>
      <c r="C28" s="147"/>
      <c r="D28" s="147"/>
      <c r="E28" s="148"/>
      <c r="F28" s="148"/>
      <c r="G28" s="149"/>
      <c r="H28" s="149"/>
      <c r="I28" s="148"/>
      <c r="J28" s="148"/>
      <c r="K28" s="148">
        <f>SUM(E28:J28)</f>
        <v>0</v>
      </c>
      <c r="L28" s="148"/>
    </row>
    <row r="29" spans="1:14" s="134" customFormat="1" ht="13.35" customHeight="1" x14ac:dyDescent="0.2">
      <c r="A29" s="143"/>
      <c r="B29" s="147" t="s">
        <v>138</v>
      </c>
      <c r="C29" s="147"/>
      <c r="D29" s="147"/>
      <c r="E29" s="148"/>
      <c r="F29" s="148"/>
      <c r="G29" s="149"/>
      <c r="H29" s="149"/>
      <c r="I29" s="148"/>
      <c r="J29" s="148"/>
      <c r="K29" s="148">
        <f>SUM(E29:J29)</f>
        <v>0</v>
      </c>
      <c r="L29" s="148"/>
    </row>
    <row r="30" spans="1:14" s="134" customFormat="1" ht="7.5" customHeight="1" x14ac:dyDescent="0.2">
      <c r="A30" s="143"/>
      <c r="B30" s="150"/>
      <c r="C30" s="151"/>
      <c r="D30" s="152"/>
      <c r="E30" s="139"/>
      <c r="F30" s="141"/>
      <c r="G30" s="142"/>
      <c r="H30" s="142"/>
      <c r="I30" s="139"/>
      <c r="J30" s="141"/>
      <c r="K30" s="139"/>
      <c r="L30" s="141"/>
    </row>
    <row r="31" spans="1:14" ht="20.25" customHeight="1" x14ac:dyDescent="0.2">
      <c r="A31" s="143"/>
      <c r="B31" s="144" t="s">
        <v>150</v>
      </c>
      <c r="C31" s="144"/>
      <c r="D31" s="144"/>
      <c r="E31" s="145">
        <f>SUM(E32:F36)</f>
        <v>0</v>
      </c>
      <c r="F31" s="145"/>
      <c r="G31" s="146">
        <f>SUM(G32:G36)</f>
        <v>130036711.25999999</v>
      </c>
      <c r="H31" s="146">
        <f>SUM(H32:H36)</f>
        <v>85837568.329999983</v>
      </c>
      <c r="I31" s="145">
        <f>SUM(I32:J36)</f>
        <v>0</v>
      </c>
      <c r="J31" s="145"/>
      <c r="K31" s="145">
        <f>SUM(K32:L36)</f>
        <v>215874279.58999997</v>
      </c>
      <c r="L31" s="145"/>
    </row>
    <row r="32" spans="1:14" ht="13.35" customHeight="1" x14ac:dyDescent="0.2">
      <c r="A32" s="143"/>
      <c r="B32" s="147" t="s">
        <v>140</v>
      </c>
      <c r="C32" s="147"/>
      <c r="D32" s="147"/>
      <c r="E32" s="148"/>
      <c r="F32" s="148"/>
      <c r="G32" s="149"/>
      <c r="H32" s="149">
        <f>-44905076.13+H14</f>
        <v>85837568.329999983</v>
      </c>
      <c r="I32" s="148"/>
      <c r="J32" s="148"/>
      <c r="K32" s="148">
        <f>SUM(E32:J32)</f>
        <v>85837568.329999983</v>
      </c>
      <c r="L32" s="148"/>
    </row>
    <row r="33" spans="1:13" ht="12.75" customHeight="1" x14ac:dyDescent="0.2">
      <c r="A33" s="143"/>
      <c r="B33" s="147" t="s">
        <v>141</v>
      </c>
      <c r="C33" s="147"/>
      <c r="D33" s="147"/>
      <c r="E33" s="148"/>
      <c r="F33" s="148"/>
      <c r="G33" s="149">
        <f>158236580.48-G15</f>
        <v>130036711.25999999</v>
      </c>
      <c r="H33" s="149"/>
      <c r="I33" s="148"/>
      <c r="J33" s="148"/>
      <c r="K33" s="148">
        <f>SUM(E33:J33)</f>
        <v>130036711.25999999</v>
      </c>
      <c r="L33" s="148"/>
    </row>
    <row r="34" spans="1:13" x14ac:dyDescent="0.2">
      <c r="A34" s="143"/>
      <c r="B34" s="147" t="s">
        <v>142</v>
      </c>
      <c r="C34" s="147"/>
      <c r="D34" s="147"/>
      <c r="E34" s="148"/>
      <c r="F34" s="148"/>
      <c r="G34" s="149"/>
      <c r="H34" s="149"/>
      <c r="I34" s="148"/>
      <c r="J34" s="148"/>
      <c r="K34" s="148">
        <f>SUM(E34:J34)</f>
        <v>0</v>
      </c>
      <c r="L34" s="148"/>
    </row>
    <row r="35" spans="1:13" x14ac:dyDescent="0.2">
      <c r="A35" s="143"/>
      <c r="B35" s="147" t="s">
        <v>143</v>
      </c>
      <c r="C35" s="147"/>
      <c r="D35" s="147"/>
      <c r="E35" s="148"/>
      <c r="F35" s="148"/>
      <c r="G35" s="149"/>
      <c r="H35" s="149"/>
      <c r="I35" s="148"/>
      <c r="J35" s="148"/>
      <c r="K35" s="148">
        <f>SUM(E35:J35)</f>
        <v>0</v>
      </c>
      <c r="L35" s="148"/>
    </row>
    <row r="36" spans="1:13" ht="12.75" customHeight="1" x14ac:dyDescent="0.2">
      <c r="A36" s="153"/>
      <c r="B36" s="147" t="s">
        <v>144</v>
      </c>
      <c r="C36" s="147"/>
      <c r="D36" s="147"/>
      <c r="E36" s="148"/>
      <c r="F36" s="148"/>
      <c r="G36" s="149"/>
      <c r="H36" s="149"/>
      <c r="I36" s="148"/>
      <c r="J36" s="148"/>
      <c r="K36" s="148">
        <f>SUM(E36:J36)</f>
        <v>0</v>
      </c>
      <c r="L36" s="148"/>
    </row>
    <row r="37" spans="1:13" ht="7.5" customHeight="1" x14ac:dyDescent="0.2">
      <c r="A37" s="143"/>
      <c r="B37" s="150"/>
      <c r="C37" s="151"/>
      <c r="D37" s="152"/>
      <c r="E37" s="139"/>
      <c r="F37" s="141"/>
      <c r="G37" s="142"/>
      <c r="H37" s="142"/>
      <c r="I37" s="139"/>
      <c r="J37" s="141"/>
      <c r="K37" s="148"/>
      <c r="L37" s="148"/>
    </row>
    <row r="38" spans="1:13" ht="21.75" customHeight="1" x14ac:dyDescent="0.2">
      <c r="A38" s="143"/>
      <c r="B38" s="144" t="s">
        <v>151</v>
      </c>
      <c r="C38" s="144"/>
      <c r="D38" s="144"/>
      <c r="E38" s="145">
        <f>SUM(E39:F40)</f>
        <v>0</v>
      </c>
      <c r="F38" s="145"/>
      <c r="G38" s="146">
        <f>SUM(G39:G40)</f>
        <v>0</v>
      </c>
      <c r="H38" s="146">
        <f>SUM(H39:H40)</f>
        <v>0</v>
      </c>
      <c r="I38" s="145">
        <f>SUM(I39:J40)</f>
        <v>0</v>
      </c>
      <c r="J38" s="145"/>
      <c r="K38" s="145">
        <f>SUM(K39:L40)</f>
        <v>0</v>
      </c>
      <c r="L38" s="145"/>
    </row>
    <row r="39" spans="1:13" ht="13.35" customHeight="1" x14ac:dyDescent="0.2">
      <c r="A39" s="143"/>
      <c r="B39" s="147" t="s">
        <v>146</v>
      </c>
      <c r="C39" s="147"/>
      <c r="D39" s="147"/>
      <c r="E39" s="148"/>
      <c r="F39" s="148"/>
      <c r="G39" s="149"/>
      <c r="H39" s="149"/>
      <c r="I39" s="148"/>
      <c r="J39" s="148"/>
      <c r="K39" s="148">
        <f>SUM(E39:J39)</f>
        <v>0</v>
      </c>
      <c r="L39" s="148"/>
    </row>
    <row r="40" spans="1:13" ht="13.35" customHeight="1" x14ac:dyDescent="0.2">
      <c r="A40" s="143"/>
      <c r="B40" s="147" t="s">
        <v>147</v>
      </c>
      <c r="C40" s="147"/>
      <c r="D40" s="147"/>
      <c r="E40" s="148"/>
      <c r="F40" s="148"/>
      <c r="G40" s="149"/>
      <c r="H40" s="149"/>
      <c r="I40" s="148"/>
      <c r="J40" s="148"/>
      <c r="K40" s="148">
        <f>SUM(E40:J40)</f>
        <v>0</v>
      </c>
      <c r="L40" s="148"/>
    </row>
    <row r="41" spans="1:13" ht="7.5" customHeight="1" x14ac:dyDescent="0.2">
      <c r="A41" s="143"/>
      <c r="B41" s="150"/>
      <c r="C41" s="151"/>
      <c r="D41" s="152"/>
      <c r="E41" s="139"/>
      <c r="F41" s="141"/>
      <c r="G41" s="142"/>
      <c r="H41" s="142"/>
      <c r="I41" s="139"/>
      <c r="J41" s="141"/>
      <c r="K41" s="139"/>
      <c r="L41" s="141"/>
    </row>
    <row r="42" spans="1:13" ht="13.35" customHeight="1" x14ac:dyDescent="0.2">
      <c r="A42" s="143"/>
      <c r="B42" s="144" t="s">
        <v>152</v>
      </c>
      <c r="C42" s="144"/>
      <c r="D42" s="144"/>
      <c r="E42" s="145">
        <f>+E24+E31+E38</f>
        <v>42008</v>
      </c>
      <c r="F42" s="145"/>
      <c r="G42" s="146">
        <f>+G24+G31+G38</f>
        <v>158236580.47999999</v>
      </c>
      <c r="H42" s="146">
        <f>+H24+H31+H38</f>
        <v>216580212.78999996</v>
      </c>
      <c r="I42" s="145">
        <f>+I24+I31+I38</f>
        <v>0</v>
      </c>
      <c r="J42" s="145"/>
      <c r="K42" s="145">
        <f>SUM(E42:J42)</f>
        <v>374858801.26999998</v>
      </c>
      <c r="L42" s="145"/>
    </row>
    <row r="43" spans="1:13" ht="15" customHeight="1" x14ac:dyDescent="0.2">
      <c r="J43" s="158"/>
      <c r="K43" s="158"/>
      <c r="L43" s="158"/>
      <c r="M43" s="158"/>
    </row>
    <row r="44" spans="1:13" x14ac:dyDescent="0.2">
      <c r="B44" s="159" t="s">
        <v>153</v>
      </c>
      <c r="C44" s="159"/>
      <c r="D44" s="159"/>
      <c r="E44" s="159"/>
      <c r="F44" s="159"/>
      <c r="G44" s="159"/>
      <c r="H44" s="159"/>
      <c r="I44" s="159"/>
      <c r="J44" s="159"/>
      <c r="K44" s="159"/>
      <c r="L44" s="159"/>
    </row>
    <row r="46" spans="1:13" ht="15" x14ac:dyDescent="0.25">
      <c r="B46" s="126"/>
      <c r="C46" s="126"/>
      <c r="D46" s="160"/>
      <c r="E46"/>
      <c r="F46" s="126"/>
      <c r="G46" s="126"/>
      <c r="H46" s="126"/>
    </row>
    <row r="47" spans="1:13" x14ac:dyDescent="0.2">
      <c r="B47" s="67" t="s">
        <v>66</v>
      </c>
      <c r="C47" s="67"/>
      <c r="D47" s="161"/>
      <c r="E47" s="123"/>
      <c r="F47" s="162" t="s">
        <v>67</v>
      </c>
      <c r="G47" s="162"/>
      <c r="H47" s="162"/>
    </row>
    <row r="48" spans="1:13" ht="12.75" customHeight="1" x14ac:dyDescent="0.2">
      <c r="B48" s="71" t="s">
        <v>68</v>
      </c>
      <c r="C48" s="71"/>
      <c r="D48" s="163"/>
      <c r="E48" s="130"/>
      <c r="F48" s="71" t="s">
        <v>69</v>
      </c>
      <c r="G48" s="71"/>
      <c r="H48" s="71"/>
    </row>
  </sheetData>
  <mergeCells count="162">
    <mergeCell ref="B48:C48"/>
    <mergeCell ref="F48:H48"/>
    <mergeCell ref="J43:K43"/>
    <mergeCell ref="L43:M43"/>
    <mergeCell ref="B44:L44"/>
    <mergeCell ref="B46:C46"/>
    <mergeCell ref="F46:H46"/>
    <mergeCell ref="B47:C47"/>
    <mergeCell ref="F47:H47"/>
    <mergeCell ref="B41:D41"/>
    <mergeCell ref="E41:F41"/>
    <mergeCell ref="I41:J41"/>
    <mergeCell ref="K41:L41"/>
    <mergeCell ref="B42:D42"/>
    <mergeCell ref="E42:F42"/>
    <mergeCell ref="I42:J42"/>
    <mergeCell ref="K42:L42"/>
    <mergeCell ref="B39:D39"/>
    <mergeCell ref="E39:F39"/>
    <mergeCell ref="I39:J39"/>
    <mergeCell ref="K39:L39"/>
    <mergeCell ref="B40:D40"/>
    <mergeCell ref="E40:F40"/>
    <mergeCell ref="I40:J40"/>
    <mergeCell ref="K40:L40"/>
    <mergeCell ref="B37:D37"/>
    <mergeCell ref="E37:F37"/>
    <mergeCell ref="I37:J37"/>
    <mergeCell ref="K37:L37"/>
    <mergeCell ref="B38:D38"/>
    <mergeCell ref="E38:F38"/>
    <mergeCell ref="I38:J38"/>
    <mergeCell ref="K38:L38"/>
    <mergeCell ref="B35:D35"/>
    <mergeCell ref="E35:F35"/>
    <mergeCell ref="I35:J35"/>
    <mergeCell ref="K35:L35"/>
    <mergeCell ref="B36:D36"/>
    <mergeCell ref="E36:F36"/>
    <mergeCell ref="I36:J36"/>
    <mergeCell ref="K36:L36"/>
    <mergeCell ref="B33:D33"/>
    <mergeCell ref="E33:F33"/>
    <mergeCell ref="I33:J33"/>
    <mergeCell ref="K33:L33"/>
    <mergeCell ref="B34:D34"/>
    <mergeCell ref="E34:F34"/>
    <mergeCell ref="I34:J34"/>
    <mergeCell ref="K34:L34"/>
    <mergeCell ref="B31:D31"/>
    <mergeCell ref="E31:F31"/>
    <mergeCell ref="I31:J31"/>
    <mergeCell ref="K31:L31"/>
    <mergeCell ref="B32:D32"/>
    <mergeCell ref="E32:F32"/>
    <mergeCell ref="I32:J32"/>
    <mergeCell ref="K32:L32"/>
    <mergeCell ref="B29:D29"/>
    <mergeCell ref="E29:F29"/>
    <mergeCell ref="I29:J29"/>
    <mergeCell ref="K29:L29"/>
    <mergeCell ref="B30:D30"/>
    <mergeCell ref="E30:F30"/>
    <mergeCell ref="I30:J30"/>
    <mergeCell ref="K30:L30"/>
    <mergeCell ref="B27:D27"/>
    <mergeCell ref="E27:F27"/>
    <mergeCell ref="I27:J27"/>
    <mergeCell ref="K27:L27"/>
    <mergeCell ref="B28:D28"/>
    <mergeCell ref="E28:F28"/>
    <mergeCell ref="I28:J28"/>
    <mergeCell ref="K28:L28"/>
    <mergeCell ref="B25:D25"/>
    <mergeCell ref="E25:F25"/>
    <mergeCell ref="I25:J25"/>
    <mergeCell ref="K25:L25"/>
    <mergeCell ref="B26:D26"/>
    <mergeCell ref="E26:F26"/>
    <mergeCell ref="I26:J26"/>
    <mergeCell ref="K26:L26"/>
    <mergeCell ref="B23:D23"/>
    <mergeCell ref="E23:F23"/>
    <mergeCell ref="I23:J23"/>
    <mergeCell ref="K23:L23"/>
    <mergeCell ref="B24:D24"/>
    <mergeCell ref="E24:F24"/>
    <mergeCell ref="I24:J24"/>
    <mergeCell ref="K24:L24"/>
    <mergeCell ref="B21:D21"/>
    <mergeCell ref="E21:F21"/>
    <mergeCell ref="I21:J21"/>
    <mergeCell ref="K21:L21"/>
    <mergeCell ref="B22:D22"/>
    <mergeCell ref="E22:F22"/>
    <mergeCell ref="I22:J22"/>
    <mergeCell ref="K22:L22"/>
    <mergeCell ref="B19:D19"/>
    <mergeCell ref="E19:F19"/>
    <mergeCell ref="I19:J19"/>
    <mergeCell ref="K19:L19"/>
    <mergeCell ref="B20:D20"/>
    <mergeCell ref="E20:F20"/>
    <mergeCell ref="I20:J20"/>
    <mergeCell ref="K20:L20"/>
    <mergeCell ref="B17:D17"/>
    <mergeCell ref="E17:F17"/>
    <mergeCell ref="I17:J17"/>
    <mergeCell ref="K17:L17"/>
    <mergeCell ref="B18:D18"/>
    <mergeCell ref="E18:F18"/>
    <mergeCell ref="I18:J18"/>
    <mergeCell ref="K18:L18"/>
    <mergeCell ref="B15:D15"/>
    <mergeCell ref="E15:F15"/>
    <mergeCell ref="I15:J15"/>
    <mergeCell ref="K15:L15"/>
    <mergeCell ref="B16:D16"/>
    <mergeCell ref="E16:F16"/>
    <mergeCell ref="I16:J16"/>
    <mergeCell ref="K16:L16"/>
    <mergeCell ref="B13:D13"/>
    <mergeCell ref="E13:F13"/>
    <mergeCell ref="I13:J13"/>
    <mergeCell ref="K13:L13"/>
    <mergeCell ref="B14:D14"/>
    <mergeCell ref="E14:F14"/>
    <mergeCell ref="I14:J14"/>
    <mergeCell ref="K14:L14"/>
    <mergeCell ref="B11:D11"/>
    <mergeCell ref="E11:F11"/>
    <mergeCell ref="I11:J11"/>
    <mergeCell ref="K11:L11"/>
    <mergeCell ref="B12:D12"/>
    <mergeCell ref="E12:F12"/>
    <mergeCell ref="I12:J12"/>
    <mergeCell ref="K12:L12"/>
    <mergeCell ref="B9:D9"/>
    <mergeCell ref="E9:F9"/>
    <mergeCell ref="I9:J9"/>
    <mergeCell ref="K9:L9"/>
    <mergeCell ref="B10:D10"/>
    <mergeCell ref="E10:F10"/>
    <mergeCell ref="I10:J10"/>
    <mergeCell ref="K10:L10"/>
    <mergeCell ref="B7:D7"/>
    <mergeCell ref="E7:F7"/>
    <mergeCell ref="I7:J7"/>
    <mergeCell ref="K7:L7"/>
    <mergeCell ref="B8:D8"/>
    <mergeCell ref="E8:F8"/>
    <mergeCell ref="I8:J8"/>
    <mergeCell ref="K8:L8"/>
    <mergeCell ref="B1:L1"/>
    <mergeCell ref="B2:L2"/>
    <mergeCell ref="B3:L3"/>
    <mergeCell ref="B4:L4"/>
    <mergeCell ref="C5:E5"/>
    <mergeCell ref="B6:D6"/>
    <mergeCell ref="E6:F6"/>
    <mergeCell ref="I6:J6"/>
    <mergeCell ref="K6:L6"/>
  </mergeCells>
  <pageMargins left="0.82" right="0.70866141732283472" top="0.51" bottom="0.35" header="0.31496062992125984" footer="0.25"/>
  <pageSetup scale="82"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IZ63"/>
  <sheetViews>
    <sheetView showGridLines="0" topLeftCell="A4" zoomScale="80" zoomScaleNormal="80" workbookViewId="0">
      <selection activeCell="L16" sqref="L16"/>
    </sheetView>
  </sheetViews>
  <sheetFormatPr baseColWidth="10" defaultColWidth="0" defaultRowHeight="15" customHeight="1" zeroHeight="1" x14ac:dyDescent="0.25"/>
  <cols>
    <col min="1" max="1" width="1.42578125" customWidth="1"/>
    <col min="2" max="2" width="3.28515625" customWidth="1"/>
    <col min="3" max="3" width="11.42578125" customWidth="1"/>
    <col min="4" max="4" width="44.28515625" customWidth="1"/>
    <col min="5" max="6" width="21" customWidth="1"/>
    <col min="7" max="7" width="3.42578125" customWidth="1"/>
    <col min="8" max="8" width="11.42578125" customWidth="1"/>
    <col min="9" max="9" width="50.85546875" customWidth="1"/>
    <col min="10" max="11" width="21" customWidth="1"/>
    <col min="12" max="12" width="3.5703125" customWidth="1"/>
    <col min="13" max="13" width="4.42578125" customWidth="1"/>
    <col min="257" max="257" width="1.42578125" customWidth="1"/>
    <col min="258" max="258" width="3.28515625" customWidth="1"/>
    <col min="259" max="259" width="11.42578125" customWidth="1"/>
    <col min="260" max="260" width="40" customWidth="1"/>
    <col min="261" max="262" width="21" customWidth="1"/>
    <col min="263" max="263" width="3.42578125" customWidth="1"/>
    <col min="264" max="264" width="11.42578125" customWidth="1"/>
    <col min="265" max="265" width="50.85546875" customWidth="1"/>
    <col min="266" max="267" width="21" customWidth="1"/>
    <col min="268" max="268" width="3.5703125" customWidth="1"/>
    <col min="269" max="269" width="4.42578125" customWidth="1"/>
    <col min="513" max="513" width="1.42578125" customWidth="1"/>
    <col min="514" max="514" width="3.28515625" customWidth="1"/>
    <col min="515" max="515" width="11.42578125" customWidth="1"/>
    <col min="516" max="516" width="40" customWidth="1"/>
    <col min="517" max="518" width="21" customWidth="1"/>
    <col min="519" max="519" width="3.42578125" customWidth="1"/>
    <col min="520" max="520" width="11.42578125" customWidth="1"/>
    <col min="521" max="521" width="50.85546875" customWidth="1"/>
    <col min="522" max="523" width="21" customWidth="1"/>
    <col min="524" max="524" width="3.5703125" customWidth="1"/>
    <col min="525" max="525" width="4.42578125" customWidth="1"/>
    <col min="769" max="769" width="1.42578125" customWidth="1"/>
    <col min="770" max="770" width="3.28515625" customWidth="1"/>
    <col min="771" max="771" width="11.42578125" customWidth="1"/>
    <col min="772" max="772" width="40" customWidth="1"/>
    <col min="773" max="774" width="21" customWidth="1"/>
    <col min="775" max="775" width="3.42578125" customWidth="1"/>
    <col min="776" max="776" width="11.42578125" customWidth="1"/>
    <col min="777" max="777" width="50.85546875" customWidth="1"/>
    <col min="778" max="779" width="21" customWidth="1"/>
    <col min="780" max="780" width="3.5703125" customWidth="1"/>
    <col min="781" max="781" width="4.42578125" customWidth="1"/>
    <col min="1025" max="1025" width="1.42578125" customWidth="1"/>
    <col min="1026" max="1026" width="3.28515625" customWidth="1"/>
    <col min="1027" max="1027" width="11.42578125" customWidth="1"/>
    <col min="1028" max="1028" width="40" customWidth="1"/>
    <col min="1029" max="1030" width="21" customWidth="1"/>
    <col min="1031" max="1031" width="3.42578125" customWidth="1"/>
    <col min="1032" max="1032" width="11.42578125" customWidth="1"/>
    <col min="1033" max="1033" width="50.85546875" customWidth="1"/>
    <col min="1034" max="1035" width="21" customWidth="1"/>
    <col min="1036" max="1036" width="3.5703125" customWidth="1"/>
    <col min="1037" max="1037" width="4.42578125" customWidth="1"/>
    <col min="1281" max="1281" width="1.42578125" customWidth="1"/>
    <col min="1282" max="1282" width="3.28515625" customWidth="1"/>
    <col min="1283" max="1283" width="11.42578125" customWidth="1"/>
    <col min="1284" max="1284" width="40" customWidth="1"/>
    <col min="1285" max="1286" width="21" customWidth="1"/>
    <col min="1287" max="1287" width="3.42578125" customWidth="1"/>
    <col min="1288" max="1288" width="11.42578125" customWidth="1"/>
    <col min="1289" max="1289" width="50.85546875" customWidth="1"/>
    <col min="1290" max="1291" width="21" customWidth="1"/>
    <col min="1292" max="1292" width="3.5703125" customWidth="1"/>
    <col min="1293" max="1293" width="4.42578125" customWidth="1"/>
    <col min="1537" max="1537" width="1.42578125" customWidth="1"/>
    <col min="1538" max="1538" width="3.28515625" customWidth="1"/>
    <col min="1539" max="1539" width="11.42578125" customWidth="1"/>
    <col min="1540" max="1540" width="40" customWidth="1"/>
    <col min="1541" max="1542" width="21" customWidth="1"/>
    <col min="1543" max="1543" width="3.42578125" customWidth="1"/>
    <col min="1544" max="1544" width="11.42578125" customWidth="1"/>
    <col min="1545" max="1545" width="50.85546875" customWidth="1"/>
    <col min="1546" max="1547" width="21" customWidth="1"/>
    <col min="1548" max="1548" width="3.5703125" customWidth="1"/>
    <col min="1549" max="1549" width="4.42578125" customWidth="1"/>
    <col min="1793" max="1793" width="1.42578125" customWidth="1"/>
    <col min="1794" max="1794" width="3.28515625" customWidth="1"/>
    <col min="1795" max="1795" width="11.42578125" customWidth="1"/>
    <col min="1796" max="1796" width="40" customWidth="1"/>
    <col min="1797" max="1798" width="21" customWidth="1"/>
    <col min="1799" max="1799" width="3.42578125" customWidth="1"/>
    <col min="1800" max="1800" width="11.42578125" customWidth="1"/>
    <col min="1801" max="1801" width="50.85546875" customWidth="1"/>
    <col min="1802" max="1803" width="21" customWidth="1"/>
    <col min="1804" max="1804" width="3.5703125" customWidth="1"/>
    <col min="1805" max="1805" width="4.42578125" customWidth="1"/>
    <col min="2049" max="2049" width="1.42578125" customWidth="1"/>
    <col min="2050" max="2050" width="3.28515625" customWidth="1"/>
    <col min="2051" max="2051" width="11.42578125" customWidth="1"/>
    <col min="2052" max="2052" width="40" customWidth="1"/>
    <col min="2053" max="2054" width="21" customWidth="1"/>
    <col min="2055" max="2055" width="3.42578125" customWidth="1"/>
    <col min="2056" max="2056" width="11.42578125" customWidth="1"/>
    <col min="2057" max="2057" width="50.85546875" customWidth="1"/>
    <col min="2058" max="2059" width="21" customWidth="1"/>
    <col min="2060" max="2060" width="3.5703125" customWidth="1"/>
    <col min="2061" max="2061" width="4.42578125" customWidth="1"/>
    <col min="2305" max="2305" width="1.42578125" customWidth="1"/>
    <col min="2306" max="2306" width="3.28515625" customWidth="1"/>
    <col min="2307" max="2307" width="11.42578125" customWidth="1"/>
    <col min="2308" max="2308" width="40" customWidth="1"/>
    <col min="2309" max="2310" width="21" customWidth="1"/>
    <col min="2311" max="2311" width="3.42578125" customWidth="1"/>
    <col min="2312" max="2312" width="11.42578125" customWidth="1"/>
    <col min="2313" max="2313" width="50.85546875" customWidth="1"/>
    <col min="2314" max="2315" width="21" customWidth="1"/>
    <col min="2316" max="2316" width="3.5703125" customWidth="1"/>
    <col min="2317" max="2317" width="4.42578125" customWidth="1"/>
    <col min="2561" max="2561" width="1.42578125" customWidth="1"/>
    <col min="2562" max="2562" width="3.28515625" customWidth="1"/>
    <col min="2563" max="2563" width="11.42578125" customWidth="1"/>
    <col min="2564" max="2564" width="40" customWidth="1"/>
    <col min="2565" max="2566" width="21" customWidth="1"/>
    <col min="2567" max="2567" width="3.42578125" customWidth="1"/>
    <col min="2568" max="2568" width="11.42578125" customWidth="1"/>
    <col min="2569" max="2569" width="50.85546875" customWidth="1"/>
    <col min="2570" max="2571" width="21" customWidth="1"/>
    <col min="2572" max="2572" width="3.5703125" customWidth="1"/>
    <col min="2573" max="2573" width="4.42578125" customWidth="1"/>
    <col min="2817" max="2817" width="1.42578125" customWidth="1"/>
    <col min="2818" max="2818" width="3.28515625" customWidth="1"/>
    <col min="2819" max="2819" width="11.42578125" customWidth="1"/>
    <col min="2820" max="2820" width="40" customWidth="1"/>
    <col min="2821" max="2822" width="21" customWidth="1"/>
    <col min="2823" max="2823" width="3.42578125" customWidth="1"/>
    <col min="2824" max="2824" width="11.42578125" customWidth="1"/>
    <col min="2825" max="2825" width="50.85546875" customWidth="1"/>
    <col min="2826" max="2827" width="21" customWidth="1"/>
    <col min="2828" max="2828" width="3.5703125" customWidth="1"/>
    <col min="2829" max="2829" width="4.42578125" customWidth="1"/>
    <col min="3073" max="3073" width="1.42578125" customWidth="1"/>
    <col min="3074" max="3074" width="3.28515625" customWidth="1"/>
    <col min="3075" max="3075" width="11.42578125" customWidth="1"/>
    <col min="3076" max="3076" width="40" customWidth="1"/>
    <col min="3077" max="3078" width="21" customWidth="1"/>
    <col min="3079" max="3079" width="3.42578125" customWidth="1"/>
    <col min="3080" max="3080" width="11.42578125" customWidth="1"/>
    <col min="3081" max="3081" width="50.85546875" customWidth="1"/>
    <col min="3082" max="3083" width="21" customWidth="1"/>
    <col min="3084" max="3084" width="3.5703125" customWidth="1"/>
    <col min="3085" max="3085" width="4.42578125" customWidth="1"/>
    <col min="3329" max="3329" width="1.42578125" customWidth="1"/>
    <col min="3330" max="3330" width="3.28515625" customWidth="1"/>
    <col min="3331" max="3331" width="11.42578125" customWidth="1"/>
    <col min="3332" max="3332" width="40" customWidth="1"/>
    <col min="3333" max="3334" width="21" customWidth="1"/>
    <col min="3335" max="3335" width="3.42578125" customWidth="1"/>
    <col min="3336" max="3336" width="11.42578125" customWidth="1"/>
    <col min="3337" max="3337" width="50.85546875" customWidth="1"/>
    <col min="3338" max="3339" width="21" customWidth="1"/>
    <col min="3340" max="3340" width="3.5703125" customWidth="1"/>
    <col min="3341" max="3341" width="4.42578125" customWidth="1"/>
    <col min="3585" max="3585" width="1.42578125" customWidth="1"/>
    <col min="3586" max="3586" width="3.28515625" customWidth="1"/>
    <col min="3587" max="3587" width="11.42578125" customWidth="1"/>
    <col min="3588" max="3588" width="40" customWidth="1"/>
    <col min="3589" max="3590" width="21" customWidth="1"/>
    <col min="3591" max="3591" width="3.42578125" customWidth="1"/>
    <col min="3592" max="3592" width="11.42578125" customWidth="1"/>
    <col min="3593" max="3593" width="50.85546875" customWidth="1"/>
    <col min="3594" max="3595" width="21" customWidth="1"/>
    <col min="3596" max="3596" width="3.5703125" customWidth="1"/>
    <col min="3597" max="3597" width="4.42578125" customWidth="1"/>
    <col min="3841" max="3841" width="1.42578125" customWidth="1"/>
    <col min="3842" max="3842" width="3.28515625" customWidth="1"/>
    <col min="3843" max="3843" width="11.42578125" customWidth="1"/>
    <col min="3844" max="3844" width="40" customWidth="1"/>
    <col min="3845" max="3846" width="21" customWidth="1"/>
    <col min="3847" max="3847" width="3.42578125" customWidth="1"/>
    <col min="3848" max="3848" width="11.42578125" customWidth="1"/>
    <col min="3849" max="3849" width="50.85546875" customWidth="1"/>
    <col min="3850" max="3851" width="21" customWidth="1"/>
    <col min="3852" max="3852" width="3.5703125" customWidth="1"/>
    <col min="3853" max="3853" width="4.42578125" customWidth="1"/>
    <col min="4097" max="4097" width="1.42578125" customWidth="1"/>
    <col min="4098" max="4098" width="3.28515625" customWidth="1"/>
    <col min="4099" max="4099" width="11.42578125" customWidth="1"/>
    <col min="4100" max="4100" width="40" customWidth="1"/>
    <col min="4101" max="4102" width="21" customWidth="1"/>
    <col min="4103" max="4103" width="3.42578125" customWidth="1"/>
    <col min="4104" max="4104" width="11.42578125" customWidth="1"/>
    <col min="4105" max="4105" width="50.85546875" customWidth="1"/>
    <col min="4106" max="4107" width="21" customWidth="1"/>
    <col min="4108" max="4108" width="3.5703125" customWidth="1"/>
    <col min="4109" max="4109" width="4.42578125" customWidth="1"/>
    <col min="4353" max="4353" width="1.42578125" customWidth="1"/>
    <col min="4354" max="4354" width="3.28515625" customWidth="1"/>
    <col min="4355" max="4355" width="11.42578125" customWidth="1"/>
    <col min="4356" max="4356" width="40" customWidth="1"/>
    <col min="4357" max="4358" width="21" customWidth="1"/>
    <col min="4359" max="4359" width="3.42578125" customWidth="1"/>
    <col min="4360" max="4360" width="11.42578125" customWidth="1"/>
    <col min="4361" max="4361" width="50.85546875" customWidth="1"/>
    <col min="4362" max="4363" width="21" customWidth="1"/>
    <col min="4364" max="4364" width="3.5703125" customWidth="1"/>
    <col min="4365" max="4365" width="4.42578125" customWidth="1"/>
    <col min="4609" max="4609" width="1.42578125" customWidth="1"/>
    <col min="4610" max="4610" width="3.28515625" customWidth="1"/>
    <col min="4611" max="4611" width="11.42578125" customWidth="1"/>
    <col min="4612" max="4612" width="40" customWidth="1"/>
    <col min="4613" max="4614" width="21" customWidth="1"/>
    <col min="4615" max="4615" width="3.42578125" customWidth="1"/>
    <col min="4616" max="4616" width="11.42578125" customWidth="1"/>
    <col min="4617" max="4617" width="50.85546875" customWidth="1"/>
    <col min="4618" max="4619" width="21" customWidth="1"/>
    <col min="4620" max="4620" width="3.5703125" customWidth="1"/>
    <col min="4621" max="4621" width="4.42578125" customWidth="1"/>
    <col min="4865" max="4865" width="1.42578125" customWidth="1"/>
    <col min="4866" max="4866" width="3.28515625" customWidth="1"/>
    <col min="4867" max="4867" width="11.42578125" customWidth="1"/>
    <col min="4868" max="4868" width="40" customWidth="1"/>
    <col min="4869" max="4870" width="21" customWidth="1"/>
    <col min="4871" max="4871" width="3.42578125" customWidth="1"/>
    <col min="4872" max="4872" width="11.42578125" customWidth="1"/>
    <col min="4873" max="4873" width="50.85546875" customWidth="1"/>
    <col min="4874" max="4875" width="21" customWidth="1"/>
    <col min="4876" max="4876" width="3.5703125" customWidth="1"/>
    <col min="4877" max="4877" width="4.42578125" customWidth="1"/>
    <col min="5121" max="5121" width="1.42578125" customWidth="1"/>
    <col min="5122" max="5122" width="3.28515625" customWidth="1"/>
    <col min="5123" max="5123" width="11.42578125" customWidth="1"/>
    <col min="5124" max="5124" width="40" customWidth="1"/>
    <col min="5125" max="5126" width="21" customWidth="1"/>
    <col min="5127" max="5127" width="3.42578125" customWidth="1"/>
    <col min="5128" max="5128" width="11.42578125" customWidth="1"/>
    <col min="5129" max="5129" width="50.85546875" customWidth="1"/>
    <col min="5130" max="5131" width="21" customWidth="1"/>
    <col min="5132" max="5132" width="3.5703125" customWidth="1"/>
    <col min="5133" max="5133" width="4.42578125" customWidth="1"/>
    <col min="5377" max="5377" width="1.42578125" customWidth="1"/>
    <col min="5378" max="5378" width="3.28515625" customWidth="1"/>
    <col min="5379" max="5379" width="11.42578125" customWidth="1"/>
    <col min="5380" max="5380" width="40" customWidth="1"/>
    <col min="5381" max="5382" width="21" customWidth="1"/>
    <col min="5383" max="5383" width="3.42578125" customWidth="1"/>
    <col min="5384" max="5384" width="11.42578125" customWidth="1"/>
    <col min="5385" max="5385" width="50.85546875" customWidth="1"/>
    <col min="5386" max="5387" width="21" customWidth="1"/>
    <col min="5388" max="5388" width="3.5703125" customWidth="1"/>
    <col min="5389" max="5389" width="4.42578125" customWidth="1"/>
    <col min="5633" max="5633" width="1.42578125" customWidth="1"/>
    <col min="5634" max="5634" width="3.28515625" customWidth="1"/>
    <col min="5635" max="5635" width="11.42578125" customWidth="1"/>
    <col min="5636" max="5636" width="40" customWidth="1"/>
    <col min="5637" max="5638" width="21" customWidth="1"/>
    <col min="5639" max="5639" width="3.42578125" customWidth="1"/>
    <col min="5640" max="5640" width="11.42578125" customWidth="1"/>
    <col min="5641" max="5641" width="50.85546875" customWidth="1"/>
    <col min="5642" max="5643" width="21" customWidth="1"/>
    <col min="5644" max="5644" width="3.5703125" customWidth="1"/>
    <col min="5645" max="5645" width="4.42578125" customWidth="1"/>
    <col min="5889" max="5889" width="1.42578125" customWidth="1"/>
    <col min="5890" max="5890" width="3.28515625" customWidth="1"/>
    <col min="5891" max="5891" width="11.42578125" customWidth="1"/>
    <col min="5892" max="5892" width="40" customWidth="1"/>
    <col min="5893" max="5894" width="21" customWidth="1"/>
    <col min="5895" max="5895" width="3.42578125" customWidth="1"/>
    <col min="5896" max="5896" width="11.42578125" customWidth="1"/>
    <col min="5897" max="5897" width="50.85546875" customWidth="1"/>
    <col min="5898" max="5899" width="21" customWidth="1"/>
    <col min="5900" max="5900" width="3.5703125" customWidth="1"/>
    <col min="5901" max="5901" width="4.42578125" customWidth="1"/>
    <col min="6145" max="6145" width="1.42578125" customWidth="1"/>
    <col min="6146" max="6146" width="3.28515625" customWidth="1"/>
    <col min="6147" max="6147" width="11.42578125" customWidth="1"/>
    <col min="6148" max="6148" width="40" customWidth="1"/>
    <col min="6149" max="6150" width="21" customWidth="1"/>
    <col min="6151" max="6151" width="3.42578125" customWidth="1"/>
    <col min="6152" max="6152" width="11.42578125" customWidth="1"/>
    <col min="6153" max="6153" width="50.85546875" customWidth="1"/>
    <col min="6154" max="6155" width="21" customWidth="1"/>
    <col min="6156" max="6156" width="3.5703125" customWidth="1"/>
    <col min="6157" max="6157" width="4.42578125" customWidth="1"/>
    <col min="6401" max="6401" width="1.42578125" customWidth="1"/>
    <col min="6402" max="6402" width="3.28515625" customWidth="1"/>
    <col min="6403" max="6403" width="11.42578125" customWidth="1"/>
    <col min="6404" max="6404" width="40" customWidth="1"/>
    <col min="6405" max="6406" width="21" customWidth="1"/>
    <col min="6407" max="6407" width="3.42578125" customWidth="1"/>
    <col min="6408" max="6408" width="11.42578125" customWidth="1"/>
    <col min="6409" max="6409" width="50.85546875" customWidth="1"/>
    <col min="6410" max="6411" width="21" customWidth="1"/>
    <col min="6412" max="6412" width="3.5703125" customWidth="1"/>
    <col min="6413" max="6413" width="4.42578125" customWidth="1"/>
    <col min="6657" max="6657" width="1.42578125" customWidth="1"/>
    <col min="6658" max="6658" width="3.28515625" customWidth="1"/>
    <col min="6659" max="6659" width="11.42578125" customWidth="1"/>
    <col min="6660" max="6660" width="40" customWidth="1"/>
    <col min="6661" max="6662" width="21" customWidth="1"/>
    <col min="6663" max="6663" width="3.42578125" customWidth="1"/>
    <col min="6664" max="6664" width="11.42578125" customWidth="1"/>
    <col min="6665" max="6665" width="50.85546875" customWidth="1"/>
    <col min="6666" max="6667" width="21" customWidth="1"/>
    <col min="6668" max="6668" width="3.5703125" customWidth="1"/>
    <col min="6669" max="6669" width="4.42578125" customWidth="1"/>
    <col min="6913" max="6913" width="1.42578125" customWidth="1"/>
    <col min="6914" max="6914" width="3.28515625" customWidth="1"/>
    <col min="6915" max="6915" width="11.42578125" customWidth="1"/>
    <col min="6916" max="6916" width="40" customWidth="1"/>
    <col min="6917" max="6918" width="21" customWidth="1"/>
    <col min="6919" max="6919" width="3.42578125" customWidth="1"/>
    <col min="6920" max="6920" width="11.42578125" customWidth="1"/>
    <col min="6921" max="6921" width="50.85546875" customWidth="1"/>
    <col min="6922" max="6923" width="21" customWidth="1"/>
    <col min="6924" max="6924" width="3.5703125" customWidth="1"/>
    <col min="6925" max="6925" width="4.42578125" customWidth="1"/>
    <col min="7169" max="7169" width="1.42578125" customWidth="1"/>
    <col min="7170" max="7170" width="3.28515625" customWidth="1"/>
    <col min="7171" max="7171" width="11.42578125" customWidth="1"/>
    <col min="7172" max="7172" width="40" customWidth="1"/>
    <col min="7173" max="7174" width="21" customWidth="1"/>
    <col min="7175" max="7175" width="3.42578125" customWidth="1"/>
    <col min="7176" max="7176" width="11.42578125" customWidth="1"/>
    <col min="7177" max="7177" width="50.85546875" customWidth="1"/>
    <col min="7178" max="7179" width="21" customWidth="1"/>
    <col min="7180" max="7180" width="3.5703125" customWidth="1"/>
    <col min="7181" max="7181" width="4.42578125" customWidth="1"/>
    <col min="7425" max="7425" width="1.42578125" customWidth="1"/>
    <col min="7426" max="7426" width="3.28515625" customWidth="1"/>
    <col min="7427" max="7427" width="11.42578125" customWidth="1"/>
    <col min="7428" max="7428" width="40" customWidth="1"/>
    <col min="7429" max="7430" width="21" customWidth="1"/>
    <col min="7431" max="7431" width="3.42578125" customWidth="1"/>
    <col min="7432" max="7432" width="11.42578125" customWidth="1"/>
    <col min="7433" max="7433" width="50.85546875" customWidth="1"/>
    <col min="7434" max="7435" width="21" customWidth="1"/>
    <col min="7436" max="7436" width="3.5703125" customWidth="1"/>
    <col min="7437" max="7437" width="4.42578125" customWidth="1"/>
    <col min="7681" max="7681" width="1.42578125" customWidth="1"/>
    <col min="7682" max="7682" width="3.28515625" customWidth="1"/>
    <col min="7683" max="7683" width="11.42578125" customWidth="1"/>
    <col min="7684" max="7684" width="40" customWidth="1"/>
    <col min="7685" max="7686" width="21" customWidth="1"/>
    <col min="7687" max="7687" width="3.42578125" customWidth="1"/>
    <col min="7688" max="7688" width="11.42578125" customWidth="1"/>
    <col min="7689" max="7689" width="50.85546875" customWidth="1"/>
    <col min="7690" max="7691" width="21" customWidth="1"/>
    <col min="7692" max="7692" width="3.5703125" customWidth="1"/>
    <col min="7693" max="7693" width="4.42578125" customWidth="1"/>
    <col min="7937" max="7937" width="1.42578125" customWidth="1"/>
    <col min="7938" max="7938" width="3.28515625" customWidth="1"/>
    <col min="7939" max="7939" width="11.42578125" customWidth="1"/>
    <col min="7940" max="7940" width="40" customWidth="1"/>
    <col min="7941" max="7942" width="21" customWidth="1"/>
    <col min="7943" max="7943" width="3.42578125" customWidth="1"/>
    <col min="7944" max="7944" width="11.42578125" customWidth="1"/>
    <col min="7945" max="7945" width="50.85546875" customWidth="1"/>
    <col min="7946" max="7947" width="21" customWidth="1"/>
    <col min="7948" max="7948" width="3.5703125" customWidth="1"/>
    <col min="7949" max="7949" width="4.42578125" customWidth="1"/>
    <col min="8193" max="8193" width="1.42578125" customWidth="1"/>
    <col min="8194" max="8194" width="3.28515625" customWidth="1"/>
    <col min="8195" max="8195" width="11.42578125" customWidth="1"/>
    <col min="8196" max="8196" width="40" customWidth="1"/>
    <col min="8197" max="8198" width="21" customWidth="1"/>
    <col min="8199" max="8199" width="3.42578125" customWidth="1"/>
    <col min="8200" max="8200" width="11.42578125" customWidth="1"/>
    <col min="8201" max="8201" width="50.85546875" customWidth="1"/>
    <col min="8202" max="8203" width="21" customWidth="1"/>
    <col min="8204" max="8204" width="3.5703125" customWidth="1"/>
    <col min="8205" max="8205" width="4.42578125" customWidth="1"/>
    <col min="8449" max="8449" width="1.42578125" customWidth="1"/>
    <col min="8450" max="8450" width="3.28515625" customWidth="1"/>
    <col min="8451" max="8451" width="11.42578125" customWidth="1"/>
    <col min="8452" max="8452" width="40" customWidth="1"/>
    <col min="8453" max="8454" width="21" customWidth="1"/>
    <col min="8455" max="8455" width="3.42578125" customWidth="1"/>
    <col min="8456" max="8456" width="11.42578125" customWidth="1"/>
    <col min="8457" max="8457" width="50.85546875" customWidth="1"/>
    <col min="8458" max="8459" width="21" customWidth="1"/>
    <col min="8460" max="8460" width="3.5703125" customWidth="1"/>
    <col min="8461" max="8461" width="4.42578125" customWidth="1"/>
    <col min="8705" max="8705" width="1.42578125" customWidth="1"/>
    <col min="8706" max="8706" width="3.28515625" customWidth="1"/>
    <col min="8707" max="8707" width="11.42578125" customWidth="1"/>
    <col min="8708" max="8708" width="40" customWidth="1"/>
    <col min="8709" max="8710" width="21" customWidth="1"/>
    <col min="8711" max="8711" width="3.42578125" customWidth="1"/>
    <col min="8712" max="8712" width="11.42578125" customWidth="1"/>
    <col min="8713" max="8713" width="50.85546875" customWidth="1"/>
    <col min="8714" max="8715" width="21" customWidth="1"/>
    <col min="8716" max="8716" width="3.5703125" customWidth="1"/>
    <col min="8717" max="8717" width="4.42578125" customWidth="1"/>
    <col min="8961" max="8961" width="1.42578125" customWidth="1"/>
    <col min="8962" max="8962" width="3.28515625" customWidth="1"/>
    <col min="8963" max="8963" width="11.42578125" customWidth="1"/>
    <col min="8964" max="8964" width="40" customWidth="1"/>
    <col min="8965" max="8966" width="21" customWidth="1"/>
    <col min="8967" max="8967" width="3.42578125" customWidth="1"/>
    <col min="8968" max="8968" width="11.42578125" customWidth="1"/>
    <col min="8969" max="8969" width="50.85546875" customWidth="1"/>
    <col min="8970" max="8971" width="21" customWidth="1"/>
    <col min="8972" max="8972" width="3.5703125" customWidth="1"/>
    <col min="8973" max="8973" width="4.42578125" customWidth="1"/>
    <col min="9217" max="9217" width="1.42578125" customWidth="1"/>
    <col min="9218" max="9218" width="3.28515625" customWidth="1"/>
    <col min="9219" max="9219" width="11.42578125" customWidth="1"/>
    <col min="9220" max="9220" width="40" customWidth="1"/>
    <col min="9221" max="9222" width="21" customWidth="1"/>
    <col min="9223" max="9223" width="3.42578125" customWidth="1"/>
    <col min="9224" max="9224" width="11.42578125" customWidth="1"/>
    <col min="9225" max="9225" width="50.85546875" customWidth="1"/>
    <col min="9226" max="9227" width="21" customWidth="1"/>
    <col min="9228" max="9228" width="3.5703125" customWidth="1"/>
    <col min="9229" max="9229" width="4.42578125" customWidth="1"/>
    <col min="9473" max="9473" width="1.42578125" customWidth="1"/>
    <col min="9474" max="9474" width="3.28515625" customWidth="1"/>
    <col min="9475" max="9475" width="11.42578125" customWidth="1"/>
    <col min="9476" max="9476" width="40" customWidth="1"/>
    <col min="9477" max="9478" width="21" customWidth="1"/>
    <col min="9479" max="9479" width="3.42578125" customWidth="1"/>
    <col min="9480" max="9480" width="11.42578125" customWidth="1"/>
    <col min="9481" max="9481" width="50.85546875" customWidth="1"/>
    <col min="9482" max="9483" width="21" customWidth="1"/>
    <col min="9484" max="9484" width="3.5703125" customWidth="1"/>
    <col min="9485" max="9485" width="4.42578125" customWidth="1"/>
    <col min="9729" max="9729" width="1.42578125" customWidth="1"/>
    <col min="9730" max="9730" width="3.28515625" customWidth="1"/>
    <col min="9731" max="9731" width="11.42578125" customWidth="1"/>
    <col min="9732" max="9732" width="40" customWidth="1"/>
    <col min="9733" max="9734" width="21" customWidth="1"/>
    <col min="9735" max="9735" width="3.42578125" customWidth="1"/>
    <col min="9736" max="9736" width="11.42578125" customWidth="1"/>
    <col min="9737" max="9737" width="50.85546875" customWidth="1"/>
    <col min="9738" max="9739" width="21" customWidth="1"/>
    <col min="9740" max="9740" width="3.5703125" customWidth="1"/>
    <col min="9741" max="9741" width="4.42578125" customWidth="1"/>
    <col min="9985" max="9985" width="1.42578125" customWidth="1"/>
    <col min="9986" max="9986" width="3.28515625" customWidth="1"/>
    <col min="9987" max="9987" width="11.42578125" customWidth="1"/>
    <col min="9988" max="9988" width="40" customWidth="1"/>
    <col min="9989" max="9990" width="21" customWidth="1"/>
    <col min="9991" max="9991" width="3.42578125" customWidth="1"/>
    <col min="9992" max="9992" width="11.42578125" customWidth="1"/>
    <col min="9993" max="9993" width="50.85546875" customWidth="1"/>
    <col min="9994" max="9995" width="21" customWidth="1"/>
    <col min="9996" max="9996" width="3.5703125" customWidth="1"/>
    <col min="9997" max="9997" width="4.42578125" customWidth="1"/>
    <col min="10241" max="10241" width="1.42578125" customWidth="1"/>
    <col min="10242" max="10242" width="3.28515625" customWidth="1"/>
    <col min="10243" max="10243" width="11.42578125" customWidth="1"/>
    <col min="10244" max="10244" width="40" customWidth="1"/>
    <col min="10245" max="10246" width="21" customWidth="1"/>
    <col min="10247" max="10247" width="3.42578125" customWidth="1"/>
    <col min="10248" max="10248" width="11.42578125" customWidth="1"/>
    <col min="10249" max="10249" width="50.85546875" customWidth="1"/>
    <col min="10250" max="10251" width="21" customWidth="1"/>
    <col min="10252" max="10252" width="3.5703125" customWidth="1"/>
    <col min="10253" max="10253" width="4.42578125" customWidth="1"/>
    <col min="10497" max="10497" width="1.42578125" customWidth="1"/>
    <col min="10498" max="10498" width="3.28515625" customWidth="1"/>
    <col min="10499" max="10499" width="11.42578125" customWidth="1"/>
    <col min="10500" max="10500" width="40" customWidth="1"/>
    <col min="10501" max="10502" width="21" customWidth="1"/>
    <col min="10503" max="10503" width="3.42578125" customWidth="1"/>
    <col min="10504" max="10504" width="11.42578125" customWidth="1"/>
    <col min="10505" max="10505" width="50.85546875" customWidth="1"/>
    <col min="10506" max="10507" width="21" customWidth="1"/>
    <col min="10508" max="10508" width="3.5703125" customWidth="1"/>
    <col min="10509" max="10509" width="4.42578125" customWidth="1"/>
    <col min="10753" max="10753" width="1.42578125" customWidth="1"/>
    <col min="10754" max="10754" width="3.28515625" customWidth="1"/>
    <col min="10755" max="10755" width="11.42578125" customWidth="1"/>
    <col min="10756" max="10756" width="40" customWidth="1"/>
    <col min="10757" max="10758" width="21" customWidth="1"/>
    <col min="10759" max="10759" width="3.42578125" customWidth="1"/>
    <col min="10760" max="10760" width="11.42578125" customWidth="1"/>
    <col min="10761" max="10761" width="50.85546875" customWidth="1"/>
    <col min="10762" max="10763" width="21" customWidth="1"/>
    <col min="10764" max="10764" width="3.5703125" customWidth="1"/>
    <col min="10765" max="10765" width="4.42578125" customWidth="1"/>
    <col min="11009" max="11009" width="1.42578125" customWidth="1"/>
    <col min="11010" max="11010" width="3.28515625" customWidth="1"/>
    <col min="11011" max="11011" width="11.42578125" customWidth="1"/>
    <col min="11012" max="11012" width="40" customWidth="1"/>
    <col min="11013" max="11014" width="21" customWidth="1"/>
    <col min="11015" max="11015" width="3.42578125" customWidth="1"/>
    <col min="11016" max="11016" width="11.42578125" customWidth="1"/>
    <col min="11017" max="11017" width="50.85546875" customWidth="1"/>
    <col min="11018" max="11019" width="21" customWidth="1"/>
    <col min="11020" max="11020" width="3.5703125" customWidth="1"/>
    <col min="11021" max="11021" width="4.42578125" customWidth="1"/>
    <col min="11265" max="11265" width="1.42578125" customWidth="1"/>
    <col min="11266" max="11266" width="3.28515625" customWidth="1"/>
    <col min="11267" max="11267" width="11.42578125" customWidth="1"/>
    <col min="11268" max="11268" width="40" customWidth="1"/>
    <col min="11269" max="11270" width="21" customWidth="1"/>
    <col min="11271" max="11271" width="3.42578125" customWidth="1"/>
    <col min="11272" max="11272" width="11.42578125" customWidth="1"/>
    <col min="11273" max="11273" width="50.85546875" customWidth="1"/>
    <col min="11274" max="11275" width="21" customWidth="1"/>
    <col min="11276" max="11276" width="3.5703125" customWidth="1"/>
    <col min="11277" max="11277" width="4.42578125" customWidth="1"/>
    <col min="11521" max="11521" width="1.42578125" customWidth="1"/>
    <col min="11522" max="11522" width="3.28515625" customWidth="1"/>
    <col min="11523" max="11523" width="11.42578125" customWidth="1"/>
    <col min="11524" max="11524" width="40" customWidth="1"/>
    <col min="11525" max="11526" width="21" customWidth="1"/>
    <col min="11527" max="11527" width="3.42578125" customWidth="1"/>
    <col min="11528" max="11528" width="11.42578125" customWidth="1"/>
    <col min="11529" max="11529" width="50.85546875" customWidth="1"/>
    <col min="11530" max="11531" width="21" customWidth="1"/>
    <col min="11532" max="11532" width="3.5703125" customWidth="1"/>
    <col min="11533" max="11533" width="4.42578125" customWidth="1"/>
    <col min="11777" max="11777" width="1.42578125" customWidth="1"/>
    <col min="11778" max="11778" width="3.28515625" customWidth="1"/>
    <col min="11779" max="11779" width="11.42578125" customWidth="1"/>
    <col min="11780" max="11780" width="40" customWidth="1"/>
    <col min="11781" max="11782" width="21" customWidth="1"/>
    <col min="11783" max="11783" width="3.42578125" customWidth="1"/>
    <col min="11784" max="11784" width="11.42578125" customWidth="1"/>
    <col min="11785" max="11785" width="50.85546875" customWidth="1"/>
    <col min="11786" max="11787" width="21" customWidth="1"/>
    <col min="11788" max="11788" width="3.5703125" customWidth="1"/>
    <col min="11789" max="11789" width="4.42578125" customWidth="1"/>
    <col min="12033" max="12033" width="1.42578125" customWidth="1"/>
    <col min="12034" max="12034" width="3.28515625" customWidth="1"/>
    <col min="12035" max="12035" width="11.42578125" customWidth="1"/>
    <col min="12036" max="12036" width="40" customWidth="1"/>
    <col min="12037" max="12038" width="21" customWidth="1"/>
    <col min="12039" max="12039" width="3.42578125" customWidth="1"/>
    <col min="12040" max="12040" width="11.42578125" customWidth="1"/>
    <col min="12041" max="12041" width="50.85546875" customWidth="1"/>
    <col min="12042" max="12043" width="21" customWidth="1"/>
    <col min="12044" max="12044" width="3.5703125" customWidth="1"/>
    <col min="12045" max="12045" width="4.42578125" customWidth="1"/>
    <col min="12289" max="12289" width="1.42578125" customWidth="1"/>
    <col min="12290" max="12290" width="3.28515625" customWidth="1"/>
    <col min="12291" max="12291" width="11.42578125" customWidth="1"/>
    <col min="12292" max="12292" width="40" customWidth="1"/>
    <col min="12293" max="12294" width="21" customWidth="1"/>
    <col min="12295" max="12295" width="3.42578125" customWidth="1"/>
    <col min="12296" max="12296" width="11.42578125" customWidth="1"/>
    <col min="12297" max="12297" width="50.85546875" customWidth="1"/>
    <col min="12298" max="12299" width="21" customWidth="1"/>
    <col min="12300" max="12300" width="3.5703125" customWidth="1"/>
    <col min="12301" max="12301" width="4.42578125" customWidth="1"/>
    <col min="12545" max="12545" width="1.42578125" customWidth="1"/>
    <col min="12546" max="12546" width="3.28515625" customWidth="1"/>
    <col min="12547" max="12547" width="11.42578125" customWidth="1"/>
    <col min="12548" max="12548" width="40" customWidth="1"/>
    <col min="12549" max="12550" width="21" customWidth="1"/>
    <col min="12551" max="12551" width="3.42578125" customWidth="1"/>
    <col min="12552" max="12552" width="11.42578125" customWidth="1"/>
    <col min="12553" max="12553" width="50.85546875" customWidth="1"/>
    <col min="12554" max="12555" width="21" customWidth="1"/>
    <col min="12556" max="12556" width="3.5703125" customWidth="1"/>
    <col min="12557" max="12557" width="4.42578125" customWidth="1"/>
    <col min="12801" max="12801" width="1.42578125" customWidth="1"/>
    <col min="12802" max="12802" width="3.28515625" customWidth="1"/>
    <col min="12803" max="12803" width="11.42578125" customWidth="1"/>
    <col min="12804" max="12804" width="40" customWidth="1"/>
    <col min="12805" max="12806" width="21" customWidth="1"/>
    <col min="12807" max="12807" width="3.42578125" customWidth="1"/>
    <col min="12808" max="12808" width="11.42578125" customWidth="1"/>
    <col min="12809" max="12809" width="50.85546875" customWidth="1"/>
    <col min="12810" max="12811" width="21" customWidth="1"/>
    <col min="12812" max="12812" width="3.5703125" customWidth="1"/>
    <col min="12813" max="12813" width="4.42578125" customWidth="1"/>
    <col min="13057" max="13057" width="1.42578125" customWidth="1"/>
    <col min="13058" max="13058" width="3.28515625" customWidth="1"/>
    <col min="13059" max="13059" width="11.42578125" customWidth="1"/>
    <col min="13060" max="13060" width="40" customWidth="1"/>
    <col min="13061" max="13062" width="21" customWidth="1"/>
    <col min="13063" max="13063" width="3.42578125" customWidth="1"/>
    <col min="13064" max="13064" width="11.42578125" customWidth="1"/>
    <col min="13065" max="13065" width="50.85546875" customWidth="1"/>
    <col min="13066" max="13067" width="21" customWidth="1"/>
    <col min="13068" max="13068" width="3.5703125" customWidth="1"/>
    <col min="13069" max="13069" width="4.42578125" customWidth="1"/>
    <col min="13313" max="13313" width="1.42578125" customWidth="1"/>
    <col min="13314" max="13314" width="3.28515625" customWidth="1"/>
    <col min="13315" max="13315" width="11.42578125" customWidth="1"/>
    <col min="13316" max="13316" width="40" customWidth="1"/>
    <col min="13317" max="13318" width="21" customWidth="1"/>
    <col min="13319" max="13319" width="3.42578125" customWidth="1"/>
    <col min="13320" max="13320" width="11.42578125" customWidth="1"/>
    <col min="13321" max="13321" width="50.85546875" customWidth="1"/>
    <col min="13322" max="13323" width="21" customWidth="1"/>
    <col min="13324" max="13324" width="3.5703125" customWidth="1"/>
    <col min="13325" max="13325" width="4.42578125" customWidth="1"/>
    <col min="13569" max="13569" width="1.42578125" customWidth="1"/>
    <col min="13570" max="13570" width="3.28515625" customWidth="1"/>
    <col min="13571" max="13571" width="11.42578125" customWidth="1"/>
    <col min="13572" max="13572" width="40" customWidth="1"/>
    <col min="13573" max="13574" width="21" customWidth="1"/>
    <col min="13575" max="13575" width="3.42578125" customWidth="1"/>
    <col min="13576" max="13576" width="11.42578125" customWidth="1"/>
    <col min="13577" max="13577" width="50.85546875" customWidth="1"/>
    <col min="13578" max="13579" width="21" customWidth="1"/>
    <col min="13580" max="13580" width="3.5703125" customWidth="1"/>
    <col min="13581" max="13581" width="4.42578125" customWidth="1"/>
    <col min="13825" max="13825" width="1.42578125" customWidth="1"/>
    <col min="13826" max="13826" width="3.28515625" customWidth="1"/>
    <col min="13827" max="13827" width="11.42578125" customWidth="1"/>
    <col min="13828" max="13828" width="40" customWidth="1"/>
    <col min="13829" max="13830" width="21" customWidth="1"/>
    <col min="13831" max="13831" width="3.42578125" customWidth="1"/>
    <col min="13832" max="13832" width="11.42578125" customWidth="1"/>
    <col min="13833" max="13833" width="50.85546875" customWidth="1"/>
    <col min="13834" max="13835" width="21" customWidth="1"/>
    <col min="13836" max="13836" width="3.5703125" customWidth="1"/>
    <col min="13837" max="13837" width="4.42578125" customWidth="1"/>
    <col min="14081" max="14081" width="1.42578125" customWidth="1"/>
    <col min="14082" max="14082" width="3.28515625" customWidth="1"/>
    <col min="14083" max="14083" width="11.42578125" customWidth="1"/>
    <col min="14084" max="14084" width="40" customWidth="1"/>
    <col min="14085" max="14086" width="21" customWidth="1"/>
    <col min="14087" max="14087" width="3.42578125" customWidth="1"/>
    <col min="14088" max="14088" width="11.42578125" customWidth="1"/>
    <col min="14089" max="14089" width="50.85546875" customWidth="1"/>
    <col min="14090" max="14091" width="21" customWidth="1"/>
    <col min="14092" max="14092" width="3.5703125" customWidth="1"/>
    <col min="14093" max="14093" width="4.42578125" customWidth="1"/>
    <col min="14337" max="14337" width="1.42578125" customWidth="1"/>
    <col min="14338" max="14338" width="3.28515625" customWidth="1"/>
    <col min="14339" max="14339" width="11.42578125" customWidth="1"/>
    <col min="14340" max="14340" width="40" customWidth="1"/>
    <col min="14341" max="14342" width="21" customWidth="1"/>
    <col min="14343" max="14343" width="3.42578125" customWidth="1"/>
    <col min="14344" max="14344" width="11.42578125" customWidth="1"/>
    <col min="14345" max="14345" width="50.85546875" customWidth="1"/>
    <col min="14346" max="14347" width="21" customWidth="1"/>
    <col min="14348" max="14348" width="3.5703125" customWidth="1"/>
    <col min="14349" max="14349" width="4.42578125" customWidth="1"/>
    <col min="14593" max="14593" width="1.42578125" customWidth="1"/>
    <col min="14594" max="14594" width="3.28515625" customWidth="1"/>
    <col min="14595" max="14595" width="11.42578125" customWidth="1"/>
    <col min="14596" max="14596" width="40" customWidth="1"/>
    <col min="14597" max="14598" width="21" customWidth="1"/>
    <col min="14599" max="14599" width="3.42578125" customWidth="1"/>
    <col min="14600" max="14600" width="11.42578125" customWidth="1"/>
    <col min="14601" max="14601" width="50.85546875" customWidth="1"/>
    <col min="14602" max="14603" width="21" customWidth="1"/>
    <col min="14604" max="14604" width="3.5703125" customWidth="1"/>
    <col min="14605" max="14605" width="4.42578125" customWidth="1"/>
    <col min="14849" max="14849" width="1.42578125" customWidth="1"/>
    <col min="14850" max="14850" width="3.28515625" customWidth="1"/>
    <col min="14851" max="14851" width="11.42578125" customWidth="1"/>
    <col min="14852" max="14852" width="40" customWidth="1"/>
    <col min="14853" max="14854" width="21" customWidth="1"/>
    <col min="14855" max="14855" width="3.42578125" customWidth="1"/>
    <col min="14856" max="14856" width="11.42578125" customWidth="1"/>
    <col min="14857" max="14857" width="50.85546875" customWidth="1"/>
    <col min="14858" max="14859" width="21" customWidth="1"/>
    <col min="14860" max="14860" width="3.5703125" customWidth="1"/>
    <col min="14861" max="14861" width="4.42578125" customWidth="1"/>
    <col min="15105" max="15105" width="1.42578125" customWidth="1"/>
    <col min="15106" max="15106" width="3.28515625" customWidth="1"/>
    <col min="15107" max="15107" width="11.42578125" customWidth="1"/>
    <col min="15108" max="15108" width="40" customWidth="1"/>
    <col min="15109" max="15110" width="21" customWidth="1"/>
    <col min="15111" max="15111" width="3.42578125" customWidth="1"/>
    <col min="15112" max="15112" width="11.42578125" customWidth="1"/>
    <col min="15113" max="15113" width="50.85546875" customWidth="1"/>
    <col min="15114" max="15115" width="21" customWidth="1"/>
    <col min="15116" max="15116" width="3.5703125" customWidth="1"/>
    <col min="15117" max="15117" width="4.42578125" customWidth="1"/>
    <col min="15361" max="15361" width="1.42578125" customWidth="1"/>
    <col min="15362" max="15362" width="3.28515625" customWidth="1"/>
    <col min="15363" max="15363" width="11.42578125" customWidth="1"/>
    <col min="15364" max="15364" width="40" customWidth="1"/>
    <col min="15365" max="15366" width="21" customWidth="1"/>
    <col min="15367" max="15367" width="3.42578125" customWidth="1"/>
    <col min="15368" max="15368" width="11.42578125" customWidth="1"/>
    <col min="15369" max="15369" width="50.85546875" customWidth="1"/>
    <col min="15370" max="15371" width="21" customWidth="1"/>
    <col min="15372" max="15372" width="3.5703125" customWidth="1"/>
    <col min="15373" max="15373" width="4.42578125" customWidth="1"/>
    <col min="15617" max="15617" width="1.42578125" customWidth="1"/>
    <col min="15618" max="15618" width="3.28515625" customWidth="1"/>
    <col min="15619" max="15619" width="11.42578125" customWidth="1"/>
    <col min="15620" max="15620" width="40" customWidth="1"/>
    <col min="15621" max="15622" width="21" customWidth="1"/>
    <col min="15623" max="15623" width="3.42578125" customWidth="1"/>
    <col min="15624" max="15624" width="11.42578125" customWidth="1"/>
    <col min="15625" max="15625" width="50.85546875" customWidth="1"/>
    <col min="15626" max="15627" width="21" customWidth="1"/>
    <col min="15628" max="15628" width="3.5703125" customWidth="1"/>
    <col min="15629" max="15629" width="4.42578125" customWidth="1"/>
    <col min="15873" max="15873" width="1.42578125" customWidth="1"/>
    <col min="15874" max="15874" width="3.28515625" customWidth="1"/>
    <col min="15875" max="15875" width="11.42578125" customWidth="1"/>
    <col min="15876" max="15876" width="40" customWidth="1"/>
    <col min="15877" max="15878" width="21" customWidth="1"/>
    <col min="15879" max="15879" width="3.42578125" customWidth="1"/>
    <col min="15880" max="15880" width="11.42578125" customWidth="1"/>
    <col min="15881" max="15881" width="50.85546875" customWidth="1"/>
    <col min="15882" max="15883" width="21" customWidth="1"/>
    <col min="15884" max="15884" width="3.5703125" customWidth="1"/>
    <col min="15885" max="15885" width="4.42578125" customWidth="1"/>
    <col min="16129" max="16129" width="1.42578125" customWidth="1"/>
    <col min="16130" max="16130" width="3.28515625" customWidth="1"/>
    <col min="16131" max="16131" width="11.42578125" customWidth="1"/>
    <col min="16132" max="16132" width="40" customWidth="1"/>
    <col min="16133" max="16134" width="21" customWidth="1"/>
    <col min="16135" max="16135" width="3.42578125" customWidth="1"/>
    <col min="16136" max="16136" width="11.42578125" customWidth="1"/>
    <col min="16137" max="16137" width="50.85546875" customWidth="1"/>
    <col min="16138" max="16139" width="21" customWidth="1"/>
    <col min="16140" max="16140" width="3.5703125" customWidth="1"/>
    <col min="16141" max="16141" width="4.42578125" customWidth="1"/>
  </cols>
  <sheetData>
    <row r="1" spans="2:260" ht="10.5" customHeight="1" x14ac:dyDescent="0.25">
      <c r="B1" s="164"/>
      <c r="C1" s="165"/>
      <c r="D1" s="166"/>
      <c r="E1" s="167"/>
      <c r="F1" s="167"/>
      <c r="G1" s="166"/>
      <c r="H1" s="166"/>
      <c r="I1" s="168"/>
      <c r="J1" s="165"/>
      <c r="K1" s="165"/>
      <c r="L1" s="165"/>
    </row>
    <row r="2" spans="2:260" ht="9" customHeight="1" x14ac:dyDescent="0.25">
      <c r="B2" s="72"/>
      <c r="C2" s="72"/>
      <c r="D2" s="96"/>
      <c r="E2" s="72"/>
      <c r="F2" s="72"/>
      <c r="G2" s="72"/>
      <c r="H2" s="72"/>
      <c r="I2" s="169"/>
      <c r="J2" s="72"/>
      <c r="K2" s="72"/>
      <c r="L2" s="72"/>
    </row>
    <row r="3" spans="2:260" x14ac:dyDescent="0.25">
      <c r="B3" s="80"/>
      <c r="D3" s="170" t="s">
        <v>70</v>
      </c>
      <c r="E3" s="170"/>
      <c r="F3" s="170"/>
      <c r="G3" s="170"/>
      <c r="H3" s="170"/>
      <c r="I3" s="170"/>
      <c r="J3" s="170"/>
      <c r="K3" s="73"/>
      <c r="L3" s="73"/>
    </row>
    <row r="4" spans="2:260" x14ac:dyDescent="0.25">
      <c r="B4" s="75"/>
      <c r="D4" s="170" t="s">
        <v>154</v>
      </c>
      <c r="E4" s="170"/>
      <c r="F4" s="170"/>
      <c r="G4" s="170"/>
      <c r="H4" s="170"/>
      <c r="I4" s="170"/>
      <c r="J4" s="170"/>
      <c r="K4" s="75"/>
      <c r="L4" s="75"/>
    </row>
    <row r="5" spans="2:260" x14ac:dyDescent="0.25">
      <c r="B5" s="76"/>
      <c r="D5" s="170" t="s">
        <v>155</v>
      </c>
      <c r="E5" s="170"/>
      <c r="F5" s="170"/>
      <c r="G5" s="170"/>
      <c r="H5" s="170"/>
      <c r="I5" s="170"/>
      <c r="J5" s="170"/>
      <c r="K5" s="75"/>
      <c r="L5" s="75"/>
    </row>
    <row r="6" spans="2:260" x14ac:dyDescent="0.25">
      <c r="B6" s="76"/>
      <c r="D6" s="170" t="s">
        <v>3</v>
      </c>
      <c r="E6" s="170"/>
      <c r="F6" s="170"/>
      <c r="G6" s="170"/>
      <c r="H6" s="170"/>
      <c r="I6" s="170"/>
      <c r="J6" s="170"/>
      <c r="K6" s="75"/>
      <c r="L6" s="75"/>
    </row>
    <row r="7" spans="2:260" x14ac:dyDescent="0.25">
      <c r="B7" s="76"/>
      <c r="C7" s="77"/>
      <c r="D7" s="171" t="str">
        <f>+EVHP!B4</f>
        <v>Instituto Electoral y de Participación Ciudadana del Estado de Jalisco</v>
      </c>
      <c r="E7" s="172"/>
      <c r="F7" s="172"/>
      <c r="G7" s="172"/>
      <c r="H7" s="172"/>
      <c r="I7" s="172"/>
      <c r="J7" s="172"/>
      <c r="K7" s="14"/>
    </row>
    <row r="8" spans="2:260" ht="10.5" customHeight="1" x14ac:dyDescent="0.25">
      <c r="B8" s="73"/>
      <c r="C8" s="73"/>
      <c r="D8" s="73"/>
      <c r="E8" s="73"/>
      <c r="F8" s="73"/>
      <c r="G8" s="73"/>
    </row>
    <row r="9" spans="2:260" ht="8.25" customHeight="1" x14ac:dyDescent="0.25">
      <c r="B9" s="81"/>
      <c r="C9" s="81"/>
      <c r="D9" s="81"/>
      <c r="E9" s="82"/>
      <c r="F9" s="82"/>
      <c r="G9" s="83"/>
      <c r="H9" s="72"/>
      <c r="I9" s="169"/>
      <c r="J9" s="72"/>
      <c r="K9" s="72"/>
      <c r="L9" s="72"/>
    </row>
    <row r="10" spans="2:260" x14ac:dyDescent="0.25">
      <c r="B10" s="84"/>
      <c r="C10" s="85" t="s">
        <v>73</v>
      </c>
      <c r="D10" s="85"/>
      <c r="E10" s="86" t="s">
        <v>156</v>
      </c>
      <c r="F10" s="86" t="s">
        <v>157</v>
      </c>
      <c r="G10" s="87"/>
      <c r="H10" s="85" t="s">
        <v>73</v>
      </c>
      <c r="I10" s="85"/>
      <c r="J10" s="86" t="s">
        <v>156</v>
      </c>
      <c r="K10" s="86" t="s">
        <v>157</v>
      </c>
      <c r="L10" s="88"/>
    </row>
    <row r="11" spans="2:260" x14ac:dyDescent="0.25">
      <c r="B11" s="89"/>
      <c r="C11" s="90"/>
      <c r="D11" s="90"/>
      <c r="E11" s="91"/>
      <c r="F11" s="91"/>
      <c r="G11" s="80"/>
      <c r="H11" s="72"/>
      <c r="I11" s="169"/>
      <c r="J11" s="72"/>
      <c r="K11" s="72"/>
      <c r="L11" s="92"/>
    </row>
    <row r="12" spans="2:260" x14ac:dyDescent="0.25">
      <c r="B12" s="173"/>
      <c r="C12" s="174"/>
      <c r="D12" s="174"/>
      <c r="E12" s="175"/>
      <c r="F12" s="175"/>
      <c r="G12" s="96"/>
      <c r="H12" s="72"/>
      <c r="I12" s="169"/>
      <c r="J12" s="72"/>
      <c r="K12" s="72"/>
      <c r="L12" s="92"/>
      <c r="IZ12" s="176"/>
    </row>
    <row r="13" spans="2:260" x14ac:dyDescent="0.25">
      <c r="B13" s="101"/>
      <c r="C13" s="99" t="s">
        <v>7</v>
      </c>
      <c r="D13" s="99"/>
      <c r="E13" s="177">
        <f>E15+E25</f>
        <v>17089555.280000001</v>
      </c>
      <c r="F13" s="177">
        <f>F15+F25</f>
        <v>208368.31</v>
      </c>
      <c r="G13" s="96"/>
      <c r="H13" s="99" t="s">
        <v>8</v>
      </c>
      <c r="I13" s="99"/>
      <c r="J13" s="177">
        <f>J15+J26</f>
        <v>489677.95</v>
      </c>
      <c r="K13" s="177">
        <f>K15+K26</f>
        <v>1190206.1000000001</v>
      </c>
      <c r="L13" s="92"/>
      <c r="IZ13" s="176"/>
    </row>
    <row r="14" spans="2:260" x14ac:dyDescent="0.25">
      <c r="B14" s="98"/>
      <c r="C14" s="104"/>
      <c r="D14" s="128"/>
      <c r="E14" s="178"/>
      <c r="F14" s="178"/>
      <c r="G14" s="96"/>
      <c r="H14" s="104"/>
      <c r="I14" s="104"/>
      <c r="J14" s="178"/>
      <c r="K14" s="178"/>
      <c r="L14" s="92"/>
      <c r="IZ14" s="176"/>
    </row>
    <row r="15" spans="2:260" x14ac:dyDescent="0.25">
      <c r="B15" s="98"/>
      <c r="C15" s="99" t="s">
        <v>9</v>
      </c>
      <c r="D15" s="99"/>
      <c r="E15" s="177">
        <f>SUM(E17:E23)</f>
        <v>4518624.33</v>
      </c>
      <c r="F15" s="177">
        <f>SUM(F17:F23)</f>
        <v>208368.31</v>
      </c>
      <c r="G15" s="96"/>
      <c r="H15" s="99" t="s">
        <v>10</v>
      </c>
      <c r="I15" s="99"/>
      <c r="J15" s="177">
        <f>SUM(J17:J24)</f>
        <v>489677.95</v>
      </c>
      <c r="K15" s="177">
        <f>SUM(K17:K24)</f>
        <v>1190206.1000000001</v>
      </c>
      <c r="L15" s="92"/>
    </row>
    <row r="16" spans="2:260" x14ac:dyDescent="0.25">
      <c r="B16" s="98"/>
      <c r="C16" s="104"/>
      <c r="D16" s="128"/>
      <c r="E16" s="178"/>
      <c r="F16" s="178"/>
      <c r="G16" s="96"/>
      <c r="H16" s="104"/>
      <c r="I16" s="104"/>
      <c r="J16" s="178"/>
      <c r="K16" s="178"/>
      <c r="L16" s="92"/>
    </row>
    <row r="17" spans="2:12" x14ac:dyDescent="0.25">
      <c r="B17" s="101"/>
      <c r="C17" s="102" t="s">
        <v>11</v>
      </c>
      <c r="D17" s="102"/>
      <c r="E17" s="179">
        <v>4094423.72</v>
      </c>
      <c r="F17" s="179">
        <v>0</v>
      </c>
      <c r="G17" s="96"/>
      <c r="H17" s="102" t="s">
        <v>12</v>
      </c>
      <c r="I17" s="102"/>
      <c r="J17" s="179">
        <v>16235.12</v>
      </c>
      <c r="K17" s="179">
        <v>1190206.1000000001</v>
      </c>
      <c r="L17" s="92"/>
    </row>
    <row r="18" spans="2:12" x14ac:dyDescent="0.25">
      <c r="B18" s="101"/>
      <c r="C18" s="102" t="s">
        <v>13</v>
      </c>
      <c r="D18" s="102"/>
      <c r="E18" s="179">
        <f>394268.18+29932.43</f>
        <v>424200.61</v>
      </c>
      <c r="F18" s="179">
        <v>0</v>
      </c>
      <c r="G18" s="96"/>
      <c r="H18" s="102" t="s">
        <v>14</v>
      </c>
      <c r="I18" s="102"/>
      <c r="J18" s="179">
        <v>473442.83</v>
      </c>
      <c r="K18" s="179">
        <v>0</v>
      </c>
      <c r="L18" s="92"/>
    </row>
    <row r="19" spans="2:12" x14ac:dyDescent="0.25">
      <c r="B19" s="101"/>
      <c r="C19" s="102" t="s">
        <v>15</v>
      </c>
      <c r="D19" s="102"/>
      <c r="E19" s="179">
        <v>0</v>
      </c>
      <c r="F19" s="179">
        <v>208368.31</v>
      </c>
      <c r="G19" s="96"/>
      <c r="H19" s="102" t="s">
        <v>16</v>
      </c>
      <c r="I19" s="102"/>
      <c r="J19" s="179">
        <v>0</v>
      </c>
      <c r="K19" s="179">
        <v>0</v>
      </c>
      <c r="L19" s="92"/>
    </row>
    <row r="20" spans="2:12" x14ac:dyDescent="0.25">
      <c r="B20" s="101"/>
      <c r="C20" s="102" t="s">
        <v>17</v>
      </c>
      <c r="D20" s="102"/>
      <c r="E20" s="179">
        <v>0</v>
      </c>
      <c r="F20" s="179">
        <v>0</v>
      </c>
      <c r="G20" s="96"/>
      <c r="H20" s="102" t="s">
        <v>18</v>
      </c>
      <c r="I20" s="102"/>
      <c r="J20" s="179">
        <v>0</v>
      </c>
      <c r="K20" s="179">
        <v>0</v>
      </c>
      <c r="L20" s="92"/>
    </row>
    <row r="21" spans="2:12" x14ac:dyDescent="0.25">
      <c r="B21" s="101"/>
      <c r="C21" s="102" t="s">
        <v>19</v>
      </c>
      <c r="D21" s="102"/>
      <c r="E21" s="179">
        <v>0</v>
      </c>
      <c r="F21" s="179">
        <v>0</v>
      </c>
      <c r="G21" s="96"/>
      <c r="H21" s="102" t="s">
        <v>20</v>
      </c>
      <c r="I21" s="102"/>
      <c r="J21" s="179">
        <v>0</v>
      </c>
      <c r="K21" s="179">
        <v>0</v>
      </c>
      <c r="L21" s="92"/>
    </row>
    <row r="22" spans="2:12" x14ac:dyDescent="0.25">
      <c r="B22" s="101"/>
      <c r="C22" s="102" t="s">
        <v>21</v>
      </c>
      <c r="D22" s="102"/>
      <c r="E22" s="179">
        <v>0</v>
      </c>
      <c r="F22" s="179">
        <v>0</v>
      </c>
      <c r="G22" s="96"/>
      <c r="H22" s="102" t="s">
        <v>22</v>
      </c>
      <c r="I22" s="102"/>
      <c r="J22" s="179">
        <v>0</v>
      </c>
      <c r="K22" s="179">
        <v>0</v>
      </c>
      <c r="L22" s="92"/>
    </row>
    <row r="23" spans="2:12" x14ac:dyDescent="0.25">
      <c r="B23" s="101"/>
      <c r="C23" s="102" t="s">
        <v>23</v>
      </c>
      <c r="D23" s="102"/>
      <c r="E23" s="179">
        <v>0</v>
      </c>
      <c r="F23" s="179">
        <v>0</v>
      </c>
      <c r="G23" s="96"/>
      <c r="H23" s="102" t="s">
        <v>24</v>
      </c>
      <c r="I23" s="102"/>
      <c r="J23" s="179">
        <v>0</v>
      </c>
      <c r="K23" s="179">
        <v>0</v>
      </c>
      <c r="L23" s="92"/>
    </row>
    <row r="24" spans="2:12" x14ac:dyDescent="0.25">
      <c r="B24" s="98"/>
      <c r="C24" s="104"/>
      <c r="D24" s="128"/>
      <c r="E24" s="178"/>
      <c r="F24" s="178"/>
      <c r="G24" s="96"/>
      <c r="H24" s="102" t="s">
        <v>25</v>
      </c>
      <c r="I24" s="102"/>
      <c r="J24" s="179">
        <v>0</v>
      </c>
      <c r="K24" s="179">
        <v>0</v>
      </c>
      <c r="L24" s="92"/>
    </row>
    <row r="25" spans="2:12" x14ac:dyDescent="0.25">
      <c r="B25" s="98"/>
      <c r="C25" s="99" t="s">
        <v>28</v>
      </c>
      <c r="D25" s="99"/>
      <c r="E25" s="177">
        <f>SUM(E27:E35)</f>
        <v>12570930.949999999</v>
      </c>
      <c r="F25" s="177">
        <f>SUM(F27:F35)</f>
        <v>0</v>
      </c>
      <c r="G25" s="96"/>
      <c r="H25" s="104"/>
      <c r="I25" s="104"/>
      <c r="J25" s="178"/>
      <c r="K25" s="178"/>
      <c r="L25" s="92"/>
    </row>
    <row r="26" spans="2:12" x14ac:dyDescent="0.25">
      <c r="B26" s="98"/>
      <c r="C26" s="104"/>
      <c r="D26" s="128"/>
      <c r="E26" s="178"/>
      <c r="F26" s="178"/>
      <c r="G26" s="96"/>
      <c r="H26" s="111" t="s">
        <v>29</v>
      </c>
      <c r="I26" s="111"/>
      <c r="J26" s="177">
        <f>SUM(J28:J33)</f>
        <v>0</v>
      </c>
      <c r="K26" s="177">
        <f>SUM(K28:K33)</f>
        <v>0</v>
      </c>
      <c r="L26" s="92"/>
    </row>
    <row r="27" spans="2:12" x14ac:dyDescent="0.25">
      <c r="B27" s="101"/>
      <c r="C27" s="102" t="s">
        <v>30</v>
      </c>
      <c r="D27" s="102"/>
      <c r="E27" s="179">
        <v>0</v>
      </c>
      <c r="F27" s="179">
        <v>0</v>
      </c>
      <c r="G27" s="96"/>
      <c r="H27" s="104"/>
      <c r="I27" s="104"/>
      <c r="J27" s="178"/>
      <c r="K27" s="178"/>
      <c r="L27" s="92"/>
    </row>
    <row r="28" spans="2:12" x14ac:dyDescent="0.25">
      <c r="B28" s="101"/>
      <c r="C28" s="102" t="s">
        <v>32</v>
      </c>
      <c r="D28" s="102"/>
      <c r="E28" s="179">
        <v>0</v>
      </c>
      <c r="F28" s="179">
        <v>0</v>
      </c>
      <c r="G28" s="96"/>
      <c r="H28" s="102" t="s">
        <v>31</v>
      </c>
      <c r="I28" s="102"/>
      <c r="J28" s="179">
        <v>0</v>
      </c>
      <c r="K28" s="179">
        <v>0</v>
      </c>
      <c r="L28" s="92"/>
    </row>
    <row r="29" spans="2:12" x14ac:dyDescent="0.25">
      <c r="B29" s="101"/>
      <c r="C29" s="102" t="s">
        <v>34</v>
      </c>
      <c r="D29" s="102"/>
      <c r="E29" s="179">
        <v>0</v>
      </c>
      <c r="F29" s="179">
        <v>0</v>
      </c>
      <c r="G29" s="96"/>
      <c r="H29" s="102" t="s">
        <v>33</v>
      </c>
      <c r="I29" s="102"/>
      <c r="J29" s="179">
        <v>0</v>
      </c>
      <c r="K29" s="179">
        <v>0</v>
      </c>
      <c r="L29" s="92"/>
    </row>
    <row r="30" spans="2:12" x14ac:dyDescent="0.25">
      <c r="B30" s="101"/>
      <c r="C30" s="102" t="s">
        <v>36</v>
      </c>
      <c r="D30" s="102"/>
      <c r="E30" s="179">
        <v>0</v>
      </c>
      <c r="F30" s="179">
        <v>0</v>
      </c>
      <c r="G30" s="96"/>
      <c r="H30" s="102" t="s">
        <v>35</v>
      </c>
      <c r="I30" s="102"/>
      <c r="J30" s="179">
        <v>0</v>
      </c>
      <c r="K30" s="179">
        <v>0</v>
      </c>
      <c r="L30" s="92"/>
    </row>
    <row r="31" spans="2:12" x14ac:dyDescent="0.25">
      <c r="B31" s="101"/>
      <c r="C31" s="102" t="s">
        <v>38</v>
      </c>
      <c r="D31" s="102"/>
      <c r="E31" s="179">
        <v>0</v>
      </c>
      <c r="F31" s="179">
        <v>0</v>
      </c>
      <c r="G31" s="96"/>
      <c r="H31" s="102" t="s">
        <v>37</v>
      </c>
      <c r="I31" s="102"/>
      <c r="J31" s="179">
        <v>0</v>
      </c>
      <c r="K31" s="179">
        <v>0</v>
      </c>
      <c r="L31" s="92"/>
    </row>
    <row r="32" spans="2:12" x14ac:dyDescent="0.25">
      <c r="B32" s="101"/>
      <c r="C32" s="102" t="s">
        <v>40</v>
      </c>
      <c r="D32" s="102"/>
      <c r="E32" s="179">
        <v>12570841.949999999</v>
      </c>
      <c r="F32" s="179">
        <v>0</v>
      </c>
      <c r="G32" s="96"/>
      <c r="H32" s="102" t="s">
        <v>39</v>
      </c>
      <c r="I32" s="102"/>
      <c r="J32" s="179">
        <v>0</v>
      </c>
      <c r="K32" s="179">
        <v>0</v>
      </c>
      <c r="L32" s="92"/>
    </row>
    <row r="33" spans="2:12" x14ac:dyDescent="0.25">
      <c r="B33" s="101"/>
      <c r="C33" s="102" t="s">
        <v>42</v>
      </c>
      <c r="D33" s="102"/>
      <c r="E33" s="179">
        <v>0</v>
      </c>
      <c r="F33" s="179">
        <v>0</v>
      </c>
      <c r="G33" s="96"/>
      <c r="H33" s="102" t="s">
        <v>41</v>
      </c>
      <c r="I33" s="102"/>
      <c r="J33" s="179">
        <v>0</v>
      </c>
      <c r="K33" s="179">
        <v>0</v>
      </c>
      <c r="L33" s="92"/>
    </row>
    <row r="34" spans="2:12" x14ac:dyDescent="0.25">
      <c r="B34" s="101"/>
      <c r="C34" s="102" t="s">
        <v>43</v>
      </c>
      <c r="D34" s="102"/>
      <c r="E34" s="179">
        <v>0</v>
      </c>
      <c r="F34" s="179">
        <v>0</v>
      </c>
      <c r="G34" s="96"/>
      <c r="H34" s="104"/>
      <c r="I34" s="104"/>
      <c r="J34" s="180"/>
      <c r="K34" s="180"/>
      <c r="L34" s="92"/>
    </row>
    <row r="35" spans="2:12" x14ac:dyDescent="0.25">
      <c r="B35" s="101"/>
      <c r="C35" s="102" t="s">
        <v>45</v>
      </c>
      <c r="D35" s="102"/>
      <c r="E35" s="179">
        <v>89</v>
      </c>
      <c r="F35" s="179">
        <v>0</v>
      </c>
      <c r="G35" s="96"/>
      <c r="H35" s="99" t="s">
        <v>48</v>
      </c>
      <c r="I35" s="99"/>
      <c r="J35" s="177">
        <f>J37+J43+J51</f>
        <v>0</v>
      </c>
      <c r="K35" s="177">
        <f>K37+K43+K51</f>
        <v>16180659</v>
      </c>
      <c r="L35" s="92"/>
    </row>
    <row r="36" spans="2:12" x14ac:dyDescent="0.25">
      <c r="B36" s="98"/>
      <c r="C36" s="104"/>
      <c r="D36" s="128"/>
      <c r="E36" s="180"/>
      <c r="F36" s="180"/>
      <c r="G36" s="96"/>
      <c r="H36" s="104"/>
      <c r="I36" s="104"/>
      <c r="J36" s="178"/>
      <c r="K36" s="178"/>
      <c r="L36" s="92"/>
    </row>
    <row r="37" spans="2:12" x14ac:dyDescent="0.25">
      <c r="B37" s="101"/>
      <c r="C37" s="72"/>
      <c r="D37" s="72"/>
      <c r="E37" s="72"/>
      <c r="F37" s="72"/>
      <c r="G37" s="96"/>
      <c r="H37" s="99" t="s">
        <v>50</v>
      </c>
      <c r="I37" s="99"/>
      <c r="J37" s="177">
        <f>SUM(J39:J41)</f>
        <v>0</v>
      </c>
      <c r="K37" s="177">
        <f>SUM(K39:K41)</f>
        <v>0</v>
      </c>
      <c r="L37" s="92"/>
    </row>
    <row r="38" spans="2:12" x14ac:dyDescent="0.25">
      <c r="B38" s="98"/>
      <c r="C38" s="72"/>
      <c r="D38" s="72"/>
      <c r="E38" s="72"/>
      <c r="F38" s="72"/>
      <c r="G38" s="96"/>
      <c r="H38" s="104"/>
      <c r="I38" s="104"/>
      <c r="J38" s="178"/>
      <c r="K38" s="178"/>
      <c r="L38" s="92"/>
    </row>
    <row r="39" spans="2:12" x14ac:dyDescent="0.25">
      <c r="B39" s="101"/>
      <c r="C39" s="72"/>
      <c r="D39" s="72"/>
      <c r="E39" s="72"/>
      <c r="F39" s="72"/>
      <c r="G39" s="96"/>
      <c r="H39" s="102" t="s">
        <v>51</v>
      </c>
      <c r="I39" s="102"/>
      <c r="J39" s="179">
        <v>0</v>
      </c>
      <c r="K39" s="179">
        <v>0</v>
      </c>
      <c r="L39" s="92"/>
    </row>
    <row r="40" spans="2:12" x14ac:dyDescent="0.25">
      <c r="B40" s="98"/>
      <c r="C40" s="72"/>
      <c r="D40" s="72"/>
      <c r="E40" s="72"/>
      <c r="F40" s="72"/>
      <c r="G40" s="96"/>
      <c r="H40" s="102" t="s">
        <v>52</v>
      </c>
      <c r="I40" s="102"/>
      <c r="J40" s="179">
        <v>0</v>
      </c>
      <c r="K40" s="179">
        <v>0</v>
      </c>
      <c r="L40" s="92"/>
    </row>
    <row r="41" spans="2:12" x14ac:dyDescent="0.25">
      <c r="B41" s="101"/>
      <c r="C41" s="72"/>
      <c r="D41" s="72"/>
      <c r="E41" s="72"/>
      <c r="F41" s="72"/>
      <c r="G41" s="96"/>
      <c r="H41" s="102" t="s">
        <v>53</v>
      </c>
      <c r="I41" s="102"/>
      <c r="J41" s="179">
        <v>0</v>
      </c>
      <c r="K41" s="179">
        <v>0</v>
      </c>
      <c r="L41" s="92"/>
    </row>
    <row r="42" spans="2:12" x14ac:dyDescent="0.25">
      <c r="B42" s="101"/>
      <c r="C42" s="72"/>
      <c r="D42" s="72"/>
      <c r="E42" s="72"/>
      <c r="F42" s="72"/>
      <c r="G42" s="96"/>
      <c r="H42" s="104"/>
      <c r="I42" s="104"/>
      <c r="J42" s="178"/>
      <c r="K42" s="178"/>
      <c r="L42" s="92"/>
    </row>
    <row r="43" spans="2:12" x14ac:dyDescent="0.25">
      <c r="B43" s="101"/>
      <c r="C43" s="72"/>
      <c r="D43" s="72"/>
      <c r="E43" s="72"/>
      <c r="F43" s="72"/>
      <c r="G43" s="96"/>
      <c r="H43" s="99" t="s">
        <v>54</v>
      </c>
      <c r="I43" s="99"/>
      <c r="J43" s="177">
        <f>SUM(J45:J49)</f>
        <v>0</v>
      </c>
      <c r="K43" s="177">
        <f>SUM(K45:K49)</f>
        <v>16180659</v>
      </c>
      <c r="L43" s="92"/>
    </row>
    <row r="44" spans="2:12" x14ac:dyDescent="0.25">
      <c r="B44" s="101"/>
      <c r="C44" s="72"/>
      <c r="D44" s="72"/>
      <c r="E44" s="72"/>
      <c r="F44" s="72"/>
      <c r="G44" s="96"/>
      <c r="H44" s="104"/>
      <c r="I44" s="104"/>
      <c r="J44" s="178"/>
      <c r="K44" s="178"/>
      <c r="L44" s="92"/>
    </row>
    <row r="45" spans="2:12" x14ac:dyDescent="0.25">
      <c r="B45" s="101"/>
      <c r="C45" s="72"/>
      <c r="D45" s="72"/>
      <c r="E45" s="72"/>
      <c r="F45" s="72"/>
      <c r="G45" s="96"/>
      <c r="H45" s="102" t="s">
        <v>55</v>
      </c>
      <c r="I45" s="102"/>
      <c r="J45" s="179">
        <v>0</v>
      </c>
      <c r="K45" s="179">
        <v>16180659</v>
      </c>
      <c r="L45" s="92"/>
    </row>
    <row r="46" spans="2:12" x14ac:dyDescent="0.25">
      <c r="B46" s="101"/>
      <c r="C46" s="72"/>
      <c r="D46" s="72"/>
      <c r="E46" s="72"/>
      <c r="F46" s="72"/>
      <c r="G46" s="96"/>
      <c r="H46" s="102" t="s">
        <v>56</v>
      </c>
      <c r="I46" s="102"/>
      <c r="J46" s="179">
        <v>0</v>
      </c>
      <c r="K46" s="179">
        <v>0</v>
      </c>
      <c r="L46" s="92"/>
    </row>
    <row r="47" spans="2:12" x14ac:dyDescent="0.25">
      <c r="B47" s="101"/>
      <c r="C47" s="72"/>
      <c r="D47" s="72"/>
      <c r="E47" s="72"/>
      <c r="F47" s="72"/>
      <c r="G47" s="96"/>
      <c r="H47" s="102" t="s">
        <v>57</v>
      </c>
      <c r="I47" s="102"/>
      <c r="J47" s="179">
        <v>0</v>
      </c>
      <c r="K47" s="179">
        <v>0</v>
      </c>
      <c r="L47" s="92"/>
    </row>
    <row r="48" spans="2:12" x14ac:dyDescent="0.25">
      <c r="B48" s="101"/>
      <c r="C48" s="72"/>
      <c r="D48" s="72"/>
      <c r="E48" s="72"/>
      <c r="F48" s="72"/>
      <c r="G48" s="96"/>
      <c r="H48" s="102" t="s">
        <v>58</v>
      </c>
      <c r="I48" s="102"/>
      <c r="J48" s="179">
        <v>0</v>
      </c>
      <c r="K48" s="179">
        <v>0</v>
      </c>
      <c r="L48" s="92"/>
    </row>
    <row r="49" spans="2:12" x14ac:dyDescent="0.25">
      <c r="B49" s="98"/>
      <c r="C49" s="72"/>
      <c r="D49" s="72"/>
      <c r="E49" s="72"/>
      <c r="F49" s="72"/>
      <c r="G49" s="96"/>
      <c r="H49" s="102" t="s">
        <v>59</v>
      </c>
      <c r="I49" s="102"/>
      <c r="J49" s="179">
        <v>0</v>
      </c>
      <c r="K49" s="179">
        <v>0</v>
      </c>
      <c r="L49" s="92"/>
    </row>
    <row r="50" spans="2:12" x14ac:dyDescent="0.25">
      <c r="B50" s="101"/>
      <c r="C50" s="72"/>
      <c r="D50" s="72"/>
      <c r="E50" s="72"/>
      <c r="F50" s="72"/>
      <c r="G50" s="96"/>
      <c r="H50" s="104"/>
      <c r="I50" s="104"/>
      <c r="J50" s="178"/>
      <c r="K50" s="178"/>
      <c r="L50" s="92"/>
    </row>
    <row r="51" spans="2:12" x14ac:dyDescent="0.25">
      <c r="B51" s="98"/>
      <c r="C51" s="72"/>
      <c r="D51" s="72"/>
      <c r="E51" s="72"/>
      <c r="F51" s="72"/>
      <c r="G51" s="96"/>
      <c r="H51" s="99" t="s">
        <v>158</v>
      </c>
      <c r="I51" s="99"/>
      <c r="J51" s="177">
        <f>SUM(J53:J54)</f>
        <v>0</v>
      </c>
      <c r="K51" s="177">
        <f>SUM(K53:K54)</f>
        <v>0</v>
      </c>
      <c r="L51" s="92"/>
    </row>
    <row r="52" spans="2:12" ht="6.75" customHeight="1" x14ac:dyDescent="0.25">
      <c r="B52" s="101"/>
      <c r="C52" s="72"/>
      <c r="D52" s="72"/>
      <c r="E52" s="72"/>
      <c r="F52" s="72"/>
      <c r="G52" s="96"/>
      <c r="H52" s="104"/>
      <c r="I52" s="104"/>
      <c r="J52" s="178"/>
      <c r="K52" s="178"/>
      <c r="L52" s="92"/>
    </row>
    <row r="53" spans="2:12" x14ac:dyDescent="0.25">
      <c r="B53" s="101"/>
      <c r="C53" s="72"/>
      <c r="D53" s="72"/>
      <c r="E53" s="72"/>
      <c r="F53" s="72"/>
      <c r="G53" s="96"/>
      <c r="H53" s="102" t="s">
        <v>61</v>
      </c>
      <c r="I53" s="102"/>
      <c r="J53" s="179">
        <v>0</v>
      </c>
      <c r="K53" s="179">
        <v>0</v>
      </c>
      <c r="L53" s="92"/>
    </row>
    <row r="54" spans="2:12" x14ac:dyDescent="0.25">
      <c r="B54" s="181"/>
      <c r="C54" s="117"/>
      <c r="D54" s="117"/>
      <c r="E54" s="117"/>
      <c r="F54" s="117"/>
      <c r="G54" s="182"/>
      <c r="H54" s="183" t="s">
        <v>62</v>
      </c>
      <c r="I54" s="183"/>
      <c r="J54" s="184">
        <v>0</v>
      </c>
      <c r="K54" s="184">
        <v>0</v>
      </c>
      <c r="L54" s="119"/>
    </row>
    <row r="55" spans="2:12" x14ac:dyDescent="0.25">
      <c r="B55" s="185"/>
      <c r="C55" s="72"/>
      <c r="D55" s="105"/>
      <c r="E55" s="122"/>
      <c r="F55" s="123"/>
      <c r="G55" s="123"/>
      <c r="H55" s="72"/>
      <c r="I55" s="186"/>
      <c r="J55" s="122"/>
      <c r="K55" s="123"/>
      <c r="L55" s="123"/>
    </row>
    <row r="56" spans="2:12" x14ac:dyDescent="0.25">
      <c r="B56" s="72"/>
      <c r="C56" s="120" t="s">
        <v>65</v>
      </c>
      <c r="D56" s="120"/>
      <c r="E56" s="120"/>
      <c r="F56" s="120"/>
      <c r="G56" s="120"/>
      <c r="H56" s="120"/>
      <c r="I56" s="120"/>
      <c r="J56" s="120"/>
      <c r="K56" s="120"/>
      <c r="L56" s="123"/>
    </row>
    <row r="57" spans="2:12" x14ac:dyDescent="0.25"/>
    <row r="58" spans="2:12" x14ac:dyDescent="0.25">
      <c r="C58" s="105"/>
      <c r="D58" s="122"/>
      <c r="E58" s="123"/>
      <c r="F58" s="123"/>
      <c r="H58" s="124"/>
      <c r="I58" s="187"/>
      <c r="J58" s="123"/>
      <c r="K58" s="123"/>
    </row>
    <row r="59" spans="2:12" x14ac:dyDescent="0.25">
      <c r="C59" s="105"/>
      <c r="D59" s="125"/>
      <c r="E59" s="125"/>
      <c r="F59" s="123"/>
      <c r="H59" s="126"/>
      <c r="I59" s="126"/>
      <c r="J59" s="123"/>
      <c r="K59" s="123"/>
    </row>
    <row r="60" spans="2:12" x14ac:dyDescent="0.25">
      <c r="C60" s="127"/>
      <c r="D60" s="66" t="s">
        <v>66</v>
      </c>
      <c r="E60" s="66"/>
      <c r="F60" s="123"/>
      <c r="G60" s="123"/>
      <c r="H60" s="67" t="s">
        <v>67</v>
      </c>
      <c r="I60" s="67"/>
      <c r="J60" s="128"/>
      <c r="K60" s="123"/>
    </row>
    <row r="61" spans="2:12" ht="15" customHeight="1" x14ac:dyDescent="0.25">
      <c r="C61" s="129"/>
      <c r="D61" s="69" t="s">
        <v>68</v>
      </c>
      <c r="E61" s="69"/>
      <c r="F61" s="130"/>
      <c r="G61" s="130"/>
      <c r="H61" s="71" t="s">
        <v>69</v>
      </c>
      <c r="I61" s="71"/>
      <c r="J61" s="128"/>
      <c r="K61" s="123"/>
    </row>
    <row r="62" spans="2:12" x14ac:dyDescent="0.25">
      <c r="B62" s="121"/>
      <c r="G62" s="96"/>
    </row>
    <row r="63" spans="2:12" ht="15" customHeight="1" x14ac:dyDescent="0.25"/>
  </sheetData>
  <mergeCells count="64">
    <mergeCell ref="D61:E61"/>
    <mergeCell ref="H61:I61"/>
    <mergeCell ref="H54:I54"/>
    <mergeCell ref="C56:K56"/>
    <mergeCell ref="D59:E59"/>
    <mergeCell ref="H59:I59"/>
    <mergeCell ref="D60:E60"/>
    <mergeCell ref="H60:I60"/>
    <mergeCell ref="H46:I46"/>
    <mergeCell ref="H47:I47"/>
    <mergeCell ref="H48:I48"/>
    <mergeCell ref="H49:I49"/>
    <mergeCell ref="H51:I51"/>
    <mergeCell ref="H53:I53"/>
    <mergeCell ref="H37:I37"/>
    <mergeCell ref="H39:I39"/>
    <mergeCell ref="H40:I40"/>
    <mergeCell ref="H41:I41"/>
    <mergeCell ref="H43:I43"/>
    <mergeCell ref="H45:I45"/>
    <mergeCell ref="C32:D32"/>
    <mergeCell ref="H32:I32"/>
    <mergeCell ref="C33:D33"/>
    <mergeCell ref="H33:I33"/>
    <mergeCell ref="C34:D34"/>
    <mergeCell ref="C35:D35"/>
    <mergeCell ref="H35:I35"/>
    <mergeCell ref="C29:D29"/>
    <mergeCell ref="H29:I29"/>
    <mergeCell ref="C30:D30"/>
    <mergeCell ref="H30:I30"/>
    <mergeCell ref="C31:D31"/>
    <mergeCell ref="H31:I31"/>
    <mergeCell ref="H24:I24"/>
    <mergeCell ref="C25:D25"/>
    <mergeCell ref="H26:I26"/>
    <mergeCell ref="C27:D27"/>
    <mergeCell ref="C28:D28"/>
    <mergeCell ref="H28:I28"/>
    <mergeCell ref="C21:D21"/>
    <mergeCell ref="H21:I21"/>
    <mergeCell ref="C22:D22"/>
    <mergeCell ref="H22:I22"/>
    <mergeCell ref="C23:D23"/>
    <mergeCell ref="H23:I23"/>
    <mergeCell ref="C18:D18"/>
    <mergeCell ref="H18:I18"/>
    <mergeCell ref="C19:D19"/>
    <mergeCell ref="H19:I19"/>
    <mergeCell ref="C20:D20"/>
    <mergeCell ref="H20:I20"/>
    <mergeCell ref="C13:D13"/>
    <mergeCell ref="H13:I13"/>
    <mergeCell ref="C15:D15"/>
    <mergeCell ref="H15:I15"/>
    <mergeCell ref="C17:D17"/>
    <mergeCell ref="H17:I17"/>
    <mergeCell ref="D3:J3"/>
    <mergeCell ref="D4:J4"/>
    <mergeCell ref="D5:J5"/>
    <mergeCell ref="D6:J6"/>
    <mergeCell ref="D7:J7"/>
    <mergeCell ref="C10:D10"/>
    <mergeCell ref="H10:I10"/>
  </mergeCells>
  <pageMargins left="0.53" right="0.43" top="0.74803149606299213" bottom="0.74803149606299213" header="0.31496062992125984" footer="0.31496062992125984"/>
  <pageSetup scale="57" orientation="landscape" horizont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60"/>
  <sheetViews>
    <sheetView zoomScaleNormal="100" workbookViewId="0">
      <selection activeCell="L16" sqref="L16"/>
    </sheetView>
  </sheetViews>
  <sheetFormatPr baseColWidth="10" defaultColWidth="0" defaultRowHeight="12" customHeight="1" zeroHeight="1" x14ac:dyDescent="0.2"/>
  <cols>
    <col min="1" max="1" width="3.42578125" style="80" customWidth="1"/>
    <col min="2" max="3" width="3.7109375" style="80" customWidth="1"/>
    <col min="4" max="4" width="24" style="80" customWidth="1"/>
    <col min="5" max="5" width="22.85546875" style="80" customWidth="1"/>
    <col min="6" max="6" width="7.7109375" style="80" customWidth="1"/>
    <col min="7" max="8" width="10.85546875" style="96" bestFit="1" customWidth="1"/>
    <col min="9" max="9" width="7.7109375" style="80" customWidth="1"/>
    <col min="10" max="11" width="3.7109375" style="188" customWidth="1"/>
    <col min="12" max="13" width="18.7109375" style="188" customWidth="1"/>
    <col min="14" max="14" width="13.85546875" style="188" customWidth="1"/>
    <col min="15" max="15" width="9.85546875" style="188" bestFit="1" customWidth="1"/>
    <col min="16" max="16" width="11.42578125" style="188" bestFit="1" customWidth="1"/>
    <col min="17" max="17" width="1.85546875" style="188" customWidth="1"/>
    <col min="18" max="18" width="3" style="188" customWidth="1"/>
    <col min="19" max="256" width="0" style="188" hidden="1"/>
    <col min="257" max="257" width="3.42578125" style="188" customWidth="1"/>
    <col min="258" max="259" width="3.7109375" style="188" customWidth="1"/>
    <col min="260" max="260" width="24" style="188" customWidth="1"/>
    <col min="261" max="261" width="22.85546875" style="188" customWidth="1"/>
    <col min="262" max="262" width="20.140625" style="188" customWidth="1"/>
    <col min="263" max="264" width="18.7109375" style="188" customWidth="1"/>
    <col min="265" max="265" width="7.7109375" style="188" customWidth="1"/>
    <col min="266" max="267" width="3.7109375" style="188" customWidth="1"/>
    <col min="268" max="272" width="18.7109375" style="188" customWidth="1"/>
    <col min="273" max="273" width="1.85546875" style="188" customWidth="1"/>
    <col min="274" max="274" width="3" style="188" customWidth="1"/>
    <col min="275" max="512" width="0" style="188" hidden="1"/>
    <col min="513" max="513" width="3.42578125" style="188" customWidth="1"/>
    <col min="514" max="515" width="3.7109375" style="188" customWidth="1"/>
    <col min="516" max="516" width="24" style="188" customWidth="1"/>
    <col min="517" max="517" width="22.85546875" style="188" customWidth="1"/>
    <col min="518" max="518" width="20.140625" style="188" customWidth="1"/>
    <col min="519" max="520" width="18.7109375" style="188" customWidth="1"/>
    <col min="521" max="521" width="7.7109375" style="188" customWidth="1"/>
    <col min="522" max="523" width="3.7109375" style="188" customWidth="1"/>
    <col min="524" max="528" width="18.7109375" style="188" customWidth="1"/>
    <col min="529" max="529" width="1.85546875" style="188" customWidth="1"/>
    <col min="530" max="530" width="3" style="188" customWidth="1"/>
    <col min="531" max="768" width="0" style="188" hidden="1"/>
    <col min="769" max="769" width="3.42578125" style="188" customWidth="1"/>
    <col min="770" max="771" width="3.7109375" style="188" customWidth="1"/>
    <col min="772" max="772" width="24" style="188" customWidth="1"/>
    <col min="773" max="773" width="22.85546875" style="188" customWidth="1"/>
    <col min="774" max="774" width="20.140625" style="188" customWidth="1"/>
    <col min="775" max="776" width="18.7109375" style="188" customWidth="1"/>
    <col min="777" max="777" width="7.7109375" style="188" customWidth="1"/>
    <col min="778" max="779" width="3.7109375" style="188" customWidth="1"/>
    <col min="780" max="784" width="18.7109375" style="188" customWidth="1"/>
    <col min="785" max="785" width="1.85546875" style="188" customWidth="1"/>
    <col min="786" max="786" width="3" style="188" customWidth="1"/>
    <col min="787" max="1024" width="0" style="188" hidden="1"/>
    <col min="1025" max="1025" width="3.42578125" style="188" customWidth="1"/>
    <col min="1026" max="1027" width="3.7109375" style="188" customWidth="1"/>
    <col min="1028" max="1028" width="24" style="188" customWidth="1"/>
    <col min="1029" max="1029" width="22.85546875" style="188" customWidth="1"/>
    <col min="1030" max="1030" width="20.140625" style="188" customWidth="1"/>
    <col min="1031" max="1032" width="18.7109375" style="188" customWidth="1"/>
    <col min="1033" max="1033" width="7.7109375" style="188" customWidth="1"/>
    <col min="1034" max="1035" width="3.7109375" style="188" customWidth="1"/>
    <col min="1036" max="1040" width="18.7109375" style="188" customWidth="1"/>
    <col min="1041" max="1041" width="1.85546875" style="188" customWidth="1"/>
    <col min="1042" max="1042" width="3" style="188" customWidth="1"/>
    <col min="1043" max="1280" width="0" style="188" hidden="1"/>
    <col min="1281" max="1281" width="3.42578125" style="188" customWidth="1"/>
    <col min="1282" max="1283" width="3.7109375" style="188" customWidth="1"/>
    <col min="1284" max="1284" width="24" style="188" customWidth="1"/>
    <col min="1285" max="1285" width="22.85546875" style="188" customWidth="1"/>
    <col min="1286" max="1286" width="20.140625" style="188" customWidth="1"/>
    <col min="1287" max="1288" width="18.7109375" style="188" customWidth="1"/>
    <col min="1289" max="1289" width="7.7109375" style="188" customWidth="1"/>
    <col min="1290" max="1291" width="3.7109375" style="188" customWidth="1"/>
    <col min="1292" max="1296" width="18.7109375" style="188" customWidth="1"/>
    <col min="1297" max="1297" width="1.85546875" style="188" customWidth="1"/>
    <col min="1298" max="1298" width="3" style="188" customWidth="1"/>
    <col min="1299" max="1536" width="0" style="188" hidden="1"/>
    <col min="1537" max="1537" width="3.42578125" style="188" customWidth="1"/>
    <col min="1538" max="1539" width="3.7109375" style="188" customWidth="1"/>
    <col min="1540" max="1540" width="24" style="188" customWidth="1"/>
    <col min="1541" max="1541" width="22.85546875" style="188" customWidth="1"/>
    <col min="1542" max="1542" width="20.140625" style="188" customWidth="1"/>
    <col min="1543" max="1544" width="18.7109375" style="188" customWidth="1"/>
    <col min="1545" max="1545" width="7.7109375" style="188" customWidth="1"/>
    <col min="1546" max="1547" width="3.7109375" style="188" customWidth="1"/>
    <col min="1548" max="1552" width="18.7109375" style="188" customWidth="1"/>
    <col min="1553" max="1553" width="1.85546875" style="188" customWidth="1"/>
    <col min="1554" max="1554" width="3" style="188" customWidth="1"/>
    <col min="1555" max="1792" width="0" style="188" hidden="1"/>
    <col min="1793" max="1793" width="3.42578125" style="188" customWidth="1"/>
    <col min="1794" max="1795" width="3.7109375" style="188" customWidth="1"/>
    <col min="1796" max="1796" width="24" style="188" customWidth="1"/>
    <col min="1797" max="1797" width="22.85546875" style="188" customWidth="1"/>
    <col min="1798" max="1798" width="20.140625" style="188" customWidth="1"/>
    <col min="1799" max="1800" width="18.7109375" style="188" customWidth="1"/>
    <col min="1801" max="1801" width="7.7109375" style="188" customWidth="1"/>
    <col min="1802" max="1803" width="3.7109375" style="188" customWidth="1"/>
    <col min="1804" max="1808" width="18.7109375" style="188" customWidth="1"/>
    <col min="1809" max="1809" width="1.85546875" style="188" customWidth="1"/>
    <col min="1810" max="1810" width="3" style="188" customWidth="1"/>
    <col min="1811" max="2048" width="0" style="188" hidden="1"/>
    <col min="2049" max="2049" width="3.42578125" style="188" customWidth="1"/>
    <col min="2050" max="2051" width="3.7109375" style="188" customWidth="1"/>
    <col min="2052" max="2052" width="24" style="188" customWidth="1"/>
    <col min="2053" max="2053" width="22.85546875" style="188" customWidth="1"/>
    <col min="2054" max="2054" width="20.140625" style="188" customWidth="1"/>
    <col min="2055" max="2056" width="18.7109375" style="188" customWidth="1"/>
    <col min="2057" max="2057" width="7.7109375" style="188" customWidth="1"/>
    <col min="2058" max="2059" width="3.7109375" style="188" customWidth="1"/>
    <col min="2060" max="2064" width="18.7109375" style="188" customWidth="1"/>
    <col min="2065" max="2065" width="1.85546875" style="188" customWidth="1"/>
    <col min="2066" max="2066" width="3" style="188" customWidth="1"/>
    <col min="2067" max="2304" width="0" style="188" hidden="1"/>
    <col min="2305" max="2305" width="3.42578125" style="188" customWidth="1"/>
    <col min="2306" max="2307" width="3.7109375" style="188" customWidth="1"/>
    <col min="2308" max="2308" width="24" style="188" customWidth="1"/>
    <col min="2309" max="2309" width="22.85546875" style="188" customWidth="1"/>
    <col min="2310" max="2310" width="20.140625" style="188" customWidth="1"/>
    <col min="2311" max="2312" width="18.7109375" style="188" customWidth="1"/>
    <col min="2313" max="2313" width="7.7109375" style="188" customWidth="1"/>
    <col min="2314" max="2315" width="3.7109375" style="188" customWidth="1"/>
    <col min="2316" max="2320" width="18.7109375" style="188" customWidth="1"/>
    <col min="2321" max="2321" width="1.85546875" style="188" customWidth="1"/>
    <col min="2322" max="2322" width="3" style="188" customWidth="1"/>
    <col min="2323" max="2560" width="0" style="188" hidden="1"/>
    <col min="2561" max="2561" width="3.42578125" style="188" customWidth="1"/>
    <col min="2562" max="2563" width="3.7109375" style="188" customWidth="1"/>
    <col min="2564" max="2564" width="24" style="188" customWidth="1"/>
    <col min="2565" max="2565" width="22.85546875" style="188" customWidth="1"/>
    <col min="2566" max="2566" width="20.140625" style="188" customWidth="1"/>
    <col min="2567" max="2568" width="18.7109375" style="188" customWidth="1"/>
    <col min="2569" max="2569" width="7.7109375" style="188" customWidth="1"/>
    <col min="2570" max="2571" width="3.7109375" style="188" customWidth="1"/>
    <col min="2572" max="2576" width="18.7109375" style="188" customWidth="1"/>
    <col min="2577" max="2577" width="1.85546875" style="188" customWidth="1"/>
    <col min="2578" max="2578" width="3" style="188" customWidth="1"/>
    <col min="2579" max="2816" width="0" style="188" hidden="1"/>
    <col min="2817" max="2817" width="3.42578125" style="188" customWidth="1"/>
    <col min="2818" max="2819" width="3.7109375" style="188" customWidth="1"/>
    <col min="2820" max="2820" width="24" style="188" customWidth="1"/>
    <col min="2821" max="2821" width="22.85546875" style="188" customWidth="1"/>
    <col min="2822" max="2822" width="20.140625" style="188" customWidth="1"/>
    <col min="2823" max="2824" width="18.7109375" style="188" customWidth="1"/>
    <col min="2825" max="2825" width="7.7109375" style="188" customWidth="1"/>
    <col min="2826" max="2827" width="3.7109375" style="188" customWidth="1"/>
    <col min="2828" max="2832" width="18.7109375" style="188" customWidth="1"/>
    <col min="2833" max="2833" width="1.85546875" style="188" customWidth="1"/>
    <col min="2834" max="2834" width="3" style="188" customWidth="1"/>
    <col min="2835" max="3072" width="0" style="188" hidden="1"/>
    <col min="3073" max="3073" width="3.42578125" style="188" customWidth="1"/>
    <col min="3074" max="3075" width="3.7109375" style="188" customWidth="1"/>
    <col min="3076" max="3076" width="24" style="188" customWidth="1"/>
    <col min="3077" max="3077" width="22.85546875" style="188" customWidth="1"/>
    <col min="3078" max="3078" width="20.140625" style="188" customWidth="1"/>
    <col min="3079" max="3080" width="18.7109375" style="188" customWidth="1"/>
    <col min="3081" max="3081" width="7.7109375" style="188" customWidth="1"/>
    <col min="3082" max="3083" width="3.7109375" style="188" customWidth="1"/>
    <col min="3084" max="3088" width="18.7109375" style="188" customWidth="1"/>
    <col min="3089" max="3089" width="1.85546875" style="188" customWidth="1"/>
    <col min="3090" max="3090" width="3" style="188" customWidth="1"/>
    <col min="3091" max="3328" width="0" style="188" hidden="1"/>
    <col min="3329" max="3329" width="3.42578125" style="188" customWidth="1"/>
    <col min="3330" max="3331" width="3.7109375" style="188" customWidth="1"/>
    <col min="3332" max="3332" width="24" style="188" customWidth="1"/>
    <col min="3333" max="3333" width="22.85546875" style="188" customWidth="1"/>
    <col min="3334" max="3334" width="20.140625" style="188" customWidth="1"/>
    <col min="3335" max="3336" width="18.7109375" style="188" customWidth="1"/>
    <col min="3337" max="3337" width="7.7109375" style="188" customWidth="1"/>
    <col min="3338" max="3339" width="3.7109375" style="188" customWidth="1"/>
    <col min="3340" max="3344" width="18.7109375" style="188" customWidth="1"/>
    <col min="3345" max="3345" width="1.85546875" style="188" customWidth="1"/>
    <col min="3346" max="3346" width="3" style="188" customWidth="1"/>
    <col min="3347" max="3584" width="0" style="188" hidden="1"/>
    <col min="3585" max="3585" width="3.42578125" style="188" customWidth="1"/>
    <col min="3586" max="3587" width="3.7109375" style="188" customWidth="1"/>
    <col min="3588" max="3588" width="24" style="188" customWidth="1"/>
    <col min="3589" max="3589" width="22.85546875" style="188" customWidth="1"/>
    <col min="3590" max="3590" width="20.140625" style="188" customWidth="1"/>
    <col min="3591" max="3592" width="18.7109375" style="188" customWidth="1"/>
    <col min="3593" max="3593" width="7.7109375" style="188" customWidth="1"/>
    <col min="3594" max="3595" width="3.7109375" style="188" customWidth="1"/>
    <col min="3596" max="3600" width="18.7109375" style="188" customWidth="1"/>
    <col min="3601" max="3601" width="1.85546875" style="188" customWidth="1"/>
    <col min="3602" max="3602" width="3" style="188" customWidth="1"/>
    <col min="3603" max="3840" width="0" style="188" hidden="1"/>
    <col min="3841" max="3841" width="3.42578125" style="188" customWidth="1"/>
    <col min="3842" max="3843" width="3.7109375" style="188" customWidth="1"/>
    <col min="3844" max="3844" width="24" style="188" customWidth="1"/>
    <col min="3845" max="3845" width="22.85546875" style="188" customWidth="1"/>
    <col min="3846" max="3846" width="20.140625" style="188" customWidth="1"/>
    <col min="3847" max="3848" width="18.7109375" style="188" customWidth="1"/>
    <col min="3849" max="3849" width="7.7109375" style="188" customWidth="1"/>
    <col min="3850" max="3851" width="3.7109375" style="188" customWidth="1"/>
    <col min="3852" max="3856" width="18.7109375" style="188" customWidth="1"/>
    <col min="3857" max="3857" width="1.85546875" style="188" customWidth="1"/>
    <col min="3858" max="3858" width="3" style="188" customWidth="1"/>
    <col min="3859" max="4096" width="0" style="188" hidden="1"/>
    <col min="4097" max="4097" width="3.42578125" style="188" customWidth="1"/>
    <col min="4098" max="4099" width="3.7109375" style="188" customWidth="1"/>
    <col min="4100" max="4100" width="24" style="188" customWidth="1"/>
    <col min="4101" max="4101" width="22.85546875" style="188" customWidth="1"/>
    <col min="4102" max="4102" width="20.140625" style="188" customWidth="1"/>
    <col min="4103" max="4104" width="18.7109375" style="188" customWidth="1"/>
    <col min="4105" max="4105" width="7.7109375" style="188" customWidth="1"/>
    <col min="4106" max="4107" width="3.7109375" style="188" customWidth="1"/>
    <col min="4108" max="4112" width="18.7109375" style="188" customWidth="1"/>
    <col min="4113" max="4113" width="1.85546875" style="188" customWidth="1"/>
    <col min="4114" max="4114" width="3" style="188" customWidth="1"/>
    <col min="4115" max="4352" width="0" style="188" hidden="1"/>
    <col min="4353" max="4353" width="3.42578125" style="188" customWidth="1"/>
    <col min="4354" max="4355" width="3.7109375" style="188" customWidth="1"/>
    <col min="4356" max="4356" width="24" style="188" customWidth="1"/>
    <col min="4357" max="4357" width="22.85546875" style="188" customWidth="1"/>
    <col min="4358" max="4358" width="20.140625" style="188" customWidth="1"/>
    <col min="4359" max="4360" width="18.7109375" style="188" customWidth="1"/>
    <col min="4361" max="4361" width="7.7109375" style="188" customWidth="1"/>
    <col min="4362" max="4363" width="3.7109375" style="188" customWidth="1"/>
    <col min="4364" max="4368" width="18.7109375" style="188" customWidth="1"/>
    <col min="4369" max="4369" width="1.85546875" style="188" customWidth="1"/>
    <col min="4370" max="4370" width="3" style="188" customWidth="1"/>
    <col min="4371" max="4608" width="0" style="188" hidden="1"/>
    <col min="4609" max="4609" width="3.42578125" style="188" customWidth="1"/>
    <col min="4610" max="4611" width="3.7109375" style="188" customWidth="1"/>
    <col min="4612" max="4612" width="24" style="188" customWidth="1"/>
    <col min="4613" max="4613" width="22.85546875" style="188" customWidth="1"/>
    <col min="4614" max="4614" width="20.140625" style="188" customWidth="1"/>
    <col min="4615" max="4616" width="18.7109375" style="188" customWidth="1"/>
    <col min="4617" max="4617" width="7.7109375" style="188" customWidth="1"/>
    <col min="4618" max="4619" width="3.7109375" style="188" customWidth="1"/>
    <col min="4620" max="4624" width="18.7109375" style="188" customWidth="1"/>
    <col min="4625" max="4625" width="1.85546875" style="188" customWidth="1"/>
    <col min="4626" max="4626" width="3" style="188" customWidth="1"/>
    <col min="4627" max="4864" width="0" style="188" hidden="1"/>
    <col min="4865" max="4865" width="3.42578125" style="188" customWidth="1"/>
    <col min="4866" max="4867" width="3.7109375" style="188" customWidth="1"/>
    <col min="4868" max="4868" width="24" style="188" customWidth="1"/>
    <col min="4869" max="4869" width="22.85546875" style="188" customWidth="1"/>
    <col min="4870" max="4870" width="20.140625" style="188" customWidth="1"/>
    <col min="4871" max="4872" width="18.7109375" style="188" customWidth="1"/>
    <col min="4873" max="4873" width="7.7109375" style="188" customWidth="1"/>
    <col min="4874" max="4875" width="3.7109375" style="188" customWidth="1"/>
    <col min="4876" max="4880" width="18.7109375" style="188" customWidth="1"/>
    <col min="4881" max="4881" width="1.85546875" style="188" customWidth="1"/>
    <col min="4882" max="4882" width="3" style="188" customWidth="1"/>
    <col min="4883" max="5120" width="0" style="188" hidden="1"/>
    <col min="5121" max="5121" width="3.42578125" style="188" customWidth="1"/>
    <col min="5122" max="5123" width="3.7109375" style="188" customWidth="1"/>
    <col min="5124" max="5124" width="24" style="188" customWidth="1"/>
    <col min="5125" max="5125" width="22.85546875" style="188" customWidth="1"/>
    <col min="5126" max="5126" width="20.140625" style="188" customWidth="1"/>
    <col min="5127" max="5128" width="18.7109375" style="188" customWidth="1"/>
    <col min="5129" max="5129" width="7.7109375" style="188" customWidth="1"/>
    <col min="5130" max="5131" width="3.7109375" style="188" customWidth="1"/>
    <col min="5132" max="5136" width="18.7109375" style="188" customWidth="1"/>
    <col min="5137" max="5137" width="1.85546875" style="188" customWidth="1"/>
    <col min="5138" max="5138" width="3" style="188" customWidth="1"/>
    <col min="5139" max="5376" width="0" style="188" hidden="1"/>
    <col min="5377" max="5377" width="3.42578125" style="188" customWidth="1"/>
    <col min="5378" max="5379" width="3.7109375" style="188" customWidth="1"/>
    <col min="5380" max="5380" width="24" style="188" customWidth="1"/>
    <col min="5381" max="5381" width="22.85546875" style="188" customWidth="1"/>
    <col min="5382" max="5382" width="20.140625" style="188" customWidth="1"/>
    <col min="5383" max="5384" width="18.7109375" style="188" customWidth="1"/>
    <col min="5385" max="5385" width="7.7109375" style="188" customWidth="1"/>
    <col min="5386" max="5387" width="3.7109375" style="188" customWidth="1"/>
    <col min="5388" max="5392" width="18.7109375" style="188" customWidth="1"/>
    <col min="5393" max="5393" width="1.85546875" style="188" customWidth="1"/>
    <col min="5394" max="5394" width="3" style="188" customWidth="1"/>
    <col min="5395" max="5632" width="0" style="188" hidden="1"/>
    <col min="5633" max="5633" width="3.42578125" style="188" customWidth="1"/>
    <col min="5634" max="5635" width="3.7109375" style="188" customWidth="1"/>
    <col min="5636" max="5636" width="24" style="188" customWidth="1"/>
    <col min="5637" max="5637" width="22.85546875" style="188" customWidth="1"/>
    <col min="5638" max="5638" width="20.140625" style="188" customWidth="1"/>
    <col min="5639" max="5640" width="18.7109375" style="188" customWidth="1"/>
    <col min="5641" max="5641" width="7.7109375" style="188" customWidth="1"/>
    <col min="5642" max="5643" width="3.7109375" style="188" customWidth="1"/>
    <col min="5644" max="5648" width="18.7109375" style="188" customWidth="1"/>
    <col min="5649" max="5649" width="1.85546875" style="188" customWidth="1"/>
    <col min="5650" max="5650" width="3" style="188" customWidth="1"/>
    <col min="5651" max="5888" width="0" style="188" hidden="1"/>
    <col min="5889" max="5889" width="3.42578125" style="188" customWidth="1"/>
    <col min="5890" max="5891" width="3.7109375" style="188" customWidth="1"/>
    <col min="5892" max="5892" width="24" style="188" customWidth="1"/>
    <col min="5893" max="5893" width="22.85546875" style="188" customWidth="1"/>
    <col min="5894" max="5894" width="20.140625" style="188" customWidth="1"/>
    <col min="5895" max="5896" width="18.7109375" style="188" customWidth="1"/>
    <col min="5897" max="5897" width="7.7109375" style="188" customWidth="1"/>
    <col min="5898" max="5899" width="3.7109375" style="188" customWidth="1"/>
    <col min="5900" max="5904" width="18.7109375" style="188" customWidth="1"/>
    <col min="5905" max="5905" width="1.85546875" style="188" customWidth="1"/>
    <col min="5906" max="5906" width="3" style="188" customWidth="1"/>
    <col min="5907" max="6144" width="0" style="188" hidden="1"/>
    <col min="6145" max="6145" width="3.42578125" style="188" customWidth="1"/>
    <col min="6146" max="6147" width="3.7109375" style="188" customWidth="1"/>
    <col min="6148" max="6148" width="24" style="188" customWidth="1"/>
    <col min="6149" max="6149" width="22.85546875" style="188" customWidth="1"/>
    <col min="6150" max="6150" width="20.140625" style="188" customWidth="1"/>
    <col min="6151" max="6152" width="18.7109375" style="188" customWidth="1"/>
    <col min="6153" max="6153" width="7.7109375" style="188" customWidth="1"/>
    <col min="6154" max="6155" width="3.7109375" style="188" customWidth="1"/>
    <col min="6156" max="6160" width="18.7109375" style="188" customWidth="1"/>
    <col min="6161" max="6161" width="1.85546875" style="188" customWidth="1"/>
    <col min="6162" max="6162" width="3" style="188" customWidth="1"/>
    <col min="6163" max="6400" width="0" style="188" hidden="1"/>
    <col min="6401" max="6401" width="3.42578125" style="188" customWidth="1"/>
    <col min="6402" max="6403" width="3.7109375" style="188" customWidth="1"/>
    <col min="6404" max="6404" width="24" style="188" customWidth="1"/>
    <col min="6405" max="6405" width="22.85546875" style="188" customWidth="1"/>
    <col min="6406" max="6406" width="20.140625" style="188" customWidth="1"/>
    <col min="6407" max="6408" width="18.7109375" style="188" customWidth="1"/>
    <col min="6409" max="6409" width="7.7109375" style="188" customWidth="1"/>
    <col min="6410" max="6411" width="3.7109375" style="188" customWidth="1"/>
    <col min="6412" max="6416" width="18.7109375" style="188" customWidth="1"/>
    <col min="6417" max="6417" width="1.85546875" style="188" customWidth="1"/>
    <col min="6418" max="6418" width="3" style="188" customWidth="1"/>
    <col min="6419" max="6656" width="0" style="188" hidden="1"/>
    <col min="6657" max="6657" width="3.42578125" style="188" customWidth="1"/>
    <col min="6658" max="6659" width="3.7109375" style="188" customWidth="1"/>
    <col min="6660" max="6660" width="24" style="188" customWidth="1"/>
    <col min="6661" max="6661" width="22.85546875" style="188" customWidth="1"/>
    <col min="6662" max="6662" width="20.140625" style="188" customWidth="1"/>
    <col min="6663" max="6664" width="18.7109375" style="188" customWidth="1"/>
    <col min="6665" max="6665" width="7.7109375" style="188" customWidth="1"/>
    <col min="6666" max="6667" width="3.7109375" style="188" customWidth="1"/>
    <col min="6668" max="6672" width="18.7109375" style="188" customWidth="1"/>
    <col min="6673" max="6673" width="1.85546875" style="188" customWidth="1"/>
    <col min="6674" max="6674" width="3" style="188" customWidth="1"/>
    <col min="6675" max="6912" width="0" style="188" hidden="1"/>
    <col min="6913" max="6913" width="3.42578125" style="188" customWidth="1"/>
    <col min="6914" max="6915" width="3.7109375" style="188" customWidth="1"/>
    <col min="6916" max="6916" width="24" style="188" customWidth="1"/>
    <col min="6917" max="6917" width="22.85546875" style="188" customWidth="1"/>
    <col min="6918" max="6918" width="20.140625" style="188" customWidth="1"/>
    <col min="6919" max="6920" width="18.7109375" style="188" customWidth="1"/>
    <col min="6921" max="6921" width="7.7109375" style="188" customWidth="1"/>
    <col min="6922" max="6923" width="3.7109375" style="188" customWidth="1"/>
    <col min="6924" max="6928" width="18.7109375" style="188" customWidth="1"/>
    <col min="6929" max="6929" width="1.85546875" style="188" customWidth="1"/>
    <col min="6930" max="6930" width="3" style="188" customWidth="1"/>
    <col min="6931" max="7168" width="0" style="188" hidden="1"/>
    <col min="7169" max="7169" width="3.42578125" style="188" customWidth="1"/>
    <col min="7170" max="7171" width="3.7109375" style="188" customWidth="1"/>
    <col min="7172" max="7172" width="24" style="188" customWidth="1"/>
    <col min="7173" max="7173" width="22.85546875" style="188" customWidth="1"/>
    <col min="7174" max="7174" width="20.140625" style="188" customWidth="1"/>
    <col min="7175" max="7176" width="18.7109375" style="188" customWidth="1"/>
    <col min="7177" max="7177" width="7.7109375" style="188" customWidth="1"/>
    <col min="7178" max="7179" width="3.7109375" style="188" customWidth="1"/>
    <col min="7180" max="7184" width="18.7109375" style="188" customWidth="1"/>
    <col min="7185" max="7185" width="1.85546875" style="188" customWidth="1"/>
    <col min="7186" max="7186" width="3" style="188" customWidth="1"/>
    <col min="7187" max="7424" width="0" style="188" hidden="1"/>
    <col min="7425" max="7425" width="3.42578125" style="188" customWidth="1"/>
    <col min="7426" max="7427" width="3.7109375" style="188" customWidth="1"/>
    <col min="7428" max="7428" width="24" style="188" customWidth="1"/>
    <col min="7429" max="7429" width="22.85546875" style="188" customWidth="1"/>
    <col min="7430" max="7430" width="20.140625" style="188" customWidth="1"/>
    <col min="7431" max="7432" width="18.7109375" style="188" customWidth="1"/>
    <col min="7433" max="7433" width="7.7109375" style="188" customWidth="1"/>
    <col min="7434" max="7435" width="3.7109375" style="188" customWidth="1"/>
    <col min="7436" max="7440" width="18.7109375" style="188" customWidth="1"/>
    <col min="7441" max="7441" width="1.85546875" style="188" customWidth="1"/>
    <col min="7442" max="7442" width="3" style="188" customWidth="1"/>
    <col min="7443" max="7680" width="0" style="188" hidden="1"/>
    <col min="7681" max="7681" width="3.42578125" style="188" customWidth="1"/>
    <col min="7682" max="7683" width="3.7109375" style="188" customWidth="1"/>
    <col min="7684" max="7684" width="24" style="188" customWidth="1"/>
    <col min="7685" max="7685" width="22.85546875" style="188" customWidth="1"/>
    <col min="7686" max="7686" width="20.140625" style="188" customWidth="1"/>
    <col min="7687" max="7688" width="18.7109375" style="188" customWidth="1"/>
    <col min="7689" max="7689" width="7.7109375" style="188" customWidth="1"/>
    <col min="7690" max="7691" width="3.7109375" style="188" customWidth="1"/>
    <col min="7692" max="7696" width="18.7109375" style="188" customWidth="1"/>
    <col min="7697" max="7697" width="1.85546875" style="188" customWidth="1"/>
    <col min="7698" max="7698" width="3" style="188" customWidth="1"/>
    <col min="7699" max="7936" width="0" style="188" hidden="1"/>
    <col min="7937" max="7937" width="3.42578125" style="188" customWidth="1"/>
    <col min="7938" max="7939" width="3.7109375" style="188" customWidth="1"/>
    <col min="7940" max="7940" width="24" style="188" customWidth="1"/>
    <col min="7941" max="7941" width="22.85546875" style="188" customWidth="1"/>
    <col min="7942" max="7942" width="20.140625" style="188" customWidth="1"/>
    <col min="7943" max="7944" width="18.7109375" style="188" customWidth="1"/>
    <col min="7945" max="7945" width="7.7109375" style="188" customWidth="1"/>
    <col min="7946" max="7947" width="3.7109375" style="188" customWidth="1"/>
    <col min="7948" max="7952" width="18.7109375" style="188" customWidth="1"/>
    <col min="7953" max="7953" width="1.85546875" style="188" customWidth="1"/>
    <col min="7954" max="7954" width="3" style="188" customWidth="1"/>
    <col min="7955" max="8192" width="0" style="188" hidden="1"/>
    <col min="8193" max="8193" width="3.42578125" style="188" customWidth="1"/>
    <col min="8194" max="8195" width="3.7109375" style="188" customWidth="1"/>
    <col min="8196" max="8196" width="24" style="188" customWidth="1"/>
    <col min="8197" max="8197" width="22.85546875" style="188" customWidth="1"/>
    <col min="8198" max="8198" width="20.140625" style="188" customWidth="1"/>
    <col min="8199" max="8200" width="18.7109375" style="188" customWidth="1"/>
    <col min="8201" max="8201" width="7.7109375" style="188" customWidth="1"/>
    <col min="8202" max="8203" width="3.7109375" style="188" customWidth="1"/>
    <col min="8204" max="8208" width="18.7109375" style="188" customWidth="1"/>
    <col min="8209" max="8209" width="1.85546875" style="188" customWidth="1"/>
    <col min="8210" max="8210" width="3" style="188" customWidth="1"/>
    <col min="8211" max="8448" width="0" style="188" hidden="1"/>
    <col min="8449" max="8449" width="3.42578125" style="188" customWidth="1"/>
    <col min="8450" max="8451" width="3.7109375" style="188" customWidth="1"/>
    <col min="8452" max="8452" width="24" style="188" customWidth="1"/>
    <col min="8453" max="8453" width="22.85546875" style="188" customWidth="1"/>
    <col min="8454" max="8454" width="20.140625" style="188" customWidth="1"/>
    <col min="8455" max="8456" width="18.7109375" style="188" customWidth="1"/>
    <col min="8457" max="8457" width="7.7109375" style="188" customWidth="1"/>
    <col min="8458" max="8459" width="3.7109375" style="188" customWidth="1"/>
    <col min="8460" max="8464" width="18.7109375" style="188" customWidth="1"/>
    <col min="8465" max="8465" width="1.85546875" style="188" customWidth="1"/>
    <col min="8466" max="8466" width="3" style="188" customWidth="1"/>
    <col min="8467" max="8704" width="0" style="188" hidden="1"/>
    <col min="8705" max="8705" width="3.42578125" style="188" customWidth="1"/>
    <col min="8706" max="8707" width="3.7109375" style="188" customWidth="1"/>
    <col min="8708" max="8708" width="24" style="188" customWidth="1"/>
    <col min="8709" max="8709" width="22.85546875" style="188" customWidth="1"/>
    <col min="8710" max="8710" width="20.140625" style="188" customWidth="1"/>
    <col min="8711" max="8712" width="18.7109375" style="188" customWidth="1"/>
    <col min="8713" max="8713" width="7.7109375" style="188" customWidth="1"/>
    <col min="8714" max="8715" width="3.7109375" style="188" customWidth="1"/>
    <col min="8716" max="8720" width="18.7109375" style="188" customWidth="1"/>
    <col min="8721" max="8721" width="1.85546875" style="188" customWidth="1"/>
    <col min="8722" max="8722" width="3" style="188" customWidth="1"/>
    <col min="8723" max="8960" width="0" style="188" hidden="1"/>
    <col min="8961" max="8961" width="3.42578125" style="188" customWidth="1"/>
    <col min="8962" max="8963" width="3.7109375" style="188" customWidth="1"/>
    <col min="8964" max="8964" width="24" style="188" customWidth="1"/>
    <col min="8965" max="8965" width="22.85546875" style="188" customWidth="1"/>
    <col min="8966" max="8966" width="20.140625" style="188" customWidth="1"/>
    <col min="8967" max="8968" width="18.7109375" style="188" customWidth="1"/>
    <col min="8969" max="8969" width="7.7109375" style="188" customWidth="1"/>
    <col min="8970" max="8971" width="3.7109375" style="188" customWidth="1"/>
    <col min="8972" max="8976" width="18.7109375" style="188" customWidth="1"/>
    <col min="8977" max="8977" width="1.85546875" style="188" customWidth="1"/>
    <col min="8978" max="8978" width="3" style="188" customWidth="1"/>
    <col min="8979" max="9216" width="0" style="188" hidden="1"/>
    <col min="9217" max="9217" width="3.42578125" style="188" customWidth="1"/>
    <col min="9218" max="9219" width="3.7109375" style="188" customWidth="1"/>
    <col min="9220" max="9220" width="24" style="188" customWidth="1"/>
    <col min="9221" max="9221" width="22.85546875" style="188" customWidth="1"/>
    <col min="9222" max="9222" width="20.140625" style="188" customWidth="1"/>
    <col min="9223" max="9224" width="18.7109375" style="188" customWidth="1"/>
    <col min="9225" max="9225" width="7.7109375" style="188" customWidth="1"/>
    <col min="9226" max="9227" width="3.7109375" style="188" customWidth="1"/>
    <col min="9228" max="9232" width="18.7109375" style="188" customWidth="1"/>
    <col min="9233" max="9233" width="1.85546875" style="188" customWidth="1"/>
    <col min="9234" max="9234" width="3" style="188" customWidth="1"/>
    <col min="9235" max="9472" width="0" style="188" hidden="1"/>
    <col min="9473" max="9473" width="3.42578125" style="188" customWidth="1"/>
    <col min="9474" max="9475" width="3.7109375" style="188" customWidth="1"/>
    <col min="9476" max="9476" width="24" style="188" customWidth="1"/>
    <col min="9477" max="9477" width="22.85546875" style="188" customWidth="1"/>
    <col min="9478" max="9478" width="20.140625" style="188" customWidth="1"/>
    <col min="9479" max="9480" width="18.7109375" style="188" customWidth="1"/>
    <col min="9481" max="9481" width="7.7109375" style="188" customWidth="1"/>
    <col min="9482" max="9483" width="3.7109375" style="188" customWidth="1"/>
    <col min="9484" max="9488" width="18.7109375" style="188" customWidth="1"/>
    <col min="9489" max="9489" width="1.85546875" style="188" customWidth="1"/>
    <col min="9490" max="9490" width="3" style="188" customWidth="1"/>
    <col min="9491" max="9728" width="0" style="188" hidden="1"/>
    <col min="9729" max="9729" width="3.42578125" style="188" customWidth="1"/>
    <col min="9730" max="9731" width="3.7109375" style="188" customWidth="1"/>
    <col min="9732" max="9732" width="24" style="188" customWidth="1"/>
    <col min="9733" max="9733" width="22.85546875" style="188" customWidth="1"/>
    <col min="9734" max="9734" width="20.140625" style="188" customWidth="1"/>
    <col min="9735" max="9736" width="18.7109375" style="188" customWidth="1"/>
    <col min="9737" max="9737" width="7.7109375" style="188" customWidth="1"/>
    <col min="9738" max="9739" width="3.7109375" style="188" customWidth="1"/>
    <col min="9740" max="9744" width="18.7109375" style="188" customWidth="1"/>
    <col min="9745" max="9745" width="1.85546875" style="188" customWidth="1"/>
    <col min="9746" max="9746" width="3" style="188" customWidth="1"/>
    <col min="9747" max="9984" width="0" style="188" hidden="1"/>
    <col min="9985" max="9985" width="3.42578125" style="188" customWidth="1"/>
    <col min="9986" max="9987" width="3.7109375" style="188" customWidth="1"/>
    <col min="9988" max="9988" width="24" style="188" customWidth="1"/>
    <col min="9989" max="9989" width="22.85546875" style="188" customWidth="1"/>
    <col min="9990" max="9990" width="20.140625" style="188" customWidth="1"/>
    <col min="9991" max="9992" width="18.7109375" style="188" customWidth="1"/>
    <col min="9993" max="9993" width="7.7109375" style="188" customWidth="1"/>
    <col min="9994" max="9995" width="3.7109375" style="188" customWidth="1"/>
    <col min="9996" max="10000" width="18.7109375" style="188" customWidth="1"/>
    <col min="10001" max="10001" width="1.85546875" style="188" customWidth="1"/>
    <col min="10002" max="10002" width="3" style="188" customWidth="1"/>
    <col min="10003" max="10240" width="0" style="188" hidden="1"/>
    <col min="10241" max="10241" width="3.42578125" style="188" customWidth="1"/>
    <col min="10242" max="10243" width="3.7109375" style="188" customWidth="1"/>
    <col min="10244" max="10244" width="24" style="188" customWidth="1"/>
    <col min="10245" max="10245" width="22.85546875" style="188" customWidth="1"/>
    <col min="10246" max="10246" width="20.140625" style="188" customWidth="1"/>
    <col min="10247" max="10248" width="18.7109375" style="188" customWidth="1"/>
    <col min="10249" max="10249" width="7.7109375" style="188" customWidth="1"/>
    <col min="10250" max="10251" width="3.7109375" style="188" customWidth="1"/>
    <col min="10252" max="10256" width="18.7109375" style="188" customWidth="1"/>
    <col min="10257" max="10257" width="1.85546875" style="188" customWidth="1"/>
    <col min="10258" max="10258" width="3" style="188" customWidth="1"/>
    <col min="10259" max="10496" width="0" style="188" hidden="1"/>
    <col min="10497" max="10497" width="3.42578125" style="188" customWidth="1"/>
    <col min="10498" max="10499" width="3.7109375" style="188" customWidth="1"/>
    <col min="10500" max="10500" width="24" style="188" customWidth="1"/>
    <col min="10501" max="10501" width="22.85546875" style="188" customWidth="1"/>
    <col min="10502" max="10502" width="20.140625" style="188" customWidth="1"/>
    <col min="10503" max="10504" width="18.7109375" style="188" customWidth="1"/>
    <col min="10505" max="10505" width="7.7109375" style="188" customWidth="1"/>
    <col min="10506" max="10507" width="3.7109375" style="188" customWidth="1"/>
    <col min="10508" max="10512" width="18.7109375" style="188" customWidth="1"/>
    <col min="10513" max="10513" width="1.85546875" style="188" customWidth="1"/>
    <col min="10514" max="10514" width="3" style="188" customWidth="1"/>
    <col min="10515" max="10752" width="0" style="188" hidden="1"/>
    <col min="10753" max="10753" width="3.42578125" style="188" customWidth="1"/>
    <col min="10754" max="10755" width="3.7109375" style="188" customWidth="1"/>
    <col min="10756" max="10756" width="24" style="188" customWidth="1"/>
    <col min="10757" max="10757" width="22.85546875" style="188" customWidth="1"/>
    <col min="10758" max="10758" width="20.140625" style="188" customWidth="1"/>
    <col min="10759" max="10760" width="18.7109375" style="188" customWidth="1"/>
    <col min="10761" max="10761" width="7.7109375" style="188" customWidth="1"/>
    <col min="10762" max="10763" width="3.7109375" style="188" customWidth="1"/>
    <col min="10764" max="10768" width="18.7109375" style="188" customWidth="1"/>
    <col min="10769" max="10769" width="1.85546875" style="188" customWidth="1"/>
    <col min="10770" max="10770" width="3" style="188" customWidth="1"/>
    <col min="10771" max="11008" width="0" style="188" hidden="1"/>
    <col min="11009" max="11009" width="3.42578125" style="188" customWidth="1"/>
    <col min="11010" max="11011" width="3.7109375" style="188" customWidth="1"/>
    <col min="11012" max="11012" width="24" style="188" customWidth="1"/>
    <col min="11013" max="11013" width="22.85546875" style="188" customWidth="1"/>
    <col min="11014" max="11014" width="20.140625" style="188" customWidth="1"/>
    <col min="11015" max="11016" width="18.7109375" style="188" customWidth="1"/>
    <col min="11017" max="11017" width="7.7109375" style="188" customWidth="1"/>
    <col min="11018" max="11019" width="3.7109375" style="188" customWidth="1"/>
    <col min="11020" max="11024" width="18.7109375" style="188" customWidth="1"/>
    <col min="11025" max="11025" width="1.85546875" style="188" customWidth="1"/>
    <col min="11026" max="11026" width="3" style="188" customWidth="1"/>
    <col min="11027" max="11264" width="0" style="188" hidden="1"/>
    <col min="11265" max="11265" width="3.42578125" style="188" customWidth="1"/>
    <col min="11266" max="11267" width="3.7109375" style="188" customWidth="1"/>
    <col min="11268" max="11268" width="24" style="188" customWidth="1"/>
    <col min="11269" max="11269" width="22.85546875" style="188" customWidth="1"/>
    <col min="11270" max="11270" width="20.140625" style="188" customWidth="1"/>
    <col min="11271" max="11272" width="18.7109375" style="188" customWidth="1"/>
    <col min="11273" max="11273" width="7.7109375" style="188" customWidth="1"/>
    <col min="11274" max="11275" width="3.7109375" style="188" customWidth="1"/>
    <col min="11276" max="11280" width="18.7109375" style="188" customWidth="1"/>
    <col min="11281" max="11281" width="1.85546875" style="188" customWidth="1"/>
    <col min="11282" max="11282" width="3" style="188" customWidth="1"/>
    <col min="11283" max="11520" width="0" style="188" hidden="1"/>
    <col min="11521" max="11521" width="3.42578125" style="188" customWidth="1"/>
    <col min="11522" max="11523" width="3.7109375" style="188" customWidth="1"/>
    <col min="11524" max="11524" width="24" style="188" customWidth="1"/>
    <col min="11525" max="11525" width="22.85546875" style="188" customWidth="1"/>
    <col min="11526" max="11526" width="20.140625" style="188" customWidth="1"/>
    <col min="11527" max="11528" width="18.7109375" style="188" customWidth="1"/>
    <col min="11529" max="11529" width="7.7109375" style="188" customWidth="1"/>
    <col min="11530" max="11531" width="3.7109375" style="188" customWidth="1"/>
    <col min="11532" max="11536" width="18.7109375" style="188" customWidth="1"/>
    <col min="11537" max="11537" width="1.85546875" style="188" customWidth="1"/>
    <col min="11538" max="11538" width="3" style="188" customWidth="1"/>
    <col min="11539" max="11776" width="0" style="188" hidden="1"/>
    <col min="11777" max="11777" width="3.42578125" style="188" customWidth="1"/>
    <col min="11778" max="11779" width="3.7109375" style="188" customWidth="1"/>
    <col min="11780" max="11780" width="24" style="188" customWidth="1"/>
    <col min="11781" max="11781" width="22.85546875" style="188" customWidth="1"/>
    <col min="11782" max="11782" width="20.140625" style="188" customWidth="1"/>
    <col min="11783" max="11784" width="18.7109375" style="188" customWidth="1"/>
    <col min="11785" max="11785" width="7.7109375" style="188" customWidth="1"/>
    <col min="11786" max="11787" width="3.7109375" style="188" customWidth="1"/>
    <col min="11788" max="11792" width="18.7109375" style="188" customWidth="1"/>
    <col min="11793" max="11793" width="1.85546875" style="188" customWidth="1"/>
    <col min="11794" max="11794" width="3" style="188" customWidth="1"/>
    <col min="11795" max="12032" width="0" style="188" hidden="1"/>
    <col min="12033" max="12033" width="3.42578125" style="188" customWidth="1"/>
    <col min="12034" max="12035" width="3.7109375" style="188" customWidth="1"/>
    <col min="12036" max="12036" width="24" style="188" customWidth="1"/>
    <col min="12037" max="12037" width="22.85546875" style="188" customWidth="1"/>
    <col min="12038" max="12038" width="20.140625" style="188" customWidth="1"/>
    <col min="12039" max="12040" width="18.7109375" style="188" customWidth="1"/>
    <col min="12041" max="12041" width="7.7109375" style="188" customWidth="1"/>
    <col min="12042" max="12043" width="3.7109375" style="188" customWidth="1"/>
    <col min="12044" max="12048" width="18.7109375" style="188" customWidth="1"/>
    <col min="12049" max="12049" width="1.85546875" style="188" customWidth="1"/>
    <col min="12050" max="12050" width="3" style="188" customWidth="1"/>
    <col min="12051" max="12288" width="0" style="188" hidden="1"/>
    <col min="12289" max="12289" width="3.42578125" style="188" customWidth="1"/>
    <col min="12290" max="12291" width="3.7109375" style="188" customWidth="1"/>
    <col min="12292" max="12292" width="24" style="188" customWidth="1"/>
    <col min="12293" max="12293" width="22.85546875" style="188" customWidth="1"/>
    <col min="12294" max="12294" width="20.140625" style="188" customWidth="1"/>
    <col min="12295" max="12296" width="18.7109375" style="188" customWidth="1"/>
    <col min="12297" max="12297" width="7.7109375" style="188" customWidth="1"/>
    <col min="12298" max="12299" width="3.7109375" style="188" customWidth="1"/>
    <col min="12300" max="12304" width="18.7109375" style="188" customWidth="1"/>
    <col min="12305" max="12305" width="1.85546875" style="188" customWidth="1"/>
    <col min="12306" max="12306" width="3" style="188" customWidth="1"/>
    <col min="12307" max="12544" width="0" style="188" hidden="1"/>
    <col min="12545" max="12545" width="3.42578125" style="188" customWidth="1"/>
    <col min="12546" max="12547" width="3.7109375" style="188" customWidth="1"/>
    <col min="12548" max="12548" width="24" style="188" customWidth="1"/>
    <col min="12549" max="12549" width="22.85546875" style="188" customWidth="1"/>
    <col min="12550" max="12550" width="20.140625" style="188" customWidth="1"/>
    <col min="12551" max="12552" width="18.7109375" style="188" customWidth="1"/>
    <col min="12553" max="12553" width="7.7109375" style="188" customWidth="1"/>
    <col min="12554" max="12555" width="3.7109375" style="188" customWidth="1"/>
    <col min="12556" max="12560" width="18.7109375" style="188" customWidth="1"/>
    <col min="12561" max="12561" width="1.85546875" style="188" customWidth="1"/>
    <col min="12562" max="12562" width="3" style="188" customWidth="1"/>
    <col min="12563" max="12800" width="0" style="188" hidden="1"/>
    <col min="12801" max="12801" width="3.42578125" style="188" customWidth="1"/>
    <col min="12802" max="12803" width="3.7109375" style="188" customWidth="1"/>
    <col min="12804" max="12804" width="24" style="188" customWidth="1"/>
    <col min="12805" max="12805" width="22.85546875" style="188" customWidth="1"/>
    <col min="12806" max="12806" width="20.140625" style="188" customWidth="1"/>
    <col min="12807" max="12808" width="18.7109375" style="188" customWidth="1"/>
    <col min="12809" max="12809" width="7.7109375" style="188" customWidth="1"/>
    <col min="12810" max="12811" width="3.7109375" style="188" customWidth="1"/>
    <col min="12812" max="12816" width="18.7109375" style="188" customWidth="1"/>
    <col min="12817" max="12817" width="1.85546875" style="188" customWidth="1"/>
    <col min="12818" max="12818" width="3" style="188" customWidth="1"/>
    <col min="12819" max="13056" width="0" style="188" hidden="1"/>
    <col min="13057" max="13057" width="3.42578125" style="188" customWidth="1"/>
    <col min="13058" max="13059" width="3.7109375" style="188" customWidth="1"/>
    <col min="13060" max="13060" width="24" style="188" customWidth="1"/>
    <col min="13061" max="13061" width="22.85546875" style="188" customWidth="1"/>
    <col min="13062" max="13062" width="20.140625" style="188" customWidth="1"/>
    <col min="13063" max="13064" width="18.7109375" style="188" customWidth="1"/>
    <col min="13065" max="13065" width="7.7109375" style="188" customWidth="1"/>
    <col min="13066" max="13067" width="3.7109375" style="188" customWidth="1"/>
    <col min="13068" max="13072" width="18.7109375" style="188" customWidth="1"/>
    <col min="13073" max="13073" width="1.85546875" style="188" customWidth="1"/>
    <col min="13074" max="13074" width="3" style="188" customWidth="1"/>
    <col min="13075" max="13312" width="0" style="188" hidden="1"/>
    <col min="13313" max="13313" width="3.42578125" style="188" customWidth="1"/>
    <col min="13314" max="13315" width="3.7109375" style="188" customWidth="1"/>
    <col min="13316" max="13316" width="24" style="188" customWidth="1"/>
    <col min="13317" max="13317" width="22.85546875" style="188" customWidth="1"/>
    <col min="13318" max="13318" width="20.140625" style="188" customWidth="1"/>
    <col min="13319" max="13320" width="18.7109375" style="188" customWidth="1"/>
    <col min="13321" max="13321" width="7.7109375" style="188" customWidth="1"/>
    <col min="13322" max="13323" width="3.7109375" style="188" customWidth="1"/>
    <col min="13324" max="13328" width="18.7109375" style="188" customWidth="1"/>
    <col min="13329" max="13329" width="1.85546875" style="188" customWidth="1"/>
    <col min="13330" max="13330" width="3" style="188" customWidth="1"/>
    <col min="13331" max="13568" width="0" style="188" hidden="1"/>
    <col min="13569" max="13569" width="3.42578125" style="188" customWidth="1"/>
    <col min="13570" max="13571" width="3.7109375" style="188" customWidth="1"/>
    <col min="13572" max="13572" width="24" style="188" customWidth="1"/>
    <col min="13573" max="13573" width="22.85546875" style="188" customWidth="1"/>
    <col min="13574" max="13574" width="20.140625" style="188" customWidth="1"/>
    <col min="13575" max="13576" width="18.7109375" style="188" customWidth="1"/>
    <col min="13577" max="13577" width="7.7109375" style="188" customWidth="1"/>
    <col min="13578" max="13579" width="3.7109375" style="188" customWidth="1"/>
    <col min="13580" max="13584" width="18.7109375" style="188" customWidth="1"/>
    <col min="13585" max="13585" width="1.85546875" style="188" customWidth="1"/>
    <col min="13586" max="13586" width="3" style="188" customWidth="1"/>
    <col min="13587" max="13824" width="0" style="188" hidden="1"/>
    <col min="13825" max="13825" width="3.42578125" style="188" customWidth="1"/>
    <col min="13826" max="13827" width="3.7109375" style="188" customWidth="1"/>
    <col min="13828" max="13828" width="24" style="188" customWidth="1"/>
    <col min="13829" max="13829" width="22.85546875" style="188" customWidth="1"/>
    <col min="13830" max="13830" width="20.140625" style="188" customWidth="1"/>
    <col min="13831" max="13832" width="18.7109375" style="188" customWidth="1"/>
    <col min="13833" max="13833" width="7.7109375" style="188" customWidth="1"/>
    <col min="13834" max="13835" width="3.7109375" style="188" customWidth="1"/>
    <col min="13836" max="13840" width="18.7109375" style="188" customWidth="1"/>
    <col min="13841" max="13841" width="1.85546875" style="188" customWidth="1"/>
    <col min="13842" max="13842" width="3" style="188" customWidth="1"/>
    <col min="13843" max="14080" width="0" style="188" hidden="1"/>
    <col min="14081" max="14081" width="3.42578125" style="188" customWidth="1"/>
    <col min="14082" max="14083" width="3.7109375" style="188" customWidth="1"/>
    <col min="14084" max="14084" width="24" style="188" customWidth="1"/>
    <col min="14085" max="14085" width="22.85546875" style="188" customWidth="1"/>
    <col min="14086" max="14086" width="20.140625" style="188" customWidth="1"/>
    <col min="14087" max="14088" width="18.7109375" style="188" customWidth="1"/>
    <col min="14089" max="14089" width="7.7109375" style="188" customWidth="1"/>
    <col min="14090" max="14091" width="3.7109375" style="188" customWidth="1"/>
    <col min="14092" max="14096" width="18.7109375" style="188" customWidth="1"/>
    <col min="14097" max="14097" width="1.85546875" style="188" customWidth="1"/>
    <col min="14098" max="14098" width="3" style="188" customWidth="1"/>
    <col min="14099" max="14336" width="0" style="188" hidden="1"/>
    <col min="14337" max="14337" width="3.42578125" style="188" customWidth="1"/>
    <col min="14338" max="14339" width="3.7109375" style="188" customWidth="1"/>
    <col min="14340" max="14340" width="24" style="188" customWidth="1"/>
    <col min="14341" max="14341" width="22.85546875" style="188" customWidth="1"/>
    <col min="14342" max="14342" width="20.140625" style="188" customWidth="1"/>
    <col min="14343" max="14344" width="18.7109375" style="188" customWidth="1"/>
    <col min="14345" max="14345" width="7.7109375" style="188" customWidth="1"/>
    <col min="14346" max="14347" width="3.7109375" style="188" customWidth="1"/>
    <col min="14348" max="14352" width="18.7109375" style="188" customWidth="1"/>
    <col min="14353" max="14353" width="1.85546875" style="188" customWidth="1"/>
    <col min="14354" max="14354" width="3" style="188" customWidth="1"/>
    <col min="14355" max="14592" width="0" style="188" hidden="1"/>
    <col min="14593" max="14593" width="3.42578125" style="188" customWidth="1"/>
    <col min="14594" max="14595" width="3.7109375" style="188" customWidth="1"/>
    <col min="14596" max="14596" width="24" style="188" customWidth="1"/>
    <col min="14597" max="14597" width="22.85546875" style="188" customWidth="1"/>
    <col min="14598" max="14598" width="20.140625" style="188" customWidth="1"/>
    <col min="14599" max="14600" width="18.7109375" style="188" customWidth="1"/>
    <col min="14601" max="14601" width="7.7109375" style="188" customWidth="1"/>
    <col min="14602" max="14603" width="3.7109375" style="188" customWidth="1"/>
    <col min="14604" max="14608" width="18.7109375" style="188" customWidth="1"/>
    <col min="14609" max="14609" width="1.85546875" style="188" customWidth="1"/>
    <col min="14610" max="14610" width="3" style="188" customWidth="1"/>
    <col min="14611" max="14848" width="0" style="188" hidden="1"/>
    <col min="14849" max="14849" width="3.42578125" style="188" customWidth="1"/>
    <col min="14850" max="14851" width="3.7109375" style="188" customWidth="1"/>
    <col min="14852" max="14852" width="24" style="188" customWidth="1"/>
    <col min="14853" max="14853" width="22.85546875" style="188" customWidth="1"/>
    <col min="14854" max="14854" width="20.140625" style="188" customWidth="1"/>
    <col min="14855" max="14856" width="18.7109375" style="188" customWidth="1"/>
    <col min="14857" max="14857" width="7.7109375" style="188" customWidth="1"/>
    <col min="14858" max="14859" width="3.7109375" style="188" customWidth="1"/>
    <col min="14860" max="14864" width="18.7109375" style="188" customWidth="1"/>
    <col min="14865" max="14865" width="1.85546875" style="188" customWidth="1"/>
    <col min="14866" max="14866" width="3" style="188" customWidth="1"/>
    <col min="14867" max="15104" width="0" style="188" hidden="1"/>
    <col min="15105" max="15105" width="3.42578125" style="188" customWidth="1"/>
    <col min="15106" max="15107" width="3.7109375" style="188" customWidth="1"/>
    <col min="15108" max="15108" width="24" style="188" customWidth="1"/>
    <col min="15109" max="15109" width="22.85546875" style="188" customWidth="1"/>
    <col min="15110" max="15110" width="20.140625" style="188" customWidth="1"/>
    <col min="15111" max="15112" width="18.7109375" style="188" customWidth="1"/>
    <col min="15113" max="15113" width="7.7109375" style="188" customWidth="1"/>
    <col min="15114" max="15115" width="3.7109375" style="188" customWidth="1"/>
    <col min="15116" max="15120" width="18.7109375" style="188" customWidth="1"/>
    <col min="15121" max="15121" width="1.85546875" style="188" customWidth="1"/>
    <col min="15122" max="15122" width="3" style="188" customWidth="1"/>
    <col min="15123" max="15360" width="0" style="188" hidden="1"/>
    <col min="15361" max="15361" width="3.42578125" style="188" customWidth="1"/>
    <col min="15362" max="15363" width="3.7109375" style="188" customWidth="1"/>
    <col min="15364" max="15364" width="24" style="188" customWidth="1"/>
    <col min="15365" max="15365" width="22.85546875" style="188" customWidth="1"/>
    <col min="15366" max="15366" width="20.140625" style="188" customWidth="1"/>
    <col min="15367" max="15368" width="18.7109375" style="188" customWidth="1"/>
    <col min="15369" max="15369" width="7.7109375" style="188" customWidth="1"/>
    <col min="15370" max="15371" width="3.7109375" style="188" customWidth="1"/>
    <col min="15372" max="15376" width="18.7109375" style="188" customWidth="1"/>
    <col min="15377" max="15377" width="1.85546875" style="188" customWidth="1"/>
    <col min="15378" max="15378" width="3" style="188" customWidth="1"/>
    <col min="15379" max="15616" width="0" style="188" hidden="1"/>
    <col min="15617" max="15617" width="3.42578125" style="188" customWidth="1"/>
    <col min="15618" max="15619" width="3.7109375" style="188" customWidth="1"/>
    <col min="15620" max="15620" width="24" style="188" customWidth="1"/>
    <col min="15621" max="15621" width="22.85546875" style="188" customWidth="1"/>
    <col min="15622" max="15622" width="20.140625" style="188" customWidth="1"/>
    <col min="15623" max="15624" width="18.7109375" style="188" customWidth="1"/>
    <col min="15625" max="15625" width="7.7109375" style="188" customWidth="1"/>
    <col min="15626" max="15627" width="3.7109375" style="188" customWidth="1"/>
    <col min="15628" max="15632" width="18.7109375" style="188" customWidth="1"/>
    <col min="15633" max="15633" width="1.85546875" style="188" customWidth="1"/>
    <col min="15634" max="15634" width="3" style="188" customWidth="1"/>
    <col min="15635" max="15872" width="0" style="188" hidden="1"/>
    <col min="15873" max="15873" width="3.42578125" style="188" customWidth="1"/>
    <col min="15874" max="15875" width="3.7109375" style="188" customWidth="1"/>
    <col min="15876" max="15876" width="24" style="188" customWidth="1"/>
    <col min="15877" max="15877" width="22.85546875" style="188" customWidth="1"/>
    <col min="15878" max="15878" width="20.140625" style="188" customWidth="1"/>
    <col min="15879" max="15880" width="18.7109375" style="188" customWidth="1"/>
    <col min="15881" max="15881" width="7.7109375" style="188" customWidth="1"/>
    <col min="15882" max="15883" width="3.7109375" style="188" customWidth="1"/>
    <col min="15884" max="15888" width="18.7109375" style="188" customWidth="1"/>
    <col min="15889" max="15889" width="1.85546875" style="188" customWidth="1"/>
    <col min="15890" max="15890" width="3" style="188" customWidth="1"/>
    <col min="15891" max="16128" width="0" style="188" hidden="1"/>
    <col min="16129" max="16129" width="3.42578125" style="188" customWidth="1"/>
    <col min="16130" max="16131" width="3.7109375" style="188" customWidth="1"/>
    <col min="16132" max="16132" width="24" style="188" customWidth="1"/>
    <col min="16133" max="16133" width="22.85546875" style="188" customWidth="1"/>
    <col min="16134" max="16134" width="20.140625" style="188" customWidth="1"/>
    <col min="16135" max="16136" width="18.7109375" style="188" customWidth="1"/>
    <col min="16137" max="16137" width="7.7109375" style="188" customWidth="1"/>
    <col min="16138" max="16139" width="3.7109375" style="188" customWidth="1"/>
    <col min="16140" max="16144" width="18.7109375" style="188" customWidth="1"/>
    <col min="16145" max="16145" width="1.85546875" style="188" customWidth="1"/>
    <col min="16146" max="16146" width="3" style="188" customWidth="1"/>
    <col min="16147" max="16384" width="0" style="188" hidden="1"/>
  </cols>
  <sheetData>
    <row r="1" spans="1:17" x14ac:dyDescent="0.2"/>
    <row r="2" spans="1:17" s="72" customFormat="1" x14ac:dyDescent="0.2">
      <c r="B2" s="73"/>
      <c r="C2" s="73"/>
      <c r="D2" s="73"/>
      <c r="E2" s="170" t="s">
        <v>70</v>
      </c>
      <c r="F2" s="170"/>
      <c r="G2" s="170"/>
      <c r="H2" s="170"/>
      <c r="I2" s="170"/>
      <c r="J2" s="170"/>
      <c r="K2" s="170"/>
      <c r="L2" s="170"/>
      <c r="M2" s="170"/>
      <c r="N2" s="170"/>
      <c r="O2" s="170"/>
      <c r="P2" s="73"/>
      <c r="Q2" s="73"/>
    </row>
    <row r="3" spans="1:17" x14ac:dyDescent="0.2">
      <c r="B3" s="73"/>
      <c r="C3" s="73"/>
      <c r="D3" s="73"/>
      <c r="E3" s="170" t="s">
        <v>159</v>
      </c>
      <c r="F3" s="170"/>
      <c r="G3" s="170"/>
      <c r="H3" s="170"/>
      <c r="I3" s="170"/>
      <c r="J3" s="170"/>
      <c r="K3" s="170"/>
      <c r="L3" s="170"/>
      <c r="M3" s="170"/>
      <c r="N3" s="170"/>
      <c r="O3" s="170"/>
      <c r="P3" s="73"/>
      <c r="Q3" s="73"/>
    </row>
    <row r="4" spans="1:17" x14ac:dyDescent="0.2">
      <c r="B4" s="73"/>
      <c r="C4" s="73"/>
      <c r="D4" s="73"/>
      <c r="E4" s="170" t="s">
        <v>160</v>
      </c>
      <c r="F4" s="170"/>
      <c r="G4" s="170"/>
      <c r="H4" s="170"/>
      <c r="I4" s="170"/>
      <c r="J4" s="170"/>
      <c r="K4" s="170"/>
      <c r="L4" s="170"/>
      <c r="M4" s="170"/>
      <c r="N4" s="170"/>
      <c r="O4" s="170"/>
      <c r="P4" s="73"/>
      <c r="Q4" s="73"/>
    </row>
    <row r="5" spans="1:17" x14ac:dyDescent="0.2">
      <c r="B5" s="73"/>
      <c r="C5" s="73"/>
      <c r="D5" s="73"/>
      <c r="E5" s="170" t="s">
        <v>3</v>
      </c>
      <c r="F5" s="170"/>
      <c r="G5" s="170"/>
      <c r="H5" s="170"/>
      <c r="I5" s="170"/>
      <c r="J5" s="170"/>
      <c r="K5" s="170"/>
      <c r="L5" s="170"/>
      <c r="M5" s="170"/>
      <c r="N5" s="170"/>
      <c r="O5" s="170"/>
      <c r="P5" s="73"/>
      <c r="Q5" s="73"/>
    </row>
    <row r="6" spans="1:17" x14ac:dyDescent="0.2">
      <c r="A6" s="189"/>
      <c r="B6" s="190"/>
      <c r="C6" s="190"/>
      <c r="D6" s="190"/>
      <c r="E6" s="171" t="str">
        <f>+ECSF!D7</f>
        <v>Instituto Electoral y de Participación Ciudadana del Estado de Jalisco</v>
      </c>
      <c r="F6" s="172"/>
      <c r="G6" s="172"/>
      <c r="H6" s="172"/>
      <c r="I6" s="172"/>
      <c r="J6" s="172"/>
      <c r="K6" s="172"/>
      <c r="L6" s="172"/>
      <c r="M6" s="172"/>
      <c r="N6" s="172"/>
      <c r="O6" s="172"/>
      <c r="P6" s="191"/>
      <c r="Q6" s="72"/>
    </row>
    <row r="7" spans="1:17" s="72" customFormat="1" x14ac:dyDescent="0.2">
      <c r="A7" s="80"/>
      <c r="B7" s="192"/>
      <c r="C7" s="192"/>
      <c r="D7" s="193"/>
      <c r="E7" s="192"/>
      <c r="F7" s="192"/>
      <c r="G7" s="194"/>
      <c r="H7" s="194"/>
      <c r="I7" s="193"/>
    </row>
    <row r="8" spans="1:17" s="72" customFormat="1" x14ac:dyDescent="0.2">
      <c r="A8" s="80"/>
      <c r="B8" s="80"/>
      <c r="C8" s="195"/>
      <c r="D8" s="193"/>
      <c r="E8" s="195"/>
      <c r="F8" s="195"/>
      <c r="G8" s="196"/>
      <c r="H8" s="196"/>
      <c r="I8" s="193"/>
    </row>
    <row r="9" spans="1:17" s="72" customFormat="1" x14ac:dyDescent="0.2">
      <c r="A9" s="197"/>
      <c r="B9" s="198" t="s">
        <v>73</v>
      </c>
      <c r="C9" s="199"/>
      <c r="D9" s="199"/>
      <c r="E9" s="199"/>
      <c r="F9" s="87"/>
      <c r="G9" s="86">
        <v>2019</v>
      </c>
      <c r="H9" s="86">
        <v>2018</v>
      </c>
      <c r="I9" s="200"/>
      <c r="J9" s="199" t="s">
        <v>73</v>
      </c>
      <c r="K9" s="199"/>
      <c r="L9" s="199"/>
      <c r="M9" s="199"/>
      <c r="N9" s="87"/>
      <c r="O9" s="86">
        <v>2019</v>
      </c>
      <c r="P9" s="86">
        <v>2018</v>
      </c>
      <c r="Q9" s="201"/>
    </row>
    <row r="10" spans="1:17" s="72" customFormat="1" x14ac:dyDescent="0.2">
      <c r="A10" s="80"/>
      <c r="B10" s="89"/>
      <c r="C10" s="80"/>
      <c r="D10" s="90"/>
      <c r="E10" s="90"/>
      <c r="F10" s="90"/>
      <c r="G10" s="202"/>
      <c r="H10" s="202"/>
      <c r="I10" s="80"/>
      <c r="Q10" s="92"/>
    </row>
    <row r="11" spans="1:17" s="72" customFormat="1" x14ac:dyDescent="0.2">
      <c r="A11" s="96"/>
      <c r="B11" s="173"/>
      <c r="C11" s="174"/>
      <c r="D11" s="174"/>
      <c r="E11" s="174"/>
      <c r="F11" s="174"/>
      <c r="G11" s="202"/>
      <c r="H11" s="202"/>
      <c r="I11" s="96"/>
      <c r="Q11" s="92"/>
    </row>
    <row r="12" spans="1:17" x14ac:dyDescent="0.2">
      <c r="A12" s="96"/>
      <c r="B12" s="203" t="s">
        <v>161</v>
      </c>
      <c r="C12" s="204"/>
      <c r="D12" s="204"/>
      <c r="E12" s="204"/>
      <c r="F12" s="204"/>
      <c r="G12" s="202"/>
      <c r="H12" s="202"/>
      <c r="I12" s="96"/>
      <c r="J12" s="204" t="s">
        <v>162</v>
      </c>
      <c r="K12" s="204"/>
      <c r="L12" s="204"/>
      <c r="M12" s="204"/>
      <c r="N12" s="204"/>
      <c r="O12" s="205"/>
      <c r="P12" s="205"/>
      <c r="Q12" s="92"/>
    </row>
    <row r="13" spans="1:17" x14ac:dyDescent="0.2">
      <c r="A13" s="96"/>
      <c r="B13" s="173"/>
      <c r="C13" s="174"/>
      <c r="D13" s="96"/>
      <c r="E13" s="174"/>
      <c r="F13" s="174"/>
      <c r="G13" s="202"/>
      <c r="H13" s="202"/>
      <c r="I13" s="96"/>
      <c r="J13" s="96"/>
      <c r="K13" s="174"/>
      <c r="L13" s="174"/>
      <c r="M13" s="174"/>
      <c r="N13" s="174"/>
      <c r="O13" s="205"/>
      <c r="P13" s="205"/>
      <c r="Q13" s="92"/>
    </row>
    <row r="14" spans="1:17" x14ac:dyDescent="0.2">
      <c r="A14" s="96"/>
      <c r="B14" s="173"/>
      <c r="C14" s="204" t="s">
        <v>156</v>
      </c>
      <c r="D14" s="204"/>
      <c r="E14" s="204"/>
      <c r="F14" s="204"/>
      <c r="G14" s="206">
        <f>SUM(G15:G25)</f>
        <v>184153167.99000001</v>
      </c>
      <c r="H14" s="206">
        <f>SUM(H15:H25)</f>
        <v>939635815.92000008</v>
      </c>
      <c r="I14" s="96"/>
      <c r="J14" s="96"/>
      <c r="K14" s="204" t="s">
        <v>156</v>
      </c>
      <c r="L14" s="204"/>
      <c r="M14" s="204"/>
      <c r="N14" s="204"/>
      <c r="O14" s="206">
        <f>SUM(O15:O17)</f>
        <v>0</v>
      </c>
      <c r="P14" s="206">
        <f>SUM(P15:P17)</f>
        <v>0</v>
      </c>
      <c r="Q14" s="92"/>
    </row>
    <row r="15" spans="1:17" x14ac:dyDescent="0.2">
      <c r="A15" s="96"/>
      <c r="B15" s="173"/>
      <c r="C15" s="174"/>
      <c r="D15" s="207" t="s">
        <v>78</v>
      </c>
      <c r="E15" s="207"/>
      <c r="F15" s="207"/>
      <c r="G15" s="208">
        <f>+EA!E14</f>
        <v>0</v>
      </c>
      <c r="H15" s="208">
        <f>+EA!F14</f>
        <v>0</v>
      </c>
      <c r="I15" s="96"/>
      <c r="J15" s="96"/>
      <c r="K15" s="72"/>
      <c r="L15" s="209" t="s">
        <v>34</v>
      </c>
      <c r="M15" s="209"/>
      <c r="N15" s="209"/>
      <c r="O15" s="208">
        <v>0</v>
      </c>
      <c r="P15" s="208">
        <v>0</v>
      </c>
      <c r="Q15" s="92"/>
    </row>
    <row r="16" spans="1:17" x14ac:dyDescent="0.2">
      <c r="A16" s="96"/>
      <c r="B16" s="173"/>
      <c r="C16" s="174"/>
      <c r="D16" s="207" t="s">
        <v>163</v>
      </c>
      <c r="E16" s="207"/>
      <c r="F16" s="207"/>
      <c r="G16" s="208">
        <f>+EA!E15</f>
        <v>0</v>
      </c>
      <c r="H16" s="208">
        <f>+EA!F15</f>
        <v>0</v>
      </c>
      <c r="I16" s="96"/>
      <c r="J16" s="96"/>
      <c r="K16" s="72"/>
      <c r="L16" s="209" t="s">
        <v>36</v>
      </c>
      <c r="M16" s="209"/>
      <c r="N16" s="209"/>
      <c r="O16" s="208">
        <v>0</v>
      </c>
      <c r="P16" s="208">
        <v>0</v>
      </c>
      <c r="Q16" s="92"/>
    </row>
    <row r="17" spans="1:17" x14ac:dyDescent="0.2">
      <c r="A17" s="96"/>
      <c r="B17" s="173"/>
      <c r="C17" s="210"/>
      <c r="D17" s="207" t="s">
        <v>164</v>
      </c>
      <c r="E17" s="207"/>
      <c r="F17" s="207"/>
      <c r="G17" s="208">
        <f>+EA!E16</f>
        <v>0</v>
      </c>
      <c r="H17" s="208">
        <f>+EA!F16</f>
        <v>0</v>
      </c>
      <c r="I17" s="96"/>
      <c r="J17" s="96"/>
      <c r="K17" s="202"/>
      <c r="L17" s="209" t="s">
        <v>165</v>
      </c>
      <c r="M17" s="209"/>
      <c r="N17" s="209"/>
      <c r="O17" s="208">
        <v>0</v>
      </c>
      <c r="P17" s="208">
        <v>0</v>
      </c>
      <c r="Q17" s="92"/>
    </row>
    <row r="18" spans="1:17" x14ac:dyDescent="0.2">
      <c r="A18" s="96"/>
      <c r="B18" s="173"/>
      <c r="C18" s="210"/>
      <c r="D18" s="207" t="s">
        <v>84</v>
      </c>
      <c r="E18" s="207"/>
      <c r="F18" s="207"/>
      <c r="G18" s="208">
        <f>+EA!E17</f>
        <v>0</v>
      </c>
      <c r="H18" s="208">
        <f>+EA!F17</f>
        <v>0</v>
      </c>
      <c r="I18" s="96"/>
      <c r="J18" s="96"/>
      <c r="K18" s="202"/>
      <c r="L18" s="72"/>
      <c r="M18" s="72"/>
      <c r="N18" s="72"/>
      <c r="O18" s="72"/>
      <c r="P18" s="72"/>
      <c r="Q18" s="92"/>
    </row>
    <row r="19" spans="1:17" x14ac:dyDescent="0.2">
      <c r="A19" s="96"/>
      <c r="B19" s="173"/>
      <c r="C19" s="210"/>
      <c r="D19" s="207" t="s">
        <v>85</v>
      </c>
      <c r="E19" s="207"/>
      <c r="F19" s="207"/>
      <c r="G19" s="208">
        <f>+EA!E18</f>
        <v>720527.15</v>
      </c>
      <c r="H19" s="208">
        <f>+EA!F18</f>
        <v>712793.37</v>
      </c>
      <c r="I19" s="96"/>
      <c r="J19" s="96"/>
      <c r="K19" s="204" t="s">
        <v>157</v>
      </c>
      <c r="L19" s="204"/>
      <c r="M19" s="204"/>
      <c r="N19" s="204"/>
      <c r="O19" s="206">
        <f>SUM(O20:O22)</f>
        <v>0</v>
      </c>
      <c r="P19" s="206">
        <f>SUM(P20:P22)</f>
        <v>0</v>
      </c>
      <c r="Q19" s="92"/>
    </row>
    <row r="20" spans="1:17" x14ac:dyDescent="0.2">
      <c r="A20" s="96"/>
      <c r="B20" s="173"/>
      <c r="C20" s="210"/>
      <c r="D20" s="207" t="s">
        <v>87</v>
      </c>
      <c r="E20" s="207"/>
      <c r="F20" s="207"/>
      <c r="G20" s="208">
        <f>+EA!E19</f>
        <v>0</v>
      </c>
      <c r="H20" s="208">
        <f>+EA!F19</f>
        <v>0</v>
      </c>
      <c r="I20" s="96"/>
      <c r="J20" s="96"/>
      <c r="K20" s="202"/>
      <c r="L20" s="209" t="s">
        <v>34</v>
      </c>
      <c r="M20" s="209"/>
      <c r="N20" s="209"/>
      <c r="O20" s="208">
        <f>+ECSF!F29</f>
        <v>0</v>
      </c>
      <c r="P20" s="208">
        <f>+ECSF!G29</f>
        <v>0</v>
      </c>
      <c r="Q20" s="92"/>
    </row>
    <row r="21" spans="1:17" x14ac:dyDescent="0.2">
      <c r="A21" s="96"/>
      <c r="B21" s="173"/>
      <c r="C21" s="210"/>
      <c r="D21" s="207" t="s">
        <v>89</v>
      </c>
      <c r="E21" s="207"/>
      <c r="F21" s="207"/>
      <c r="G21" s="208">
        <f>+EA!E20</f>
        <v>1181727.6000000001</v>
      </c>
      <c r="H21" s="208">
        <f>+EA!F20</f>
        <v>6614326.6100000003</v>
      </c>
      <c r="I21" s="96"/>
      <c r="J21" s="96"/>
      <c r="K21" s="174"/>
      <c r="L21" s="209" t="s">
        <v>36</v>
      </c>
      <c r="M21" s="209"/>
      <c r="N21" s="209"/>
      <c r="O21" s="208">
        <f>+ECSF!F30</f>
        <v>0</v>
      </c>
      <c r="P21" s="208">
        <f>+ECSF!G30</f>
        <v>0</v>
      </c>
      <c r="Q21" s="92"/>
    </row>
    <row r="22" spans="1:17" ht="26.25" customHeight="1" x14ac:dyDescent="0.2">
      <c r="A22" s="96"/>
      <c r="B22" s="173"/>
      <c r="C22" s="210"/>
      <c r="D22" s="207" t="s">
        <v>95</v>
      </c>
      <c r="E22" s="207"/>
      <c r="F22" s="207"/>
      <c r="G22" s="208">
        <f>+EA!E21</f>
        <v>0</v>
      </c>
      <c r="H22" s="208">
        <f>+EA!F21</f>
        <v>0</v>
      </c>
      <c r="I22" s="96"/>
      <c r="J22" s="96"/>
      <c r="K22" s="72"/>
      <c r="L22" s="209" t="s">
        <v>166</v>
      </c>
      <c r="M22" s="209"/>
      <c r="N22" s="209"/>
      <c r="O22" s="208">
        <f>+ECSF!F31</f>
        <v>0</v>
      </c>
      <c r="P22" s="208">
        <f>+ECSF!G31</f>
        <v>0</v>
      </c>
      <c r="Q22" s="92"/>
    </row>
    <row r="23" spans="1:17" ht="12" customHeight="1" x14ac:dyDescent="0.2">
      <c r="A23" s="96"/>
      <c r="B23" s="173"/>
      <c r="C23" s="174"/>
      <c r="D23" s="211" t="s">
        <v>97</v>
      </c>
      <c r="E23" s="211"/>
      <c r="F23" s="211"/>
      <c r="G23" s="208">
        <f>+EA!E23</f>
        <v>182250913.24000001</v>
      </c>
      <c r="H23" s="208">
        <f>+EA!F23</f>
        <v>932308695.94000006</v>
      </c>
      <c r="I23" s="96"/>
      <c r="J23" s="96"/>
      <c r="K23" s="202"/>
      <c r="L23" s="72"/>
      <c r="M23" s="72"/>
      <c r="N23" s="72"/>
      <c r="O23" s="72"/>
      <c r="P23" s="72"/>
      <c r="Q23" s="92"/>
    </row>
    <row r="24" spans="1:17" ht="12" customHeight="1" x14ac:dyDescent="0.2">
      <c r="A24" s="96"/>
      <c r="B24" s="173"/>
      <c r="C24" s="210"/>
      <c r="D24" s="211"/>
      <c r="E24" s="211"/>
      <c r="F24" s="211"/>
      <c r="G24" s="208"/>
      <c r="H24" s="208"/>
      <c r="I24" s="96"/>
      <c r="J24" s="96"/>
      <c r="K24" s="204" t="s">
        <v>167</v>
      </c>
      <c r="L24" s="204"/>
      <c r="M24" s="204"/>
      <c r="N24" s="204"/>
      <c r="O24" s="206">
        <f>O14-O19</f>
        <v>0</v>
      </c>
      <c r="P24" s="206">
        <f>P14-P19</f>
        <v>0</v>
      </c>
      <c r="Q24" s="92"/>
    </row>
    <row r="25" spans="1:17" x14ac:dyDescent="0.2">
      <c r="A25" s="96"/>
      <c r="B25" s="173"/>
      <c r="C25" s="174"/>
      <c r="D25" s="207" t="s">
        <v>168</v>
      </c>
      <c r="E25" s="207"/>
      <c r="F25" s="212"/>
      <c r="G25" s="208">
        <f>+EA!E24</f>
        <v>0</v>
      </c>
      <c r="H25" s="208">
        <f>+EA!F24</f>
        <v>0</v>
      </c>
      <c r="I25" s="96"/>
      <c r="J25" s="96"/>
      <c r="K25" s="72"/>
      <c r="L25" s="72"/>
      <c r="M25" s="72"/>
      <c r="N25" s="72"/>
      <c r="O25" s="72"/>
      <c r="P25" s="72"/>
      <c r="Q25" s="92"/>
    </row>
    <row r="26" spans="1:17" x14ac:dyDescent="0.2">
      <c r="A26" s="96"/>
      <c r="B26" s="173"/>
      <c r="C26" s="174"/>
      <c r="D26" s="96"/>
      <c r="E26" s="174"/>
      <c r="F26" s="174"/>
      <c r="G26" s="202"/>
      <c r="H26" s="202"/>
      <c r="I26" s="96"/>
      <c r="J26" s="72"/>
      <c r="K26" s="72"/>
      <c r="L26" s="72"/>
      <c r="M26" s="72"/>
      <c r="N26" s="72"/>
      <c r="O26" s="72"/>
      <c r="P26" s="72"/>
      <c r="Q26" s="92"/>
    </row>
    <row r="27" spans="1:17" x14ac:dyDescent="0.2">
      <c r="A27" s="96"/>
      <c r="B27" s="173"/>
      <c r="C27" s="204" t="s">
        <v>157</v>
      </c>
      <c r="D27" s="204"/>
      <c r="E27" s="204"/>
      <c r="F27" s="204"/>
      <c r="G27" s="206">
        <f>SUM(G28:G43)</f>
        <v>187800030.31</v>
      </c>
      <c r="H27" s="206">
        <f>SUM(H28:H43)</f>
        <v>803671602</v>
      </c>
      <c r="I27" s="96"/>
      <c r="J27" s="204" t="s">
        <v>169</v>
      </c>
      <c r="K27" s="204"/>
      <c r="L27" s="204"/>
      <c r="M27" s="204"/>
      <c r="N27" s="204"/>
      <c r="O27" s="205"/>
      <c r="P27" s="205"/>
      <c r="Q27" s="92"/>
    </row>
    <row r="28" spans="1:17" x14ac:dyDescent="0.2">
      <c r="A28" s="96"/>
      <c r="B28" s="173"/>
      <c r="C28" s="213"/>
      <c r="D28" s="207" t="s">
        <v>170</v>
      </c>
      <c r="E28" s="207"/>
      <c r="F28" s="207"/>
      <c r="G28" s="208">
        <f>+EA!J14</f>
        <v>55977032.560000002</v>
      </c>
      <c r="H28" s="208">
        <f>+EA!K14</f>
        <v>258763044</v>
      </c>
      <c r="I28" s="96"/>
      <c r="J28" s="96"/>
      <c r="K28" s="174"/>
      <c r="L28" s="174"/>
      <c r="M28" s="174"/>
      <c r="N28" s="174"/>
      <c r="O28" s="205"/>
      <c r="P28" s="205"/>
      <c r="Q28" s="92"/>
    </row>
    <row r="29" spans="1:17" x14ac:dyDescent="0.2">
      <c r="A29" s="96"/>
      <c r="B29" s="173"/>
      <c r="C29" s="213"/>
      <c r="D29" s="207" t="s">
        <v>81</v>
      </c>
      <c r="E29" s="207"/>
      <c r="F29" s="207"/>
      <c r="G29" s="208">
        <f>+EA!J15</f>
        <v>1882105.51</v>
      </c>
      <c r="H29" s="208">
        <f>+EA!K15</f>
        <v>11894835</v>
      </c>
      <c r="I29" s="96"/>
      <c r="J29" s="72"/>
      <c r="K29" s="204" t="s">
        <v>156</v>
      </c>
      <c r="L29" s="204"/>
      <c r="M29" s="204"/>
      <c r="N29" s="204"/>
      <c r="O29" s="206">
        <f>O30+O33+O34</f>
        <v>0</v>
      </c>
      <c r="P29" s="206">
        <f>P30+P33+P34</f>
        <v>364050</v>
      </c>
      <c r="Q29" s="92"/>
    </row>
    <row r="30" spans="1:17" x14ac:dyDescent="0.2">
      <c r="A30" s="96"/>
      <c r="B30" s="173"/>
      <c r="C30" s="213"/>
      <c r="D30" s="207" t="s">
        <v>83</v>
      </c>
      <c r="E30" s="207"/>
      <c r="F30" s="207"/>
      <c r="G30" s="208">
        <f>+EA!J16</f>
        <v>30294519.239999998</v>
      </c>
      <c r="H30" s="208">
        <f>+EA!K16</f>
        <v>90178327</v>
      </c>
      <c r="I30" s="96"/>
      <c r="J30" s="96"/>
      <c r="K30" s="72"/>
      <c r="L30" s="209" t="s">
        <v>171</v>
      </c>
      <c r="M30" s="209"/>
      <c r="N30" s="209"/>
      <c r="O30" s="208">
        <f>+O31+O32</f>
        <v>0</v>
      </c>
      <c r="P30" s="214">
        <f>SUM(P31:P32)</f>
        <v>0</v>
      </c>
      <c r="Q30" s="92"/>
    </row>
    <row r="31" spans="1:17" x14ac:dyDescent="0.2">
      <c r="A31" s="96"/>
      <c r="B31" s="173"/>
      <c r="C31" s="174"/>
      <c r="D31" s="207" t="s">
        <v>88</v>
      </c>
      <c r="E31" s="207"/>
      <c r="F31" s="207"/>
      <c r="G31" s="208">
        <v>99646373</v>
      </c>
      <c r="H31" s="208">
        <v>442835396</v>
      </c>
      <c r="I31" s="96"/>
      <c r="J31" s="96"/>
      <c r="K31" s="213"/>
      <c r="L31" s="209" t="s">
        <v>172</v>
      </c>
      <c r="M31" s="209"/>
      <c r="N31" s="209"/>
      <c r="O31" s="208">
        <v>0</v>
      </c>
      <c r="P31" s="214">
        <v>0</v>
      </c>
      <c r="Q31" s="92"/>
    </row>
    <row r="32" spans="1:17" x14ac:dyDescent="0.2">
      <c r="A32" s="96"/>
      <c r="B32" s="173"/>
      <c r="C32" s="213"/>
      <c r="D32" s="207" t="s">
        <v>173</v>
      </c>
      <c r="E32" s="207"/>
      <c r="F32" s="207"/>
      <c r="G32" s="208">
        <v>0</v>
      </c>
      <c r="H32" s="208">
        <v>0</v>
      </c>
      <c r="I32" s="96"/>
      <c r="J32" s="96"/>
      <c r="K32" s="213"/>
      <c r="L32" s="209" t="s">
        <v>174</v>
      </c>
      <c r="M32" s="209"/>
      <c r="N32" s="209"/>
      <c r="O32" s="208">
        <v>0</v>
      </c>
      <c r="P32" s="208">
        <v>0</v>
      </c>
      <c r="Q32" s="92"/>
    </row>
    <row r="33" spans="1:17" ht="15" customHeight="1" x14ac:dyDescent="0.2">
      <c r="A33" s="96"/>
      <c r="B33" s="173"/>
      <c r="C33" s="213"/>
      <c r="D33" s="207" t="s">
        <v>175</v>
      </c>
      <c r="E33" s="207"/>
      <c r="F33" s="207"/>
      <c r="G33" s="208">
        <v>0</v>
      </c>
      <c r="H33" s="208">
        <v>0</v>
      </c>
      <c r="I33" s="96"/>
      <c r="J33" s="96"/>
      <c r="K33" s="213"/>
      <c r="L33" s="209" t="s">
        <v>176</v>
      </c>
      <c r="M33" s="209"/>
      <c r="N33" s="209"/>
      <c r="O33" s="208">
        <v>0</v>
      </c>
      <c r="P33" s="208">
        <v>364050</v>
      </c>
      <c r="Q33" s="92"/>
    </row>
    <row r="34" spans="1:17" ht="15" customHeight="1" x14ac:dyDescent="0.2">
      <c r="A34" s="96"/>
      <c r="B34" s="173"/>
      <c r="C34" s="213"/>
      <c r="D34" s="207" t="s">
        <v>93</v>
      </c>
      <c r="E34" s="207"/>
      <c r="F34" s="207"/>
      <c r="G34" s="208">
        <f>+EA!J20</f>
        <v>0</v>
      </c>
      <c r="H34" s="208">
        <f>+EA!K20</f>
        <v>0</v>
      </c>
      <c r="I34" s="96"/>
      <c r="J34" s="96"/>
      <c r="K34" s="202"/>
      <c r="L34" s="209"/>
      <c r="M34" s="209"/>
      <c r="N34" s="209"/>
      <c r="O34" s="208"/>
      <c r="P34" s="208"/>
      <c r="Q34" s="92"/>
    </row>
    <row r="35" spans="1:17" ht="15" customHeight="1" x14ac:dyDescent="0.2">
      <c r="A35" s="96"/>
      <c r="B35" s="173"/>
      <c r="C35" s="213"/>
      <c r="D35" s="207" t="s">
        <v>94</v>
      </c>
      <c r="E35" s="207"/>
      <c r="F35" s="207"/>
      <c r="G35" s="208">
        <f>+EA!J21</f>
        <v>0</v>
      </c>
      <c r="H35" s="208">
        <f>+EA!K21</f>
        <v>0</v>
      </c>
      <c r="I35" s="96"/>
      <c r="J35" s="96"/>
      <c r="K35" s="202"/>
      <c r="L35" s="72"/>
      <c r="M35" s="72"/>
      <c r="N35" s="72"/>
      <c r="O35" s="72"/>
      <c r="P35" s="72"/>
      <c r="Q35" s="92"/>
    </row>
    <row r="36" spans="1:17" ht="15" customHeight="1" x14ac:dyDescent="0.2">
      <c r="A36" s="96"/>
      <c r="B36" s="173"/>
      <c r="C36" s="213"/>
      <c r="D36" s="207" t="s">
        <v>96</v>
      </c>
      <c r="E36" s="207"/>
      <c r="F36" s="207"/>
      <c r="G36" s="208">
        <f>+EA!J22</f>
        <v>0</v>
      </c>
      <c r="H36" s="208">
        <f>+EA!K22</f>
        <v>0</v>
      </c>
      <c r="I36" s="96"/>
      <c r="J36" s="96"/>
      <c r="K36" s="204" t="s">
        <v>157</v>
      </c>
      <c r="L36" s="204"/>
      <c r="M36" s="204"/>
      <c r="N36" s="204"/>
      <c r="O36" s="206">
        <f>O37+O40+O41</f>
        <v>3028376</v>
      </c>
      <c r="P36" s="206">
        <f>P37+P40+P41</f>
        <v>129465368</v>
      </c>
      <c r="Q36" s="92"/>
    </row>
    <row r="37" spans="1:17" ht="15" customHeight="1" x14ac:dyDescent="0.2">
      <c r="A37" s="96"/>
      <c r="B37" s="173"/>
      <c r="C37" s="213"/>
      <c r="D37" s="207" t="s">
        <v>98</v>
      </c>
      <c r="E37" s="207"/>
      <c r="F37" s="207"/>
      <c r="G37" s="208">
        <f>+EA!J23</f>
        <v>0</v>
      </c>
      <c r="H37" s="208">
        <f>+EA!K23</f>
        <v>0</v>
      </c>
      <c r="I37" s="96"/>
      <c r="J37" s="72"/>
      <c r="K37" s="72"/>
      <c r="L37" s="209" t="s">
        <v>177</v>
      </c>
      <c r="M37" s="209"/>
      <c r="N37" s="209"/>
      <c r="O37" s="208">
        <f>SUM(O38:O39)</f>
        <v>0</v>
      </c>
      <c r="P37" s="208">
        <f>SUM(P38:P39)</f>
        <v>0</v>
      </c>
      <c r="Q37" s="92"/>
    </row>
    <row r="38" spans="1:17" ht="15" customHeight="1" x14ac:dyDescent="0.2">
      <c r="A38" s="96"/>
      <c r="B38" s="173"/>
      <c r="C38" s="213"/>
      <c r="D38" s="207" t="s">
        <v>99</v>
      </c>
      <c r="E38" s="207"/>
      <c r="F38" s="207"/>
      <c r="G38" s="208">
        <f>+EA!J24</f>
        <v>0</v>
      </c>
      <c r="H38" s="208">
        <f>+EA!K24</f>
        <v>0</v>
      </c>
      <c r="I38" s="96"/>
      <c r="J38" s="96"/>
      <c r="K38" s="72"/>
      <c r="L38" s="209" t="s">
        <v>172</v>
      </c>
      <c r="M38" s="209"/>
      <c r="N38" s="209"/>
      <c r="O38" s="208">
        <v>0</v>
      </c>
      <c r="P38" s="208">
        <v>0</v>
      </c>
      <c r="Q38" s="92"/>
    </row>
    <row r="39" spans="1:17" ht="15" customHeight="1" x14ac:dyDescent="0.2">
      <c r="A39" s="96"/>
      <c r="B39" s="173"/>
      <c r="C39" s="213"/>
      <c r="D39" s="207" t="s">
        <v>101</v>
      </c>
      <c r="E39" s="207"/>
      <c r="F39" s="207"/>
      <c r="G39" s="208">
        <f>+EA!J25</f>
        <v>0</v>
      </c>
      <c r="H39" s="208">
        <f>+EA!K25</f>
        <v>0</v>
      </c>
      <c r="I39" s="96"/>
      <c r="J39" s="96"/>
      <c r="K39" s="213"/>
      <c r="L39" s="209" t="s">
        <v>174</v>
      </c>
      <c r="M39" s="209"/>
      <c r="N39" s="209"/>
      <c r="O39" s="208">
        <v>0</v>
      </c>
      <c r="P39" s="208">
        <v>0</v>
      </c>
      <c r="Q39" s="92"/>
    </row>
    <row r="40" spans="1:17" ht="15" customHeight="1" x14ac:dyDescent="0.2">
      <c r="A40" s="96"/>
      <c r="B40" s="173"/>
      <c r="C40" s="213"/>
      <c r="D40" s="207" t="s">
        <v>178</v>
      </c>
      <c r="E40" s="207"/>
      <c r="F40" s="207"/>
      <c r="G40" s="208">
        <f>+EA!J26</f>
        <v>0</v>
      </c>
      <c r="H40" s="208">
        <f>+EA!K26</f>
        <v>0</v>
      </c>
      <c r="I40" s="96"/>
      <c r="J40" s="96"/>
      <c r="K40" s="213"/>
      <c r="L40" s="209" t="s">
        <v>179</v>
      </c>
      <c r="M40" s="209"/>
      <c r="N40" s="209"/>
      <c r="O40" s="208">
        <v>3028376</v>
      </c>
      <c r="P40" s="208">
        <v>129465368</v>
      </c>
      <c r="Q40" s="92"/>
    </row>
    <row r="41" spans="1:17" ht="15" customHeight="1" x14ac:dyDescent="0.2">
      <c r="A41" s="96"/>
      <c r="B41" s="173"/>
      <c r="C41" s="174"/>
      <c r="D41" s="207" t="s">
        <v>180</v>
      </c>
      <c r="E41" s="207"/>
      <c r="F41" s="207"/>
      <c r="G41" s="208">
        <f>+EA!J27</f>
        <v>0</v>
      </c>
      <c r="H41" s="208">
        <f>+EA!K27</f>
        <v>0</v>
      </c>
      <c r="I41" s="96"/>
      <c r="J41" s="96"/>
      <c r="K41" s="213"/>
      <c r="L41" s="209"/>
      <c r="M41" s="209"/>
      <c r="N41" s="209"/>
      <c r="O41" s="208"/>
      <c r="P41" s="208"/>
      <c r="Q41" s="92"/>
    </row>
    <row r="42" spans="1:17" ht="15" customHeight="1" x14ac:dyDescent="0.2">
      <c r="A42" s="96"/>
      <c r="B42" s="173"/>
      <c r="C42" s="213"/>
      <c r="D42" s="207" t="s">
        <v>109</v>
      </c>
      <c r="E42" s="207"/>
      <c r="F42" s="207"/>
      <c r="G42" s="208">
        <f>+EA!J28</f>
        <v>0</v>
      </c>
      <c r="H42" s="208">
        <f>+EA!K28</f>
        <v>0</v>
      </c>
      <c r="I42" s="96"/>
      <c r="J42" s="96"/>
      <c r="K42" s="202"/>
      <c r="L42" s="72"/>
      <c r="M42" s="72"/>
      <c r="N42" s="72"/>
      <c r="O42" s="72"/>
      <c r="P42" s="72"/>
      <c r="Q42" s="92"/>
    </row>
    <row r="43" spans="1:17" ht="15" customHeight="1" x14ac:dyDescent="0.2">
      <c r="A43" s="96"/>
      <c r="B43" s="173"/>
      <c r="C43" s="213"/>
      <c r="D43" s="207" t="s">
        <v>181</v>
      </c>
      <c r="E43" s="207"/>
      <c r="F43" s="207"/>
      <c r="G43" s="208">
        <f>+EA!J29</f>
        <v>0</v>
      </c>
      <c r="H43" s="208">
        <f>+EA!K29</f>
        <v>0</v>
      </c>
      <c r="I43" s="96"/>
      <c r="J43" s="96"/>
      <c r="K43" s="204" t="s">
        <v>182</v>
      </c>
      <c r="L43" s="204"/>
      <c r="M43" s="204"/>
      <c r="N43" s="204"/>
      <c r="O43" s="206">
        <f>O29-O36</f>
        <v>-3028376</v>
      </c>
      <c r="P43" s="206">
        <f>P29-P36</f>
        <v>-129101318</v>
      </c>
      <c r="Q43" s="92"/>
    </row>
    <row r="44" spans="1:17" ht="15" customHeight="1" x14ac:dyDescent="0.2">
      <c r="A44" s="96"/>
      <c r="B44" s="173"/>
      <c r="C44" s="213"/>
      <c r="D44" s="72"/>
      <c r="E44" s="72"/>
      <c r="F44" s="72"/>
      <c r="G44" s="72"/>
      <c r="H44" s="72"/>
      <c r="I44" s="96"/>
      <c r="J44" s="96"/>
      <c r="K44" s="202"/>
      <c r="L44" s="202"/>
      <c r="M44" s="202"/>
      <c r="N44" s="202"/>
      <c r="O44" s="205"/>
      <c r="P44" s="205"/>
      <c r="Q44" s="92"/>
    </row>
    <row r="45" spans="1:17" ht="17.25" customHeight="1" x14ac:dyDescent="0.2">
      <c r="A45" s="96"/>
      <c r="B45" s="173"/>
      <c r="C45" s="174"/>
      <c r="D45" s="96"/>
      <c r="E45" s="174"/>
      <c r="F45" s="174"/>
      <c r="G45" s="202"/>
      <c r="H45" s="202"/>
      <c r="I45" s="96"/>
      <c r="J45" s="96"/>
      <c r="K45" s="202"/>
      <c r="L45" s="202"/>
      <c r="M45" s="202"/>
      <c r="N45" s="202"/>
      <c r="O45" s="205"/>
      <c r="P45" s="205"/>
      <c r="Q45" s="92"/>
    </row>
    <row r="46" spans="1:17" s="220" customFormat="1" ht="25.5" customHeight="1" x14ac:dyDescent="0.2">
      <c r="A46" s="215"/>
      <c r="B46" s="216"/>
      <c r="C46" s="204" t="s">
        <v>183</v>
      </c>
      <c r="D46" s="204"/>
      <c r="E46" s="204"/>
      <c r="F46" s="204"/>
      <c r="G46" s="217">
        <f>G14-G27</f>
        <v>-3646862.3199999928</v>
      </c>
      <c r="H46" s="217">
        <f>H14-H27</f>
        <v>135964213.92000008</v>
      </c>
      <c r="I46" s="215"/>
      <c r="J46" s="218" t="s">
        <v>184</v>
      </c>
      <c r="K46" s="218"/>
      <c r="L46" s="218"/>
      <c r="M46" s="218"/>
      <c r="N46" s="218"/>
      <c r="O46" s="217">
        <f>G46+O24+O43</f>
        <v>-6675238.3199999928</v>
      </c>
      <c r="P46" s="217">
        <f>H46+P24+P43</f>
        <v>6862895.9200000763</v>
      </c>
      <c r="Q46" s="219"/>
    </row>
    <row r="47" spans="1:17" s="220" customFormat="1" ht="25.5" customHeight="1" x14ac:dyDescent="0.2">
      <c r="A47" s="215"/>
      <c r="B47" s="216"/>
      <c r="C47" s="213"/>
      <c r="D47" s="213"/>
      <c r="E47" s="213"/>
      <c r="F47" s="213"/>
      <c r="G47" s="217"/>
      <c r="H47" s="217"/>
      <c r="I47" s="215"/>
      <c r="J47" s="221"/>
      <c r="K47" s="221"/>
      <c r="L47" s="221"/>
      <c r="M47" s="221"/>
      <c r="N47" s="221"/>
      <c r="O47" s="217"/>
      <c r="P47" s="217"/>
      <c r="Q47" s="219"/>
    </row>
    <row r="48" spans="1:17" s="220" customFormat="1" x14ac:dyDescent="0.2">
      <c r="A48" s="215"/>
      <c r="B48" s="216"/>
      <c r="C48" s="213"/>
      <c r="D48" s="213"/>
      <c r="E48" s="213"/>
      <c r="F48" s="213"/>
      <c r="G48" s="217"/>
      <c r="H48" s="217"/>
      <c r="I48" s="215"/>
      <c r="J48" s="218" t="s">
        <v>185</v>
      </c>
      <c r="K48" s="218"/>
      <c r="L48" s="218"/>
      <c r="M48" s="218"/>
      <c r="N48" s="218"/>
      <c r="O48" s="222">
        <f>+P49</f>
        <v>38753777.920000076</v>
      </c>
      <c r="P48" s="223">
        <v>31890882</v>
      </c>
      <c r="Q48" s="219"/>
    </row>
    <row r="49" spans="1:17" s="220" customFormat="1" x14ac:dyDescent="0.2">
      <c r="A49" s="215"/>
      <c r="B49" s="216"/>
      <c r="C49" s="213"/>
      <c r="D49" s="213"/>
      <c r="E49" s="213"/>
      <c r="F49" s="213"/>
      <c r="G49" s="217"/>
      <c r="H49" s="217"/>
      <c r="I49" s="215"/>
      <c r="J49" s="218" t="s">
        <v>186</v>
      </c>
      <c r="K49" s="218"/>
      <c r="L49" s="218"/>
      <c r="M49" s="218"/>
      <c r="N49" s="218"/>
      <c r="O49" s="224">
        <f>+O46+O48</f>
        <v>32078539.600000083</v>
      </c>
      <c r="P49" s="224">
        <f>+P46+P48</f>
        <v>38753777.920000076</v>
      </c>
      <c r="Q49" s="219"/>
    </row>
    <row r="50" spans="1:17" s="220" customFormat="1" ht="9.75" customHeight="1" x14ac:dyDescent="0.2">
      <c r="A50" s="215"/>
      <c r="B50" s="216"/>
      <c r="C50" s="213"/>
      <c r="D50" s="213"/>
      <c r="E50" s="213"/>
      <c r="F50" s="213"/>
      <c r="G50" s="217"/>
      <c r="H50" s="217"/>
      <c r="I50" s="215"/>
      <c r="J50" s="221"/>
      <c r="K50" s="221"/>
      <c r="L50" s="221"/>
      <c r="M50" s="221"/>
      <c r="N50" s="221"/>
      <c r="O50" s="217"/>
      <c r="P50" s="217"/>
      <c r="Q50" s="219"/>
    </row>
    <row r="51" spans="1:17" ht="6" customHeight="1" x14ac:dyDescent="0.2">
      <c r="A51" s="96"/>
      <c r="B51" s="225"/>
      <c r="C51" s="226"/>
      <c r="D51" s="226"/>
      <c r="E51" s="226"/>
      <c r="F51" s="226"/>
      <c r="G51" s="227"/>
      <c r="H51" s="227"/>
      <c r="I51" s="182"/>
      <c r="J51" s="117"/>
      <c r="K51" s="117"/>
      <c r="L51" s="117"/>
      <c r="M51" s="117"/>
      <c r="N51" s="117"/>
      <c r="O51" s="117"/>
      <c r="P51" s="117"/>
      <c r="Q51" s="119"/>
    </row>
    <row r="52" spans="1:17" ht="6" customHeight="1" x14ac:dyDescent="0.2">
      <c r="A52" s="96"/>
      <c r="I52" s="96"/>
      <c r="J52" s="96"/>
      <c r="K52" s="202"/>
      <c r="L52" s="202"/>
      <c r="M52" s="202"/>
      <c r="N52" s="202"/>
      <c r="O52" s="205"/>
      <c r="P52" s="205"/>
      <c r="Q52" s="72"/>
    </row>
    <row r="53" spans="1:17" ht="6" customHeight="1" x14ac:dyDescent="0.2">
      <c r="A53" s="96"/>
      <c r="I53" s="96"/>
      <c r="J53" s="72"/>
      <c r="K53" s="72"/>
      <c r="L53" s="72"/>
      <c r="M53" s="72"/>
      <c r="N53" s="72"/>
      <c r="O53" s="72"/>
      <c r="P53" s="72"/>
      <c r="Q53" s="72"/>
    </row>
    <row r="54" spans="1:17" ht="15" customHeight="1" x14ac:dyDescent="0.2">
      <c r="A54" s="72"/>
      <c r="B54" s="105" t="s">
        <v>187</v>
      </c>
      <c r="C54" s="105"/>
      <c r="D54" s="105"/>
      <c r="E54" s="105"/>
      <c r="F54" s="105"/>
      <c r="G54" s="105"/>
      <c r="H54" s="105"/>
      <c r="I54" s="105"/>
      <c r="J54" s="105"/>
      <c r="K54" s="72"/>
      <c r="L54" s="72"/>
      <c r="M54" s="72"/>
      <c r="N54" s="72"/>
      <c r="O54" s="228"/>
      <c r="P54" s="72"/>
      <c r="Q54" s="72"/>
    </row>
    <row r="55" spans="1:17" ht="9.75" customHeight="1" x14ac:dyDescent="0.2">
      <c r="A55" s="72"/>
      <c r="B55" s="105"/>
      <c r="C55" s="122"/>
      <c r="D55" s="123"/>
      <c r="E55" s="123"/>
      <c r="F55" s="72"/>
      <c r="G55" s="124"/>
      <c r="H55" s="122"/>
      <c r="I55" s="123"/>
      <c r="J55" s="123"/>
      <c r="K55" s="72"/>
      <c r="L55" s="72"/>
      <c r="M55" s="72"/>
      <c r="N55" s="72"/>
      <c r="O55" s="228"/>
      <c r="P55" s="72"/>
      <c r="Q55" s="72"/>
    </row>
    <row r="56" spans="1:17" ht="40.5" customHeight="1" x14ac:dyDescent="0.2">
      <c r="A56" s="72"/>
      <c r="B56" s="105"/>
      <c r="C56" s="122"/>
      <c r="D56" s="229"/>
      <c r="E56" s="229"/>
      <c r="F56" s="229"/>
      <c r="G56" s="229"/>
      <c r="H56" s="122"/>
      <c r="I56" s="123"/>
      <c r="J56" s="123"/>
      <c r="K56" s="72"/>
      <c r="L56" s="230"/>
      <c r="M56" s="230"/>
      <c r="N56" s="230"/>
      <c r="O56" s="230"/>
      <c r="P56" s="72"/>
      <c r="Q56" s="72"/>
    </row>
    <row r="57" spans="1:17" ht="14.1" customHeight="1" x14ac:dyDescent="0.2">
      <c r="A57" s="72"/>
      <c r="B57" s="127"/>
      <c r="C57" s="72"/>
      <c r="D57" s="66" t="s">
        <v>66</v>
      </c>
      <c r="E57" s="66"/>
      <c r="F57" s="66"/>
      <c r="G57" s="66"/>
      <c r="H57" s="72"/>
      <c r="I57" s="128"/>
      <c r="J57" s="72"/>
      <c r="K57" s="80"/>
      <c r="L57" s="67" t="s">
        <v>67</v>
      </c>
      <c r="M57" s="67"/>
      <c r="N57" s="67"/>
      <c r="O57" s="67"/>
      <c r="P57" s="72"/>
      <c r="Q57" s="72"/>
    </row>
    <row r="58" spans="1:17" ht="14.1" customHeight="1" x14ac:dyDescent="0.2">
      <c r="A58" s="72"/>
      <c r="B58" s="129"/>
      <c r="C58" s="72"/>
      <c r="D58" s="69" t="s">
        <v>68</v>
      </c>
      <c r="E58" s="69"/>
      <c r="F58" s="69"/>
      <c r="G58" s="69"/>
      <c r="H58" s="72"/>
      <c r="I58" s="128"/>
      <c r="J58" s="72"/>
      <c r="L58" s="71" t="s">
        <v>69</v>
      </c>
      <c r="M58" s="71"/>
      <c r="N58" s="71"/>
      <c r="O58" s="71"/>
      <c r="P58" s="72"/>
      <c r="Q58" s="72"/>
    </row>
    <row r="59" spans="1:17" x14ac:dyDescent="0.2"/>
    <row r="60" spans="1:17" ht="12" customHeight="1" x14ac:dyDescent="0.2"/>
  </sheetData>
  <mergeCells count="71">
    <mergeCell ref="J49:N49"/>
    <mergeCell ref="D56:G56"/>
    <mergeCell ref="L56:O56"/>
    <mergeCell ref="D57:G57"/>
    <mergeCell ref="L57:O57"/>
    <mergeCell ref="D58:G58"/>
    <mergeCell ref="L58:O58"/>
    <mergeCell ref="D42:F42"/>
    <mergeCell ref="D43:F43"/>
    <mergeCell ref="K43:N43"/>
    <mergeCell ref="C46:F46"/>
    <mergeCell ref="J46:N46"/>
    <mergeCell ref="J48:N48"/>
    <mergeCell ref="D39:F39"/>
    <mergeCell ref="L39:N39"/>
    <mergeCell ref="D40:F40"/>
    <mergeCell ref="L40:N40"/>
    <mergeCell ref="D41:F41"/>
    <mergeCell ref="L41:N41"/>
    <mergeCell ref="D35:F35"/>
    <mergeCell ref="D36:F36"/>
    <mergeCell ref="K36:N36"/>
    <mergeCell ref="D37:F37"/>
    <mergeCell ref="L37:N37"/>
    <mergeCell ref="D38:F38"/>
    <mergeCell ref="L38:N38"/>
    <mergeCell ref="D32:F32"/>
    <mergeCell ref="L32:N32"/>
    <mergeCell ref="D33:F33"/>
    <mergeCell ref="L33:N33"/>
    <mergeCell ref="D34:F34"/>
    <mergeCell ref="L34:N34"/>
    <mergeCell ref="D28:F28"/>
    <mergeCell ref="D29:F29"/>
    <mergeCell ref="K29:N29"/>
    <mergeCell ref="D30:F30"/>
    <mergeCell ref="L30:N30"/>
    <mergeCell ref="D31:F31"/>
    <mergeCell ref="L31:N31"/>
    <mergeCell ref="D22:F22"/>
    <mergeCell ref="L22:N22"/>
    <mergeCell ref="D23:F24"/>
    <mergeCell ref="K24:N24"/>
    <mergeCell ref="D25:E25"/>
    <mergeCell ref="C27:F27"/>
    <mergeCell ref="J27:N27"/>
    <mergeCell ref="D18:F18"/>
    <mergeCell ref="D19:F19"/>
    <mergeCell ref="K19:N19"/>
    <mergeCell ref="D20:F20"/>
    <mergeCell ref="L20:N20"/>
    <mergeCell ref="D21:F21"/>
    <mergeCell ref="L21:N21"/>
    <mergeCell ref="D15:F15"/>
    <mergeCell ref="L15:N15"/>
    <mergeCell ref="D16:F16"/>
    <mergeCell ref="L16:N16"/>
    <mergeCell ref="D17:F17"/>
    <mergeCell ref="L17:N17"/>
    <mergeCell ref="B9:E9"/>
    <mergeCell ref="J9:M9"/>
    <mergeCell ref="B12:F12"/>
    <mergeCell ref="J12:N12"/>
    <mergeCell ref="C14:F14"/>
    <mergeCell ref="K14:N14"/>
    <mergeCell ref="E2:O2"/>
    <mergeCell ref="E3:O3"/>
    <mergeCell ref="E4:O4"/>
    <mergeCell ref="E5:O5"/>
    <mergeCell ref="B6:D6"/>
    <mergeCell ref="E6:O6"/>
  </mergeCells>
  <printOptions horizontalCentered="1"/>
  <pageMargins left="0.70866141732283472" right="0.70866141732283472" top="0.74803149606299213" bottom="0.74803149606299213" header="0.31496062992125984" footer="0.31496062992125984"/>
  <pageSetup scale="66"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VS51"/>
  <sheetViews>
    <sheetView showGridLines="0" zoomScale="80" zoomScaleNormal="80" workbookViewId="0">
      <selection activeCell="L16" sqref="L16"/>
    </sheetView>
  </sheetViews>
  <sheetFormatPr baseColWidth="10" defaultColWidth="0" defaultRowHeight="15" customHeight="1" zeroHeight="1" x14ac:dyDescent="0.25"/>
  <cols>
    <col min="1" max="1" width="2.140625" customWidth="1"/>
    <col min="2" max="2" width="3" customWidth="1"/>
    <col min="3" max="3" width="23" customWidth="1"/>
    <col min="4" max="4" width="27.5703125" customWidth="1"/>
    <col min="5" max="9" width="21" customWidth="1"/>
    <col min="10" max="10" width="3" customWidth="1"/>
    <col min="11" max="11" width="2.5703125" customWidth="1"/>
    <col min="12" max="18" width="0" hidden="1" customWidth="1"/>
    <col min="19" max="256" width="11.42578125" hidden="1"/>
    <col min="257" max="257" width="2.140625" customWidth="1"/>
    <col min="258" max="258" width="3" customWidth="1"/>
    <col min="259" max="259" width="23" customWidth="1"/>
    <col min="260" max="260" width="27.5703125" customWidth="1"/>
    <col min="261" max="265" width="21" customWidth="1"/>
    <col min="266" max="266" width="3" customWidth="1"/>
    <col min="267" max="267" width="2.5703125" customWidth="1"/>
    <col min="268" max="274" width="11.42578125" hidden="1" customWidth="1"/>
    <col min="275" max="512" width="11.42578125" hidden="1"/>
    <col min="513" max="513" width="2.140625" customWidth="1"/>
    <col min="514" max="514" width="3" customWidth="1"/>
    <col min="515" max="515" width="23" customWidth="1"/>
    <col min="516" max="516" width="27.5703125" customWidth="1"/>
    <col min="517" max="521" width="21" customWidth="1"/>
    <col min="522" max="522" width="3" customWidth="1"/>
    <col min="523" max="523" width="2.5703125" customWidth="1"/>
    <col min="524" max="530" width="11.42578125" hidden="1" customWidth="1"/>
    <col min="531" max="768" width="11.42578125" hidden="1"/>
    <col min="769" max="769" width="2.140625" customWidth="1"/>
    <col min="770" max="770" width="3" customWidth="1"/>
    <col min="771" max="771" width="23" customWidth="1"/>
    <col min="772" max="772" width="27.5703125" customWidth="1"/>
    <col min="773" max="777" width="21" customWidth="1"/>
    <col min="778" max="778" width="3" customWidth="1"/>
    <col min="779" max="779" width="2.5703125" customWidth="1"/>
    <col min="780" max="786" width="11.42578125" hidden="1" customWidth="1"/>
    <col min="787" max="1024" width="11.42578125" hidden="1"/>
    <col min="1025" max="1025" width="2.140625" customWidth="1"/>
    <col min="1026" max="1026" width="3" customWidth="1"/>
    <col min="1027" max="1027" width="23" customWidth="1"/>
    <col min="1028" max="1028" width="27.5703125" customWidth="1"/>
    <col min="1029" max="1033" width="21" customWidth="1"/>
    <col min="1034" max="1034" width="3" customWidth="1"/>
    <col min="1035" max="1035" width="2.5703125" customWidth="1"/>
    <col min="1036" max="1042" width="11.42578125" hidden="1" customWidth="1"/>
    <col min="1043" max="1280" width="11.42578125" hidden="1"/>
    <col min="1281" max="1281" width="2.140625" customWidth="1"/>
    <col min="1282" max="1282" width="3" customWidth="1"/>
    <col min="1283" max="1283" width="23" customWidth="1"/>
    <col min="1284" max="1284" width="27.5703125" customWidth="1"/>
    <col min="1285" max="1289" width="21" customWidth="1"/>
    <col min="1290" max="1290" width="3" customWidth="1"/>
    <col min="1291" max="1291" width="2.5703125" customWidth="1"/>
    <col min="1292" max="1298" width="11.42578125" hidden="1" customWidth="1"/>
    <col min="1299" max="1536" width="11.42578125" hidden="1"/>
    <col min="1537" max="1537" width="2.140625" customWidth="1"/>
    <col min="1538" max="1538" width="3" customWidth="1"/>
    <col min="1539" max="1539" width="23" customWidth="1"/>
    <col min="1540" max="1540" width="27.5703125" customWidth="1"/>
    <col min="1541" max="1545" width="21" customWidth="1"/>
    <col min="1546" max="1546" width="3" customWidth="1"/>
    <col min="1547" max="1547" width="2.5703125" customWidth="1"/>
    <col min="1548" max="1554" width="11.42578125" hidden="1" customWidth="1"/>
    <col min="1555" max="1792" width="11.42578125" hidden="1"/>
    <col min="1793" max="1793" width="2.140625" customWidth="1"/>
    <col min="1794" max="1794" width="3" customWidth="1"/>
    <col min="1795" max="1795" width="23" customWidth="1"/>
    <col min="1796" max="1796" width="27.5703125" customWidth="1"/>
    <col min="1797" max="1801" width="21" customWidth="1"/>
    <col min="1802" max="1802" width="3" customWidth="1"/>
    <col min="1803" max="1803" width="2.5703125" customWidth="1"/>
    <col min="1804" max="1810" width="11.42578125" hidden="1" customWidth="1"/>
    <col min="1811" max="2048" width="11.42578125" hidden="1"/>
    <col min="2049" max="2049" width="2.140625" customWidth="1"/>
    <col min="2050" max="2050" width="3" customWidth="1"/>
    <col min="2051" max="2051" width="23" customWidth="1"/>
    <col min="2052" max="2052" width="27.5703125" customWidth="1"/>
    <col min="2053" max="2057" width="21" customWidth="1"/>
    <col min="2058" max="2058" width="3" customWidth="1"/>
    <col min="2059" max="2059" width="2.5703125" customWidth="1"/>
    <col min="2060" max="2066" width="11.42578125" hidden="1" customWidth="1"/>
    <col min="2067" max="2304" width="11.42578125" hidden="1"/>
    <col min="2305" max="2305" width="2.140625" customWidth="1"/>
    <col min="2306" max="2306" width="3" customWidth="1"/>
    <col min="2307" max="2307" width="23" customWidth="1"/>
    <col min="2308" max="2308" width="27.5703125" customWidth="1"/>
    <col min="2309" max="2313" width="21" customWidth="1"/>
    <col min="2314" max="2314" width="3" customWidth="1"/>
    <col min="2315" max="2315" width="2.5703125" customWidth="1"/>
    <col min="2316" max="2322" width="11.42578125" hidden="1" customWidth="1"/>
    <col min="2323" max="2560" width="11.42578125" hidden="1"/>
    <col min="2561" max="2561" width="2.140625" customWidth="1"/>
    <col min="2562" max="2562" width="3" customWidth="1"/>
    <col min="2563" max="2563" width="23" customWidth="1"/>
    <col min="2564" max="2564" width="27.5703125" customWidth="1"/>
    <col min="2565" max="2569" width="21" customWidth="1"/>
    <col min="2570" max="2570" width="3" customWidth="1"/>
    <col min="2571" max="2571" width="2.5703125" customWidth="1"/>
    <col min="2572" max="2578" width="11.42578125" hidden="1" customWidth="1"/>
    <col min="2579" max="2816" width="11.42578125" hidden="1"/>
    <col min="2817" max="2817" width="2.140625" customWidth="1"/>
    <col min="2818" max="2818" width="3" customWidth="1"/>
    <col min="2819" max="2819" width="23" customWidth="1"/>
    <col min="2820" max="2820" width="27.5703125" customWidth="1"/>
    <col min="2821" max="2825" width="21" customWidth="1"/>
    <col min="2826" max="2826" width="3" customWidth="1"/>
    <col min="2827" max="2827" width="2.5703125" customWidth="1"/>
    <col min="2828" max="2834" width="11.42578125" hidden="1" customWidth="1"/>
    <col min="2835" max="3072" width="11.42578125" hidden="1"/>
    <col min="3073" max="3073" width="2.140625" customWidth="1"/>
    <col min="3074" max="3074" width="3" customWidth="1"/>
    <col min="3075" max="3075" width="23" customWidth="1"/>
    <col min="3076" max="3076" width="27.5703125" customWidth="1"/>
    <col min="3077" max="3081" width="21" customWidth="1"/>
    <col min="3082" max="3082" width="3" customWidth="1"/>
    <col min="3083" max="3083" width="2.5703125" customWidth="1"/>
    <col min="3084" max="3090" width="11.42578125" hidden="1" customWidth="1"/>
    <col min="3091" max="3328" width="11.42578125" hidden="1"/>
    <col min="3329" max="3329" width="2.140625" customWidth="1"/>
    <col min="3330" max="3330" width="3" customWidth="1"/>
    <col min="3331" max="3331" width="23" customWidth="1"/>
    <col min="3332" max="3332" width="27.5703125" customWidth="1"/>
    <col min="3333" max="3337" width="21" customWidth="1"/>
    <col min="3338" max="3338" width="3" customWidth="1"/>
    <col min="3339" max="3339" width="2.5703125" customWidth="1"/>
    <col min="3340" max="3346" width="11.42578125" hidden="1" customWidth="1"/>
    <col min="3347" max="3584" width="11.42578125" hidden="1"/>
    <col min="3585" max="3585" width="2.140625" customWidth="1"/>
    <col min="3586" max="3586" width="3" customWidth="1"/>
    <col min="3587" max="3587" width="23" customWidth="1"/>
    <col min="3588" max="3588" width="27.5703125" customWidth="1"/>
    <col min="3589" max="3593" width="21" customWidth="1"/>
    <col min="3594" max="3594" width="3" customWidth="1"/>
    <col min="3595" max="3595" width="2.5703125" customWidth="1"/>
    <col min="3596" max="3602" width="11.42578125" hidden="1" customWidth="1"/>
    <col min="3603" max="3840" width="11.42578125" hidden="1"/>
    <col min="3841" max="3841" width="2.140625" customWidth="1"/>
    <col min="3842" max="3842" width="3" customWidth="1"/>
    <col min="3843" max="3843" width="23" customWidth="1"/>
    <col min="3844" max="3844" width="27.5703125" customWidth="1"/>
    <col min="3845" max="3849" width="21" customWidth="1"/>
    <col min="3850" max="3850" width="3" customWidth="1"/>
    <col min="3851" max="3851" width="2.5703125" customWidth="1"/>
    <col min="3852" max="3858" width="11.42578125" hidden="1" customWidth="1"/>
    <col min="3859" max="4096" width="11.42578125" hidden="1"/>
    <col min="4097" max="4097" width="2.140625" customWidth="1"/>
    <col min="4098" max="4098" width="3" customWidth="1"/>
    <col min="4099" max="4099" width="23" customWidth="1"/>
    <col min="4100" max="4100" width="27.5703125" customWidth="1"/>
    <col min="4101" max="4105" width="21" customWidth="1"/>
    <col min="4106" max="4106" width="3" customWidth="1"/>
    <col min="4107" max="4107" width="2.5703125" customWidth="1"/>
    <col min="4108" max="4114" width="11.42578125" hidden="1" customWidth="1"/>
    <col min="4115" max="4352" width="11.42578125" hidden="1"/>
    <col min="4353" max="4353" width="2.140625" customWidth="1"/>
    <col min="4354" max="4354" width="3" customWidth="1"/>
    <col min="4355" max="4355" width="23" customWidth="1"/>
    <col min="4356" max="4356" width="27.5703125" customWidth="1"/>
    <col min="4357" max="4361" width="21" customWidth="1"/>
    <col min="4362" max="4362" width="3" customWidth="1"/>
    <col min="4363" max="4363" width="2.5703125" customWidth="1"/>
    <col min="4364" max="4370" width="11.42578125" hidden="1" customWidth="1"/>
    <col min="4371" max="4608" width="11.42578125" hidden="1"/>
    <col min="4609" max="4609" width="2.140625" customWidth="1"/>
    <col min="4610" max="4610" width="3" customWidth="1"/>
    <col min="4611" max="4611" width="23" customWidth="1"/>
    <col min="4612" max="4612" width="27.5703125" customWidth="1"/>
    <col min="4613" max="4617" width="21" customWidth="1"/>
    <col min="4618" max="4618" width="3" customWidth="1"/>
    <col min="4619" max="4619" width="2.5703125" customWidth="1"/>
    <col min="4620" max="4626" width="11.42578125" hidden="1" customWidth="1"/>
    <col min="4627" max="4864" width="11.42578125" hidden="1"/>
    <col min="4865" max="4865" width="2.140625" customWidth="1"/>
    <col min="4866" max="4866" width="3" customWidth="1"/>
    <col min="4867" max="4867" width="23" customWidth="1"/>
    <col min="4868" max="4868" width="27.5703125" customWidth="1"/>
    <col min="4869" max="4873" width="21" customWidth="1"/>
    <col min="4874" max="4874" width="3" customWidth="1"/>
    <col min="4875" max="4875" width="2.5703125" customWidth="1"/>
    <col min="4876" max="4882" width="11.42578125" hidden="1" customWidth="1"/>
    <col min="4883" max="5120" width="11.42578125" hidden="1"/>
    <col min="5121" max="5121" width="2.140625" customWidth="1"/>
    <col min="5122" max="5122" width="3" customWidth="1"/>
    <col min="5123" max="5123" width="23" customWidth="1"/>
    <col min="5124" max="5124" width="27.5703125" customWidth="1"/>
    <col min="5125" max="5129" width="21" customWidth="1"/>
    <col min="5130" max="5130" width="3" customWidth="1"/>
    <col min="5131" max="5131" width="2.5703125" customWidth="1"/>
    <col min="5132" max="5138" width="11.42578125" hidden="1" customWidth="1"/>
    <col min="5139" max="5376" width="11.42578125" hidden="1"/>
    <col min="5377" max="5377" width="2.140625" customWidth="1"/>
    <col min="5378" max="5378" width="3" customWidth="1"/>
    <col min="5379" max="5379" width="23" customWidth="1"/>
    <col min="5380" max="5380" width="27.5703125" customWidth="1"/>
    <col min="5381" max="5385" width="21" customWidth="1"/>
    <col min="5386" max="5386" width="3" customWidth="1"/>
    <col min="5387" max="5387" width="2.5703125" customWidth="1"/>
    <col min="5388" max="5394" width="11.42578125" hidden="1" customWidth="1"/>
    <col min="5395" max="5632" width="11.42578125" hidden="1"/>
    <col min="5633" max="5633" width="2.140625" customWidth="1"/>
    <col min="5634" max="5634" width="3" customWidth="1"/>
    <col min="5635" max="5635" width="23" customWidth="1"/>
    <col min="5636" max="5636" width="27.5703125" customWidth="1"/>
    <col min="5637" max="5641" width="21" customWidth="1"/>
    <col min="5642" max="5642" width="3" customWidth="1"/>
    <col min="5643" max="5643" width="2.5703125" customWidth="1"/>
    <col min="5644" max="5650" width="11.42578125" hidden="1" customWidth="1"/>
    <col min="5651" max="5888" width="11.42578125" hidden="1"/>
    <col min="5889" max="5889" width="2.140625" customWidth="1"/>
    <col min="5890" max="5890" width="3" customWidth="1"/>
    <col min="5891" max="5891" width="23" customWidth="1"/>
    <col min="5892" max="5892" width="27.5703125" customWidth="1"/>
    <col min="5893" max="5897" width="21" customWidth="1"/>
    <col min="5898" max="5898" width="3" customWidth="1"/>
    <col min="5899" max="5899" width="2.5703125" customWidth="1"/>
    <col min="5900" max="5906" width="11.42578125" hidden="1" customWidth="1"/>
    <col min="5907" max="6144" width="11.42578125" hidden="1"/>
    <col min="6145" max="6145" width="2.140625" customWidth="1"/>
    <col min="6146" max="6146" width="3" customWidth="1"/>
    <col min="6147" max="6147" width="23" customWidth="1"/>
    <col min="6148" max="6148" width="27.5703125" customWidth="1"/>
    <col min="6149" max="6153" width="21" customWidth="1"/>
    <col min="6154" max="6154" width="3" customWidth="1"/>
    <col min="6155" max="6155" width="2.5703125" customWidth="1"/>
    <col min="6156" max="6162" width="11.42578125" hidden="1" customWidth="1"/>
    <col min="6163" max="6400" width="11.42578125" hidden="1"/>
    <col min="6401" max="6401" width="2.140625" customWidth="1"/>
    <col min="6402" max="6402" width="3" customWidth="1"/>
    <col min="6403" max="6403" width="23" customWidth="1"/>
    <col min="6404" max="6404" width="27.5703125" customWidth="1"/>
    <col min="6405" max="6409" width="21" customWidth="1"/>
    <col min="6410" max="6410" width="3" customWidth="1"/>
    <col min="6411" max="6411" width="2.5703125" customWidth="1"/>
    <col min="6412" max="6418" width="11.42578125" hidden="1" customWidth="1"/>
    <col min="6419" max="6656" width="11.42578125" hidden="1"/>
    <col min="6657" max="6657" width="2.140625" customWidth="1"/>
    <col min="6658" max="6658" width="3" customWidth="1"/>
    <col min="6659" max="6659" width="23" customWidth="1"/>
    <col min="6660" max="6660" width="27.5703125" customWidth="1"/>
    <col min="6661" max="6665" width="21" customWidth="1"/>
    <col min="6666" max="6666" width="3" customWidth="1"/>
    <col min="6667" max="6667" width="2.5703125" customWidth="1"/>
    <col min="6668" max="6674" width="11.42578125" hidden="1" customWidth="1"/>
    <col min="6675" max="6912" width="11.42578125" hidden="1"/>
    <col min="6913" max="6913" width="2.140625" customWidth="1"/>
    <col min="6914" max="6914" width="3" customWidth="1"/>
    <col min="6915" max="6915" width="23" customWidth="1"/>
    <col min="6916" max="6916" width="27.5703125" customWidth="1"/>
    <col min="6917" max="6921" width="21" customWidth="1"/>
    <col min="6922" max="6922" width="3" customWidth="1"/>
    <col min="6923" max="6923" width="2.5703125" customWidth="1"/>
    <col min="6924" max="6930" width="11.42578125" hidden="1" customWidth="1"/>
    <col min="6931" max="7168" width="11.42578125" hidden="1"/>
    <col min="7169" max="7169" width="2.140625" customWidth="1"/>
    <col min="7170" max="7170" width="3" customWidth="1"/>
    <col min="7171" max="7171" width="23" customWidth="1"/>
    <col min="7172" max="7172" width="27.5703125" customWidth="1"/>
    <col min="7173" max="7177" width="21" customWidth="1"/>
    <col min="7178" max="7178" width="3" customWidth="1"/>
    <col min="7179" max="7179" width="2.5703125" customWidth="1"/>
    <col min="7180" max="7186" width="11.42578125" hidden="1" customWidth="1"/>
    <col min="7187" max="7424" width="11.42578125" hidden="1"/>
    <col min="7425" max="7425" width="2.140625" customWidth="1"/>
    <col min="7426" max="7426" width="3" customWidth="1"/>
    <col min="7427" max="7427" width="23" customWidth="1"/>
    <col min="7428" max="7428" width="27.5703125" customWidth="1"/>
    <col min="7429" max="7433" width="21" customWidth="1"/>
    <col min="7434" max="7434" width="3" customWidth="1"/>
    <col min="7435" max="7435" width="2.5703125" customWidth="1"/>
    <col min="7436" max="7442" width="11.42578125" hidden="1" customWidth="1"/>
    <col min="7443" max="7680" width="11.42578125" hidden="1"/>
    <col min="7681" max="7681" width="2.140625" customWidth="1"/>
    <col min="7682" max="7682" width="3" customWidth="1"/>
    <col min="7683" max="7683" width="23" customWidth="1"/>
    <col min="7684" max="7684" width="27.5703125" customWidth="1"/>
    <col min="7685" max="7689" width="21" customWidth="1"/>
    <col min="7690" max="7690" width="3" customWidth="1"/>
    <col min="7691" max="7691" width="2.5703125" customWidth="1"/>
    <col min="7692" max="7698" width="11.42578125" hidden="1" customWidth="1"/>
    <col min="7699" max="7936" width="11.42578125" hidden="1"/>
    <col min="7937" max="7937" width="2.140625" customWidth="1"/>
    <col min="7938" max="7938" width="3" customWidth="1"/>
    <col min="7939" max="7939" width="23" customWidth="1"/>
    <col min="7940" max="7940" width="27.5703125" customWidth="1"/>
    <col min="7941" max="7945" width="21" customWidth="1"/>
    <col min="7946" max="7946" width="3" customWidth="1"/>
    <col min="7947" max="7947" width="2.5703125" customWidth="1"/>
    <col min="7948" max="7954" width="11.42578125" hidden="1" customWidth="1"/>
    <col min="7955" max="8192" width="11.42578125" hidden="1"/>
    <col min="8193" max="8193" width="2.140625" customWidth="1"/>
    <col min="8194" max="8194" width="3" customWidth="1"/>
    <col min="8195" max="8195" width="23" customWidth="1"/>
    <col min="8196" max="8196" width="27.5703125" customWidth="1"/>
    <col min="8197" max="8201" width="21" customWidth="1"/>
    <col min="8202" max="8202" width="3" customWidth="1"/>
    <col min="8203" max="8203" width="2.5703125" customWidth="1"/>
    <col min="8204" max="8210" width="11.42578125" hidden="1" customWidth="1"/>
    <col min="8211" max="8448" width="11.42578125" hidden="1"/>
    <col min="8449" max="8449" width="2.140625" customWidth="1"/>
    <col min="8450" max="8450" width="3" customWidth="1"/>
    <col min="8451" max="8451" width="23" customWidth="1"/>
    <col min="8452" max="8452" width="27.5703125" customWidth="1"/>
    <col min="8453" max="8457" width="21" customWidth="1"/>
    <col min="8458" max="8458" width="3" customWidth="1"/>
    <col min="8459" max="8459" width="2.5703125" customWidth="1"/>
    <col min="8460" max="8466" width="11.42578125" hidden="1" customWidth="1"/>
    <col min="8467" max="8704" width="11.42578125" hidden="1"/>
    <col min="8705" max="8705" width="2.140625" customWidth="1"/>
    <col min="8706" max="8706" width="3" customWidth="1"/>
    <col min="8707" max="8707" width="23" customWidth="1"/>
    <col min="8708" max="8708" width="27.5703125" customWidth="1"/>
    <col min="8709" max="8713" width="21" customWidth="1"/>
    <col min="8714" max="8714" width="3" customWidth="1"/>
    <col min="8715" max="8715" width="2.5703125" customWidth="1"/>
    <col min="8716" max="8722" width="11.42578125" hidden="1" customWidth="1"/>
    <col min="8723" max="8960" width="11.42578125" hidden="1"/>
    <col min="8961" max="8961" width="2.140625" customWidth="1"/>
    <col min="8962" max="8962" width="3" customWidth="1"/>
    <col min="8963" max="8963" width="23" customWidth="1"/>
    <col min="8964" max="8964" width="27.5703125" customWidth="1"/>
    <col min="8965" max="8969" width="21" customWidth="1"/>
    <col min="8970" max="8970" width="3" customWidth="1"/>
    <col min="8971" max="8971" width="2.5703125" customWidth="1"/>
    <col min="8972" max="8978" width="11.42578125" hidden="1" customWidth="1"/>
    <col min="8979" max="9216" width="11.42578125" hidden="1"/>
    <col min="9217" max="9217" width="2.140625" customWidth="1"/>
    <col min="9218" max="9218" width="3" customWidth="1"/>
    <col min="9219" max="9219" width="23" customWidth="1"/>
    <col min="9220" max="9220" width="27.5703125" customWidth="1"/>
    <col min="9221" max="9225" width="21" customWidth="1"/>
    <col min="9226" max="9226" width="3" customWidth="1"/>
    <col min="9227" max="9227" width="2.5703125" customWidth="1"/>
    <col min="9228" max="9234" width="11.42578125" hidden="1" customWidth="1"/>
    <col min="9235" max="9472" width="11.42578125" hidden="1"/>
    <col min="9473" max="9473" width="2.140625" customWidth="1"/>
    <col min="9474" max="9474" width="3" customWidth="1"/>
    <col min="9475" max="9475" width="23" customWidth="1"/>
    <col min="9476" max="9476" width="27.5703125" customWidth="1"/>
    <col min="9477" max="9481" width="21" customWidth="1"/>
    <col min="9482" max="9482" width="3" customWidth="1"/>
    <col min="9483" max="9483" width="2.5703125" customWidth="1"/>
    <col min="9484" max="9490" width="11.42578125" hidden="1" customWidth="1"/>
    <col min="9491" max="9728" width="11.42578125" hidden="1"/>
    <col min="9729" max="9729" width="2.140625" customWidth="1"/>
    <col min="9730" max="9730" width="3" customWidth="1"/>
    <col min="9731" max="9731" width="23" customWidth="1"/>
    <col min="9732" max="9732" width="27.5703125" customWidth="1"/>
    <col min="9733" max="9737" width="21" customWidth="1"/>
    <col min="9738" max="9738" width="3" customWidth="1"/>
    <col min="9739" max="9739" width="2.5703125" customWidth="1"/>
    <col min="9740" max="9746" width="11.42578125" hidden="1" customWidth="1"/>
    <col min="9747" max="9984" width="11.42578125" hidden="1"/>
    <col min="9985" max="9985" width="2.140625" customWidth="1"/>
    <col min="9986" max="9986" width="3" customWidth="1"/>
    <col min="9987" max="9987" width="23" customWidth="1"/>
    <col min="9988" max="9988" width="27.5703125" customWidth="1"/>
    <col min="9989" max="9993" width="21" customWidth="1"/>
    <col min="9994" max="9994" width="3" customWidth="1"/>
    <col min="9995" max="9995" width="2.5703125" customWidth="1"/>
    <col min="9996" max="10002" width="11.42578125" hidden="1" customWidth="1"/>
    <col min="10003" max="10240" width="11.42578125" hidden="1"/>
    <col min="10241" max="10241" width="2.140625" customWidth="1"/>
    <col min="10242" max="10242" width="3" customWidth="1"/>
    <col min="10243" max="10243" width="23" customWidth="1"/>
    <col min="10244" max="10244" width="27.5703125" customWidth="1"/>
    <col min="10245" max="10249" width="21" customWidth="1"/>
    <col min="10250" max="10250" width="3" customWidth="1"/>
    <col min="10251" max="10251" width="2.5703125" customWidth="1"/>
    <col min="10252" max="10258" width="11.42578125" hidden="1" customWidth="1"/>
    <col min="10259" max="10496" width="11.42578125" hidden="1"/>
    <col min="10497" max="10497" width="2.140625" customWidth="1"/>
    <col min="10498" max="10498" width="3" customWidth="1"/>
    <col min="10499" max="10499" width="23" customWidth="1"/>
    <col min="10500" max="10500" width="27.5703125" customWidth="1"/>
    <col min="10501" max="10505" width="21" customWidth="1"/>
    <col min="10506" max="10506" width="3" customWidth="1"/>
    <col min="10507" max="10507" width="2.5703125" customWidth="1"/>
    <col min="10508" max="10514" width="11.42578125" hidden="1" customWidth="1"/>
    <col min="10515" max="10752" width="11.42578125" hidden="1"/>
    <col min="10753" max="10753" width="2.140625" customWidth="1"/>
    <col min="10754" max="10754" width="3" customWidth="1"/>
    <col min="10755" max="10755" width="23" customWidth="1"/>
    <col min="10756" max="10756" width="27.5703125" customWidth="1"/>
    <col min="10757" max="10761" width="21" customWidth="1"/>
    <col min="10762" max="10762" width="3" customWidth="1"/>
    <col min="10763" max="10763" width="2.5703125" customWidth="1"/>
    <col min="10764" max="10770" width="11.42578125" hidden="1" customWidth="1"/>
    <col min="10771" max="11008" width="11.42578125" hidden="1"/>
    <col min="11009" max="11009" width="2.140625" customWidth="1"/>
    <col min="11010" max="11010" width="3" customWidth="1"/>
    <col min="11011" max="11011" width="23" customWidth="1"/>
    <col min="11012" max="11012" width="27.5703125" customWidth="1"/>
    <col min="11013" max="11017" width="21" customWidth="1"/>
    <col min="11018" max="11018" width="3" customWidth="1"/>
    <col min="11019" max="11019" width="2.5703125" customWidth="1"/>
    <col min="11020" max="11026" width="11.42578125" hidden="1" customWidth="1"/>
    <col min="11027" max="11264" width="11.42578125" hidden="1"/>
    <col min="11265" max="11265" width="2.140625" customWidth="1"/>
    <col min="11266" max="11266" width="3" customWidth="1"/>
    <col min="11267" max="11267" width="23" customWidth="1"/>
    <col min="11268" max="11268" width="27.5703125" customWidth="1"/>
    <col min="11269" max="11273" width="21" customWidth="1"/>
    <col min="11274" max="11274" width="3" customWidth="1"/>
    <col min="11275" max="11275" width="2.5703125" customWidth="1"/>
    <col min="11276" max="11282" width="11.42578125" hidden="1" customWidth="1"/>
    <col min="11283" max="11520" width="11.42578125" hidden="1"/>
    <col min="11521" max="11521" width="2.140625" customWidth="1"/>
    <col min="11522" max="11522" width="3" customWidth="1"/>
    <col min="11523" max="11523" width="23" customWidth="1"/>
    <col min="11524" max="11524" width="27.5703125" customWidth="1"/>
    <col min="11525" max="11529" width="21" customWidth="1"/>
    <col min="11530" max="11530" width="3" customWidth="1"/>
    <col min="11531" max="11531" width="2.5703125" customWidth="1"/>
    <col min="11532" max="11538" width="11.42578125" hidden="1" customWidth="1"/>
    <col min="11539" max="11776" width="11.42578125" hidden="1"/>
    <col min="11777" max="11777" width="2.140625" customWidth="1"/>
    <col min="11778" max="11778" width="3" customWidth="1"/>
    <col min="11779" max="11779" width="23" customWidth="1"/>
    <col min="11780" max="11780" width="27.5703125" customWidth="1"/>
    <col min="11781" max="11785" width="21" customWidth="1"/>
    <col min="11786" max="11786" width="3" customWidth="1"/>
    <col min="11787" max="11787" width="2.5703125" customWidth="1"/>
    <col min="11788" max="11794" width="11.42578125" hidden="1" customWidth="1"/>
    <col min="11795" max="12032" width="11.42578125" hidden="1"/>
    <col min="12033" max="12033" width="2.140625" customWidth="1"/>
    <col min="12034" max="12034" width="3" customWidth="1"/>
    <col min="12035" max="12035" width="23" customWidth="1"/>
    <col min="12036" max="12036" width="27.5703125" customWidth="1"/>
    <col min="12037" max="12041" width="21" customWidth="1"/>
    <col min="12042" max="12042" width="3" customWidth="1"/>
    <col min="12043" max="12043" width="2.5703125" customWidth="1"/>
    <col min="12044" max="12050" width="11.42578125" hidden="1" customWidth="1"/>
    <col min="12051" max="12288" width="11.42578125" hidden="1"/>
    <col min="12289" max="12289" width="2.140625" customWidth="1"/>
    <col min="12290" max="12290" width="3" customWidth="1"/>
    <col min="12291" max="12291" width="23" customWidth="1"/>
    <col min="12292" max="12292" width="27.5703125" customWidth="1"/>
    <col min="12293" max="12297" width="21" customWidth="1"/>
    <col min="12298" max="12298" width="3" customWidth="1"/>
    <col min="12299" max="12299" width="2.5703125" customWidth="1"/>
    <col min="12300" max="12306" width="11.42578125" hidden="1" customWidth="1"/>
    <col min="12307" max="12544" width="11.42578125" hidden="1"/>
    <col min="12545" max="12545" width="2.140625" customWidth="1"/>
    <col min="12546" max="12546" width="3" customWidth="1"/>
    <col min="12547" max="12547" width="23" customWidth="1"/>
    <col min="12548" max="12548" width="27.5703125" customWidth="1"/>
    <col min="12549" max="12553" width="21" customWidth="1"/>
    <col min="12554" max="12554" width="3" customWidth="1"/>
    <col min="12555" max="12555" width="2.5703125" customWidth="1"/>
    <col min="12556" max="12562" width="11.42578125" hidden="1" customWidth="1"/>
    <col min="12563" max="12800" width="11.42578125" hidden="1"/>
    <col min="12801" max="12801" width="2.140625" customWidth="1"/>
    <col min="12802" max="12802" width="3" customWidth="1"/>
    <col min="12803" max="12803" width="23" customWidth="1"/>
    <col min="12804" max="12804" width="27.5703125" customWidth="1"/>
    <col min="12805" max="12809" width="21" customWidth="1"/>
    <col min="12810" max="12810" width="3" customWidth="1"/>
    <col min="12811" max="12811" width="2.5703125" customWidth="1"/>
    <col min="12812" max="12818" width="11.42578125" hidden="1" customWidth="1"/>
    <col min="12819" max="13056" width="11.42578125" hidden="1"/>
    <col min="13057" max="13057" width="2.140625" customWidth="1"/>
    <col min="13058" max="13058" width="3" customWidth="1"/>
    <col min="13059" max="13059" width="23" customWidth="1"/>
    <col min="13060" max="13060" width="27.5703125" customWidth="1"/>
    <col min="13061" max="13065" width="21" customWidth="1"/>
    <col min="13066" max="13066" width="3" customWidth="1"/>
    <col min="13067" max="13067" width="2.5703125" customWidth="1"/>
    <col min="13068" max="13074" width="11.42578125" hidden="1" customWidth="1"/>
    <col min="13075" max="13312" width="11.42578125" hidden="1"/>
    <col min="13313" max="13313" width="2.140625" customWidth="1"/>
    <col min="13314" max="13314" width="3" customWidth="1"/>
    <col min="13315" max="13315" width="23" customWidth="1"/>
    <col min="13316" max="13316" width="27.5703125" customWidth="1"/>
    <col min="13317" max="13321" width="21" customWidth="1"/>
    <col min="13322" max="13322" width="3" customWidth="1"/>
    <col min="13323" max="13323" width="2.5703125" customWidth="1"/>
    <col min="13324" max="13330" width="11.42578125" hidden="1" customWidth="1"/>
    <col min="13331" max="13568" width="11.42578125" hidden="1"/>
    <col min="13569" max="13569" width="2.140625" customWidth="1"/>
    <col min="13570" max="13570" width="3" customWidth="1"/>
    <col min="13571" max="13571" width="23" customWidth="1"/>
    <col min="13572" max="13572" width="27.5703125" customWidth="1"/>
    <col min="13573" max="13577" width="21" customWidth="1"/>
    <col min="13578" max="13578" width="3" customWidth="1"/>
    <col min="13579" max="13579" width="2.5703125" customWidth="1"/>
    <col min="13580" max="13586" width="11.42578125" hidden="1" customWidth="1"/>
    <col min="13587" max="13824" width="11.42578125" hidden="1"/>
    <col min="13825" max="13825" width="2.140625" customWidth="1"/>
    <col min="13826" max="13826" width="3" customWidth="1"/>
    <col min="13827" max="13827" width="23" customWidth="1"/>
    <col min="13828" max="13828" width="27.5703125" customWidth="1"/>
    <col min="13829" max="13833" width="21" customWidth="1"/>
    <col min="13834" max="13834" width="3" customWidth="1"/>
    <col min="13835" max="13835" width="2.5703125" customWidth="1"/>
    <col min="13836" max="13842" width="11.42578125" hidden="1" customWidth="1"/>
    <col min="13843" max="14080" width="11.42578125" hidden="1"/>
    <col min="14081" max="14081" width="2.140625" customWidth="1"/>
    <col min="14082" max="14082" width="3" customWidth="1"/>
    <col min="14083" max="14083" width="23" customWidth="1"/>
    <col min="14084" max="14084" width="27.5703125" customWidth="1"/>
    <col min="14085" max="14089" width="21" customWidth="1"/>
    <col min="14090" max="14090" width="3" customWidth="1"/>
    <col min="14091" max="14091" width="2.5703125" customWidth="1"/>
    <col min="14092" max="14098" width="11.42578125" hidden="1" customWidth="1"/>
    <col min="14099" max="14336" width="11.42578125" hidden="1"/>
    <col min="14337" max="14337" width="2.140625" customWidth="1"/>
    <col min="14338" max="14338" width="3" customWidth="1"/>
    <col min="14339" max="14339" width="23" customWidth="1"/>
    <col min="14340" max="14340" width="27.5703125" customWidth="1"/>
    <col min="14341" max="14345" width="21" customWidth="1"/>
    <col min="14346" max="14346" width="3" customWidth="1"/>
    <col min="14347" max="14347" width="2.5703125" customWidth="1"/>
    <col min="14348" max="14354" width="11.42578125" hidden="1" customWidth="1"/>
    <col min="14355" max="14592" width="11.42578125" hidden="1"/>
    <col min="14593" max="14593" width="2.140625" customWidth="1"/>
    <col min="14594" max="14594" width="3" customWidth="1"/>
    <col min="14595" max="14595" width="23" customWidth="1"/>
    <col min="14596" max="14596" width="27.5703125" customWidth="1"/>
    <col min="14597" max="14601" width="21" customWidth="1"/>
    <col min="14602" max="14602" width="3" customWidth="1"/>
    <col min="14603" max="14603" width="2.5703125" customWidth="1"/>
    <col min="14604" max="14610" width="11.42578125" hidden="1" customWidth="1"/>
    <col min="14611" max="14848" width="11.42578125" hidden="1"/>
    <col min="14849" max="14849" width="2.140625" customWidth="1"/>
    <col min="14850" max="14850" width="3" customWidth="1"/>
    <col min="14851" max="14851" width="23" customWidth="1"/>
    <col min="14852" max="14852" width="27.5703125" customWidth="1"/>
    <col min="14853" max="14857" width="21" customWidth="1"/>
    <col min="14858" max="14858" width="3" customWidth="1"/>
    <col min="14859" max="14859" width="2.5703125" customWidth="1"/>
    <col min="14860" max="14866" width="11.42578125" hidden="1" customWidth="1"/>
    <col min="14867" max="15104" width="11.42578125" hidden="1"/>
    <col min="15105" max="15105" width="2.140625" customWidth="1"/>
    <col min="15106" max="15106" width="3" customWidth="1"/>
    <col min="15107" max="15107" width="23" customWidth="1"/>
    <col min="15108" max="15108" width="27.5703125" customWidth="1"/>
    <col min="15109" max="15113" width="21" customWidth="1"/>
    <col min="15114" max="15114" width="3" customWidth="1"/>
    <col min="15115" max="15115" width="2.5703125" customWidth="1"/>
    <col min="15116" max="15122" width="11.42578125" hidden="1" customWidth="1"/>
    <col min="15123" max="15360" width="11.42578125" hidden="1"/>
    <col min="15361" max="15361" width="2.140625" customWidth="1"/>
    <col min="15362" max="15362" width="3" customWidth="1"/>
    <col min="15363" max="15363" width="23" customWidth="1"/>
    <col min="15364" max="15364" width="27.5703125" customWidth="1"/>
    <col min="15365" max="15369" width="21" customWidth="1"/>
    <col min="15370" max="15370" width="3" customWidth="1"/>
    <col min="15371" max="15371" width="2.5703125" customWidth="1"/>
    <col min="15372" max="15378" width="11.42578125" hidden="1" customWidth="1"/>
    <col min="15379" max="15616" width="11.42578125" hidden="1"/>
    <col min="15617" max="15617" width="2.140625" customWidth="1"/>
    <col min="15618" max="15618" width="3" customWidth="1"/>
    <col min="15619" max="15619" width="23" customWidth="1"/>
    <col min="15620" max="15620" width="27.5703125" customWidth="1"/>
    <col min="15621" max="15625" width="21" customWidth="1"/>
    <col min="15626" max="15626" width="3" customWidth="1"/>
    <col min="15627" max="15627" width="2.5703125" customWidth="1"/>
    <col min="15628" max="15634" width="11.42578125" hidden="1" customWidth="1"/>
    <col min="15635" max="15872" width="11.42578125" hidden="1"/>
    <col min="15873" max="15873" width="2.140625" customWidth="1"/>
    <col min="15874" max="15874" width="3" customWidth="1"/>
    <col min="15875" max="15875" width="23" customWidth="1"/>
    <col min="15876" max="15876" width="27.5703125" customWidth="1"/>
    <col min="15877" max="15881" width="21" customWidth="1"/>
    <col min="15882" max="15882" width="3" customWidth="1"/>
    <col min="15883" max="15883" width="2.5703125" customWidth="1"/>
    <col min="15884" max="15890" width="11.42578125" hidden="1" customWidth="1"/>
    <col min="15891" max="16128" width="11.42578125" hidden="1"/>
    <col min="16129" max="16129" width="2.140625" customWidth="1"/>
    <col min="16130" max="16130" width="3" customWidth="1"/>
    <col min="16131" max="16131" width="23" customWidth="1"/>
    <col min="16132" max="16132" width="27.5703125" customWidth="1"/>
    <col min="16133" max="16137" width="21" customWidth="1"/>
    <col min="16138" max="16138" width="3" customWidth="1"/>
    <col min="16139" max="16139" width="2.5703125" customWidth="1"/>
    <col min="16140" max="16146" width="11.42578125" hidden="1" customWidth="1"/>
    <col min="16147" max="16384" width="11.42578125" hidden="1"/>
  </cols>
  <sheetData>
    <row r="1" spans="2:14" ht="8.25" customHeight="1" x14ac:dyDescent="0.25">
      <c r="B1" s="72"/>
      <c r="C1" s="96"/>
      <c r="D1" s="231"/>
      <c r="E1" s="231"/>
      <c r="F1" s="231"/>
      <c r="G1" s="232"/>
      <c r="H1" s="232"/>
      <c r="I1" s="232"/>
      <c r="J1" s="233"/>
      <c r="K1" s="232"/>
      <c r="L1" s="232"/>
      <c r="M1" s="72"/>
      <c r="N1" s="72"/>
    </row>
    <row r="2" spans="2:14" ht="9" customHeight="1" x14ac:dyDescent="0.25">
      <c r="B2" s="72"/>
      <c r="C2" s="96"/>
      <c r="D2" s="72"/>
      <c r="E2" s="72"/>
      <c r="F2" s="72"/>
      <c r="G2" s="72"/>
      <c r="H2" s="72"/>
      <c r="I2" s="72"/>
      <c r="J2" s="72"/>
      <c r="K2" s="72"/>
      <c r="L2" s="72"/>
      <c r="M2" s="72"/>
      <c r="N2" s="72"/>
    </row>
    <row r="3" spans="2:14" x14ac:dyDescent="0.25">
      <c r="B3" s="72"/>
      <c r="C3" s="234"/>
      <c r="D3" s="190" t="s">
        <v>70</v>
      </c>
      <c r="E3" s="190"/>
      <c r="F3" s="190"/>
      <c r="G3" s="190"/>
      <c r="H3" s="190"/>
      <c r="I3" s="234"/>
      <c r="J3" s="234"/>
      <c r="K3" s="188"/>
      <c r="L3" s="188"/>
      <c r="M3" s="72"/>
      <c r="N3" s="72"/>
    </row>
    <row r="4" spans="2:14" x14ac:dyDescent="0.25">
      <c r="B4" s="72"/>
      <c r="C4" s="234"/>
      <c r="D4" s="190" t="s">
        <v>188</v>
      </c>
      <c r="E4" s="190"/>
      <c r="F4" s="190"/>
      <c r="G4" s="190"/>
      <c r="H4" s="190"/>
      <c r="I4" s="234"/>
      <c r="J4" s="234"/>
      <c r="K4" s="188"/>
      <c r="L4" s="188"/>
      <c r="M4" s="72"/>
      <c r="N4" s="72"/>
    </row>
    <row r="5" spans="2:14" x14ac:dyDescent="0.25">
      <c r="B5" s="72"/>
      <c r="C5" s="234"/>
      <c r="D5" s="190" t="s">
        <v>189</v>
      </c>
      <c r="E5" s="190"/>
      <c r="F5" s="190"/>
      <c r="G5" s="190"/>
      <c r="H5" s="190"/>
      <c r="I5" s="234"/>
      <c r="J5" s="234"/>
      <c r="K5" s="188"/>
      <c r="L5" s="188"/>
      <c r="M5" s="72"/>
      <c r="N5" s="72"/>
    </row>
    <row r="6" spans="2:14" x14ac:dyDescent="0.25">
      <c r="B6" s="72"/>
      <c r="C6" s="234"/>
      <c r="D6" s="190" t="s">
        <v>3</v>
      </c>
      <c r="E6" s="190"/>
      <c r="F6" s="190"/>
      <c r="G6" s="190"/>
      <c r="H6" s="190"/>
      <c r="I6" s="234"/>
      <c r="J6" s="234"/>
      <c r="K6" s="188"/>
      <c r="L6" s="188"/>
      <c r="M6" s="72"/>
      <c r="N6" s="72"/>
    </row>
    <row r="7" spans="2:14" x14ac:dyDescent="0.25">
      <c r="B7" s="189"/>
      <c r="C7" s="77"/>
      <c r="D7" s="172" t="str">
        <f>+EFE!E6</f>
        <v>Instituto Electoral y de Participación Ciudadana del Estado de Jalisco</v>
      </c>
      <c r="E7" s="172"/>
      <c r="F7" s="172"/>
      <c r="G7" s="172"/>
      <c r="H7" s="172"/>
      <c r="I7" s="191"/>
      <c r="J7" s="235"/>
      <c r="K7" s="235"/>
      <c r="L7" s="235"/>
      <c r="M7" s="235"/>
      <c r="N7" s="235"/>
    </row>
    <row r="8" spans="2:14" ht="9.75" customHeight="1" x14ac:dyDescent="0.25">
      <c r="B8" s="236"/>
      <c r="C8" s="236"/>
      <c r="D8" s="236"/>
      <c r="E8" s="236"/>
      <c r="F8" s="236"/>
      <c r="G8" s="236"/>
      <c r="H8" s="236"/>
      <c r="I8" s="236"/>
      <c r="J8" s="236"/>
      <c r="K8" s="72"/>
      <c r="L8" s="72"/>
      <c r="M8" s="72"/>
      <c r="N8" s="72"/>
    </row>
    <row r="9" spans="2:14" ht="8.25" customHeight="1" x14ac:dyDescent="0.25">
      <c r="B9" s="236"/>
      <c r="C9" s="236"/>
      <c r="D9" s="236"/>
      <c r="E9" s="236"/>
      <c r="F9" s="236"/>
      <c r="G9" s="236"/>
      <c r="H9" s="236"/>
      <c r="I9" s="236"/>
      <c r="J9" s="236"/>
      <c r="K9" s="72"/>
      <c r="L9" s="72"/>
      <c r="M9" s="72"/>
      <c r="N9" s="72"/>
    </row>
    <row r="10" spans="2:14" x14ac:dyDescent="0.25">
      <c r="B10" s="237"/>
      <c r="C10" s="238" t="s">
        <v>73</v>
      </c>
      <c r="D10" s="238"/>
      <c r="E10" s="239" t="s">
        <v>190</v>
      </c>
      <c r="F10" s="239" t="s">
        <v>191</v>
      </c>
      <c r="G10" s="240" t="s">
        <v>192</v>
      </c>
      <c r="H10" s="240" t="s">
        <v>193</v>
      </c>
      <c r="I10" s="240" t="s">
        <v>194</v>
      </c>
      <c r="J10" s="241"/>
      <c r="K10" s="242"/>
      <c r="L10" s="242"/>
      <c r="M10" s="242"/>
      <c r="N10" s="242"/>
    </row>
    <row r="11" spans="2:14" x14ac:dyDescent="0.25">
      <c r="B11" s="243"/>
      <c r="C11" s="244"/>
      <c r="D11" s="244"/>
      <c r="E11" s="245">
        <v>1</v>
      </c>
      <c r="F11" s="245">
        <v>2</v>
      </c>
      <c r="G11" s="246">
        <v>3</v>
      </c>
      <c r="H11" s="246" t="s">
        <v>195</v>
      </c>
      <c r="I11" s="246" t="s">
        <v>196</v>
      </c>
      <c r="J11" s="247"/>
      <c r="K11" s="242"/>
      <c r="L11" s="242"/>
      <c r="M11" s="242"/>
      <c r="N11" s="242"/>
    </row>
    <row r="12" spans="2:14" ht="6" customHeight="1" x14ac:dyDescent="0.25">
      <c r="B12" s="248"/>
      <c r="C12" s="236"/>
      <c r="D12" s="236"/>
      <c r="E12" s="236"/>
      <c r="F12" s="236"/>
      <c r="G12" s="236"/>
      <c r="H12" s="236"/>
      <c r="I12" s="236"/>
      <c r="J12" s="249"/>
      <c r="K12" s="72"/>
      <c r="L12" s="72"/>
      <c r="M12" s="72"/>
      <c r="N12" s="72"/>
    </row>
    <row r="13" spans="2:14" ht="10.5" customHeight="1" x14ac:dyDescent="0.25">
      <c r="B13" s="250"/>
      <c r="C13" s="251"/>
      <c r="D13" s="251"/>
      <c r="E13" s="251"/>
      <c r="F13" s="251"/>
      <c r="G13" s="251"/>
      <c r="H13" s="251"/>
      <c r="I13" s="251"/>
      <c r="J13" s="252"/>
      <c r="K13" s="188"/>
      <c r="L13" s="188"/>
      <c r="M13" s="72"/>
      <c r="N13" s="72"/>
    </row>
    <row r="14" spans="2:14" x14ac:dyDescent="0.25">
      <c r="B14" s="253"/>
      <c r="C14" s="254" t="s">
        <v>7</v>
      </c>
      <c r="D14" s="254"/>
      <c r="E14" s="255"/>
      <c r="F14" s="255"/>
      <c r="G14" s="255"/>
      <c r="H14" s="255"/>
      <c r="I14" s="255"/>
      <c r="J14" s="256"/>
      <c r="K14" s="188"/>
      <c r="L14" s="188"/>
      <c r="M14" s="72"/>
      <c r="N14" s="72"/>
    </row>
    <row r="15" spans="2:14" x14ac:dyDescent="0.25">
      <c r="B15" s="253"/>
      <c r="C15" s="257"/>
      <c r="D15" s="257"/>
      <c r="E15" s="255"/>
      <c r="F15" s="255"/>
      <c r="G15" s="255"/>
      <c r="H15" s="255"/>
      <c r="I15" s="255"/>
      <c r="J15" s="256"/>
      <c r="K15" s="188"/>
      <c r="L15" s="188"/>
      <c r="M15" s="72"/>
      <c r="N15" s="72"/>
    </row>
    <row r="16" spans="2:14" x14ac:dyDescent="0.25">
      <c r="B16" s="258"/>
      <c r="C16" s="99" t="s">
        <v>9</v>
      </c>
      <c r="D16" s="99"/>
      <c r="E16" s="259">
        <f>SUM(E18:E24)</f>
        <v>39477455</v>
      </c>
      <c r="F16" s="259">
        <f>SUM(F18:F24)</f>
        <v>217734683.03999999</v>
      </c>
      <c r="G16" s="259">
        <f>SUM(G18:G24)</f>
        <v>224545536.17000002</v>
      </c>
      <c r="H16" s="259">
        <f>SUM(H18:H24)</f>
        <v>32666601.869999997</v>
      </c>
      <c r="I16" s="259">
        <f>SUM(I18:I24)</f>
        <v>-6810853.1299999999</v>
      </c>
      <c r="J16" s="260"/>
      <c r="K16" s="188"/>
      <c r="L16" s="188"/>
      <c r="M16" s="72"/>
      <c r="N16" s="72"/>
    </row>
    <row r="17" spans="2:15" x14ac:dyDescent="0.25">
      <c r="B17" s="173"/>
      <c r="C17" s="96"/>
      <c r="D17" s="96"/>
      <c r="E17" s="261"/>
      <c r="F17" s="261"/>
      <c r="G17" s="261"/>
      <c r="H17" s="261"/>
      <c r="I17" s="261"/>
      <c r="J17" s="100"/>
      <c r="K17" s="188"/>
      <c r="L17" s="188"/>
      <c r="M17" s="72"/>
      <c r="N17" s="72"/>
      <c r="O17" s="72"/>
    </row>
    <row r="18" spans="2:15" x14ac:dyDescent="0.25">
      <c r="B18" s="173"/>
      <c r="C18" s="262" t="s">
        <v>11</v>
      </c>
      <c r="D18" s="262"/>
      <c r="E18" s="103">
        <v>38753777</v>
      </c>
      <c r="F18" s="103">
        <v>213884598.03999999</v>
      </c>
      <c r="G18" s="103">
        <v>220432514.53999999</v>
      </c>
      <c r="H18" s="263">
        <f>E18+F18-G18</f>
        <v>32205860.5</v>
      </c>
      <c r="I18" s="263">
        <f>H18-E18</f>
        <v>-6547916.5</v>
      </c>
      <c r="J18" s="100"/>
      <c r="K18" s="188"/>
      <c r="L18" s="188"/>
      <c r="M18" s="72"/>
      <c r="N18" s="72"/>
      <c r="O18" s="72"/>
    </row>
    <row r="19" spans="2:15" x14ac:dyDescent="0.25">
      <c r="B19" s="173"/>
      <c r="C19" s="262" t="s">
        <v>13</v>
      </c>
      <c r="D19" s="262"/>
      <c r="E19" s="103">
        <v>588685</v>
      </c>
      <c r="F19" s="103">
        <v>3485481.59</v>
      </c>
      <c r="G19" s="103">
        <v>3671428.8</v>
      </c>
      <c r="H19" s="263">
        <f t="shared" ref="H19:H24" si="0">E19+F19-G19</f>
        <v>402737.79000000004</v>
      </c>
      <c r="I19" s="263">
        <f t="shared" ref="I19:I24" si="1">H19-E19</f>
        <v>-185947.20999999996</v>
      </c>
      <c r="J19" s="100"/>
      <c r="K19" s="188"/>
      <c r="L19" s="188"/>
      <c r="M19" s="72"/>
      <c r="N19" s="72"/>
      <c r="O19" s="72"/>
    </row>
    <row r="20" spans="2:15" x14ac:dyDescent="0.25">
      <c r="B20" s="173"/>
      <c r="C20" s="262" t="s">
        <v>15</v>
      </c>
      <c r="D20" s="262"/>
      <c r="E20" s="103">
        <v>0</v>
      </c>
      <c r="F20" s="103">
        <v>0</v>
      </c>
      <c r="G20" s="103">
        <v>0</v>
      </c>
      <c r="H20" s="263">
        <f t="shared" si="0"/>
        <v>0</v>
      </c>
      <c r="I20" s="263">
        <f t="shared" si="1"/>
        <v>0</v>
      </c>
      <c r="J20" s="100"/>
      <c r="K20" s="188"/>
      <c r="L20" s="188"/>
      <c r="M20" s="72"/>
      <c r="N20" s="72"/>
      <c r="O20" s="72"/>
    </row>
    <row r="21" spans="2:15" x14ac:dyDescent="0.25">
      <c r="B21" s="173"/>
      <c r="C21" s="262" t="s">
        <v>17</v>
      </c>
      <c r="D21" s="262"/>
      <c r="E21" s="103">
        <v>0</v>
      </c>
      <c r="F21" s="103">
        <v>0</v>
      </c>
      <c r="G21" s="103">
        <v>0</v>
      </c>
      <c r="H21" s="263">
        <f t="shared" si="0"/>
        <v>0</v>
      </c>
      <c r="I21" s="263">
        <f t="shared" si="1"/>
        <v>0</v>
      </c>
      <c r="J21" s="100"/>
      <c r="K21" s="188"/>
      <c r="L21" s="188"/>
      <c r="M21" s="72"/>
      <c r="N21" s="72"/>
      <c r="O21" s="72" t="s">
        <v>197</v>
      </c>
    </row>
    <row r="22" spans="2:15" x14ac:dyDescent="0.25">
      <c r="B22" s="173"/>
      <c r="C22" s="262" t="s">
        <v>19</v>
      </c>
      <c r="D22" s="262"/>
      <c r="E22" s="103">
        <v>0</v>
      </c>
      <c r="F22" s="103">
        <v>0</v>
      </c>
      <c r="G22" s="103">
        <v>0</v>
      </c>
      <c r="H22" s="263">
        <f t="shared" si="0"/>
        <v>0</v>
      </c>
      <c r="I22" s="263">
        <f t="shared" si="1"/>
        <v>0</v>
      </c>
      <c r="J22" s="100"/>
      <c r="K22" s="188"/>
      <c r="L22" s="188"/>
      <c r="M22" s="72"/>
      <c r="N22" s="72"/>
      <c r="O22" s="72"/>
    </row>
    <row r="23" spans="2:15" x14ac:dyDescent="0.25">
      <c r="B23" s="173"/>
      <c r="C23" s="262" t="s">
        <v>21</v>
      </c>
      <c r="D23" s="262"/>
      <c r="E23" s="103">
        <v>0</v>
      </c>
      <c r="F23" s="103">
        <v>0</v>
      </c>
      <c r="G23" s="103">
        <v>0</v>
      </c>
      <c r="H23" s="263">
        <f t="shared" si="0"/>
        <v>0</v>
      </c>
      <c r="I23" s="263">
        <f t="shared" si="1"/>
        <v>0</v>
      </c>
      <c r="J23" s="100"/>
      <c r="K23" s="188"/>
      <c r="L23" s="188"/>
      <c r="M23" s="72" t="s">
        <v>197</v>
      </c>
      <c r="N23" s="72"/>
      <c r="O23" s="72"/>
    </row>
    <row r="24" spans="2:15" x14ac:dyDescent="0.25">
      <c r="B24" s="173"/>
      <c r="C24" s="262" t="s">
        <v>23</v>
      </c>
      <c r="D24" s="262"/>
      <c r="E24" s="103">
        <v>134993</v>
      </c>
      <c r="F24" s="103">
        <v>364603.41</v>
      </c>
      <c r="G24" s="103">
        <v>441592.83</v>
      </c>
      <c r="H24" s="263">
        <f t="shared" si="0"/>
        <v>58003.579999999958</v>
      </c>
      <c r="I24" s="263">
        <f t="shared" si="1"/>
        <v>-76989.420000000042</v>
      </c>
      <c r="J24" s="100"/>
    </row>
    <row r="25" spans="2:15" x14ac:dyDescent="0.25">
      <c r="B25" s="173"/>
      <c r="C25" s="212"/>
      <c r="D25" s="212"/>
      <c r="E25" s="264"/>
      <c r="F25" s="264"/>
      <c r="G25" s="264"/>
      <c r="H25" s="264"/>
      <c r="I25" s="264"/>
      <c r="J25" s="100"/>
    </row>
    <row r="26" spans="2:15" x14ac:dyDescent="0.25">
      <c r="B26" s="258"/>
      <c r="C26" s="99" t="s">
        <v>28</v>
      </c>
      <c r="D26" s="99"/>
      <c r="E26" s="259">
        <f>SUM(E28:E36)</f>
        <v>124657073</v>
      </c>
      <c r="F26" s="259">
        <f>SUM(F28:F36)</f>
        <v>2738373.46</v>
      </c>
      <c r="G26" s="259">
        <f>SUM(G28:G36)</f>
        <v>43406367.979999997</v>
      </c>
      <c r="H26" s="259">
        <f>SUM(H28:H36)</f>
        <v>83989078.479999989</v>
      </c>
      <c r="I26" s="259">
        <f>SUM(I28:I36)</f>
        <v>-40667994.520000011</v>
      </c>
      <c r="J26" s="260"/>
    </row>
    <row r="27" spans="2:15" x14ac:dyDescent="0.25">
      <c r="B27" s="173"/>
      <c r="C27" s="96"/>
      <c r="D27" s="212"/>
      <c r="E27" s="261"/>
      <c r="F27" s="261"/>
      <c r="G27" s="261"/>
      <c r="H27" s="261"/>
      <c r="I27" s="261"/>
      <c r="J27" s="100"/>
    </row>
    <row r="28" spans="2:15" x14ac:dyDescent="0.25">
      <c r="B28" s="173"/>
      <c r="C28" s="262" t="s">
        <v>30</v>
      </c>
      <c r="D28" s="262"/>
      <c r="E28" s="103">
        <v>0</v>
      </c>
      <c r="F28" s="103">
        <v>0</v>
      </c>
      <c r="G28" s="103">
        <v>0</v>
      </c>
      <c r="H28" s="263">
        <f>E28+F28-G28</f>
        <v>0</v>
      </c>
      <c r="I28" s="263">
        <f>H28-E28</f>
        <v>0</v>
      </c>
      <c r="J28" s="100"/>
    </row>
    <row r="29" spans="2:15" x14ac:dyDescent="0.25">
      <c r="B29" s="173"/>
      <c r="C29" s="262" t="s">
        <v>32</v>
      </c>
      <c r="D29" s="262"/>
      <c r="E29" s="103">
        <v>0</v>
      </c>
      <c r="F29" s="103">
        <v>0</v>
      </c>
      <c r="G29" s="103">
        <v>0</v>
      </c>
      <c r="H29" s="263">
        <f t="shared" ref="H29:H36" si="2">E29+F29-G29</f>
        <v>0</v>
      </c>
      <c r="I29" s="263">
        <f t="shared" ref="I29:I35" si="3">H29-E29</f>
        <v>0</v>
      </c>
      <c r="J29" s="100"/>
    </row>
    <row r="30" spans="2:15" x14ac:dyDescent="0.25">
      <c r="B30" s="173"/>
      <c r="C30" s="262" t="s">
        <v>34</v>
      </c>
      <c r="D30" s="262"/>
      <c r="E30" s="103">
        <v>0</v>
      </c>
      <c r="F30" s="103">
        <v>0</v>
      </c>
      <c r="G30" s="103">
        <v>0</v>
      </c>
      <c r="H30" s="263">
        <f t="shared" si="2"/>
        <v>0</v>
      </c>
      <c r="I30" s="263">
        <f t="shared" si="3"/>
        <v>0</v>
      </c>
      <c r="J30" s="100"/>
    </row>
    <row r="31" spans="2:15" x14ac:dyDescent="0.25">
      <c r="B31" s="173"/>
      <c r="C31" s="262" t="s">
        <v>198</v>
      </c>
      <c r="D31" s="262"/>
      <c r="E31" s="103">
        <v>184730481</v>
      </c>
      <c r="F31" s="103">
        <v>254130.48</v>
      </c>
      <c r="G31" s="103">
        <v>2184500</v>
      </c>
      <c r="H31" s="263">
        <f t="shared" si="2"/>
        <v>182800111.47999999</v>
      </c>
      <c r="I31" s="263">
        <f t="shared" si="3"/>
        <v>-1930369.5200000107</v>
      </c>
      <c r="J31" s="100"/>
    </row>
    <row r="32" spans="2:15" x14ac:dyDescent="0.25">
      <c r="B32" s="173"/>
      <c r="C32" s="262" t="s">
        <v>38</v>
      </c>
      <c r="D32" s="262"/>
      <c r="E32" s="103">
        <v>6960902</v>
      </c>
      <c r="F32" s="103">
        <v>262745.75</v>
      </c>
      <c r="G32" s="103">
        <v>0</v>
      </c>
      <c r="H32" s="263">
        <f t="shared" si="2"/>
        <v>7223647.75</v>
      </c>
      <c r="I32" s="263">
        <f t="shared" si="3"/>
        <v>262745.75</v>
      </c>
      <c r="J32" s="100"/>
    </row>
    <row r="33" spans="2:18" x14ac:dyDescent="0.25">
      <c r="B33" s="173"/>
      <c r="C33" s="262" t="s">
        <v>40</v>
      </c>
      <c r="D33" s="262"/>
      <c r="E33" s="103">
        <v>-67161875</v>
      </c>
      <c r="F33" s="103">
        <v>2120137</v>
      </c>
      <c r="G33" s="103">
        <v>41189980.549999997</v>
      </c>
      <c r="H33" s="263">
        <f t="shared" si="2"/>
        <v>-106231718.55</v>
      </c>
      <c r="I33" s="263">
        <f t="shared" si="3"/>
        <v>-39069843.549999997</v>
      </c>
      <c r="J33" s="100"/>
    </row>
    <row r="34" spans="2:18" x14ac:dyDescent="0.25">
      <c r="B34" s="173"/>
      <c r="C34" s="262" t="s">
        <v>42</v>
      </c>
      <c r="D34" s="262"/>
      <c r="E34" s="103">
        <v>45533</v>
      </c>
      <c r="F34" s="103">
        <v>0</v>
      </c>
      <c r="G34" s="103">
        <v>0</v>
      </c>
      <c r="H34" s="263">
        <f t="shared" si="2"/>
        <v>45533</v>
      </c>
      <c r="I34" s="263">
        <f t="shared" si="3"/>
        <v>0</v>
      </c>
      <c r="J34" s="100"/>
    </row>
    <row r="35" spans="2:18" x14ac:dyDescent="0.25">
      <c r="B35" s="173"/>
      <c r="C35" s="262" t="s">
        <v>43</v>
      </c>
      <c r="D35" s="262"/>
      <c r="E35" s="103">
        <v>-43769</v>
      </c>
      <c r="F35" s="103">
        <v>0</v>
      </c>
      <c r="G35" s="103">
        <v>534</v>
      </c>
      <c r="H35" s="263">
        <f t="shared" si="2"/>
        <v>-44303</v>
      </c>
      <c r="I35" s="263">
        <f t="shared" si="3"/>
        <v>-534</v>
      </c>
      <c r="J35" s="100"/>
    </row>
    <row r="36" spans="2:18" x14ac:dyDescent="0.25">
      <c r="B36" s="173"/>
      <c r="C36" s="262" t="s">
        <v>45</v>
      </c>
      <c r="D36" s="262"/>
      <c r="E36" s="103">
        <v>125801</v>
      </c>
      <c r="F36" s="103">
        <v>101360.23</v>
      </c>
      <c r="G36" s="103">
        <v>31353.43</v>
      </c>
      <c r="H36" s="263">
        <f t="shared" si="2"/>
        <v>195807.8</v>
      </c>
      <c r="I36" s="263">
        <f>H36-E36</f>
        <v>70006.799999999988</v>
      </c>
      <c r="J36" s="100"/>
    </row>
    <row r="37" spans="2:18" x14ac:dyDescent="0.25">
      <c r="B37" s="173"/>
      <c r="C37" s="212"/>
      <c r="D37" s="212"/>
      <c r="E37" s="264"/>
      <c r="F37" s="261"/>
      <c r="G37" s="261"/>
      <c r="H37" s="261"/>
      <c r="I37" s="261"/>
      <c r="J37" s="100"/>
    </row>
    <row r="38" spans="2:18" x14ac:dyDescent="0.25">
      <c r="B38" s="253"/>
      <c r="C38" s="254" t="s">
        <v>49</v>
      </c>
      <c r="D38" s="254"/>
      <c r="E38" s="259">
        <f>E16+E26</f>
        <v>164134528</v>
      </c>
      <c r="F38" s="259">
        <f>F16+F26</f>
        <v>220473056.5</v>
      </c>
      <c r="G38" s="259">
        <f>G16+G26</f>
        <v>267951904.15000001</v>
      </c>
      <c r="H38" s="259">
        <f>H16+H26</f>
        <v>116655680.34999999</v>
      </c>
      <c r="I38" s="259">
        <f>I16+I26</f>
        <v>-47478847.650000013</v>
      </c>
      <c r="J38" s="256"/>
    </row>
    <row r="39" spans="2:18" x14ac:dyDescent="0.25">
      <c r="B39" s="265"/>
      <c r="C39" s="266"/>
      <c r="D39" s="266"/>
      <c r="E39" s="266"/>
      <c r="F39" s="266"/>
      <c r="G39" s="266"/>
      <c r="H39" s="266"/>
      <c r="I39" s="266"/>
      <c r="J39" s="267"/>
    </row>
    <row r="40" spans="2:18" x14ac:dyDescent="0.25">
      <c r="B40" s="268"/>
      <c r="C40" s="269"/>
      <c r="D40" s="270"/>
      <c r="F40" s="268"/>
      <c r="G40" s="268"/>
      <c r="H40" s="268"/>
      <c r="I40" s="268"/>
      <c r="J40" s="268"/>
    </row>
    <row r="41" spans="2:18" x14ac:dyDescent="0.25">
      <c r="B41" s="72"/>
      <c r="C41" s="102" t="s">
        <v>187</v>
      </c>
      <c r="D41" s="102"/>
      <c r="E41" s="102"/>
      <c r="F41" s="102"/>
      <c r="G41" s="102"/>
      <c r="H41" s="102"/>
      <c r="I41" s="102"/>
      <c r="J41" s="105"/>
      <c r="K41" s="105"/>
      <c r="L41" s="72"/>
      <c r="M41" s="72"/>
      <c r="N41" s="72"/>
      <c r="O41" s="72"/>
      <c r="P41" s="72"/>
      <c r="Q41" s="72"/>
      <c r="R41" s="72"/>
    </row>
    <row r="42" spans="2:18" x14ac:dyDescent="0.25">
      <c r="B42" s="72"/>
      <c r="C42" s="271"/>
      <c r="D42" s="271"/>
      <c r="E42" s="271"/>
      <c r="F42" s="271"/>
      <c r="G42" s="271"/>
      <c r="H42" s="271"/>
      <c r="I42" s="271"/>
      <c r="J42" s="105"/>
      <c r="K42" s="105"/>
      <c r="L42" s="72"/>
      <c r="M42" s="72"/>
      <c r="N42" s="72"/>
      <c r="O42" s="72"/>
      <c r="P42" s="72"/>
      <c r="Q42" s="72"/>
      <c r="R42" s="72"/>
    </row>
    <row r="43" spans="2:18" x14ac:dyDescent="0.25">
      <c r="B43" s="72"/>
      <c r="C43" s="271"/>
      <c r="D43" s="271"/>
      <c r="E43" s="271"/>
      <c r="F43" s="271"/>
      <c r="G43" s="271"/>
      <c r="H43" s="271"/>
      <c r="I43" s="271"/>
      <c r="J43" s="105"/>
      <c r="K43" s="105"/>
      <c r="L43" s="72"/>
      <c r="M43" s="72"/>
      <c r="N43" s="72"/>
      <c r="O43" s="72"/>
      <c r="P43" s="72"/>
      <c r="Q43" s="72"/>
      <c r="R43" s="72"/>
    </row>
    <row r="44" spans="2:18" x14ac:dyDescent="0.25">
      <c r="B44" s="72"/>
      <c r="C44" s="271"/>
      <c r="D44" s="271"/>
      <c r="E44" s="271"/>
      <c r="F44" s="271"/>
      <c r="G44" s="271"/>
      <c r="H44" s="271"/>
      <c r="I44" s="271"/>
      <c r="J44" s="105"/>
      <c r="K44" s="105"/>
      <c r="L44" s="72"/>
      <c r="M44" s="72"/>
      <c r="N44" s="72"/>
      <c r="O44" s="72"/>
      <c r="P44" s="72"/>
      <c r="Q44" s="72"/>
      <c r="R44" s="72"/>
    </row>
    <row r="45" spans="2:18" x14ac:dyDescent="0.25">
      <c r="B45" s="72"/>
      <c r="C45" s="271"/>
      <c r="D45" s="271"/>
      <c r="E45" s="271"/>
      <c r="F45" s="271"/>
      <c r="G45" s="271"/>
      <c r="H45" s="271"/>
      <c r="I45" s="271"/>
      <c r="J45" s="105"/>
      <c r="K45" s="105"/>
      <c r="L45" s="72"/>
      <c r="M45" s="72"/>
      <c r="N45" s="72"/>
      <c r="O45" s="72"/>
      <c r="P45" s="72"/>
      <c r="Q45" s="72"/>
      <c r="R45" s="72"/>
    </row>
    <row r="46" spans="2:18" x14ac:dyDescent="0.25">
      <c r="B46" s="72"/>
      <c r="C46" s="105"/>
      <c r="D46" s="122"/>
      <c r="E46" s="123"/>
      <c r="F46" s="123"/>
      <c r="G46" s="72"/>
      <c r="H46" s="124"/>
      <c r="I46" s="122"/>
      <c r="J46" s="123"/>
      <c r="K46" s="123"/>
      <c r="L46" s="72"/>
      <c r="M46" s="72"/>
      <c r="N46" s="72"/>
      <c r="O46" s="72"/>
      <c r="P46" s="72"/>
      <c r="Q46" s="72"/>
      <c r="R46" s="72"/>
    </row>
    <row r="47" spans="2:18" x14ac:dyDescent="0.25">
      <c r="B47" s="72"/>
      <c r="C47" s="272"/>
      <c r="D47" s="272"/>
      <c r="E47" s="123"/>
      <c r="F47" s="273"/>
      <c r="G47" s="273"/>
      <c r="H47" s="273"/>
      <c r="I47" s="274"/>
      <c r="J47" s="123"/>
      <c r="K47" s="123"/>
      <c r="L47" s="72"/>
      <c r="M47" s="72"/>
      <c r="N47" s="72"/>
      <c r="O47" s="72"/>
      <c r="P47" s="72"/>
      <c r="Q47" s="72"/>
      <c r="R47" s="72"/>
    </row>
    <row r="48" spans="2:18" x14ac:dyDescent="0.25">
      <c r="B48" s="72"/>
      <c r="C48" s="66" t="s">
        <v>66</v>
      </c>
      <c r="D48" s="66"/>
      <c r="E48" s="80"/>
      <c r="F48" s="67" t="s">
        <v>67</v>
      </c>
      <c r="G48" s="67"/>
      <c r="H48" s="67"/>
      <c r="I48" s="274"/>
      <c r="J48" s="128"/>
      <c r="K48" s="72"/>
      <c r="Q48" s="72"/>
      <c r="R48" s="72"/>
    </row>
    <row r="49" spans="2:18" ht="15" customHeight="1" x14ac:dyDescent="0.25">
      <c r="B49" s="72"/>
      <c r="C49" s="69" t="s">
        <v>68</v>
      </c>
      <c r="D49" s="69"/>
      <c r="E49" s="275"/>
      <c r="F49" s="71" t="s">
        <v>69</v>
      </c>
      <c r="G49" s="71"/>
      <c r="H49" s="71"/>
      <c r="I49" s="131"/>
      <c r="J49" s="128"/>
      <c r="K49" s="72"/>
      <c r="Q49" s="72"/>
      <c r="R49" s="72"/>
    </row>
    <row r="50" spans="2:18" x14ac:dyDescent="0.25">
      <c r="C50" s="72"/>
      <c r="D50" s="72"/>
      <c r="E50" s="83"/>
      <c r="F50" s="72"/>
      <c r="G50" s="72"/>
      <c r="H50" s="72"/>
    </row>
    <row r="51" spans="2:18" hidden="1" x14ac:dyDescent="0.25">
      <c r="C51" s="72"/>
      <c r="D51" s="72"/>
      <c r="E51" s="83"/>
      <c r="F51" s="72"/>
      <c r="G51" s="72"/>
      <c r="H51" s="72"/>
    </row>
  </sheetData>
  <mergeCells count="40">
    <mergeCell ref="C48:D48"/>
    <mergeCell ref="F48:H48"/>
    <mergeCell ref="C49:D49"/>
    <mergeCell ref="F49:H49"/>
    <mergeCell ref="C35:D35"/>
    <mergeCell ref="C36:D36"/>
    <mergeCell ref="C38:D38"/>
    <mergeCell ref="B39:J39"/>
    <mergeCell ref="C41:I41"/>
    <mergeCell ref="C47:D47"/>
    <mergeCell ref="C29:D29"/>
    <mergeCell ref="C30:D30"/>
    <mergeCell ref="C31:D31"/>
    <mergeCell ref="C32:D32"/>
    <mergeCell ref="C33:D33"/>
    <mergeCell ref="C34:D34"/>
    <mergeCell ref="C21:D21"/>
    <mergeCell ref="C22:D22"/>
    <mergeCell ref="C23:D23"/>
    <mergeCell ref="C24:D24"/>
    <mergeCell ref="C26:D26"/>
    <mergeCell ref="C28:D28"/>
    <mergeCell ref="B13:J13"/>
    <mergeCell ref="C14:D14"/>
    <mergeCell ref="C16:D16"/>
    <mergeCell ref="C18:D18"/>
    <mergeCell ref="C19:D19"/>
    <mergeCell ref="C20:D20"/>
    <mergeCell ref="D6:H6"/>
    <mergeCell ref="D7:H7"/>
    <mergeCell ref="B8:J8"/>
    <mergeCell ref="B9:J9"/>
    <mergeCell ref="C10:D11"/>
    <mergeCell ref="B12:J12"/>
    <mergeCell ref="D1:F1"/>
    <mergeCell ref="G1:I1"/>
    <mergeCell ref="K1:L1"/>
    <mergeCell ref="D3:H3"/>
    <mergeCell ref="D4:H4"/>
    <mergeCell ref="D5:H5"/>
  </mergeCells>
  <pageMargins left="0.70866141732283472" right="0.70866141732283472" top="0.74803149606299213" bottom="0.74803149606299213" header="0.31496062992125984" footer="0.31496062992125984"/>
  <pageSetup scale="73" orientation="landscape"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VT53"/>
  <sheetViews>
    <sheetView showGridLines="0" zoomScale="80" zoomScaleNormal="80" workbookViewId="0">
      <selection activeCell="L16" sqref="L16"/>
    </sheetView>
  </sheetViews>
  <sheetFormatPr baseColWidth="10" defaultColWidth="0" defaultRowHeight="15" customHeight="1" zeroHeight="1" x14ac:dyDescent="0.25"/>
  <cols>
    <col min="1" max="1" width="2.42578125" customWidth="1"/>
    <col min="2" max="2" width="3" customWidth="1"/>
    <col min="3" max="4" width="11.42578125" customWidth="1"/>
    <col min="5" max="5" width="23.5703125" customWidth="1"/>
    <col min="6" max="6" width="2.85546875" customWidth="1"/>
    <col min="7" max="10" width="21" customWidth="1"/>
    <col min="11" max="11" width="2.7109375" customWidth="1"/>
    <col min="12" max="12" width="3.7109375" customWidth="1"/>
    <col min="19" max="256" width="11.42578125" hidden="1"/>
    <col min="257" max="257" width="2.42578125" customWidth="1"/>
    <col min="258" max="258" width="3" customWidth="1"/>
    <col min="259" max="260" width="11.42578125" customWidth="1"/>
    <col min="261" max="261" width="23.5703125" customWidth="1"/>
    <col min="262" max="262" width="2.85546875" customWidth="1"/>
    <col min="263" max="266" width="21" customWidth="1"/>
    <col min="267" max="267" width="2.7109375" customWidth="1"/>
    <col min="268" max="268" width="3.7109375" customWidth="1"/>
    <col min="269" max="512" width="11.42578125" hidden="1"/>
    <col min="513" max="513" width="2.42578125" customWidth="1"/>
    <col min="514" max="514" width="3" customWidth="1"/>
    <col min="515" max="516" width="11.42578125" customWidth="1"/>
    <col min="517" max="517" width="23.5703125" customWidth="1"/>
    <col min="518" max="518" width="2.85546875" customWidth="1"/>
    <col min="519" max="522" width="21" customWidth="1"/>
    <col min="523" max="523" width="2.7109375" customWidth="1"/>
    <col min="524" max="524" width="3.7109375" customWidth="1"/>
    <col min="525" max="768" width="11.42578125" hidden="1"/>
    <col min="769" max="769" width="2.42578125" customWidth="1"/>
    <col min="770" max="770" width="3" customWidth="1"/>
    <col min="771" max="772" width="11.42578125" customWidth="1"/>
    <col min="773" max="773" width="23.5703125" customWidth="1"/>
    <col min="774" max="774" width="2.85546875" customWidth="1"/>
    <col min="775" max="778" width="21" customWidth="1"/>
    <col min="779" max="779" width="2.7109375" customWidth="1"/>
    <col min="780" max="780" width="3.7109375" customWidth="1"/>
    <col min="781" max="1024" width="11.42578125" hidden="1"/>
    <col min="1025" max="1025" width="2.42578125" customWidth="1"/>
    <col min="1026" max="1026" width="3" customWidth="1"/>
    <col min="1027" max="1028" width="11.42578125" customWidth="1"/>
    <col min="1029" max="1029" width="23.5703125" customWidth="1"/>
    <col min="1030" max="1030" width="2.85546875" customWidth="1"/>
    <col min="1031" max="1034" width="21" customWidth="1"/>
    <col min="1035" max="1035" width="2.7109375" customWidth="1"/>
    <col min="1036" max="1036" width="3.7109375" customWidth="1"/>
    <col min="1037" max="1280" width="11.42578125" hidden="1"/>
    <col min="1281" max="1281" width="2.42578125" customWidth="1"/>
    <col min="1282" max="1282" width="3" customWidth="1"/>
    <col min="1283" max="1284" width="11.42578125" customWidth="1"/>
    <col min="1285" max="1285" width="23.5703125" customWidth="1"/>
    <col min="1286" max="1286" width="2.85546875" customWidth="1"/>
    <col min="1287" max="1290" width="21" customWidth="1"/>
    <col min="1291" max="1291" width="2.7109375" customWidth="1"/>
    <col min="1292" max="1292" width="3.7109375" customWidth="1"/>
    <col min="1293" max="1536" width="11.42578125" hidden="1"/>
    <col min="1537" max="1537" width="2.42578125" customWidth="1"/>
    <col min="1538" max="1538" width="3" customWidth="1"/>
    <col min="1539" max="1540" width="11.42578125" customWidth="1"/>
    <col min="1541" max="1541" width="23.5703125" customWidth="1"/>
    <col min="1542" max="1542" width="2.85546875" customWidth="1"/>
    <col min="1543" max="1546" width="21" customWidth="1"/>
    <col min="1547" max="1547" width="2.7109375" customWidth="1"/>
    <col min="1548" max="1548" width="3.7109375" customWidth="1"/>
    <col min="1549" max="1792" width="11.42578125" hidden="1"/>
    <col min="1793" max="1793" width="2.42578125" customWidth="1"/>
    <col min="1794" max="1794" width="3" customWidth="1"/>
    <col min="1795" max="1796" width="11.42578125" customWidth="1"/>
    <col min="1797" max="1797" width="23.5703125" customWidth="1"/>
    <col min="1798" max="1798" width="2.85546875" customWidth="1"/>
    <col min="1799" max="1802" width="21" customWidth="1"/>
    <col min="1803" max="1803" width="2.7109375" customWidth="1"/>
    <col min="1804" max="1804" width="3.7109375" customWidth="1"/>
    <col min="1805" max="2048" width="11.42578125" hidden="1"/>
    <col min="2049" max="2049" width="2.42578125" customWidth="1"/>
    <col min="2050" max="2050" width="3" customWidth="1"/>
    <col min="2051" max="2052" width="11.42578125" customWidth="1"/>
    <col min="2053" max="2053" width="23.5703125" customWidth="1"/>
    <col min="2054" max="2054" width="2.85546875" customWidth="1"/>
    <col min="2055" max="2058" width="21" customWidth="1"/>
    <col min="2059" max="2059" width="2.7109375" customWidth="1"/>
    <col min="2060" max="2060" width="3.7109375" customWidth="1"/>
    <col min="2061" max="2304" width="11.42578125" hidden="1"/>
    <col min="2305" max="2305" width="2.42578125" customWidth="1"/>
    <col min="2306" max="2306" width="3" customWidth="1"/>
    <col min="2307" max="2308" width="11.42578125" customWidth="1"/>
    <col min="2309" max="2309" width="23.5703125" customWidth="1"/>
    <col min="2310" max="2310" width="2.85546875" customWidth="1"/>
    <col min="2311" max="2314" width="21" customWidth="1"/>
    <col min="2315" max="2315" width="2.7109375" customWidth="1"/>
    <col min="2316" max="2316" width="3.7109375" customWidth="1"/>
    <col min="2317" max="2560" width="11.42578125" hidden="1"/>
    <col min="2561" max="2561" width="2.42578125" customWidth="1"/>
    <col min="2562" max="2562" width="3" customWidth="1"/>
    <col min="2563" max="2564" width="11.42578125" customWidth="1"/>
    <col min="2565" max="2565" width="23.5703125" customWidth="1"/>
    <col min="2566" max="2566" width="2.85546875" customWidth="1"/>
    <col min="2567" max="2570" width="21" customWidth="1"/>
    <col min="2571" max="2571" width="2.7109375" customWidth="1"/>
    <col min="2572" max="2572" width="3.7109375" customWidth="1"/>
    <col min="2573" max="2816" width="11.42578125" hidden="1"/>
    <col min="2817" max="2817" width="2.42578125" customWidth="1"/>
    <col min="2818" max="2818" width="3" customWidth="1"/>
    <col min="2819" max="2820" width="11.42578125" customWidth="1"/>
    <col min="2821" max="2821" width="23.5703125" customWidth="1"/>
    <col min="2822" max="2822" width="2.85546875" customWidth="1"/>
    <col min="2823" max="2826" width="21" customWidth="1"/>
    <col min="2827" max="2827" width="2.7109375" customWidth="1"/>
    <col min="2828" max="2828" width="3.7109375" customWidth="1"/>
    <col min="2829" max="3072" width="11.42578125" hidden="1"/>
    <col min="3073" max="3073" width="2.42578125" customWidth="1"/>
    <col min="3074" max="3074" width="3" customWidth="1"/>
    <col min="3075" max="3076" width="11.42578125" customWidth="1"/>
    <col min="3077" max="3077" width="23.5703125" customWidth="1"/>
    <col min="3078" max="3078" width="2.85546875" customWidth="1"/>
    <col min="3079" max="3082" width="21" customWidth="1"/>
    <col min="3083" max="3083" width="2.7109375" customWidth="1"/>
    <col min="3084" max="3084" width="3.7109375" customWidth="1"/>
    <col min="3085" max="3328" width="11.42578125" hidden="1"/>
    <col min="3329" max="3329" width="2.42578125" customWidth="1"/>
    <col min="3330" max="3330" width="3" customWidth="1"/>
    <col min="3331" max="3332" width="11.42578125" customWidth="1"/>
    <col min="3333" max="3333" width="23.5703125" customWidth="1"/>
    <col min="3334" max="3334" width="2.85546875" customWidth="1"/>
    <col min="3335" max="3338" width="21" customWidth="1"/>
    <col min="3339" max="3339" width="2.7109375" customWidth="1"/>
    <col min="3340" max="3340" width="3.7109375" customWidth="1"/>
    <col min="3341" max="3584" width="11.42578125" hidden="1"/>
    <col min="3585" max="3585" width="2.42578125" customWidth="1"/>
    <col min="3586" max="3586" width="3" customWidth="1"/>
    <col min="3587" max="3588" width="11.42578125" customWidth="1"/>
    <col min="3589" max="3589" width="23.5703125" customWidth="1"/>
    <col min="3590" max="3590" width="2.85546875" customWidth="1"/>
    <col min="3591" max="3594" width="21" customWidth="1"/>
    <col min="3595" max="3595" width="2.7109375" customWidth="1"/>
    <col min="3596" max="3596" width="3.7109375" customWidth="1"/>
    <col min="3597" max="3840" width="11.42578125" hidden="1"/>
    <col min="3841" max="3841" width="2.42578125" customWidth="1"/>
    <col min="3842" max="3842" width="3" customWidth="1"/>
    <col min="3843" max="3844" width="11.42578125" customWidth="1"/>
    <col min="3845" max="3845" width="23.5703125" customWidth="1"/>
    <col min="3846" max="3846" width="2.85546875" customWidth="1"/>
    <col min="3847" max="3850" width="21" customWidth="1"/>
    <col min="3851" max="3851" width="2.7109375" customWidth="1"/>
    <col min="3852" max="3852" width="3.7109375" customWidth="1"/>
    <col min="3853" max="4096" width="11.42578125" hidden="1"/>
    <col min="4097" max="4097" width="2.42578125" customWidth="1"/>
    <col min="4098" max="4098" width="3" customWidth="1"/>
    <col min="4099" max="4100" width="11.42578125" customWidth="1"/>
    <col min="4101" max="4101" width="23.5703125" customWidth="1"/>
    <col min="4102" max="4102" width="2.85546875" customWidth="1"/>
    <col min="4103" max="4106" width="21" customWidth="1"/>
    <col min="4107" max="4107" width="2.7109375" customWidth="1"/>
    <col min="4108" max="4108" width="3.7109375" customWidth="1"/>
    <col min="4109" max="4352" width="11.42578125" hidden="1"/>
    <col min="4353" max="4353" width="2.42578125" customWidth="1"/>
    <col min="4354" max="4354" width="3" customWidth="1"/>
    <col min="4355" max="4356" width="11.42578125" customWidth="1"/>
    <col min="4357" max="4357" width="23.5703125" customWidth="1"/>
    <col min="4358" max="4358" width="2.85546875" customWidth="1"/>
    <col min="4359" max="4362" width="21" customWidth="1"/>
    <col min="4363" max="4363" width="2.7109375" customWidth="1"/>
    <col min="4364" max="4364" width="3.7109375" customWidth="1"/>
    <col min="4365" max="4608" width="11.42578125" hidden="1"/>
    <col min="4609" max="4609" width="2.42578125" customWidth="1"/>
    <col min="4610" max="4610" width="3" customWidth="1"/>
    <col min="4611" max="4612" width="11.42578125" customWidth="1"/>
    <col min="4613" max="4613" width="23.5703125" customWidth="1"/>
    <col min="4614" max="4614" width="2.85546875" customWidth="1"/>
    <col min="4615" max="4618" width="21" customWidth="1"/>
    <col min="4619" max="4619" width="2.7109375" customWidth="1"/>
    <col min="4620" max="4620" width="3.7109375" customWidth="1"/>
    <col min="4621" max="4864" width="11.42578125" hidden="1"/>
    <col min="4865" max="4865" width="2.42578125" customWidth="1"/>
    <col min="4866" max="4866" width="3" customWidth="1"/>
    <col min="4867" max="4868" width="11.42578125" customWidth="1"/>
    <col min="4869" max="4869" width="23.5703125" customWidth="1"/>
    <col min="4870" max="4870" width="2.85546875" customWidth="1"/>
    <col min="4871" max="4874" width="21" customWidth="1"/>
    <col min="4875" max="4875" width="2.7109375" customWidth="1"/>
    <col min="4876" max="4876" width="3.7109375" customWidth="1"/>
    <col min="4877" max="5120" width="11.42578125" hidden="1"/>
    <col min="5121" max="5121" width="2.42578125" customWidth="1"/>
    <col min="5122" max="5122" width="3" customWidth="1"/>
    <col min="5123" max="5124" width="11.42578125" customWidth="1"/>
    <col min="5125" max="5125" width="23.5703125" customWidth="1"/>
    <col min="5126" max="5126" width="2.85546875" customWidth="1"/>
    <col min="5127" max="5130" width="21" customWidth="1"/>
    <col min="5131" max="5131" width="2.7109375" customWidth="1"/>
    <col min="5132" max="5132" width="3.7109375" customWidth="1"/>
    <col min="5133" max="5376" width="11.42578125" hidden="1"/>
    <col min="5377" max="5377" width="2.42578125" customWidth="1"/>
    <col min="5378" max="5378" width="3" customWidth="1"/>
    <col min="5379" max="5380" width="11.42578125" customWidth="1"/>
    <col min="5381" max="5381" width="23.5703125" customWidth="1"/>
    <col min="5382" max="5382" width="2.85546875" customWidth="1"/>
    <col min="5383" max="5386" width="21" customWidth="1"/>
    <col min="5387" max="5387" width="2.7109375" customWidth="1"/>
    <col min="5388" max="5388" width="3.7109375" customWidth="1"/>
    <col min="5389" max="5632" width="11.42578125" hidden="1"/>
    <col min="5633" max="5633" width="2.42578125" customWidth="1"/>
    <col min="5634" max="5634" width="3" customWidth="1"/>
    <col min="5635" max="5636" width="11.42578125" customWidth="1"/>
    <col min="5637" max="5637" width="23.5703125" customWidth="1"/>
    <col min="5638" max="5638" width="2.85546875" customWidth="1"/>
    <col min="5639" max="5642" width="21" customWidth="1"/>
    <col min="5643" max="5643" width="2.7109375" customWidth="1"/>
    <col min="5644" max="5644" width="3.7109375" customWidth="1"/>
    <col min="5645" max="5888" width="11.42578125" hidden="1"/>
    <col min="5889" max="5889" width="2.42578125" customWidth="1"/>
    <col min="5890" max="5890" width="3" customWidth="1"/>
    <col min="5891" max="5892" width="11.42578125" customWidth="1"/>
    <col min="5893" max="5893" width="23.5703125" customWidth="1"/>
    <col min="5894" max="5894" width="2.85546875" customWidth="1"/>
    <col min="5895" max="5898" width="21" customWidth="1"/>
    <col min="5899" max="5899" width="2.7109375" customWidth="1"/>
    <col min="5900" max="5900" width="3.7109375" customWidth="1"/>
    <col min="5901" max="6144" width="11.42578125" hidden="1"/>
    <col min="6145" max="6145" width="2.42578125" customWidth="1"/>
    <col min="6146" max="6146" width="3" customWidth="1"/>
    <col min="6147" max="6148" width="11.42578125" customWidth="1"/>
    <col min="6149" max="6149" width="23.5703125" customWidth="1"/>
    <col min="6150" max="6150" width="2.85546875" customWidth="1"/>
    <col min="6151" max="6154" width="21" customWidth="1"/>
    <col min="6155" max="6155" width="2.7109375" customWidth="1"/>
    <col min="6156" max="6156" width="3.7109375" customWidth="1"/>
    <col min="6157" max="6400" width="11.42578125" hidden="1"/>
    <col min="6401" max="6401" width="2.42578125" customWidth="1"/>
    <col min="6402" max="6402" width="3" customWidth="1"/>
    <col min="6403" max="6404" width="11.42578125" customWidth="1"/>
    <col min="6405" max="6405" width="23.5703125" customWidth="1"/>
    <col min="6406" max="6406" width="2.85546875" customWidth="1"/>
    <col min="6407" max="6410" width="21" customWidth="1"/>
    <col min="6411" max="6411" width="2.7109375" customWidth="1"/>
    <col min="6412" max="6412" width="3.7109375" customWidth="1"/>
    <col min="6413" max="6656" width="11.42578125" hidden="1"/>
    <col min="6657" max="6657" width="2.42578125" customWidth="1"/>
    <col min="6658" max="6658" width="3" customWidth="1"/>
    <col min="6659" max="6660" width="11.42578125" customWidth="1"/>
    <col min="6661" max="6661" width="23.5703125" customWidth="1"/>
    <col min="6662" max="6662" width="2.85546875" customWidth="1"/>
    <col min="6663" max="6666" width="21" customWidth="1"/>
    <col min="6667" max="6667" width="2.7109375" customWidth="1"/>
    <col min="6668" max="6668" width="3.7109375" customWidth="1"/>
    <col min="6669" max="6912" width="11.42578125" hidden="1"/>
    <col min="6913" max="6913" width="2.42578125" customWidth="1"/>
    <col min="6914" max="6914" width="3" customWidth="1"/>
    <col min="6915" max="6916" width="11.42578125" customWidth="1"/>
    <col min="6917" max="6917" width="23.5703125" customWidth="1"/>
    <col min="6918" max="6918" width="2.85546875" customWidth="1"/>
    <col min="6919" max="6922" width="21" customWidth="1"/>
    <col min="6923" max="6923" width="2.7109375" customWidth="1"/>
    <col min="6924" max="6924" width="3.7109375" customWidth="1"/>
    <col min="6925" max="7168" width="11.42578125" hidden="1"/>
    <col min="7169" max="7169" width="2.42578125" customWidth="1"/>
    <col min="7170" max="7170" width="3" customWidth="1"/>
    <col min="7171" max="7172" width="11.42578125" customWidth="1"/>
    <col min="7173" max="7173" width="23.5703125" customWidth="1"/>
    <col min="7174" max="7174" width="2.85546875" customWidth="1"/>
    <col min="7175" max="7178" width="21" customWidth="1"/>
    <col min="7179" max="7179" width="2.7109375" customWidth="1"/>
    <col min="7180" max="7180" width="3.7109375" customWidth="1"/>
    <col min="7181" max="7424" width="11.42578125" hidden="1"/>
    <col min="7425" max="7425" width="2.42578125" customWidth="1"/>
    <col min="7426" max="7426" width="3" customWidth="1"/>
    <col min="7427" max="7428" width="11.42578125" customWidth="1"/>
    <col min="7429" max="7429" width="23.5703125" customWidth="1"/>
    <col min="7430" max="7430" width="2.85546875" customWidth="1"/>
    <col min="7431" max="7434" width="21" customWidth="1"/>
    <col min="7435" max="7435" width="2.7109375" customWidth="1"/>
    <col min="7436" max="7436" width="3.7109375" customWidth="1"/>
    <col min="7437" max="7680" width="11.42578125" hidden="1"/>
    <col min="7681" max="7681" width="2.42578125" customWidth="1"/>
    <col min="7682" max="7682" width="3" customWidth="1"/>
    <col min="7683" max="7684" width="11.42578125" customWidth="1"/>
    <col min="7685" max="7685" width="23.5703125" customWidth="1"/>
    <col min="7686" max="7686" width="2.85546875" customWidth="1"/>
    <col min="7687" max="7690" width="21" customWidth="1"/>
    <col min="7691" max="7691" width="2.7109375" customWidth="1"/>
    <col min="7692" max="7692" width="3.7109375" customWidth="1"/>
    <col min="7693" max="7936" width="11.42578125" hidden="1"/>
    <col min="7937" max="7937" width="2.42578125" customWidth="1"/>
    <col min="7938" max="7938" width="3" customWidth="1"/>
    <col min="7939" max="7940" width="11.42578125" customWidth="1"/>
    <col min="7941" max="7941" width="23.5703125" customWidth="1"/>
    <col min="7942" max="7942" width="2.85546875" customWidth="1"/>
    <col min="7943" max="7946" width="21" customWidth="1"/>
    <col min="7947" max="7947" width="2.7109375" customWidth="1"/>
    <col min="7948" max="7948" width="3.7109375" customWidth="1"/>
    <col min="7949" max="8192" width="11.42578125" hidden="1"/>
    <col min="8193" max="8193" width="2.42578125" customWidth="1"/>
    <col min="8194" max="8194" width="3" customWidth="1"/>
    <col min="8195" max="8196" width="11.42578125" customWidth="1"/>
    <col min="8197" max="8197" width="23.5703125" customWidth="1"/>
    <col min="8198" max="8198" width="2.85546875" customWidth="1"/>
    <col min="8199" max="8202" width="21" customWidth="1"/>
    <col min="8203" max="8203" width="2.7109375" customWidth="1"/>
    <col min="8204" max="8204" width="3.7109375" customWidth="1"/>
    <col min="8205" max="8448" width="11.42578125" hidden="1"/>
    <col min="8449" max="8449" width="2.42578125" customWidth="1"/>
    <col min="8450" max="8450" width="3" customWidth="1"/>
    <col min="8451" max="8452" width="11.42578125" customWidth="1"/>
    <col min="8453" max="8453" width="23.5703125" customWidth="1"/>
    <col min="8454" max="8454" width="2.85546875" customWidth="1"/>
    <col min="8455" max="8458" width="21" customWidth="1"/>
    <col min="8459" max="8459" width="2.7109375" customWidth="1"/>
    <col min="8460" max="8460" width="3.7109375" customWidth="1"/>
    <col min="8461" max="8704" width="11.42578125" hidden="1"/>
    <col min="8705" max="8705" width="2.42578125" customWidth="1"/>
    <col min="8706" max="8706" width="3" customWidth="1"/>
    <col min="8707" max="8708" width="11.42578125" customWidth="1"/>
    <col min="8709" max="8709" width="23.5703125" customWidth="1"/>
    <col min="8710" max="8710" width="2.85546875" customWidth="1"/>
    <col min="8711" max="8714" width="21" customWidth="1"/>
    <col min="8715" max="8715" width="2.7109375" customWidth="1"/>
    <col min="8716" max="8716" width="3.7109375" customWidth="1"/>
    <col min="8717" max="8960" width="11.42578125" hidden="1"/>
    <col min="8961" max="8961" width="2.42578125" customWidth="1"/>
    <col min="8962" max="8962" width="3" customWidth="1"/>
    <col min="8963" max="8964" width="11.42578125" customWidth="1"/>
    <col min="8965" max="8965" width="23.5703125" customWidth="1"/>
    <col min="8966" max="8966" width="2.85546875" customWidth="1"/>
    <col min="8967" max="8970" width="21" customWidth="1"/>
    <col min="8971" max="8971" width="2.7109375" customWidth="1"/>
    <col min="8972" max="8972" width="3.7109375" customWidth="1"/>
    <col min="8973" max="9216" width="11.42578125" hidden="1"/>
    <col min="9217" max="9217" width="2.42578125" customWidth="1"/>
    <col min="9218" max="9218" width="3" customWidth="1"/>
    <col min="9219" max="9220" width="11.42578125" customWidth="1"/>
    <col min="9221" max="9221" width="23.5703125" customWidth="1"/>
    <col min="9222" max="9222" width="2.85546875" customWidth="1"/>
    <col min="9223" max="9226" width="21" customWidth="1"/>
    <col min="9227" max="9227" width="2.7109375" customWidth="1"/>
    <col min="9228" max="9228" width="3.7109375" customWidth="1"/>
    <col min="9229" max="9472" width="11.42578125" hidden="1"/>
    <col min="9473" max="9473" width="2.42578125" customWidth="1"/>
    <col min="9474" max="9474" width="3" customWidth="1"/>
    <col min="9475" max="9476" width="11.42578125" customWidth="1"/>
    <col min="9477" max="9477" width="23.5703125" customWidth="1"/>
    <col min="9478" max="9478" width="2.85546875" customWidth="1"/>
    <col min="9479" max="9482" width="21" customWidth="1"/>
    <col min="9483" max="9483" width="2.7109375" customWidth="1"/>
    <col min="9484" max="9484" width="3.7109375" customWidth="1"/>
    <col min="9485" max="9728" width="11.42578125" hidden="1"/>
    <col min="9729" max="9729" width="2.42578125" customWidth="1"/>
    <col min="9730" max="9730" width="3" customWidth="1"/>
    <col min="9731" max="9732" width="11.42578125" customWidth="1"/>
    <col min="9733" max="9733" width="23.5703125" customWidth="1"/>
    <col min="9734" max="9734" width="2.85546875" customWidth="1"/>
    <col min="9735" max="9738" width="21" customWidth="1"/>
    <col min="9739" max="9739" width="2.7109375" customWidth="1"/>
    <col min="9740" max="9740" width="3.7109375" customWidth="1"/>
    <col min="9741" max="9984" width="11.42578125" hidden="1"/>
    <col min="9985" max="9985" width="2.42578125" customWidth="1"/>
    <col min="9986" max="9986" width="3" customWidth="1"/>
    <col min="9987" max="9988" width="11.42578125" customWidth="1"/>
    <col min="9989" max="9989" width="23.5703125" customWidth="1"/>
    <col min="9990" max="9990" width="2.85546875" customWidth="1"/>
    <col min="9991" max="9994" width="21" customWidth="1"/>
    <col min="9995" max="9995" width="2.7109375" customWidth="1"/>
    <col min="9996" max="9996" width="3.7109375" customWidth="1"/>
    <col min="9997" max="10240" width="11.42578125" hidden="1"/>
    <col min="10241" max="10241" width="2.42578125" customWidth="1"/>
    <col min="10242" max="10242" width="3" customWidth="1"/>
    <col min="10243" max="10244" width="11.42578125" customWidth="1"/>
    <col min="10245" max="10245" width="23.5703125" customWidth="1"/>
    <col min="10246" max="10246" width="2.85546875" customWidth="1"/>
    <col min="10247" max="10250" width="21" customWidth="1"/>
    <col min="10251" max="10251" width="2.7109375" customWidth="1"/>
    <col min="10252" max="10252" width="3.7109375" customWidth="1"/>
    <col min="10253" max="10496" width="11.42578125" hidden="1"/>
    <col min="10497" max="10497" width="2.42578125" customWidth="1"/>
    <col min="10498" max="10498" width="3" customWidth="1"/>
    <col min="10499" max="10500" width="11.42578125" customWidth="1"/>
    <col min="10501" max="10501" width="23.5703125" customWidth="1"/>
    <col min="10502" max="10502" width="2.85546875" customWidth="1"/>
    <col min="10503" max="10506" width="21" customWidth="1"/>
    <col min="10507" max="10507" width="2.7109375" customWidth="1"/>
    <col min="10508" max="10508" width="3.7109375" customWidth="1"/>
    <col min="10509" max="10752" width="11.42578125" hidden="1"/>
    <col min="10753" max="10753" width="2.42578125" customWidth="1"/>
    <col min="10754" max="10754" width="3" customWidth="1"/>
    <col min="10755" max="10756" width="11.42578125" customWidth="1"/>
    <col min="10757" max="10757" width="23.5703125" customWidth="1"/>
    <col min="10758" max="10758" width="2.85546875" customWidth="1"/>
    <col min="10759" max="10762" width="21" customWidth="1"/>
    <col min="10763" max="10763" width="2.7109375" customWidth="1"/>
    <col min="10764" max="10764" width="3.7109375" customWidth="1"/>
    <col min="10765" max="11008" width="11.42578125" hidden="1"/>
    <col min="11009" max="11009" width="2.42578125" customWidth="1"/>
    <col min="11010" max="11010" width="3" customWidth="1"/>
    <col min="11011" max="11012" width="11.42578125" customWidth="1"/>
    <col min="11013" max="11013" width="23.5703125" customWidth="1"/>
    <col min="11014" max="11014" width="2.85546875" customWidth="1"/>
    <col min="11015" max="11018" width="21" customWidth="1"/>
    <col min="11019" max="11019" width="2.7109375" customWidth="1"/>
    <col min="11020" max="11020" width="3.7109375" customWidth="1"/>
    <col min="11021" max="11264" width="11.42578125" hidden="1"/>
    <col min="11265" max="11265" width="2.42578125" customWidth="1"/>
    <col min="11266" max="11266" width="3" customWidth="1"/>
    <col min="11267" max="11268" width="11.42578125" customWidth="1"/>
    <col min="11269" max="11269" width="23.5703125" customWidth="1"/>
    <col min="11270" max="11270" width="2.85546875" customWidth="1"/>
    <col min="11271" max="11274" width="21" customWidth="1"/>
    <col min="11275" max="11275" width="2.7109375" customWidth="1"/>
    <col min="11276" max="11276" width="3.7109375" customWidth="1"/>
    <col min="11277" max="11520" width="11.42578125" hidden="1"/>
    <col min="11521" max="11521" width="2.42578125" customWidth="1"/>
    <col min="11522" max="11522" width="3" customWidth="1"/>
    <col min="11523" max="11524" width="11.42578125" customWidth="1"/>
    <col min="11525" max="11525" width="23.5703125" customWidth="1"/>
    <col min="11526" max="11526" width="2.85546875" customWidth="1"/>
    <col min="11527" max="11530" width="21" customWidth="1"/>
    <col min="11531" max="11531" width="2.7109375" customWidth="1"/>
    <col min="11532" max="11532" width="3.7109375" customWidth="1"/>
    <col min="11533" max="11776" width="11.42578125" hidden="1"/>
    <col min="11777" max="11777" width="2.42578125" customWidth="1"/>
    <col min="11778" max="11778" width="3" customWidth="1"/>
    <col min="11779" max="11780" width="11.42578125" customWidth="1"/>
    <col min="11781" max="11781" width="23.5703125" customWidth="1"/>
    <col min="11782" max="11782" width="2.85546875" customWidth="1"/>
    <col min="11783" max="11786" width="21" customWidth="1"/>
    <col min="11787" max="11787" width="2.7109375" customWidth="1"/>
    <col min="11788" max="11788" width="3.7109375" customWidth="1"/>
    <col min="11789" max="12032" width="11.42578125" hidden="1"/>
    <col min="12033" max="12033" width="2.42578125" customWidth="1"/>
    <col min="12034" max="12034" width="3" customWidth="1"/>
    <col min="12035" max="12036" width="11.42578125" customWidth="1"/>
    <col min="12037" max="12037" width="23.5703125" customWidth="1"/>
    <col min="12038" max="12038" width="2.85546875" customWidth="1"/>
    <col min="12039" max="12042" width="21" customWidth="1"/>
    <col min="12043" max="12043" width="2.7109375" customWidth="1"/>
    <col min="12044" max="12044" width="3.7109375" customWidth="1"/>
    <col min="12045" max="12288" width="11.42578125" hidden="1"/>
    <col min="12289" max="12289" width="2.42578125" customWidth="1"/>
    <col min="12290" max="12290" width="3" customWidth="1"/>
    <col min="12291" max="12292" width="11.42578125" customWidth="1"/>
    <col min="12293" max="12293" width="23.5703125" customWidth="1"/>
    <col min="12294" max="12294" width="2.85546875" customWidth="1"/>
    <col min="12295" max="12298" width="21" customWidth="1"/>
    <col min="12299" max="12299" width="2.7109375" customWidth="1"/>
    <col min="12300" max="12300" width="3.7109375" customWidth="1"/>
    <col min="12301" max="12544" width="11.42578125" hidden="1"/>
    <col min="12545" max="12545" width="2.42578125" customWidth="1"/>
    <col min="12546" max="12546" width="3" customWidth="1"/>
    <col min="12547" max="12548" width="11.42578125" customWidth="1"/>
    <col min="12549" max="12549" width="23.5703125" customWidth="1"/>
    <col min="12550" max="12550" width="2.85546875" customWidth="1"/>
    <col min="12551" max="12554" width="21" customWidth="1"/>
    <col min="12555" max="12555" width="2.7109375" customWidth="1"/>
    <col min="12556" max="12556" width="3.7109375" customWidth="1"/>
    <col min="12557" max="12800" width="11.42578125" hidden="1"/>
    <col min="12801" max="12801" width="2.42578125" customWidth="1"/>
    <col min="12802" max="12802" width="3" customWidth="1"/>
    <col min="12803" max="12804" width="11.42578125" customWidth="1"/>
    <col min="12805" max="12805" width="23.5703125" customWidth="1"/>
    <col min="12806" max="12806" width="2.85546875" customWidth="1"/>
    <col min="12807" max="12810" width="21" customWidth="1"/>
    <col min="12811" max="12811" width="2.7109375" customWidth="1"/>
    <col min="12812" max="12812" width="3.7109375" customWidth="1"/>
    <col min="12813" max="13056" width="11.42578125" hidden="1"/>
    <col min="13057" max="13057" width="2.42578125" customWidth="1"/>
    <col min="13058" max="13058" width="3" customWidth="1"/>
    <col min="13059" max="13060" width="11.42578125" customWidth="1"/>
    <col min="13061" max="13061" width="23.5703125" customWidth="1"/>
    <col min="13062" max="13062" width="2.85546875" customWidth="1"/>
    <col min="13063" max="13066" width="21" customWidth="1"/>
    <col min="13067" max="13067" width="2.7109375" customWidth="1"/>
    <col min="13068" max="13068" width="3.7109375" customWidth="1"/>
    <col min="13069" max="13312" width="11.42578125" hidden="1"/>
    <col min="13313" max="13313" width="2.42578125" customWidth="1"/>
    <col min="13314" max="13314" width="3" customWidth="1"/>
    <col min="13315" max="13316" width="11.42578125" customWidth="1"/>
    <col min="13317" max="13317" width="23.5703125" customWidth="1"/>
    <col min="13318" max="13318" width="2.85546875" customWidth="1"/>
    <col min="13319" max="13322" width="21" customWidth="1"/>
    <col min="13323" max="13323" width="2.7109375" customWidth="1"/>
    <col min="13324" max="13324" width="3.7109375" customWidth="1"/>
    <col min="13325" max="13568" width="11.42578125" hidden="1"/>
    <col min="13569" max="13569" width="2.42578125" customWidth="1"/>
    <col min="13570" max="13570" width="3" customWidth="1"/>
    <col min="13571" max="13572" width="11.42578125" customWidth="1"/>
    <col min="13573" max="13573" width="23.5703125" customWidth="1"/>
    <col min="13574" max="13574" width="2.85546875" customWidth="1"/>
    <col min="13575" max="13578" width="21" customWidth="1"/>
    <col min="13579" max="13579" width="2.7109375" customWidth="1"/>
    <col min="13580" max="13580" width="3.7109375" customWidth="1"/>
    <col min="13581" max="13824" width="11.42578125" hidden="1"/>
    <col min="13825" max="13825" width="2.42578125" customWidth="1"/>
    <col min="13826" max="13826" width="3" customWidth="1"/>
    <col min="13827" max="13828" width="11.42578125" customWidth="1"/>
    <col min="13829" max="13829" width="23.5703125" customWidth="1"/>
    <col min="13830" max="13830" width="2.85546875" customWidth="1"/>
    <col min="13831" max="13834" width="21" customWidth="1"/>
    <col min="13835" max="13835" width="2.7109375" customWidth="1"/>
    <col min="13836" max="13836" width="3.7109375" customWidth="1"/>
    <col min="13837" max="14080" width="11.42578125" hidden="1"/>
    <col min="14081" max="14081" width="2.42578125" customWidth="1"/>
    <col min="14082" max="14082" width="3" customWidth="1"/>
    <col min="14083" max="14084" width="11.42578125" customWidth="1"/>
    <col min="14085" max="14085" width="23.5703125" customWidth="1"/>
    <col min="14086" max="14086" width="2.85546875" customWidth="1"/>
    <col min="14087" max="14090" width="21" customWidth="1"/>
    <col min="14091" max="14091" width="2.7109375" customWidth="1"/>
    <col min="14092" max="14092" width="3.7109375" customWidth="1"/>
    <col min="14093" max="14336" width="11.42578125" hidden="1"/>
    <col min="14337" max="14337" width="2.42578125" customWidth="1"/>
    <col min="14338" max="14338" width="3" customWidth="1"/>
    <col min="14339" max="14340" width="11.42578125" customWidth="1"/>
    <col min="14341" max="14341" width="23.5703125" customWidth="1"/>
    <col min="14342" max="14342" width="2.85546875" customWidth="1"/>
    <col min="14343" max="14346" width="21" customWidth="1"/>
    <col min="14347" max="14347" width="2.7109375" customWidth="1"/>
    <col min="14348" max="14348" width="3.7109375" customWidth="1"/>
    <col min="14349" max="14592" width="11.42578125" hidden="1"/>
    <col min="14593" max="14593" width="2.42578125" customWidth="1"/>
    <col min="14594" max="14594" width="3" customWidth="1"/>
    <col min="14595" max="14596" width="11.42578125" customWidth="1"/>
    <col min="14597" max="14597" width="23.5703125" customWidth="1"/>
    <col min="14598" max="14598" width="2.85546875" customWidth="1"/>
    <col min="14599" max="14602" width="21" customWidth="1"/>
    <col min="14603" max="14603" width="2.7109375" customWidth="1"/>
    <col min="14604" max="14604" width="3.7109375" customWidth="1"/>
    <col min="14605" max="14848" width="11.42578125" hidden="1"/>
    <col min="14849" max="14849" width="2.42578125" customWidth="1"/>
    <col min="14850" max="14850" width="3" customWidth="1"/>
    <col min="14851" max="14852" width="11.42578125" customWidth="1"/>
    <col min="14853" max="14853" width="23.5703125" customWidth="1"/>
    <col min="14854" max="14854" width="2.85546875" customWidth="1"/>
    <col min="14855" max="14858" width="21" customWidth="1"/>
    <col min="14859" max="14859" width="2.7109375" customWidth="1"/>
    <col min="14860" max="14860" width="3.7109375" customWidth="1"/>
    <col min="14861" max="15104" width="11.42578125" hidden="1"/>
    <col min="15105" max="15105" width="2.42578125" customWidth="1"/>
    <col min="15106" max="15106" width="3" customWidth="1"/>
    <col min="15107" max="15108" width="11.42578125" customWidth="1"/>
    <col min="15109" max="15109" width="23.5703125" customWidth="1"/>
    <col min="15110" max="15110" width="2.85546875" customWidth="1"/>
    <col min="15111" max="15114" width="21" customWidth="1"/>
    <col min="15115" max="15115" width="2.7109375" customWidth="1"/>
    <col min="15116" max="15116" width="3.7109375" customWidth="1"/>
    <col min="15117" max="15360" width="11.42578125" hidden="1"/>
    <col min="15361" max="15361" width="2.42578125" customWidth="1"/>
    <col min="15362" max="15362" width="3" customWidth="1"/>
    <col min="15363" max="15364" width="11.42578125" customWidth="1"/>
    <col min="15365" max="15365" width="23.5703125" customWidth="1"/>
    <col min="15366" max="15366" width="2.85546875" customWidth="1"/>
    <col min="15367" max="15370" width="21" customWidth="1"/>
    <col min="15371" max="15371" width="2.7109375" customWidth="1"/>
    <col min="15372" max="15372" width="3.7109375" customWidth="1"/>
    <col min="15373" max="15616" width="11.42578125" hidden="1"/>
    <col min="15617" max="15617" width="2.42578125" customWidth="1"/>
    <col min="15618" max="15618" width="3" customWidth="1"/>
    <col min="15619" max="15620" width="11.42578125" customWidth="1"/>
    <col min="15621" max="15621" width="23.5703125" customWidth="1"/>
    <col min="15622" max="15622" width="2.85546875" customWidth="1"/>
    <col min="15623" max="15626" width="21" customWidth="1"/>
    <col min="15627" max="15627" width="2.7109375" customWidth="1"/>
    <col min="15628" max="15628" width="3.7109375" customWidth="1"/>
    <col min="15629" max="15872" width="11.42578125" hidden="1"/>
    <col min="15873" max="15873" width="2.42578125" customWidth="1"/>
    <col min="15874" max="15874" width="3" customWidth="1"/>
    <col min="15875" max="15876" width="11.42578125" customWidth="1"/>
    <col min="15877" max="15877" width="23.5703125" customWidth="1"/>
    <col min="15878" max="15878" width="2.85546875" customWidth="1"/>
    <col min="15879" max="15882" width="21" customWidth="1"/>
    <col min="15883" max="15883" width="2.7109375" customWidth="1"/>
    <col min="15884" max="15884" width="3.7109375" customWidth="1"/>
    <col min="15885" max="16128" width="11.42578125" hidden="1"/>
    <col min="16129" max="16129" width="2.42578125" customWidth="1"/>
    <col min="16130" max="16130" width="3" customWidth="1"/>
    <col min="16131" max="16132" width="11.42578125" customWidth="1"/>
    <col min="16133" max="16133" width="23.5703125" customWidth="1"/>
    <col min="16134" max="16134" width="2.85546875" customWidth="1"/>
    <col min="16135" max="16138" width="21" customWidth="1"/>
    <col min="16139" max="16139" width="2.7109375" customWidth="1"/>
    <col min="16140" max="16140" width="3.7109375" customWidth="1"/>
    <col min="16141" max="16384" width="11.42578125" hidden="1"/>
  </cols>
  <sheetData>
    <row r="1" spans="2:11" ht="8.25" customHeight="1" x14ac:dyDescent="0.25"/>
    <row r="2" spans="2:11" x14ac:dyDescent="0.25">
      <c r="C2" s="276"/>
      <c r="D2" s="277" t="s">
        <v>70</v>
      </c>
      <c r="E2" s="277"/>
      <c r="F2" s="277"/>
      <c r="G2" s="277"/>
      <c r="H2" s="277"/>
      <c r="I2" s="277"/>
      <c r="J2" s="276"/>
      <c r="K2" s="276"/>
    </row>
    <row r="3" spans="2:11" x14ac:dyDescent="0.25">
      <c r="C3" s="276"/>
      <c r="D3" s="277" t="s">
        <v>199</v>
      </c>
      <c r="E3" s="277"/>
      <c r="F3" s="277"/>
      <c r="G3" s="277"/>
      <c r="H3" s="277"/>
      <c r="I3" s="277"/>
      <c r="J3" s="276"/>
      <c r="K3" s="276"/>
    </row>
    <row r="4" spans="2:11" x14ac:dyDescent="0.25">
      <c r="C4" s="276"/>
      <c r="D4" s="277" t="s">
        <v>189</v>
      </c>
      <c r="E4" s="277"/>
      <c r="F4" s="277"/>
      <c r="G4" s="277"/>
      <c r="H4" s="277"/>
      <c r="I4" s="277"/>
      <c r="J4" s="276"/>
      <c r="K4" s="276"/>
    </row>
    <row r="5" spans="2:11" x14ac:dyDescent="0.25">
      <c r="C5" s="276"/>
      <c r="D5" s="277" t="s">
        <v>3</v>
      </c>
      <c r="E5" s="277"/>
      <c r="F5" s="277"/>
      <c r="G5" s="277"/>
      <c r="H5" s="277"/>
      <c r="I5" s="277"/>
      <c r="J5" s="276"/>
      <c r="K5" s="276"/>
    </row>
    <row r="6" spans="2:11" x14ac:dyDescent="0.25">
      <c r="B6" s="11"/>
      <c r="C6" s="7"/>
      <c r="D6" s="172" t="s">
        <v>4</v>
      </c>
      <c r="E6" s="172"/>
      <c r="F6" s="172"/>
      <c r="G6" s="172"/>
      <c r="H6" s="172"/>
      <c r="I6" s="172"/>
      <c r="J6" s="14"/>
      <c r="K6" s="278"/>
    </row>
    <row r="7" spans="2:11" ht="9" customHeight="1" x14ac:dyDescent="0.25">
      <c r="B7" s="279"/>
      <c r="C7" s="280"/>
      <c r="D7" s="280"/>
      <c r="E7" s="280"/>
      <c r="F7" s="280"/>
      <c r="G7" s="280"/>
      <c r="H7" s="280"/>
      <c r="I7" s="280"/>
      <c r="J7" s="280"/>
      <c r="K7" s="280"/>
    </row>
    <row r="8" spans="2:11" ht="9" customHeight="1" x14ac:dyDescent="0.25">
      <c r="B8" s="279"/>
      <c r="C8" s="280"/>
      <c r="D8" s="280"/>
      <c r="E8" s="280"/>
      <c r="F8" s="280"/>
      <c r="G8" s="280"/>
      <c r="H8" s="280"/>
      <c r="I8" s="280"/>
      <c r="J8" s="280"/>
      <c r="K8" s="280"/>
    </row>
    <row r="9" spans="2:11" ht="24" x14ac:dyDescent="0.25">
      <c r="B9" s="281"/>
      <c r="C9" s="282" t="s">
        <v>200</v>
      </c>
      <c r="D9" s="282"/>
      <c r="E9" s="282"/>
      <c r="F9" s="283"/>
      <c r="G9" s="284" t="s">
        <v>201</v>
      </c>
      <c r="H9" s="284" t="s">
        <v>202</v>
      </c>
      <c r="I9" s="283" t="s">
        <v>203</v>
      </c>
      <c r="J9" s="283" t="s">
        <v>204</v>
      </c>
      <c r="K9" s="285"/>
    </row>
    <row r="10" spans="2:11" ht="7.5" customHeight="1" x14ac:dyDescent="0.25">
      <c r="B10" s="286"/>
      <c r="C10" s="280"/>
      <c r="D10" s="280"/>
      <c r="E10" s="280"/>
      <c r="F10" s="280"/>
      <c r="G10" s="280"/>
      <c r="H10" s="280"/>
      <c r="I10" s="280"/>
      <c r="J10" s="280"/>
      <c r="K10" s="287"/>
    </row>
    <row r="11" spans="2:11" ht="7.5" customHeight="1" x14ac:dyDescent="0.25">
      <c r="B11" s="27"/>
      <c r="C11" s="288"/>
      <c r="D11" s="288"/>
      <c r="E11" s="288"/>
      <c r="F11" s="288"/>
      <c r="G11" s="288"/>
      <c r="H11" s="288"/>
      <c r="I11" s="288"/>
      <c r="J11" s="288"/>
      <c r="K11" s="289"/>
    </row>
    <row r="12" spans="2:11" x14ac:dyDescent="0.25">
      <c r="B12" s="27"/>
      <c r="C12" s="290" t="s">
        <v>205</v>
      </c>
      <c r="D12" s="290"/>
      <c r="E12" s="290"/>
      <c r="F12" s="291"/>
      <c r="G12" s="291"/>
      <c r="H12" s="291"/>
      <c r="I12" s="291"/>
      <c r="J12" s="291"/>
      <c r="K12" s="292"/>
    </row>
    <row r="13" spans="2:11" x14ac:dyDescent="0.25">
      <c r="B13" s="293"/>
      <c r="C13" s="294" t="s">
        <v>206</v>
      </c>
      <c r="D13" s="294"/>
      <c r="E13" s="294"/>
      <c r="F13" s="34"/>
      <c r="G13" s="34"/>
      <c r="H13" s="34"/>
      <c r="I13" s="34"/>
      <c r="J13" s="34"/>
      <c r="K13" s="295"/>
    </row>
    <row r="14" spans="2:11" x14ac:dyDescent="0.25">
      <c r="B14" s="293"/>
      <c r="C14" s="290" t="s">
        <v>207</v>
      </c>
      <c r="D14" s="290"/>
      <c r="E14" s="290"/>
      <c r="F14" s="34"/>
      <c r="G14" s="296"/>
      <c r="H14" s="296"/>
      <c r="I14" s="177">
        <f>SUM(I15:I17)</f>
        <v>0</v>
      </c>
      <c r="J14" s="177">
        <f>SUM(J15:J17)</f>
        <v>0</v>
      </c>
      <c r="K14" s="297"/>
    </row>
    <row r="15" spans="2:11" x14ac:dyDescent="0.25">
      <c r="B15" s="298"/>
      <c r="C15" s="299"/>
      <c r="D15" s="63" t="s">
        <v>208</v>
      </c>
      <c r="E15" s="63"/>
      <c r="F15" s="34"/>
      <c r="G15" s="300"/>
      <c r="H15" s="300"/>
      <c r="I15" s="301">
        <v>0</v>
      </c>
      <c r="J15" s="301">
        <v>0</v>
      </c>
      <c r="K15" s="302"/>
    </row>
    <row r="16" spans="2:11" x14ac:dyDescent="0.25">
      <c r="B16" s="298"/>
      <c r="C16" s="299"/>
      <c r="D16" s="63" t="s">
        <v>209</v>
      </c>
      <c r="E16" s="63"/>
      <c r="F16" s="34"/>
      <c r="G16" s="300"/>
      <c r="H16" s="300"/>
      <c r="I16" s="301">
        <v>0</v>
      </c>
      <c r="J16" s="301">
        <v>0</v>
      </c>
      <c r="K16" s="302"/>
    </row>
    <row r="17" spans="2:11" x14ac:dyDescent="0.25">
      <c r="B17" s="298"/>
      <c r="C17" s="299"/>
      <c r="D17" s="63" t="s">
        <v>210</v>
      </c>
      <c r="E17" s="63"/>
      <c r="F17" s="34"/>
      <c r="G17" s="300"/>
      <c r="H17" s="300"/>
      <c r="I17" s="301">
        <v>0</v>
      </c>
      <c r="J17" s="301">
        <v>0</v>
      </c>
      <c r="K17" s="302"/>
    </row>
    <row r="18" spans="2:11" x14ac:dyDescent="0.25">
      <c r="B18" s="298"/>
      <c r="C18" s="299"/>
      <c r="D18" s="299"/>
      <c r="E18" s="32"/>
      <c r="F18" s="34"/>
      <c r="G18" s="303"/>
      <c r="H18" s="303"/>
      <c r="I18" s="304"/>
      <c r="J18" s="304"/>
      <c r="K18" s="302"/>
    </row>
    <row r="19" spans="2:11" x14ac:dyDescent="0.25">
      <c r="B19" s="293"/>
      <c r="C19" s="290" t="s">
        <v>211</v>
      </c>
      <c r="D19" s="290"/>
      <c r="E19" s="290"/>
      <c r="F19" s="34"/>
      <c r="G19" s="296"/>
      <c r="H19" s="296"/>
      <c r="I19" s="177">
        <f>SUM(I20:I23)</f>
        <v>0</v>
      </c>
      <c r="J19" s="177">
        <f>SUM(J20:J23)</f>
        <v>0</v>
      </c>
      <c r="K19" s="297"/>
    </row>
    <row r="20" spans="2:11" x14ac:dyDescent="0.25">
      <c r="B20" s="298"/>
      <c r="C20" s="299"/>
      <c r="D20" s="63" t="s">
        <v>212</v>
      </c>
      <c r="E20" s="63"/>
      <c r="F20" s="34"/>
      <c r="G20" s="300"/>
      <c r="H20" s="300"/>
      <c r="I20" s="301">
        <v>0</v>
      </c>
      <c r="J20" s="301">
        <v>0</v>
      </c>
      <c r="K20" s="302"/>
    </row>
    <row r="21" spans="2:11" x14ac:dyDescent="0.25">
      <c r="B21" s="298"/>
      <c r="C21" s="299"/>
      <c r="D21" s="63" t="s">
        <v>213</v>
      </c>
      <c r="E21" s="63"/>
      <c r="F21" s="34"/>
      <c r="G21" s="300"/>
      <c r="H21" s="300"/>
      <c r="I21" s="301">
        <v>0</v>
      </c>
      <c r="J21" s="301">
        <v>0</v>
      </c>
      <c r="K21" s="302"/>
    </row>
    <row r="22" spans="2:11" x14ac:dyDescent="0.25">
      <c r="B22" s="298"/>
      <c r="C22" s="299"/>
      <c r="D22" s="63" t="s">
        <v>209</v>
      </c>
      <c r="E22" s="63"/>
      <c r="F22" s="34"/>
      <c r="G22" s="300"/>
      <c r="H22" s="300"/>
      <c r="I22" s="301">
        <v>0</v>
      </c>
      <c r="J22" s="301">
        <v>0</v>
      </c>
      <c r="K22" s="302"/>
    </row>
    <row r="23" spans="2:11" x14ac:dyDescent="0.25">
      <c r="B23" s="298"/>
      <c r="C23" s="305"/>
      <c r="D23" s="63" t="s">
        <v>210</v>
      </c>
      <c r="E23" s="63"/>
      <c r="F23" s="34"/>
      <c r="G23" s="300"/>
      <c r="H23" s="300"/>
      <c r="I23" s="306">
        <v>0</v>
      </c>
      <c r="J23" s="306">
        <v>0</v>
      </c>
      <c r="K23" s="302"/>
    </row>
    <row r="24" spans="2:11" x14ac:dyDescent="0.25">
      <c r="B24" s="298"/>
      <c r="C24" s="299"/>
      <c r="D24" s="299"/>
      <c r="E24" s="32"/>
      <c r="F24" s="34"/>
      <c r="G24" s="307"/>
      <c r="H24" s="307"/>
      <c r="I24" s="65"/>
      <c r="J24" s="65"/>
      <c r="K24" s="302"/>
    </row>
    <row r="25" spans="2:11" x14ac:dyDescent="0.25">
      <c r="B25" s="308"/>
      <c r="C25" s="309" t="s">
        <v>214</v>
      </c>
      <c r="D25" s="309"/>
      <c r="E25" s="309"/>
      <c r="F25" s="40"/>
      <c r="G25" s="310"/>
      <c r="H25" s="310"/>
      <c r="I25" s="177">
        <f>I14+I19</f>
        <v>0</v>
      </c>
      <c r="J25" s="177">
        <f>J14+J19</f>
        <v>0</v>
      </c>
      <c r="K25" s="311"/>
    </row>
    <row r="26" spans="2:11" x14ac:dyDescent="0.25">
      <c r="B26" s="293"/>
      <c r="C26" s="299"/>
      <c r="D26" s="299"/>
      <c r="E26" s="52"/>
      <c r="F26" s="34"/>
      <c r="G26" s="307"/>
      <c r="H26" s="307"/>
      <c r="I26" s="65"/>
      <c r="J26" s="65"/>
      <c r="K26" s="297"/>
    </row>
    <row r="27" spans="2:11" x14ac:dyDescent="0.25">
      <c r="B27" s="293"/>
      <c r="C27" s="294" t="s">
        <v>215</v>
      </c>
      <c r="D27" s="294"/>
      <c r="E27" s="294"/>
      <c r="F27" s="34"/>
      <c r="G27" s="307"/>
      <c r="H27" s="307"/>
      <c r="I27" s="65"/>
      <c r="J27" s="65"/>
      <c r="K27" s="297"/>
    </row>
    <row r="28" spans="2:11" x14ac:dyDescent="0.25">
      <c r="B28" s="293"/>
      <c r="C28" s="290" t="s">
        <v>207</v>
      </c>
      <c r="D28" s="290"/>
      <c r="E28" s="290"/>
      <c r="F28" s="34"/>
      <c r="G28" s="296"/>
      <c r="H28" s="296"/>
      <c r="I28" s="177">
        <f>SUM(I29:I31)</f>
        <v>0</v>
      </c>
      <c r="J28" s="177">
        <f>SUM(J29:J31)</f>
        <v>0</v>
      </c>
      <c r="K28" s="297"/>
    </row>
    <row r="29" spans="2:11" x14ac:dyDescent="0.25">
      <c r="B29" s="298"/>
      <c r="C29" s="299"/>
      <c r="D29" s="63" t="s">
        <v>208</v>
      </c>
      <c r="E29" s="63"/>
      <c r="F29" s="34"/>
      <c r="G29" s="300"/>
      <c r="H29" s="300"/>
      <c r="I29" s="301">
        <v>0</v>
      </c>
      <c r="J29" s="301">
        <v>0</v>
      </c>
      <c r="K29" s="302"/>
    </row>
    <row r="30" spans="2:11" x14ac:dyDescent="0.25">
      <c r="B30" s="298"/>
      <c r="C30" s="305"/>
      <c r="D30" s="63" t="s">
        <v>209</v>
      </c>
      <c r="E30" s="63"/>
      <c r="F30" s="305"/>
      <c r="G30" s="312"/>
      <c r="H30" s="312"/>
      <c r="I30" s="301">
        <v>0</v>
      </c>
      <c r="J30" s="301">
        <v>0</v>
      </c>
      <c r="K30" s="302"/>
    </row>
    <row r="31" spans="2:11" x14ac:dyDescent="0.25">
      <c r="B31" s="298"/>
      <c r="C31" s="305"/>
      <c r="D31" s="63" t="s">
        <v>210</v>
      </c>
      <c r="E31" s="63"/>
      <c r="F31" s="305"/>
      <c r="G31" s="312"/>
      <c r="H31" s="312"/>
      <c r="I31" s="301">
        <v>0</v>
      </c>
      <c r="J31" s="301">
        <v>0</v>
      </c>
      <c r="K31" s="302"/>
    </row>
    <row r="32" spans="2:11" ht="10.5" customHeight="1" x14ac:dyDescent="0.25">
      <c r="B32" s="298"/>
      <c r="C32" s="299"/>
      <c r="D32" s="299"/>
      <c r="E32" s="32"/>
      <c r="F32" s="34"/>
      <c r="G32" s="307"/>
      <c r="H32" s="307"/>
      <c r="I32" s="65"/>
      <c r="J32" s="65"/>
      <c r="K32" s="302"/>
    </row>
    <row r="33" spans="2:11" x14ac:dyDescent="0.25">
      <c r="B33" s="293"/>
      <c r="C33" s="290" t="s">
        <v>211</v>
      </c>
      <c r="D33" s="290"/>
      <c r="E33" s="290"/>
      <c r="F33" s="34"/>
      <c r="G33" s="296"/>
      <c r="H33" s="296"/>
      <c r="I33" s="177">
        <f>SUM(I34:I37)</f>
        <v>0</v>
      </c>
      <c r="J33" s="177">
        <f>SUM(J34:J37)</f>
        <v>0</v>
      </c>
      <c r="K33" s="297"/>
    </row>
    <row r="34" spans="2:11" x14ac:dyDescent="0.25">
      <c r="B34" s="298"/>
      <c r="C34" s="299"/>
      <c r="D34" s="63" t="s">
        <v>212</v>
      </c>
      <c r="E34" s="63"/>
      <c r="F34" s="34"/>
      <c r="G34" s="300"/>
      <c r="H34" s="300"/>
      <c r="I34" s="301">
        <v>0</v>
      </c>
      <c r="J34" s="301">
        <v>0</v>
      </c>
      <c r="K34" s="302"/>
    </row>
    <row r="35" spans="2:11" x14ac:dyDescent="0.25">
      <c r="B35" s="298"/>
      <c r="C35" s="299"/>
      <c r="D35" s="63" t="s">
        <v>213</v>
      </c>
      <c r="E35" s="63"/>
      <c r="F35" s="34"/>
      <c r="G35" s="300"/>
      <c r="H35" s="300"/>
      <c r="I35" s="301">
        <v>0</v>
      </c>
      <c r="J35" s="301">
        <v>0</v>
      </c>
      <c r="K35" s="302"/>
    </row>
    <row r="36" spans="2:11" x14ac:dyDescent="0.25">
      <c r="B36" s="298"/>
      <c r="C36" s="299"/>
      <c r="D36" s="63" t="s">
        <v>209</v>
      </c>
      <c r="E36" s="63"/>
      <c r="F36" s="34"/>
      <c r="G36" s="300"/>
      <c r="H36" s="300"/>
      <c r="I36" s="301">
        <v>0</v>
      </c>
      <c r="J36" s="301">
        <v>0</v>
      </c>
      <c r="K36" s="302"/>
    </row>
    <row r="37" spans="2:11" x14ac:dyDescent="0.25">
      <c r="B37" s="298"/>
      <c r="C37" s="34"/>
      <c r="D37" s="63" t="s">
        <v>210</v>
      </c>
      <c r="E37" s="63"/>
      <c r="F37" s="34"/>
      <c r="G37" s="300"/>
      <c r="H37" s="300"/>
      <c r="I37" s="301">
        <v>0</v>
      </c>
      <c r="J37" s="301">
        <v>0</v>
      </c>
      <c r="K37" s="302"/>
    </row>
    <row r="38" spans="2:11" x14ac:dyDescent="0.25">
      <c r="B38" s="298"/>
      <c r="C38" s="34"/>
      <c r="D38" s="34"/>
      <c r="E38" s="32"/>
      <c r="F38" s="34"/>
      <c r="G38" s="307"/>
      <c r="H38" s="307"/>
      <c r="I38" s="65"/>
      <c r="J38" s="65"/>
      <c r="K38" s="302"/>
    </row>
    <row r="39" spans="2:11" x14ac:dyDescent="0.25">
      <c r="B39" s="308"/>
      <c r="C39" s="309" t="s">
        <v>216</v>
      </c>
      <c r="D39" s="309"/>
      <c r="E39" s="309"/>
      <c r="F39" s="40"/>
      <c r="G39" s="313"/>
      <c r="H39" s="313"/>
      <c r="I39" s="177">
        <f>I28+I33</f>
        <v>0</v>
      </c>
      <c r="J39" s="177">
        <f>J28+J33</f>
        <v>0</v>
      </c>
      <c r="K39" s="311"/>
    </row>
    <row r="40" spans="2:11" ht="9.75" customHeight="1" x14ac:dyDescent="0.25">
      <c r="B40" s="298"/>
      <c r="C40" s="299"/>
      <c r="D40" s="299"/>
      <c r="E40" s="32"/>
      <c r="F40" s="34"/>
      <c r="G40" s="307"/>
      <c r="H40" s="307"/>
      <c r="I40" s="65"/>
      <c r="J40" s="65"/>
      <c r="K40" s="302"/>
    </row>
    <row r="41" spans="2:11" x14ac:dyDescent="0.25">
      <c r="B41" s="298"/>
      <c r="C41" s="290" t="s">
        <v>217</v>
      </c>
      <c r="D41" s="290"/>
      <c r="E41" s="290"/>
      <c r="F41" s="34"/>
      <c r="G41" s="300"/>
      <c r="H41" s="300"/>
      <c r="I41" s="314">
        <v>5034873.8499999996</v>
      </c>
      <c r="J41" s="314">
        <v>3261553.7</v>
      </c>
      <c r="K41" s="302"/>
    </row>
    <row r="42" spans="2:11" ht="8.25" customHeight="1" x14ac:dyDescent="0.25">
      <c r="B42" s="298"/>
      <c r="C42" s="299"/>
      <c r="D42" s="299"/>
      <c r="E42" s="32"/>
      <c r="F42" s="34"/>
      <c r="G42" s="307"/>
      <c r="H42" s="307"/>
      <c r="I42" s="65"/>
      <c r="J42" s="65"/>
      <c r="K42" s="302"/>
    </row>
    <row r="43" spans="2:11" x14ac:dyDescent="0.25">
      <c r="B43" s="315"/>
      <c r="C43" s="316" t="s">
        <v>218</v>
      </c>
      <c r="D43" s="316"/>
      <c r="E43" s="316"/>
      <c r="F43" s="317"/>
      <c r="G43" s="318"/>
      <c r="H43" s="318"/>
      <c r="I43" s="319">
        <f>I41+I39+I25</f>
        <v>5034873.8499999996</v>
      </c>
      <c r="J43" s="319">
        <f>J41+J39+J25</f>
        <v>3261553.7</v>
      </c>
      <c r="K43" s="320"/>
    </row>
    <row r="44" spans="2:11" ht="9" customHeight="1" x14ac:dyDescent="0.25">
      <c r="C44" s="294"/>
      <c r="D44" s="294"/>
      <c r="E44" s="294"/>
      <c r="F44" s="294"/>
      <c r="G44" s="294"/>
      <c r="H44" s="294"/>
      <c r="I44" s="294"/>
      <c r="J44" s="294"/>
      <c r="K44" s="294"/>
    </row>
    <row r="45" spans="2:11" ht="10.5" customHeight="1" x14ac:dyDescent="0.25">
      <c r="C45" s="321"/>
      <c r="D45" s="321"/>
      <c r="E45" s="322"/>
      <c r="F45" s="323"/>
      <c r="G45" s="322"/>
      <c r="H45" s="323"/>
      <c r="I45" s="323"/>
      <c r="J45" s="323"/>
    </row>
    <row r="46" spans="2:11" x14ac:dyDescent="0.25">
      <c r="B46" s="6"/>
      <c r="C46" s="63" t="s">
        <v>187</v>
      </c>
      <c r="D46" s="63"/>
      <c r="E46" s="63"/>
      <c r="F46" s="63"/>
      <c r="G46" s="63"/>
      <c r="H46" s="63"/>
      <c r="I46" s="63"/>
      <c r="J46" s="63"/>
      <c r="K46" s="63"/>
    </row>
    <row r="47" spans="2:11" x14ac:dyDescent="0.25">
      <c r="B47" s="6"/>
      <c r="C47" s="55"/>
      <c r="D47" s="55"/>
      <c r="E47" s="55"/>
      <c r="F47" s="55"/>
      <c r="G47" s="55"/>
      <c r="H47" s="55"/>
      <c r="I47" s="55"/>
      <c r="J47" s="55"/>
      <c r="K47" s="55"/>
    </row>
    <row r="48" spans="2:11" x14ac:dyDescent="0.25">
      <c r="B48" s="6"/>
      <c r="C48" s="32"/>
      <c r="D48" s="60"/>
      <c r="E48" s="61"/>
      <c r="F48" s="61"/>
      <c r="G48" s="6"/>
      <c r="H48" s="62"/>
      <c r="I48" s="60"/>
      <c r="J48" s="61"/>
      <c r="K48" s="61"/>
    </row>
    <row r="49" spans="2:11" x14ac:dyDescent="0.25">
      <c r="B49" s="6"/>
      <c r="C49" s="324"/>
      <c r="D49" s="125"/>
      <c r="E49" s="125"/>
      <c r="F49" s="61"/>
      <c r="G49" s="6"/>
      <c r="H49" s="126"/>
      <c r="I49" s="126"/>
      <c r="J49" s="61"/>
      <c r="K49" s="61"/>
    </row>
    <row r="50" spans="2:11" x14ac:dyDescent="0.25">
      <c r="B50" s="6"/>
      <c r="C50" s="162" t="s">
        <v>66</v>
      </c>
      <c r="D50" s="162"/>
      <c r="E50" s="162"/>
      <c r="F50" s="61"/>
      <c r="G50" s="61"/>
      <c r="H50" s="67" t="s">
        <v>67</v>
      </c>
      <c r="I50" s="67"/>
      <c r="J50" s="34"/>
      <c r="K50" s="61"/>
    </row>
    <row r="51" spans="2:11" ht="15" customHeight="1" x14ac:dyDescent="0.25">
      <c r="B51" s="6"/>
      <c r="C51" s="71" t="s">
        <v>68</v>
      </c>
      <c r="D51" s="71"/>
      <c r="E51" s="71"/>
      <c r="F51" s="70"/>
      <c r="G51" s="70"/>
      <c r="H51" s="71" t="s">
        <v>69</v>
      </c>
      <c r="I51" s="71"/>
      <c r="J51" s="34"/>
      <c r="K51" s="61"/>
    </row>
    <row r="52" spans="2:11" x14ac:dyDescent="0.25"/>
    <row r="53" spans="2:11" hidden="1" x14ac:dyDescent="0.25"/>
  </sheetData>
  <mergeCells count="43">
    <mergeCell ref="C46:K46"/>
    <mergeCell ref="D49:E49"/>
    <mergeCell ref="H49:I49"/>
    <mergeCell ref="C50:E50"/>
    <mergeCell ref="H50:I50"/>
    <mergeCell ref="C51:E51"/>
    <mergeCell ref="H51:I51"/>
    <mergeCell ref="D36:E36"/>
    <mergeCell ref="D37:E37"/>
    <mergeCell ref="C39:E39"/>
    <mergeCell ref="C41:E41"/>
    <mergeCell ref="C43:E43"/>
    <mergeCell ref="C44:K44"/>
    <mergeCell ref="D29:E29"/>
    <mergeCell ref="D30:E30"/>
    <mergeCell ref="D31:E31"/>
    <mergeCell ref="C33:E33"/>
    <mergeCell ref="D34:E34"/>
    <mergeCell ref="D35:E35"/>
    <mergeCell ref="D21:E21"/>
    <mergeCell ref="D22:E22"/>
    <mergeCell ref="D23:E23"/>
    <mergeCell ref="C25:E25"/>
    <mergeCell ref="C27:E27"/>
    <mergeCell ref="C28:E28"/>
    <mergeCell ref="C14:E14"/>
    <mergeCell ref="D15:E15"/>
    <mergeCell ref="D16:E16"/>
    <mergeCell ref="D17:E17"/>
    <mergeCell ref="C19:E19"/>
    <mergeCell ref="D20:E20"/>
    <mergeCell ref="C8:K8"/>
    <mergeCell ref="C9:E9"/>
    <mergeCell ref="C10:K10"/>
    <mergeCell ref="C11:K11"/>
    <mergeCell ref="C12:E12"/>
    <mergeCell ref="C13:E13"/>
    <mergeCell ref="D2:I2"/>
    <mergeCell ref="D3:I3"/>
    <mergeCell ref="D4:I4"/>
    <mergeCell ref="D5:I5"/>
    <mergeCell ref="D6:I6"/>
    <mergeCell ref="C7:K7"/>
  </mergeCells>
  <pageMargins left="1.04" right="0.70866141732283472" top="0.74803149606299213" bottom="0.74803149606299213" header="0.31496062992125984" footer="0.31496062992125984"/>
  <pageSetup scale="73" orientation="landscape"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24"/>
  <sheetViews>
    <sheetView showGridLines="0" zoomScaleNormal="100" workbookViewId="0">
      <selection activeCell="L16" sqref="L16"/>
    </sheetView>
  </sheetViews>
  <sheetFormatPr baseColWidth="10" defaultRowHeight="16.5" x14ac:dyDescent="0.3"/>
  <cols>
    <col min="1" max="1" width="7.140625" style="326" customWidth="1"/>
    <col min="2" max="2" width="7" style="326" customWidth="1"/>
    <col min="3" max="3" width="11.42578125" style="326" customWidth="1"/>
    <col min="4" max="4" width="11.42578125" style="326"/>
    <col min="5" max="5" width="8.7109375" style="326" customWidth="1"/>
    <col min="6" max="10" width="11.42578125" style="326"/>
    <col min="11" max="11" width="12.42578125" style="326" customWidth="1"/>
    <col min="12" max="12" width="11.42578125" style="326"/>
  </cols>
  <sheetData>
    <row r="1" spans="2:12" x14ac:dyDescent="0.3">
      <c r="B1" s="325"/>
      <c r="C1" s="325"/>
      <c r="D1" s="325"/>
      <c r="E1" s="325"/>
      <c r="F1" s="325"/>
      <c r="G1" s="325"/>
      <c r="H1" s="325"/>
      <c r="I1" s="325"/>
      <c r="J1" s="325"/>
      <c r="K1" s="325"/>
    </row>
    <row r="2" spans="2:12" ht="17.25" x14ac:dyDescent="0.35">
      <c r="B2" s="325"/>
      <c r="C2" s="327"/>
      <c r="D2" s="328" t="s">
        <v>70</v>
      </c>
      <c r="E2" s="328"/>
      <c r="F2" s="328"/>
      <c r="G2" s="328"/>
      <c r="H2" s="328"/>
      <c r="I2" s="328"/>
      <c r="J2" s="327"/>
      <c r="K2" s="327"/>
    </row>
    <row r="3" spans="2:12" ht="17.25" x14ac:dyDescent="0.35">
      <c r="B3" s="325"/>
      <c r="C3" s="327"/>
      <c r="D3" s="328" t="s">
        <v>219</v>
      </c>
      <c r="E3" s="328"/>
      <c r="F3" s="328"/>
      <c r="G3" s="328"/>
      <c r="H3" s="328"/>
      <c r="I3" s="328"/>
      <c r="J3" s="327"/>
      <c r="K3" s="327"/>
    </row>
    <row r="4" spans="2:12" ht="17.25" x14ac:dyDescent="0.35">
      <c r="B4" s="325"/>
      <c r="C4" s="327"/>
      <c r="D4" s="329" t="str">
        <f>+EVHP!B3</f>
        <v>Del 1o. de Enero al 31 de Diciembre 2019</v>
      </c>
      <c r="E4" s="328"/>
      <c r="F4" s="328"/>
      <c r="G4" s="328"/>
      <c r="H4" s="328"/>
      <c r="I4" s="328"/>
      <c r="J4" s="327"/>
      <c r="K4" s="327"/>
    </row>
    <row r="5" spans="2:12" ht="17.25" x14ac:dyDescent="0.35">
      <c r="B5" s="325"/>
      <c r="C5" s="327"/>
      <c r="D5" s="328" t="s">
        <v>3</v>
      </c>
      <c r="E5" s="328"/>
      <c r="F5" s="328"/>
      <c r="G5" s="328"/>
      <c r="H5" s="328"/>
      <c r="I5" s="328"/>
      <c r="J5" s="327"/>
      <c r="K5" s="327"/>
    </row>
    <row r="6" spans="2:12" ht="17.25" x14ac:dyDescent="0.35">
      <c r="B6" s="330"/>
      <c r="C6" s="331" t="s">
        <v>220</v>
      </c>
      <c r="D6" s="332" t="s">
        <v>4</v>
      </c>
      <c r="E6" s="332"/>
      <c r="F6" s="332"/>
      <c r="G6" s="332"/>
      <c r="H6" s="332"/>
      <c r="I6" s="332"/>
      <c r="J6" s="332"/>
      <c r="K6" s="331"/>
    </row>
    <row r="7" spans="2:12" x14ac:dyDescent="0.3">
      <c r="B7" s="325"/>
      <c r="C7" s="325"/>
      <c r="D7" s="325"/>
      <c r="E7" s="325"/>
      <c r="F7" s="325"/>
      <c r="G7" s="325"/>
      <c r="H7" s="325"/>
      <c r="I7" s="325"/>
      <c r="J7" s="325"/>
      <c r="K7" s="325"/>
    </row>
    <row r="8" spans="2:12" x14ac:dyDescent="0.3">
      <c r="B8" s="325"/>
      <c r="C8" s="325"/>
      <c r="D8" s="325"/>
      <c r="E8" s="325"/>
      <c r="F8" s="325"/>
      <c r="G8" s="325"/>
      <c r="H8" s="325"/>
      <c r="I8" s="325"/>
      <c r="J8" s="325"/>
      <c r="K8" s="325"/>
    </row>
    <row r="9" spans="2:12" x14ac:dyDescent="0.3">
      <c r="B9" s="325"/>
      <c r="C9" s="325"/>
      <c r="D9" s="325"/>
      <c r="E9" s="325"/>
      <c r="F9" s="325"/>
      <c r="G9" s="325"/>
      <c r="H9" s="325"/>
      <c r="I9" s="325"/>
      <c r="J9" s="325"/>
      <c r="K9" s="325"/>
    </row>
    <row r="10" spans="2:12" x14ac:dyDescent="0.3">
      <c r="B10" s="325"/>
      <c r="C10" s="325"/>
      <c r="D10" s="325"/>
      <c r="E10" s="325"/>
      <c r="F10" s="325"/>
      <c r="G10" s="325"/>
      <c r="H10" s="325"/>
      <c r="I10" s="325"/>
      <c r="J10" s="325"/>
      <c r="K10" s="325"/>
    </row>
    <row r="11" spans="2:12" x14ac:dyDescent="0.3">
      <c r="B11" s="325"/>
      <c r="C11" s="325"/>
      <c r="D11" s="325"/>
      <c r="E11" s="325"/>
      <c r="F11" s="325"/>
      <c r="G11" s="325"/>
      <c r="H11" s="325"/>
      <c r="I11" s="325"/>
      <c r="J11" s="325"/>
      <c r="K11" s="325"/>
    </row>
    <row r="12" spans="2:12" ht="141" customHeight="1" x14ac:dyDescent="0.3">
      <c r="B12" s="325"/>
      <c r="C12" s="333" t="s">
        <v>221</v>
      </c>
      <c r="D12" s="333"/>
      <c r="E12" s="333"/>
      <c r="F12" s="333"/>
      <c r="G12" s="333"/>
      <c r="H12" s="333"/>
      <c r="I12" s="333"/>
      <c r="J12" s="333"/>
      <c r="K12" s="333"/>
      <c r="L12" s="326" t="s">
        <v>197</v>
      </c>
    </row>
    <row r="13" spans="2:12" x14ac:dyDescent="0.3">
      <c r="B13" s="325"/>
      <c r="C13" s="325"/>
      <c r="D13" s="325"/>
      <c r="E13" s="325"/>
      <c r="F13" s="325"/>
      <c r="G13" s="325"/>
      <c r="H13" s="325"/>
      <c r="I13" s="325"/>
      <c r="J13" s="325"/>
      <c r="K13" s="325"/>
    </row>
    <row r="14" spans="2:12" x14ac:dyDescent="0.3">
      <c r="B14" s="325"/>
      <c r="C14" s="325"/>
      <c r="D14" s="325"/>
      <c r="E14" s="325"/>
      <c r="F14" s="325"/>
      <c r="G14" s="325"/>
      <c r="H14" s="325"/>
      <c r="I14" s="325"/>
      <c r="J14" s="325"/>
      <c r="K14" s="325"/>
    </row>
    <row r="15" spans="2:12" x14ac:dyDescent="0.3">
      <c r="B15" s="325"/>
      <c r="C15" s="334"/>
      <c r="D15" s="334"/>
      <c r="E15" s="334"/>
      <c r="F15" s="334"/>
      <c r="G15" s="334"/>
      <c r="H15" s="334"/>
      <c r="I15" s="334"/>
      <c r="J15" s="334"/>
      <c r="K15" s="334"/>
    </row>
    <row r="22" spans="3:12" ht="17.25" x14ac:dyDescent="0.35">
      <c r="C22" s="335"/>
      <c r="D22" s="336"/>
      <c r="E22" s="336"/>
      <c r="F22" s="337"/>
      <c r="G22" s="338"/>
      <c r="H22" s="339"/>
      <c r="I22" s="339"/>
      <c r="J22" s="337"/>
      <c r="K22" s="337"/>
    </row>
    <row r="23" spans="3:12" ht="17.25" x14ac:dyDescent="0.35">
      <c r="C23" s="340" t="s">
        <v>66</v>
      </c>
      <c r="D23" s="340"/>
      <c r="E23" s="340"/>
      <c r="F23" s="340"/>
      <c r="H23" s="340" t="s">
        <v>67</v>
      </c>
      <c r="I23" s="340"/>
      <c r="J23" s="340"/>
    </row>
    <row r="24" spans="3:12" ht="17.25" x14ac:dyDescent="0.35">
      <c r="C24" s="341" t="s">
        <v>68</v>
      </c>
      <c r="D24" s="341"/>
      <c r="E24" s="341"/>
      <c r="F24" s="341"/>
      <c r="H24" s="341" t="s">
        <v>69</v>
      </c>
      <c r="I24" s="341"/>
      <c r="J24" s="341"/>
      <c r="K24" s="342"/>
      <c r="L24" s="342">
        <v>8</v>
      </c>
    </row>
  </sheetData>
  <mergeCells count="13">
    <mergeCell ref="C15:K15"/>
    <mergeCell ref="D22:E22"/>
    <mergeCell ref="H22:I22"/>
    <mergeCell ref="C23:F23"/>
    <mergeCell ref="H23:J23"/>
    <mergeCell ref="C24:F24"/>
    <mergeCell ref="H24:J24"/>
    <mergeCell ref="D2:I2"/>
    <mergeCell ref="D3:I3"/>
    <mergeCell ref="D4:I4"/>
    <mergeCell ref="D5:I5"/>
    <mergeCell ref="D6:J6"/>
    <mergeCell ref="C12:K12"/>
  </mergeCells>
  <pageMargins left="0.70866141732283472" right="0.70866141732283472" top="0.74803149606299213" bottom="0.74803149606299213" header="0.31496062992125984" footer="0.31496062992125984"/>
  <pageSetup scale="8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15</vt:i4>
      </vt:variant>
    </vt:vector>
  </HeadingPairs>
  <TitlesOfParts>
    <vt:vector size="37" baseType="lpstr">
      <vt:lpstr>PORTADA_Contable</vt:lpstr>
      <vt:lpstr>ESF</vt:lpstr>
      <vt:lpstr>EA</vt:lpstr>
      <vt:lpstr>EVHP</vt:lpstr>
      <vt:lpstr>ECSF</vt:lpstr>
      <vt:lpstr>EFE</vt:lpstr>
      <vt:lpstr>EAA</vt:lpstr>
      <vt:lpstr>EAD</vt:lpstr>
      <vt:lpstr>Pasivos Contingentes</vt:lpstr>
      <vt:lpstr>Notas E.F.</vt:lpstr>
      <vt:lpstr>Notas E.F. deudores</vt:lpstr>
      <vt:lpstr>Notas E.F. bm</vt:lpstr>
      <vt:lpstr>Notas E.F. prov</vt:lpstr>
      <vt:lpstr>Notas E.F. ingresos</vt:lpstr>
      <vt:lpstr>Notas E.F. gtos</vt:lpstr>
      <vt:lpstr>Notas E.F. varia hp</vt:lpstr>
      <vt:lpstr>Notas E.F. efe</vt:lpstr>
      <vt:lpstr>Notas E.F. bienes muebles</vt:lpstr>
      <vt:lpstr>Notas E.F. CONC I P</vt:lpstr>
      <vt:lpstr>Notas E.F. CONC E P</vt:lpstr>
      <vt:lpstr>Notas E.F. ctas orden</vt:lpstr>
      <vt:lpstr>Notas E.F. gestion</vt:lpstr>
      <vt:lpstr>EFE!Área_de_impresión</vt:lpstr>
      <vt:lpstr>'Notas E.F.'!Área_de_impresión</vt:lpstr>
      <vt:lpstr>'Notas E.F. bienes muebles'!Área_de_impresión</vt:lpstr>
      <vt:lpstr>'Notas E.F. bm'!Área_de_impresión</vt:lpstr>
      <vt:lpstr>'Notas E.F. CONC E P'!Área_de_impresión</vt:lpstr>
      <vt:lpstr>'Notas E.F. CONC I P'!Área_de_impresión</vt:lpstr>
      <vt:lpstr>'Notas E.F. ctas orden'!Área_de_impresión</vt:lpstr>
      <vt:lpstr>'Notas E.F. deudores'!Área_de_impresión</vt:lpstr>
      <vt:lpstr>'Notas E.F. efe'!Área_de_impresión</vt:lpstr>
      <vt:lpstr>'Notas E.F. gestion'!Área_de_impresión</vt:lpstr>
      <vt:lpstr>'Notas E.F. gtos'!Área_de_impresión</vt:lpstr>
      <vt:lpstr>'Notas E.F. ingresos'!Área_de_impresión</vt:lpstr>
      <vt:lpstr>'Notas E.F. prov'!Área_de_impresión</vt:lpstr>
      <vt:lpstr>'Notas E.F. varia hp'!Área_de_impresión</vt:lpstr>
      <vt:lpstr>'Pasivos Contingentes'!Área_de_impresión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Pulido Maciel</dc:creator>
  <cp:lastModifiedBy>Hugo Pulido Maciel</cp:lastModifiedBy>
  <dcterms:created xsi:type="dcterms:W3CDTF">2020-03-10T16:23:47Z</dcterms:created>
  <dcterms:modified xsi:type="dcterms:W3CDTF">2020-03-10T16:24:31Z</dcterms:modified>
</cp:coreProperties>
</file>