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14670" windowHeight="10800" tabRatio="717" firstSheet="2" activeTab="9"/>
  </bookViews>
  <sheets>
    <sheet name="Plantilla de Personal" sheetId="48" r:id="rId1"/>
    <sheet name="Capacitación Electoral " sheetId="3" r:id="rId2"/>
    <sheet name="Evaluación y seguimiento" sheetId="5" r:id="rId3"/>
    <sheet name="Plataforma de Educación Cívica" sheetId="21" r:id="rId4"/>
    <sheet name="Cultura Política D" sheetId="7" r:id="rId5"/>
    <sheet name="Ciclo de Cine" sheetId="23" r:id="rId6"/>
    <sheet name="FIL" sheetId="25" r:id="rId7"/>
    <sheet name="Papirolas" sheetId="19" r:id="rId8"/>
    <sheet name="Formacion de futuros ciudadanos" sheetId="26" r:id="rId9"/>
    <sheet name="INTEGRAC. EDUC. CIV." sheetId="50" r:id="rId10"/>
    <sheet name="RESUMEN EDUC. CIV." sheetId="51" r:id="rId11"/>
    <sheet name="Cap Elec" sheetId="52" r:id="rId12"/>
    <sheet name="Eval y seg." sheetId="53" r:id="rId13"/>
    <sheet name="Plataforma Virtual" sheetId="54" r:id="rId14"/>
    <sheet name="Cultura Politica" sheetId="55" r:id="rId15"/>
    <sheet name="Ciclo Cine1" sheetId="56" r:id="rId16"/>
    <sheet name="FIL (2)" sheetId="57" r:id="rId17"/>
    <sheet name="Inv Elec" sheetId="58" r:id="rId18"/>
    <sheet name="Papirolas (2)" sheetId="59" r:id="rId19"/>
    <sheet name="Formación FC" sheetId="60" r:id="rId20"/>
  </sheets>
  <externalReferences>
    <externalReference r:id="rId21"/>
    <externalReference r:id="rId22"/>
    <externalReference r:id="rId23"/>
  </externalReferences>
  <definedNames>
    <definedName name="_xlnm._FilterDatabase" localSheetId="14" hidden="1">'Cultura Politica'!$A$9:$T$64</definedName>
    <definedName name="_xlnm._FilterDatabase" localSheetId="17" hidden="1">'Inv Elec'!$A$22:$T$38</definedName>
    <definedName name="_xlnm._FilterDatabase" localSheetId="10" hidden="1">'RESUMEN EDUC. CIV.'!$B$9:$D$62</definedName>
    <definedName name="_xlnm.Print_Area" localSheetId="5">'Ciclo de Cine'!$A$1:$N$52</definedName>
    <definedName name="_xlnm.Print_Area" localSheetId="4">'Cultura Política D'!$A$1:$N$43</definedName>
    <definedName name="_xlnm.Print_Area" localSheetId="9">'INTEGRAC. EDUC. CIV.'!$A$1:$F$21</definedName>
    <definedName name="_xlnm.Print_Titles" localSheetId="11">'Cap Elec'!$2:$7</definedName>
    <definedName name="_xlnm.Print_Titles" localSheetId="15">'Ciclo Cine1'!$2:$7</definedName>
    <definedName name="_xlnm.Print_Titles" localSheetId="14">'Cultura Politica'!$2:$7</definedName>
    <definedName name="_xlnm.Print_Titles" localSheetId="12">'Eval y seg.'!$2:$7</definedName>
    <definedName name="_xlnm.Print_Titles" localSheetId="16">'FIL (2)'!$2:$7</definedName>
    <definedName name="_xlnm.Print_Titles" localSheetId="19">'Formación FC'!$2:$7</definedName>
    <definedName name="_xlnm.Print_Titles" localSheetId="9">'INTEGRAC. EDUC. CIV.'!$2:$7</definedName>
    <definedName name="_xlnm.Print_Titles" localSheetId="17">'Inv Elec'!$2:$7</definedName>
    <definedName name="_xlnm.Print_Titles" localSheetId="18">'Papirolas (2)'!$2:$7</definedName>
    <definedName name="_xlnm.Print_Titles" localSheetId="13">'Plataforma Virtual'!$2:$7</definedName>
    <definedName name="_xlnm.Print_Titles" localSheetId="10">'RESUMEN EDUC. CIV.'!$2:$7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55" l="1"/>
  <c r="L28" i="60" l="1"/>
  <c r="M28" i="60" s="1"/>
  <c r="N28" i="60" s="1"/>
  <c r="O28" i="60" s="1"/>
  <c r="P28" i="60" s="1"/>
  <c r="Q28" i="60" s="1"/>
  <c r="R28" i="60" s="1"/>
  <c r="H28" i="60"/>
  <c r="E28" i="60"/>
  <c r="F28" i="60" s="1"/>
  <c r="C28" i="60"/>
  <c r="J27" i="60"/>
  <c r="K27" i="60" s="1"/>
  <c r="E27" i="60"/>
  <c r="F27" i="60" s="1"/>
  <c r="H27" i="60" s="1"/>
  <c r="C27" i="60"/>
  <c r="G26" i="60"/>
  <c r="L25" i="60"/>
  <c r="M25" i="60" s="1"/>
  <c r="N25" i="60" s="1"/>
  <c r="O25" i="60" s="1"/>
  <c r="P25" i="60" s="1"/>
  <c r="Q25" i="60" s="1"/>
  <c r="R25" i="60" s="1"/>
  <c r="I25" i="60"/>
  <c r="H25" i="60"/>
  <c r="F25" i="60"/>
  <c r="J25" i="60" s="1"/>
  <c r="E25" i="60"/>
  <c r="C25" i="60"/>
  <c r="L24" i="60"/>
  <c r="M24" i="60" s="1"/>
  <c r="N24" i="60" s="1"/>
  <c r="O24" i="60" s="1"/>
  <c r="P24" i="60" s="1"/>
  <c r="Q24" i="60" s="1"/>
  <c r="R24" i="60" s="1"/>
  <c r="I24" i="60"/>
  <c r="I21" i="60" s="1"/>
  <c r="H24" i="60"/>
  <c r="F24" i="60"/>
  <c r="J24" i="60" s="1"/>
  <c r="J21" i="60" s="1"/>
  <c r="E24" i="60"/>
  <c r="C24" i="60"/>
  <c r="J23" i="60"/>
  <c r="K23" i="60" s="1"/>
  <c r="L23" i="60" s="1"/>
  <c r="M23" i="60" s="1"/>
  <c r="N23" i="60" s="1"/>
  <c r="O23" i="60" s="1"/>
  <c r="P23" i="60" s="1"/>
  <c r="Q23" i="60" s="1"/>
  <c r="R23" i="60" s="1"/>
  <c r="F23" i="60"/>
  <c r="H23" i="60" s="1"/>
  <c r="E23" i="60"/>
  <c r="C23" i="60"/>
  <c r="J22" i="60"/>
  <c r="K22" i="60" s="1"/>
  <c r="F22" i="60"/>
  <c r="H22" i="60" s="1"/>
  <c r="E22" i="60"/>
  <c r="C22" i="60"/>
  <c r="G21" i="60"/>
  <c r="F21" i="60"/>
  <c r="J20" i="60"/>
  <c r="K20" i="60" s="1"/>
  <c r="F20" i="60"/>
  <c r="H20" i="60" s="1"/>
  <c r="E20" i="60"/>
  <c r="C20" i="60"/>
  <c r="L19" i="60"/>
  <c r="M19" i="60" s="1"/>
  <c r="I19" i="60"/>
  <c r="I18" i="60" s="1"/>
  <c r="H19" i="60"/>
  <c r="F19" i="60"/>
  <c r="J19" i="60" s="1"/>
  <c r="J18" i="60" s="1"/>
  <c r="E19" i="60"/>
  <c r="C19" i="60"/>
  <c r="G18" i="60"/>
  <c r="F18" i="60"/>
  <c r="M17" i="60"/>
  <c r="N17" i="60" s="1"/>
  <c r="O17" i="60" s="1"/>
  <c r="P17" i="60" s="1"/>
  <c r="Q17" i="60" s="1"/>
  <c r="R17" i="60" s="1"/>
  <c r="I17" i="60"/>
  <c r="F17" i="60"/>
  <c r="J17" i="60" s="1"/>
  <c r="E17" i="60"/>
  <c r="C17" i="60"/>
  <c r="N16" i="60"/>
  <c r="O16" i="60" s="1"/>
  <c r="P16" i="60" s="1"/>
  <c r="Q16" i="60" s="1"/>
  <c r="R16" i="60" s="1"/>
  <c r="M16" i="60"/>
  <c r="K16" i="60"/>
  <c r="J16" i="60"/>
  <c r="E16" i="60"/>
  <c r="F16" i="60" s="1"/>
  <c r="H16" i="60" s="1"/>
  <c r="S16" i="60" s="1"/>
  <c r="C16" i="60"/>
  <c r="G15" i="60"/>
  <c r="E15" i="60"/>
  <c r="F15" i="60" s="1"/>
  <c r="C15" i="60"/>
  <c r="M14" i="60"/>
  <c r="N14" i="60" s="1"/>
  <c r="O14" i="60" s="1"/>
  <c r="P14" i="60" s="1"/>
  <c r="Q14" i="60" s="1"/>
  <c r="R14" i="60" s="1"/>
  <c r="E14" i="60"/>
  <c r="F14" i="60" s="1"/>
  <c r="H14" i="60" s="1"/>
  <c r="C14" i="60"/>
  <c r="N13" i="60"/>
  <c r="O13" i="60" s="1"/>
  <c r="M13" i="60"/>
  <c r="F13" i="60"/>
  <c r="H13" i="60" s="1"/>
  <c r="E13" i="60"/>
  <c r="C13" i="60"/>
  <c r="M11" i="60"/>
  <c r="N11" i="60" s="1"/>
  <c r="O11" i="60" s="1"/>
  <c r="P11" i="60" s="1"/>
  <c r="Q11" i="60" s="1"/>
  <c r="R11" i="60" s="1"/>
  <c r="E11" i="60"/>
  <c r="F11" i="60" s="1"/>
  <c r="H11" i="60" s="1"/>
  <c r="C11" i="60"/>
  <c r="N10" i="60"/>
  <c r="M10" i="60"/>
  <c r="F10" i="60"/>
  <c r="E10" i="60"/>
  <c r="C10" i="60"/>
  <c r="M9" i="60"/>
  <c r="L9" i="60"/>
  <c r="G9" i="60"/>
  <c r="B2" i="60"/>
  <c r="H16" i="59"/>
  <c r="E16" i="59"/>
  <c r="F16" i="59" s="1"/>
  <c r="C16" i="59"/>
  <c r="H15" i="59"/>
  <c r="E15" i="59"/>
  <c r="F15" i="59" s="1"/>
  <c r="N15" i="59" s="1"/>
  <c r="O15" i="59" s="1"/>
  <c r="P15" i="59" s="1"/>
  <c r="Q15" i="59" s="1"/>
  <c r="C15" i="59"/>
  <c r="L14" i="59"/>
  <c r="M14" i="59" s="1"/>
  <c r="N14" i="59" s="1"/>
  <c r="O14" i="59" s="1"/>
  <c r="P14" i="59" s="1"/>
  <c r="H14" i="59"/>
  <c r="E14" i="59"/>
  <c r="F14" i="59" s="1"/>
  <c r="C14" i="59"/>
  <c r="M13" i="59"/>
  <c r="N13" i="59" s="1"/>
  <c r="O13" i="59" s="1"/>
  <c r="P13" i="59" s="1"/>
  <c r="H13" i="59"/>
  <c r="I13" i="59" s="1"/>
  <c r="J13" i="59" s="1"/>
  <c r="E13" i="59"/>
  <c r="F13" i="59" s="1"/>
  <c r="K13" i="59" s="1"/>
  <c r="C13" i="59"/>
  <c r="R12" i="59"/>
  <c r="Q12" i="59"/>
  <c r="L12" i="59"/>
  <c r="M12" i="59" s="1"/>
  <c r="N12" i="59" s="1"/>
  <c r="H12" i="59"/>
  <c r="I12" i="59" s="1"/>
  <c r="E12" i="59"/>
  <c r="F12" i="59" s="1"/>
  <c r="J12" i="59" s="1"/>
  <c r="C12" i="59"/>
  <c r="J11" i="59"/>
  <c r="K11" i="59" s="1"/>
  <c r="E11" i="59"/>
  <c r="F11" i="59" s="1"/>
  <c r="G11" i="59" s="1"/>
  <c r="C11" i="59"/>
  <c r="H10" i="59"/>
  <c r="H17" i="59" s="1"/>
  <c r="F9" i="59"/>
  <c r="G9" i="59" s="1"/>
  <c r="B2" i="59"/>
  <c r="R35" i="58"/>
  <c r="M35" i="58"/>
  <c r="N35" i="58" s="1"/>
  <c r="O35" i="58" s="1"/>
  <c r="L35" i="58"/>
  <c r="H35" i="58"/>
  <c r="E35" i="58"/>
  <c r="F35" i="58" s="1"/>
  <c r="J35" i="58" s="1"/>
  <c r="C35" i="58"/>
  <c r="R34" i="58"/>
  <c r="L34" i="58"/>
  <c r="M34" i="58" s="1"/>
  <c r="N34" i="58" s="1"/>
  <c r="O34" i="58" s="1"/>
  <c r="H34" i="58"/>
  <c r="E34" i="58"/>
  <c r="F34" i="58" s="1"/>
  <c r="J34" i="58" s="1"/>
  <c r="J29" i="58" s="1"/>
  <c r="C34" i="58"/>
  <c r="K33" i="58"/>
  <c r="L33" i="58" s="1"/>
  <c r="H33" i="58"/>
  <c r="F33" i="58"/>
  <c r="I33" i="58" s="1"/>
  <c r="E33" i="58"/>
  <c r="C33" i="58"/>
  <c r="K32" i="58"/>
  <c r="L32" i="58" s="1"/>
  <c r="M32" i="58" s="1"/>
  <c r="N32" i="58" s="1"/>
  <c r="O32" i="58" s="1"/>
  <c r="P32" i="58" s="1"/>
  <c r="H32" i="58"/>
  <c r="E32" i="58"/>
  <c r="C32" i="58"/>
  <c r="R31" i="58"/>
  <c r="Q31" i="58"/>
  <c r="L31" i="58"/>
  <c r="M31" i="58" s="1"/>
  <c r="N31" i="58" s="1"/>
  <c r="K31" i="58"/>
  <c r="H31" i="58"/>
  <c r="E31" i="58"/>
  <c r="F31" i="58" s="1"/>
  <c r="I31" i="58" s="1"/>
  <c r="C31" i="58"/>
  <c r="L30" i="58"/>
  <c r="M30" i="58" s="1"/>
  <c r="K30" i="58"/>
  <c r="E30" i="58"/>
  <c r="F30" i="58" s="1"/>
  <c r="C30" i="58"/>
  <c r="K29" i="58"/>
  <c r="G29" i="58"/>
  <c r="N28" i="58"/>
  <c r="O28" i="58" s="1"/>
  <c r="P28" i="58" s="1"/>
  <c r="Q28" i="58" s="1"/>
  <c r="R28" i="58" s="1"/>
  <c r="I28" i="58"/>
  <c r="E28" i="58"/>
  <c r="F28" i="58" s="1"/>
  <c r="G28" i="58" s="1"/>
  <c r="C28" i="58"/>
  <c r="N27" i="58"/>
  <c r="O27" i="58" s="1"/>
  <c r="P27" i="58" s="1"/>
  <c r="Q27" i="58" s="1"/>
  <c r="R27" i="58" s="1"/>
  <c r="I27" i="58"/>
  <c r="E27" i="58"/>
  <c r="F27" i="58" s="1"/>
  <c r="G27" i="58" s="1"/>
  <c r="C27" i="58"/>
  <c r="L26" i="58"/>
  <c r="M26" i="58" s="1"/>
  <c r="N26" i="58" s="1"/>
  <c r="O26" i="58" s="1"/>
  <c r="P26" i="58" s="1"/>
  <c r="Q26" i="58" s="1"/>
  <c r="R26" i="58" s="1"/>
  <c r="H26" i="58"/>
  <c r="I26" i="58" s="1"/>
  <c r="F26" i="58"/>
  <c r="J26" i="58" s="1"/>
  <c r="E26" i="58"/>
  <c r="C26" i="58"/>
  <c r="L25" i="58"/>
  <c r="M25" i="58" s="1"/>
  <c r="N25" i="58" s="1"/>
  <c r="O25" i="58" s="1"/>
  <c r="P25" i="58" s="1"/>
  <c r="Q25" i="58" s="1"/>
  <c r="H25" i="58"/>
  <c r="I25" i="58" s="1"/>
  <c r="E25" i="58"/>
  <c r="F25" i="58" s="1"/>
  <c r="J25" i="58" s="1"/>
  <c r="C25" i="58"/>
  <c r="R24" i="58"/>
  <c r="H24" i="58"/>
  <c r="E24" i="58"/>
  <c r="F24" i="58" s="1"/>
  <c r="C24" i="58"/>
  <c r="R23" i="58"/>
  <c r="I23" i="58"/>
  <c r="J23" i="58" s="1"/>
  <c r="H23" i="58"/>
  <c r="F23" i="58"/>
  <c r="P23" i="58" s="1"/>
  <c r="E23" i="58"/>
  <c r="C23" i="58"/>
  <c r="N21" i="58"/>
  <c r="O21" i="58" s="1"/>
  <c r="P21" i="58" s="1"/>
  <c r="Q21" i="58" s="1"/>
  <c r="R21" i="58" s="1"/>
  <c r="M21" i="58"/>
  <c r="I21" i="58"/>
  <c r="E21" i="58"/>
  <c r="F21" i="58" s="1"/>
  <c r="G21" i="58" s="1"/>
  <c r="C21" i="58"/>
  <c r="L20" i="58"/>
  <c r="M20" i="58" s="1"/>
  <c r="N20" i="58" s="1"/>
  <c r="O20" i="58" s="1"/>
  <c r="P20" i="58" s="1"/>
  <c r="Q20" i="58" s="1"/>
  <c r="R20" i="58" s="1"/>
  <c r="H20" i="58"/>
  <c r="E20" i="58"/>
  <c r="F20" i="58" s="1"/>
  <c r="J20" i="58" s="1"/>
  <c r="C20" i="58"/>
  <c r="L19" i="58"/>
  <c r="M19" i="58" s="1"/>
  <c r="K19" i="58"/>
  <c r="H19" i="58"/>
  <c r="H18" i="58" s="1"/>
  <c r="E19" i="58"/>
  <c r="F19" i="58" s="1"/>
  <c r="I19" i="58" s="1"/>
  <c r="C19" i="58"/>
  <c r="F18" i="58"/>
  <c r="N17" i="58"/>
  <c r="O17" i="58" s="1"/>
  <c r="P17" i="58" s="1"/>
  <c r="Q17" i="58" s="1"/>
  <c r="R17" i="58" s="1"/>
  <c r="I17" i="58"/>
  <c r="E17" i="58"/>
  <c r="F17" i="58" s="1"/>
  <c r="G17" i="58" s="1"/>
  <c r="C17" i="58"/>
  <c r="L16" i="58"/>
  <c r="M16" i="58" s="1"/>
  <c r="N16" i="58" s="1"/>
  <c r="O16" i="58" s="1"/>
  <c r="P16" i="58" s="1"/>
  <c r="Q16" i="58" s="1"/>
  <c r="H16" i="58"/>
  <c r="H14" i="58" s="1"/>
  <c r="E16" i="58"/>
  <c r="F16" i="58" s="1"/>
  <c r="C16" i="58"/>
  <c r="R15" i="58"/>
  <c r="I15" i="58"/>
  <c r="J15" i="58" s="1"/>
  <c r="H15" i="58"/>
  <c r="F15" i="58"/>
  <c r="P15" i="58" s="1"/>
  <c r="P14" i="58" s="1"/>
  <c r="E15" i="58"/>
  <c r="C15" i="58"/>
  <c r="R13" i="58"/>
  <c r="H13" i="58"/>
  <c r="I13" i="58" s="1"/>
  <c r="J13" i="58" s="1"/>
  <c r="K13" i="58" s="1"/>
  <c r="L13" i="58" s="1"/>
  <c r="M13" i="58" s="1"/>
  <c r="N13" i="58" s="1"/>
  <c r="O13" i="58" s="1"/>
  <c r="E13" i="58"/>
  <c r="F13" i="58" s="1"/>
  <c r="P13" i="58" s="1"/>
  <c r="C13" i="58"/>
  <c r="N12" i="58"/>
  <c r="O12" i="58" s="1"/>
  <c r="P12" i="58" s="1"/>
  <c r="Q12" i="58" s="1"/>
  <c r="H12" i="58"/>
  <c r="I12" i="58" s="1"/>
  <c r="J12" i="58" s="1"/>
  <c r="K12" i="58" s="1"/>
  <c r="E12" i="58"/>
  <c r="F12" i="58" s="1"/>
  <c r="L12" i="58" s="1"/>
  <c r="C12" i="58"/>
  <c r="R11" i="58"/>
  <c r="N11" i="58"/>
  <c r="O11" i="58" s="1"/>
  <c r="I11" i="58"/>
  <c r="J11" i="58" s="1"/>
  <c r="K11" i="58" s="1"/>
  <c r="H11" i="58"/>
  <c r="F11" i="58"/>
  <c r="L11" i="58" s="1"/>
  <c r="E11" i="58"/>
  <c r="C11" i="58"/>
  <c r="R10" i="58"/>
  <c r="I10" i="58"/>
  <c r="H10" i="58"/>
  <c r="F10" i="58"/>
  <c r="P10" i="58" s="1"/>
  <c r="P9" i="58" s="1"/>
  <c r="E10" i="58"/>
  <c r="C10" i="58"/>
  <c r="H9" i="58"/>
  <c r="G9" i="58"/>
  <c r="F9" i="58"/>
  <c r="B2" i="58"/>
  <c r="Q21" i="57"/>
  <c r="R21" i="57" s="1"/>
  <c r="H21" i="57"/>
  <c r="I21" i="57" s="1"/>
  <c r="J21" i="57" s="1"/>
  <c r="K21" i="57" s="1"/>
  <c r="L21" i="57" s="1"/>
  <c r="M21" i="57" s="1"/>
  <c r="N21" i="57" s="1"/>
  <c r="E21" i="57"/>
  <c r="F21" i="57" s="1"/>
  <c r="O21" i="57" s="1"/>
  <c r="C21" i="57"/>
  <c r="I20" i="57"/>
  <c r="J20" i="57" s="1"/>
  <c r="K20" i="57" s="1"/>
  <c r="L20" i="57" s="1"/>
  <c r="M20" i="57" s="1"/>
  <c r="N20" i="57" s="1"/>
  <c r="O20" i="57" s="1"/>
  <c r="P20" i="57" s="1"/>
  <c r="H20" i="57"/>
  <c r="F20" i="57"/>
  <c r="Q20" i="57" s="1"/>
  <c r="E20" i="57"/>
  <c r="C20" i="57"/>
  <c r="H19" i="57"/>
  <c r="I19" i="57" s="1"/>
  <c r="J19" i="57" s="1"/>
  <c r="K19" i="57" s="1"/>
  <c r="L19" i="57" s="1"/>
  <c r="M19" i="57" s="1"/>
  <c r="N19" i="57" s="1"/>
  <c r="O19" i="57" s="1"/>
  <c r="P19" i="57" s="1"/>
  <c r="E19" i="57"/>
  <c r="F19" i="57" s="1"/>
  <c r="Q19" i="57" s="1"/>
  <c r="C19" i="57"/>
  <c r="H18" i="57"/>
  <c r="E18" i="57"/>
  <c r="F18" i="57" s="1"/>
  <c r="P18" i="57" s="1"/>
  <c r="C18" i="57"/>
  <c r="H17" i="57"/>
  <c r="E17" i="57"/>
  <c r="F17" i="57" s="1"/>
  <c r="Q17" i="57" s="1"/>
  <c r="C17" i="57"/>
  <c r="H16" i="57"/>
  <c r="E16" i="57"/>
  <c r="F16" i="57" s="1"/>
  <c r="Q16" i="57" s="1"/>
  <c r="C16" i="57"/>
  <c r="R15" i="57"/>
  <c r="I15" i="57"/>
  <c r="J15" i="57" s="1"/>
  <c r="K15" i="57" s="1"/>
  <c r="L15" i="57" s="1"/>
  <c r="M15" i="57" s="1"/>
  <c r="N15" i="57" s="1"/>
  <c r="O15" i="57" s="1"/>
  <c r="H15" i="57"/>
  <c r="F15" i="57"/>
  <c r="P15" i="57" s="1"/>
  <c r="E15" i="57"/>
  <c r="C15" i="57"/>
  <c r="H14" i="57"/>
  <c r="I14" i="57" s="1"/>
  <c r="J14" i="57" s="1"/>
  <c r="K14" i="57" s="1"/>
  <c r="L14" i="57" s="1"/>
  <c r="M14" i="57" s="1"/>
  <c r="N14" i="57" s="1"/>
  <c r="O14" i="57" s="1"/>
  <c r="P14" i="57" s="1"/>
  <c r="E14" i="57"/>
  <c r="F14" i="57" s="1"/>
  <c r="Q14" i="57" s="1"/>
  <c r="C14" i="57"/>
  <c r="H13" i="57"/>
  <c r="E13" i="57"/>
  <c r="F13" i="57" s="1"/>
  <c r="C13" i="57"/>
  <c r="Q12" i="57"/>
  <c r="R12" i="57" s="1"/>
  <c r="H12" i="57"/>
  <c r="I12" i="57" s="1"/>
  <c r="J12" i="57" s="1"/>
  <c r="E12" i="57"/>
  <c r="F12" i="57" s="1"/>
  <c r="O12" i="57" s="1"/>
  <c r="C12" i="57"/>
  <c r="J11" i="57"/>
  <c r="K11" i="57" s="1"/>
  <c r="E11" i="57"/>
  <c r="F11" i="57" s="1"/>
  <c r="H11" i="57" s="1"/>
  <c r="C11" i="57"/>
  <c r="G10" i="57"/>
  <c r="G22" i="57" s="1"/>
  <c r="F9" i="57"/>
  <c r="G9" i="57" s="1"/>
  <c r="B2" i="57"/>
  <c r="R41" i="56"/>
  <c r="I41" i="56"/>
  <c r="H41" i="56"/>
  <c r="E41" i="56"/>
  <c r="F41" i="56" s="1"/>
  <c r="C41" i="56"/>
  <c r="R40" i="56"/>
  <c r="I40" i="56"/>
  <c r="J40" i="56" s="1"/>
  <c r="K40" i="56" s="1"/>
  <c r="L40" i="56" s="1"/>
  <c r="M40" i="56" s="1"/>
  <c r="N40" i="56" s="1"/>
  <c r="E40" i="56"/>
  <c r="F40" i="56" s="1"/>
  <c r="C40" i="56"/>
  <c r="R39" i="56"/>
  <c r="K39" i="56"/>
  <c r="L39" i="56" s="1"/>
  <c r="M39" i="56" s="1"/>
  <c r="N39" i="56" s="1"/>
  <c r="J39" i="56"/>
  <c r="E39" i="56"/>
  <c r="F39" i="56" s="1"/>
  <c r="C39" i="56"/>
  <c r="R38" i="56"/>
  <c r="J38" i="56"/>
  <c r="K38" i="56" s="1"/>
  <c r="L38" i="56" s="1"/>
  <c r="M38" i="56" s="1"/>
  <c r="N38" i="56" s="1"/>
  <c r="E38" i="56"/>
  <c r="F38" i="56" s="1"/>
  <c r="C38" i="56"/>
  <c r="R37" i="56"/>
  <c r="J37" i="56"/>
  <c r="K37" i="56" s="1"/>
  <c r="L37" i="56" s="1"/>
  <c r="M37" i="56" s="1"/>
  <c r="N37" i="56" s="1"/>
  <c r="F37" i="56"/>
  <c r="E37" i="56"/>
  <c r="C37" i="56"/>
  <c r="R36" i="56"/>
  <c r="M36" i="56"/>
  <c r="J36" i="56"/>
  <c r="F36" i="56"/>
  <c r="E36" i="56"/>
  <c r="C36" i="56"/>
  <c r="R35" i="56"/>
  <c r="N35" i="56"/>
  <c r="M35" i="56"/>
  <c r="J35" i="56"/>
  <c r="E35" i="56"/>
  <c r="F35" i="56" s="1"/>
  <c r="C35" i="56"/>
  <c r="R34" i="56"/>
  <c r="M34" i="56"/>
  <c r="N34" i="56" s="1"/>
  <c r="J34" i="56"/>
  <c r="F34" i="56"/>
  <c r="E34" i="56"/>
  <c r="C34" i="56"/>
  <c r="R33" i="56"/>
  <c r="N33" i="56"/>
  <c r="M33" i="56"/>
  <c r="J33" i="56"/>
  <c r="E33" i="56"/>
  <c r="F33" i="56" s="1"/>
  <c r="C33" i="56"/>
  <c r="R32" i="56"/>
  <c r="K32" i="56"/>
  <c r="L32" i="56" s="1"/>
  <c r="M32" i="56" s="1"/>
  <c r="J32" i="56"/>
  <c r="H32" i="56"/>
  <c r="F32" i="56"/>
  <c r="E32" i="56"/>
  <c r="C32" i="56"/>
  <c r="R31" i="56"/>
  <c r="J31" i="56"/>
  <c r="K31" i="56" s="1"/>
  <c r="L31" i="56" s="1"/>
  <c r="M31" i="56" s="1"/>
  <c r="E31" i="56"/>
  <c r="F31" i="56" s="1"/>
  <c r="C31" i="56"/>
  <c r="R30" i="56"/>
  <c r="J30" i="56"/>
  <c r="K30" i="56" s="1"/>
  <c r="L30" i="56" s="1"/>
  <c r="M30" i="56" s="1"/>
  <c r="E30" i="56"/>
  <c r="F30" i="56" s="1"/>
  <c r="C30" i="56"/>
  <c r="R29" i="56"/>
  <c r="J29" i="56"/>
  <c r="K29" i="56" s="1"/>
  <c r="L29" i="56" s="1"/>
  <c r="M29" i="56" s="1"/>
  <c r="F29" i="56"/>
  <c r="E29" i="56"/>
  <c r="C29" i="56"/>
  <c r="R28" i="56"/>
  <c r="J28" i="56"/>
  <c r="K28" i="56" s="1"/>
  <c r="L28" i="56" s="1"/>
  <c r="M28" i="56" s="1"/>
  <c r="E28" i="56"/>
  <c r="F28" i="56" s="1"/>
  <c r="C28" i="56"/>
  <c r="R27" i="56"/>
  <c r="J27" i="56"/>
  <c r="K27" i="56" s="1"/>
  <c r="L27" i="56" s="1"/>
  <c r="M27" i="56" s="1"/>
  <c r="F27" i="56"/>
  <c r="E27" i="56"/>
  <c r="C27" i="56"/>
  <c r="R26" i="56"/>
  <c r="J26" i="56"/>
  <c r="K26" i="56" s="1"/>
  <c r="L26" i="56" s="1"/>
  <c r="M26" i="56" s="1"/>
  <c r="E26" i="56"/>
  <c r="F26" i="56" s="1"/>
  <c r="C26" i="56"/>
  <c r="R25" i="56"/>
  <c r="L25" i="56"/>
  <c r="H25" i="56"/>
  <c r="E25" i="56"/>
  <c r="F25" i="56" s="1"/>
  <c r="C25" i="56"/>
  <c r="R24" i="56"/>
  <c r="L24" i="56"/>
  <c r="H24" i="56"/>
  <c r="F24" i="56"/>
  <c r="E24" i="56"/>
  <c r="C24" i="56"/>
  <c r="R23" i="56"/>
  <c r="L23" i="56"/>
  <c r="H23" i="56"/>
  <c r="E23" i="56"/>
  <c r="F23" i="56" s="1"/>
  <c r="C23" i="56"/>
  <c r="R22" i="56"/>
  <c r="K22" i="56"/>
  <c r="L22" i="56" s="1"/>
  <c r="M22" i="56" s="1"/>
  <c r="N22" i="56" s="1"/>
  <c r="H22" i="56"/>
  <c r="E22" i="56"/>
  <c r="F22" i="56" s="1"/>
  <c r="C22" i="56"/>
  <c r="R21" i="56"/>
  <c r="H21" i="56"/>
  <c r="E21" i="56"/>
  <c r="F21" i="56" s="1"/>
  <c r="C21" i="56"/>
  <c r="H20" i="56"/>
  <c r="E20" i="56"/>
  <c r="F20" i="56" s="1"/>
  <c r="C20" i="56"/>
  <c r="I19" i="56"/>
  <c r="J19" i="56" s="1"/>
  <c r="K19" i="56" s="1"/>
  <c r="L19" i="56" s="1"/>
  <c r="M19" i="56" s="1"/>
  <c r="N19" i="56" s="1"/>
  <c r="O19" i="56" s="1"/>
  <c r="H19" i="56"/>
  <c r="E19" i="56"/>
  <c r="F19" i="56" s="1"/>
  <c r="C19" i="56"/>
  <c r="I18" i="56"/>
  <c r="J18" i="56" s="1"/>
  <c r="K18" i="56" s="1"/>
  <c r="L18" i="56" s="1"/>
  <c r="M18" i="56" s="1"/>
  <c r="N18" i="56" s="1"/>
  <c r="O18" i="56" s="1"/>
  <c r="H18" i="56"/>
  <c r="F18" i="56"/>
  <c r="E18" i="56"/>
  <c r="C18" i="56"/>
  <c r="H17" i="56"/>
  <c r="I17" i="56" s="1"/>
  <c r="E17" i="56"/>
  <c r="F17" i="56" s="1"/>
  <c r="C17" i="56"/>
  <c r="H16" i="56"/>
  <c r="E16" i="56"/>
  <c r="F16" i="56" s="1"/>
  <c r="C16" i="56"/>
  <c r="R15" i="56"/>
  <c r="I15" i="56"/>
  <c r="J15" i="56" s="1"/>
  <c r="K15" i="56" s="1"/>
  <c r="L15" i="56" s="1"/>
  <c r="M15" i="56" s="1"/>
  <c r="N15" i="56" s="1"/>
  <c r="O15" i="56" s="1"/>
  <c r="H15" i="56"/>
  <c r="F15" i="56"/>
  <c r="E15" i="56"/>
  <c r="C15" i="56"/>
  <c r="H14" i="56"/>
  <c r="E14" i="56"/>
  <c r="F14" i="56" s="1"/>
  <c r="C14" i="56"/>
  <c r="H13" i="56"/>
  <c r="E13" i="56"/>
  <c r="F13" i="56" s="1"/>
  <c r="C13" i="56"/>
  <c r="R12" i="56"/>
  <c r="I12" i="56"/>
  <c r="J12" i="56" s="1"/>
  <c r="H12" i="56"/>
  <c r="F12" i="56"/>
  <c r="F10" i="56" s="1"/>
  <c r="E12" i="56"/>
  <c r="C12" i="56"/>
  <c r="Q11" i="56"/>
  <c r="R11" i="56" s="1"/>
  <c r="J11" i="56"/>
  <c r="E11" i="56"/>
  <c r="F11" i="56" s="1"/>
  <c r="C11" i="56"/>
  <c r="F9" i="56"/>
  <c r="G9" i="56" s="1"/>
  <c r="B2" i="56"/>
  <c r="Q59" i="55"/>
  <c r="R59" i="55" s="1"/>
  <c r="K59" i="55"/>
  <c r="F59" i="55"/>
  <c r="I59" i="55" s="1"/>
  <c r="S59" i="55" s="1"/>
  <c r="E59" i="55"/>
  <c r="C59" i="55"/>
  <c r="Q58" i="55"/>
  <c r="R58" i="55" s="1"/>
  <c r="K58" i="55"/>
  <c r="F58" i="55"/>
  <c r="I58" i="55" s="1"/>
  <c r="S58" i="55" s="1"/>
  <c r="E58" i="55"/>
  <c r="C58" i="55"/>
  <c r="Q57" i="55"/>
  <c r="R57" i="55" s="1"/>
  <c r="K57" i="55"/>
  <c r="F57" i="55"/>
  <c r="I57" i="55" s="1"/>
  <c r="S57" i="55" s="1"/>
  <c r="E57" i="55"/>
  <c r="C57" i="55"/>
  <c r="Q56" i="55"/>
  <c r="R56" i="55" s="1"/>
  <c r="K56" i="55"/>
  <c r="F56" i="55"/>
  <c r="I56" i="55" s="1"/>
  <c r="E56" i="55"/>
  <c r="C56" i="55"/>
  <c r="Q55" i="55"/>
  <c r="R55" i="55" s="1"/>
  <c r="J55" i="55"/>
  <c r="E55" i="55"/>
  <c r="F55" i="55" s="1"/>
  <c r="C55" i="55"/>
  <c r="O54" i="55"/>
  <c r="P54" i="55" s="1"/>
  <c r="Q54" i="55" s="1"/>
  <c r="R54" i="55" s="1"/>
  <c r="J54" i="55"/>
  <c r="E54" i="55"/>
  <c r="F54" i="55" s="1"/>
  <c r="M54" i="55" s="1"/>
  <c r="M51" i="55" s="1"/>
  <c r="C54" i="55"/>
  <c r="R53" i="55"/>
  <c r="Q53" i="55"/>
  <c r="N53" i="55"/>
  <c r="H53" i="55"/>
  <c r="I53" i="55" s="1"/>
  <c r="J53" i="55" s="1"/>
  <c r="E53" i="55"/>
  <c r="F53" i="55" s="1"/>
  <c r="L53" i="55" s="1"/>
  <c r="C53" i="55"/>
  <c r="N52" i="55"/>
  <c r="O52" i="55" s="1"/>
  <c r="J52" i="55"/>
  <c r="K52" i="55" s="1"/>
  <c r="E52" i="55"/>
  <c r="F52" i="55" s="1"/>
  <c r="L52" i="55" s="1"/>
  <c r="L51" i="55" s="1"/>
  <c r="C52" i="55"/>
  <c r="H51" i="55"/>
  <c r="G51" i="55"/>
  <c r="P50" i="55"/>
  <c r="Q50" i="55" s="1"/>
  <c r="R50" i="55" s="1"/>
  <c r="H50" i="55"/>
  <c r="I50" i="55" s="1"/>
  <c r="J50" i="55" s="1"/>
  <c r="E50" i="55"/>
  <c r="F50" i="55" s="1"/>
  <c r="K50" i="55" s="1"/>
  <c r="C50" i="55"/>
  <c r="P49" i="55"/>
  <c r="I49" i="55"/>
  <c r="E49" i="55"/>
  <c r="F49" i="55" s="1"/>
  <c r="C49" i="55"/>
  <c r="O48" i="55"/>
  <c r="H48" i="55"/>
  <c r="P47" i="55"/>
  <c r="Q47" i="55" s="1"/>
  <c r="R47" i="55" s="1"/>
  <c r="H47" i="55"/>
  <c r="I47" i="55" s="1"/>
  <c r="E47" i="55"/>
  <c r="F47" i="55" s="1"/>
  <c r="K47" i="55" s="1"/>
  <c r="L47" i="55" s="1"/>
  <c r="M47" i="55" s="1"/>
  <c r="N47" i="55" s="1"/>
  <c r="C47" i="55"/>
  <c r="P46" i="55"/>
  <c r="Q46" i="55" s="1"/>
  <c r="R46" i="55" s="1"/>
  <c r="I46" i="55"/>
  <c r="J46" i="55" s="1"/>
  <c r="H46" i="55"/>
  <c r="E46" i="55"/>
  <c r="F46" i="55" s="1"/>
  <c r="C46" i="55"/>
  <c r="P45" i="55"/>
  <c r="Q45" i="55" s="1"/>
  <c r="R45" i="55" s="1"/>
  <c r="L45" i="55"/>
  <c r="I45" i="55"/>
  <c r="J45" i="55" s="1"/>
  <c r="E45" i="55"/>
  <c r="F45" i="55" s="1"/>
  <c r="G45" i="55" s="1"/>
  <c r="C45" i="55"/>
  <c r="P44" i="55"/>
  <c r="Q44" i="55" s="1"/>
  <c r="L44" i="55"/>
  <c r="I44" i="55"/>
  <c r="J44" i="55" s="1"/>
  <c r="E44" i="55"/>
  <c r="F44" i="55" s="1"/>
  <c r="G44" i="55" s="1"/>
  <c r="C44" i="55"/>
  <c r="O43" i="55"/>
  <c r="H43" i="55"/>
  <c r="R42" i="55"/>
  <c r="O42" i="55"/>
  <c r="K42" i="55"/>
  <c r="F42" i="55"/>
  <c r="M42" i="55" s="1"/>
  <c r="E42" i="55"/>
  <c r="C42" i="55"/>
  <c r="R41" i="55"/>
  <c r="O41" i="55"/>
  <c r="K41" i="55"/>
  <c r="F41" i="55"/>
  <c r="M41" i="55" s="1"/>
  <c r="E41" i="55"/>
  <c r="C41" i="55"/>
  <c r="R40" i="55"/>
  <c r="L40" i="55"/>
  <c r="M40" i="55" s="1"/>
  <c r="N40" i="55" s="1"/>
  <c r="O40" i="55" s="1"/>
  <c r="K40" i="55"/>
  <c r="E40" i="55"/>
  <c r="F40" i="55" s="1"/>
  <c r="G40" i="55" s="1"/>
  <c r="S40" i="55" s="1"/>
  <c r="C40" i="55"/>
  <c r="R39" i="55"/>
  <c r="N39" i="55"/>
  <c r="O39" i="55" s="1"/>
  <c r="K39" i="55"/>
  <c r="F39" i="55"/>
  <c r="L39" i="55" s="1"/>
  <c r="E39" i="55"/>
  <c r="C39" i="55"/>
  <c r="R38" i="55"/>
  <c r="N38" i="55"/>
  <c r="O38" i="55" s="1"/>
  <c r="K38" i="55"/>
  <c r="E38" i="55"/>
  <c r="F38" i="55" s="1"/>
  <c r="L38" i="55" s="1"/>
  <c r="C38" i="55"/>
  <c r="R37" i="55"/>
  <c r="K37" i="55"/>
  <c r="L37" i="55" s="1"/>
  <c r="M37" i="55" s="1"/>
  <c r="N37" i="55" s="1"/>
  <c r="O37" i="55" s="1"/>
  <c r="F37" i="55"/>
  <c r="G37" i="55" s="1"/>
  <c r="E37" i="55"/>
  <c r="C37" i="55"/>
  <c r="R36" i="55"/>
  <c r="K36" i="55"/>
  <c r="J36" i="55"/>
  <c r="H36" i="55"/>
  <c r="E36" i="55"/>
  <c r="F36" i="55" s="1"/>
  <c r="P36" i="55" s="1"/>
  <c r="C36" i="55"/>
  <c r="K35" i="55"/>
  <c r="L35" i="55" s="1"/>
  <c r="M35" i="55" s="1"/>
  <c r="H35" i="55"/>
  <c r="F35" i="55"/>
  <c r="I35" i="55" s="1"/>
  <c r="C35" i="55"/>
  <c r="Q34" i="55"/>
  <c r="R34" i="55" s="1"/>
  <c r="N34" i="55"/>
  <c r="K34" i="55"/>
  <c r="H34" i="55"/>
  <c r="H33" i="55" s="1"/>
  <c r="E34" i="55"/>
  <c r="F34" i="55" s="1"/>
  <c r="C34" i="55"/>
  <c r="J33" i="55"/>
  <c r="F32" i="55"/>
  <c r="G32" i="55" s="1"/>
  <c r="I31" i="55"/>
  <c r="J31" i="55" s="1"/>
  <c r="E31" i="55"/>
  <c r="F31" i="55" s="1"/>
  <c r="C31" i="55"/>
  <c r="O29" i="55"/>
  <c r="H29" i="55"/>
  <c r="I29" i="55" s="1"/>
  <c r="J29" i="55" s="1"/>
  <c r="K29" i="55" s="1"/>
  <c r="L29" i="55" s="1"/>
  <c r="E29" i="55"/>
  <c r="F29" i="55" s="1"/>
  <c r="M29" i="55" s="1"/>
  <c r="C29" i="55"/>
  <c r="P28" i="55"/>
  <c r="Q28" i="55" s="1"/>
  <c r="H28" i="55"/>
  <c r="I28" i="55" s="1"/>
  <c r="E28" i="55"/>
  <c r="F28" i="55" s="1"/>
  <c r="C28" i="55"/>
  <c r="H27" i="55"/>
  <c r="G27" i="55"/>
  <c r="J26" i="55"/>
  <c r="K26" i="55" s="1"/>
  <c r="L26" i="55" s="1"/>
  <c r="M26" i="55" s="1"/>
  <c r="N26" i="55" s="1"/>
  <c r="O26" i="55" s="1"/>
  <c r="P26" i="55" s="1"/>
  <c r="Q26" i="55" s="1"/>
  <c r="R26" i="55" s="1"/>
  <c r="E26" i="55"/>
  <c r="F26" i="55" s="1"/>
  <c r="H26" i="55" s="1"/>
  <c r="C26" i="55"/>
  <c r="E25" i="55"/>
  <c r="F25" i="55" s="1"/>
  <c r="C25" i="55"/>
  <c r="P23" i="55"/>
  <c r="Q23" i="55" s="1"/>
  <c r="R23" i="55" s="1"/>
  <c r="M23" i="55"/>
  <c r="N23" i="55" s="1"/>
  <c r="L23" i="55"/>
  <c r="J23" i="55"/>
  <c r="E23" i="55"/>
  <c r="F23" i="55" s="1"/>
  <c r="H23" i="55" s="1"/>
  <c r="C23" i="55"/>
  <c r="P22" i="55"/>
  <c r="Q22" i="55" s="1"/>
  <c r="R22" i="55" s="1"/>
  <c r="L22" i="55"/>
  <c r="M22" i="55" s="1"/>
  <c r="N22" i="55" s="1"/>
  <c r="J22" i="55"/>
  <c r="F22" i="55"/>
  <c r="H22" i="55" s="1"/>
  <c r="S22" i="55" s="1"/>
  <c r="E22" i="55"/>
  <c r="C22" i="55"/>
  <c r="P21" i="55"/>
  <c r="Q21" i="55" s="1"/>
  <c r="R21" i="55" s="1"/>
  <c r="K21" i="55"/>
  <c r="L21" i="55" s="1"/>
  <c r="M21" i="55" s="1"/>
  <c r="N21" i="55" s="1"/>
  <c r="J21" i="55"/>
  <c r="F21" i="55"/>
  <c r="E21" i="55"/>
  <c r="C21" i="55"/>
  <c r="E20" i="55"/>
  <c r="F20" i="55" s="1"/>
  <c r="G20" i="55" s="1"/>
  <c r="C20" i="55"/>
  <c r="P19" i="55"/>
  <c r="Q19" i="55" s="1"/>
  <c r="O19" i="55"/>
  <c r="I19" i="55"/>
  <c r="J19" i="55" s="1"/>
  <c r="E19" i="55"/>
  <c r="F19" i="55" s="1"/>
  <c r="G19" i="55" s="1"/>
  <c r="C19" i="55"/>
  <c r="F18" i="55"/>
  <c r="Q17" i="55"/>
  <c r="R17" i="55" s="1"/>
  <c r="H17" i="55"/>
  <c r="E17" i="55"/>
  <c r="F17" i="55" s="1"/>
  <c r="C17" i="55"/>
  <c r="Q16" i="55"/>
  <c r="R16" i="55" s="1"/>
  <c r="J16" i="55"/>
  <c r="K16" i="55" s="1"/>
  <c r="F16" i="55"/>
  <c r="H16" i="55" s="1"/>
  <c r="E16" i="55"/>
  <c r="C16" i="55"/>
  <c r="R15" i="55"/>
  <c r="I15" i="55"/>
  <c r="J15" i="55" s="1"/>
  <c r="K15" i="55" s="1"/>
  <c r="L15" i="55" s="1"/>
  <c r="M15" i="55" s="1"/>
  <c r="N15" i="55" s="1"/>
  <c r="O15" i="55" s="1"/>
  <c r="H15" i="55"/>
  <c r="F15" i="55"/>
  <c r="P15" i="55" s="1"/>
  <c r="E15" i="55"/>
  <c r="C15" i="55"/>
  <c r="R14" i="55"/>
  <c r="I14" i="55"/>
  <c r="J14" i="55" s="1"/>
  <c r="K14" i="55" s="1"/>
  <c r="L14" i="55" s="1"/>
  <c r="M14" i="55" s="1"/>
  <c r="N14" i="55" s="1"/>
  <c r="O14" i="55" s="1"/>
  <c r="O12" i="55" s="1"/>
  <c r="H14" i="55"/>
  <c r="F14" i="55"/>
  <c r="P14" i="55" s="1"/>
  <c r="P12" i="55" s="1"/>
  <c r="E14" i="55"/>
  <c r="C14" i="55"/>
  <c r="P13" i="55"/>
  <c r="Q13" i="55" s="1"/>
  <c r="I13" i="55"/>
  <c r="J13" i="55" s="1"/>
  <c r="H13" i="55"/>
  <c r="F13" i="55"/>
  <c r="N13" i="55" s="1"/>
  <c r="N12" i="55" s="1"/>
  <c r="E13" i="55"/>
  <c r="C13" i="55"/>
  <c r="G12" i="55"/>
  <c r="R11" i="55"/>
  <c r="H11" i="55"/>
  <c r="I11" i="55" s="1"/>
  <c r="J11" i="55" s="1"/>
  <c r="K11" i="55" s="1"/>
  <c r="L11" i="55" s="1"/>
  <c r="M11" i="55" s="1"/>
  <c r="N11" i="55" s="1"/>
  <c r="E11" i="55"/>
  <c r="F11" i="55" s="1"/>
  <c r="P11" i="55" s="1"/>
  <c r="C11" i="55"/>
  <c r="P10" i="55"/>
  <c r="Q10" i="55" s="1"/>
  <c r="O10" i="55"/>
  <c r="I10" i="55"/>
  <c r="I9" i="55" s="1"/>
  <c r="E10" i="55"/>
  <c r="F10" i="55" s="1"/>
  <c r="C10" i="55"/>
  <c r="H9" i="55"/>
  <c r="G9" i="55"/>
  <c r="B2" i="55"/>
  <c r="P18" i="54"/>
  <c r="Q18" i="54" s="1"/>
  <c r="R18" i="54" s="1"/>
  <c r="H18" i="54"/>
  <c r="I18" i="54" s="1"/>
  <c r="J18" i="54" s="1"/>
  <c r="K18" i="54" s="1"/>
  <c r="L18" i="54" s="1"/>
  <c r="E18" i="54"/>
  <c r="F18" i="54" s="1"/>
  <c r="M18" i="54" s="1"/>
  <c r="N18" i="54" s="1"/>
  <c r="C18" i="54"/>
  <c r="P17" i="54"/>
  <c r="Q17" i="54" s="1"/>
  <c r="R17" i="54" s="1"/>
  <c r="H17" i="54"/>
  <c r="I17" i="54" s="1"/>
  <c r="J17" i="54" s="1"/>
  <c r="E17" i="54"/>
  <c r="F17" i="54" s="1"/>
  <c r="M17" i="54" s="1"/>
  <c r="C17" i="54"/>
  <c r="N16" i="54"/>
  <c r="O16" i="54" s="1"/>
  <c r="M16" i="54"/>
  <c r="H16" i="54"/>
  <c r="H15" i="54" s="1"/>
  <c r="H32" i="51" s="1"/>
  <c r="H31" i="51" s="1"/>
  <c r="E16" i="54"/>
  <c r="F16" i="54" s="1"/>
  <c r="C16" i="54"/>
  <c r="G15" i="54"/>
  <c r="F14" i="54"/>
  <c r="G14" i="54" s="1"/>
  <c r="G12" i="54" s="1"/>
  <c r="G28" i="51" s="1"/>
  <c r="G27" i="51" s="1"/>
  <c r="M13" i="54"/>
  <c r="N13" i="54" s="1"/>
  <c r="H13" i="54"/>
  <c r="E13" i="54"/>
  <c r="F13" i="54" s="1"/>
  <c r="C13" i="54"/>
  <c r="F11" i="54"/>
  <c r="G11" i="54" s="1"/>
  <c r="E10" i="54"/>
  <c r="F10" i="54" s="1"/>
  <c r="C10" i="54"/>
  <c r="B2" i="54"/>
  <c r="F52" i="53"/>
  <c r="G52" i="53" s="1"/>
  <c r="F50" i="53"/>
  <c r="G50" i="53" s="1"/>
  <c r="G49" i="53" s="1"/>
  <c r="F49" i="53"/>
  <c r="F48" i="53"/>
  <c r="G48" i="53" s="1"/>
  <c r="F47" i="53"/>
  <c r="F46" i="53"/>
  <c r="G46" i="53" s="1"/>
  <c r="F45" i="53"/>
  <c r="F44" i="53"/>
  <c r="G44" i="53" s="1"/>
  <c r="F43" i="53"/>
  <c r="F42" i="53"/>
  <c r="G42" i="53" s="1"/>
  <c r="F41" i="53"/>
  <c r="F40" i="53"/>
  <c r="G40" i="53" s="1"/>
  <c r="F39" i="53"/>
  <c r="F38" i="53"/>
  <c r="G38" i="53" s="1"/>
  <c r="F37" i="53"/>
  <c r="F36" i="53"/>
  <c r="G36" i="53" s="1"/>
  <c r="F35" i="53"/>
  <c r="F34" i="53"/>
  <c r="G34" i="53" s="1"/>
  <c r="F33" i="53"/>
  <c r="F32" i="53"/>
  <c r="G32" i="53" s="1"/>
  <c r="F31" i="53"/>
  <c r="F30" i="53"/>
  <c r="G30" i="53" s="1"/>
  <c r="F29" i="53"/>
  <c r="F28" i="53"/>
  <c r="G28" i="53" s="1"/>
  <c r="F27" i="53"/>
  <c r="F26" i="53"/>
  <c r="G26" i="53" s="1"/>
  <c r="F25" i="53"/>
  <c r="F24" i="53"/>
  <c r="G24" i="53" s="1"/>
  <c r="F23" i="53"/>
  <c r="F22" i="53"/>
  <c r="G22" i="53" s="1"/>
  <c r="F21" i="53"/>
  <c r="F20" i="53"/>
  <c r="G20" i="53" s="1"/>
  <c r="F19" i="53"/>
  <c r="F18" i="53"/>
  <c r="G18" i="53" s="1"/>
  <c r="F17" i="53"/>
  <c r="F16" i="53"/>
  <c r="G16" i="53" s="1"/>
  <c r="F15" i="53"/>
  <c r="F14" i="53"/>
  <c r="G14" i="53" s="1"/>
  <c r="F13" i="53"/>
  <c r="F12" i="53"/>
  <c r="G12" i="53" s="1"/>
  <c r="F11" i="53"/>
  <c r="F10" i="53"/>
  <c r="G10" i="53" s="1"/>
  <c r="F9" i="53"/>
  <c r="B2" i="53"/>
  <c r="R58" i="52"/>
  <c r="H58" i="52"/>
  <c r="E58" i="52"/>
  <c r="F58" i="52" s="1"/>
  <c r="O58" i="52" s="1"/>
  <c r="P58" i="52" s="1"/>
  <c r="C58" i="52"/>
  <c r="I57" i="52"/>
  <c r="J57" i="52" s="1"/>
  <c r="K57" i="52" s="1"/>
  <c r="L57" i="52" s="1"/>
  <c r="M57" i="52" s="1"/>
  <c r="N57" i="52" s="1"/>
  <c r="O57" i="52" s="1"/>
  <c r="H57" i="52"/>
  <c r="F57" i="52"/>
  <c r="P57" i="52" s="1"/>
  <c r="Q57" i="52" s="1"/>
  <c r="E57" i="52"/>
  <c r="C57" i="52"/>
  <c r="H56" i="52"/>
  <c r="E56" i="52"/>
  <c r="F56" i="52" s="1"/>
  <c r="O56" i="52" s="1"/>
  <c r="Q56" i="52" s="1"/>
  <c r="C56" i="52"/>
  <c r="H55" i="52"/>
  <c r="I55" i="52" s="1"/>
  <c r="J55" i="52" s="1"/>
  <c r="K55" i="52" s="1"/>
  <c r="L55" i="52" s="1"/>
  <c r="M55" i="52" s="1"/>
  <c r="N55" i="52" s="1"/>
  <c r="O55" i="52" s="1"/>
  <c r="E55" i="52"/>
  <c r="F55" i="52" s="1"/>
  <c r="Q55" i="52" s="1"/>
  <c r="R55" i="52" s="1"/>
  <c r="C55" i="52"/>
  <c r="H54" i="52"/>
  <c r="E54" i="52"/>
  <c r="F54" i="52" s="1"/>
  <c r="C54" i="52"/>
  <c r="H53" i="52"/>
  <c r="G53" i="52"/>
  <c r="R52" i="52"/>
  <c r="P52" i="52"/>
  <c r="J52" i="52"/>
  <c r="K52" i="52" s="1"/>
  <c r="L52" i="52" s="1"/>
  <c r="M52" i="52" s="1"/>
  <c r="N52" i="52" s="1"/>
  <c r="E52" i="52"/>
  <c r="F52" i="52" s="1"/>
  <c r="H52" i="52" s="1"/>
  <c r="S52" i="52" s="1"/>
  <c r="C52" i="52"/>
  <c r="R51" i="52"/>
  <c r="P51" i="52"/>
  <c r="J51" i="52"/>
  <c r="K51" i="52" s="1"/>
  <c r="L51" i="52" s="1"/>
  <c r="M51" i="52" s="1"/>
  <c r="N51" i="52" s="1"/>
  <c r="E51" i="52"/>
  <c r="F51" i="52" s="1"/>
  <c r="H51" i="52" s="1"/>
  <c r="S51" i="52" s="1"/>
  <c r="C51" i="52"/>
  <c r="R50" i="52"/>
  <c r="H50" i="52"/>
  <c r="I50" i="52" s="1"/>
  <c r="J50" i="52" s="1"/>
  <c r="K50" i="52" s="1"/>
  <c r="L50" i="52" s="1"/>
  <c r="M50" i="52" s="1"/>
  <c r="N50" i="52" s="1"/>
  <c r="E50" i="52"/>
  <c r="F50" i="52" s="1"/>
  <c r="O50" i="52" s="1"/>
  <c r="P50" i="52" s="1"/>
  <c r="C50" i="52"/>
  <c r="R49" i="52"/>
  <c r="H49" i="52"/>
  <c r="I49" i="52" s="1"/>
  <c r="J49" i="52" s="1"/>
  <c r="K49" i="52" s="1"/>
  <c r="L49" i="52" s="1"/>
  <c r="M49" i="52" s="1"/>
  <c r="N49" i="52" s="1"/>
  <c r="E49" i="52"/>
  <c r="F49" i="52" s="1"/>
  <c r="O49" i="52" s="1"/>
  <c r="P49" i="52" s="1"/>
  <c r="C49" i="52"/>
  <c r="I48" i="52"/>
  <c r="J48" i="52" s="1"/>
  <c r="K48" i="52" s="1"/>
  <c r="L48" i="52" s="1"/>
  <c r="M48" i="52" s="1"/>
  <c r="N48" i="52" s="1"/>
  <c r="O48" i="52" s="1"/>
  <c r="H48" i="52"/>
  <c r="F48" i="52"/>
  <c r="P48" i="52" s="1"/>
  <c r="Q48" i="52" s="1"/>
  <c r="E48" i="52"/>
  <c r="C48" i="52"/>
  <c r="H47" i="52"/>
  <c r="E47" i="52"/>
  <c r="F47" i="52" s="1"/>
  <c r="P47" i="52" s="1"/>
  <c r="Q47" i="52" s="1"/>
  <c r="C47" i="52"/>
  <c r="I46" i="52"/>
  <c r="J46" i="52" s="1"/>
  <c r="K46" i="52" s="1"/>
  <c r="L46" i="52" s="1"/>
  <c r="M46" i="52" s="1"/>
  <c r="N46" i="52" s="1"/>
  <c r="H46" i="52"/>
  <c r="F46" i="52"/>
  <c r="O46" i="52" s="1"/>
  <c r="Q46" i="52" s="1"/>
  <c r="E46" i="52"/>
  <c r="C46" i="52"/>
  <c r="H45" i="52"/>
  <c r="E45" i="52"/>
  <c r="F45" i="52" s="1"/>
  <c r="O45" i="52" s="1"/>
  <c r="Q45" i="52" s="1"/>
  <c r="C45" i="52"/>
  <c r="H44" i="52"/>
  <c r="I44" i="52" s="1"/>
  <c r="J44" i="52" s="1"/>
  <c r="K44" i="52" s="1"/>
  <c r="L44" i="52" s="1"/>
  <c r="M44" i="52" s="1"/>
  <c r="N44" i="52" s="1"/>
  <c r="O44" i="52" s="1"/>
  <c r="E44" i="52"/>
  <c r="F44" i="52" s="1"/>
  <c r="Q44" i="52" s="1"/>
  <c r="R44" i="52" s="1"/>
  <c r="C44" i="52"/>
  <c r="H43" i="52"/>
  <c r="I43" i="52" s="1"/>
  <c r="J43" i="52" s="1"/>
  <c r="K43" i="52" s="1"/>
  <c r="L43" i="52" s="1"/>
  <c r="M43" i="52" s="1"/>
  <c r="N43" i="52" s="1"/>
  <c r="O43" i="52" s="1"/>
  <c r="E43" i="52"/>
  <c r="F43" i="52" s="1"/>
  <c r="Q43" i="52" s="1"/>
  <c r="R43" i="52" s="1"/>
  <c r="C43" i="52"/>
  <c r="I42" i="52"/>
  <c r="J42" i="52" s="1"/>
  <c r="K42" i="52" s="1"/>
  <c r="L42" i="52" s="1"/>
  <c r="M42" i="52" s="1"/>
  <c r="N42" i="52" s="1"/>
  <c r="O42" i="52" s="1"/>
  <c r="H42" i="52"/>
  <c r="F42" i="52"/>
  <c r="P42" i="52" s="1"/>
  <c r="Q42" i="52" s="1"/>
  <c r="R42" i="52" s="1"/>
  <c r="E42" i="52"/>
  <c r="C42" i="52"/>
  <c r="H41" i="52"/>
  <c r="E41" i="52"/>
  <c r="F41" i="52" s="1"/>
  <c r="P41" i="52" s="1"/>
  <c r="Q41" i="52" s="1"/>
  <c r="R41" i="52" s="1"/>
  <c r="C41" i="52"/>
  <c r="M40" i="52"/>
  <c r="N40" i="52" s="1"/>
  <c r="O40" i="52" s="1"/>
  <c r="P40" i="52" s="1"/>
  <c r="Q40" i="52" s="1"/>
  <c r="R40" i="52" s="1"/>
  <c r="E40" i="52"/>
  <c r="F40" i="52" s="1"/>
  <c r="H40" i="52" s="1"/>
  <c r="C40" i="52"/>
  <c r="N39" i="52"/>
  <c r="O39" i="52" s="1"/>
  <c r="M39" i="52"/>
  <c r="E39" i="52"/>
  <c r="F39" i="52" s="1"/>
  <c r="C39" i="52"/>
  <c r="G38" i="52"/>
  <c r="J37" i="52"/>
  <c r="K37" i="52" s="1"/>
  <c r="L37" i="52" s="1"/>
  <c r="E37" i="52"/>
  <c r="F37" i="52" s="1"/>
  <c r="C37" i="52"/>
  <c r="M36" i="52"/>
  <c r="N36" i="52" s="1"/>
  <c r="F36" i="52"/>
  <c r="H36" i="52" s="1"/>
  <c r="E36" i="52"/>
  <c r="C36" i="52"/>
  <c r="I35" i="52"/>
  <c r="G35" i="52"/>
  <c r="Q34" i="52"/>
  <c r="J34" i="52"/>
  <c r="K34" i="52" s="1"/>
  <c r="L34" i="52" s="1"/>
  <c r="E34" i="52"/>
  <c r="F34" i="52" s="1"/>
  <c r="H34" i="52" s="1"/>
  <c r="C34" i="52"/>
  <c r="N33" i="52"/>
  <c r="O33" i="52" s="1"/>
  <c r="M33" i="52"/>
  <c r="E33" i="52"/>
  <c r="F33" i="52" s="1"/>
  <c r="C33" i="52"/>
  <c r="I32" i="52"/>
  <c r="G32" i="52"/>
  <c r="F31" i="52"/>
  <c r="G31" i="52" s="1"/>
  <c r="O30" i="52"/>
  <c r="P30" i="52" s="1"/>
  <c r="Q30" i="52" s="1"/>
  <c r="H30" i="52"/>
  <c r="I30" i="52" s="1"/>
  <c r="J30" i="52" s="1"/>
  <c r="E30" i="52"/>
  <c r="F30" i="52" s="1"/>
  <c r="C30" i="52"/>
  <c r="F28" i="52"/>
  <c r="G28" i="52" s="1"/>
  <c r="R27" i="52"/>
  <c r="Q27" i="52"/>
  <c r="H27" i="52"/>
  <c r="E27" i="52"/>
  <c r="F27" i="52" s="1"/>
  <c r="C27" i="52"/>
  <c r="F25" i="52"/>
  <c r="G25" i="52" s="1"/>
  <c r="P24" i="52"/>
  <c r="Q24" i="52" s="1"/>
  <c r="R24" i="52" s="1"/>
  <c r="H24" i="52"/>
  <c r="E24" i="52"/>
  <c r="F24" i="52" s="1"/>
  <c r="C24" i="52"/>
  <c r="R23" i="52"/>
  <c r="H23" i="52"/>
  <c r="E23" i="52"/>
  <c r="F23" i="52" s="1"/>
  <c r="N23" i="52" s="1"/>
  <c r="C23" i="52"/>
  <c r="P22" i="52"/>
  <c r="Q22" i="52" s="1"/>
  <c r="H22" i="52"/>
  <c r="I22" i="52" s="1"/>
  <c r="J22" i="52" s="1"/>
  <c r="E22" i="52"/>
  <c r="F22" i="52" s="1"/>
  <c r="N22" i="52" s="1"/>
  <c r="C22" i="52"/>
  <c r="P20" i="52"/>
  <c r="Q20" i="52" s="1"/>
  <c r="H20" i="52"/>
  <c r="I20" i="52" s="1"/>
  <c r="E20" i="52"/>
  <c r="F20" i="52" s="1"/>
  <c r="C20" i="52"/>
  <c r="P19" i="52"/>
  <c r="O19" i="52"/>
  <c r="H19" i="52"/>
  <c r="G19" i="52"/>
  <c r="R18" i="52"/>
  <c r="I18" i="52"/>
  <c r="J18" i="52" s="1"/>
  <c r="K18" i="52" s="1"/>
  <c r="L18" i="52" s="1"/>
  <c r="M18" i="52" s="1"/>
  <c r="N18" i="52" s="1"/>
  <c r="H18" i="52"/>
  <c r="F18" i="52"/>
  <c r="O18" i="52" s="1"/>
  <c r="P18" i="52" s="1"/>
  <c r="E18" i="52"/>
  <c r="C18" i="52"/>
  <c r="H17" i="52"/>
  <c r="I17" i="52" s="1"/>
  <c r="J17" i="52" s="1"/>
  <c r="K17" i="52" s="1"/>
  <c r="L17" i="52" s="1"/>
  <c r="M17" i="52" s="1"/>
  <c r="N17" i="52" s="1"/>
  <c r="O17" i="52" s="1"/>
  <c r="E17" i="52"/>
  <c r="F17" i="52" s="1"/>
  <c r="P17" i="52" s="1"/>
  <c r="Q17" i="52" s="1"/>
  <c r="C17" i="52"/>
  <c r="H16" i="52"/>
  <c r="E16" i="52"/>
  <c r="F16" i="52" s="1"/>
  <c r="O16" i="52" s="1"/>
  <c r="Q16" i="52" s="1"/>
  <c r="C16" i="52"/>
  <c r="H15" i="52"/>
  <c r="I15" i="52" s="1"/>
  <c r="J15" i="52" s="1"/>
  <c r="K15" i="52" s="1"/>
  <c r="L15" i="52" s="1"/>
  <c r="M15" i="52" s="1"/>
  <c r="N15" i="52" s="1"/>
  <c r="O15" i="52" s="1"/>
  <c r="E15" i="52"/>
  <c r="F15" i="52" s="1"/>
  <c r="Q15" i="52" s="1"/>
  <c r="R15" i="52" s="1"/>
  <c r="C15" i="52"/>
  <c r="H14" i="52"/>
  <c r="E14" i="52"/>
  <c r="F14" i="52" s="1"/>
  <c r="C14" i="52"/>
  <c r="H13" i="52"/>
  <c r="G13" i="52"/>
  <c r="H12" i="52"/>
  <c r="E12" i="52"/>
  <c r="F12" i="52" s="1"/>
  <c r="O12" i="52" s="1"/>
  <c r="Q12" i="52" s="1"/>
  <c r="C12" i="52"/>
  <c r="H11" i="52"/>
  <c r="I11" i="52" s="1"/>
  <c r="J11" i="52" s="1"/>
  <c r="E11" i="52"/>
  <c r="F11" i="52" s="1"/>
  <c r="C11" i="52"/>
  <c r="R10" i="52"/>
  <c r="H10" i="52"/>
  <c r="H12" i="51" s="1"/>
  <c r="G10" i="52"/>
  <c r="F9" i="52"/>
  <c r="G9" i="52" s="1"/>
  <c r="B2" i="52"/>
  <c r="H62" i="51"/>
  <c r="C62" i="51"/>
  <c r="K61" i="51"/>
  <c r="J61" i="51"/>
  <c r="G61" i="51"/>
  <c r="C61" i="51"/>
  <c r="G60" i="51"/>
  <c r="C60" i="51"/>
  <c r="F59" i="51"/>
  <c r="C59" i="51"/>
  <c r="M58" i="51"/>
  <c r="L58" i="51"/>
  <c r="H58" i="51"/>
  <c r="G58" i="51"/>
  <c r="C58" i="51"/>
  <c r="G56" i="51"/>
  <c r="C56" i="51"/>
  <c r="O55" i="51"/>
  <c r="H55" i="51"/>
  <c r="C55" i="51"/>
  <c r="H54" i="51"/>
  <c r="G54" i="51"/>
  <c r="C54" i="51"/>
  <c r="J52" i="51"/>
  <c r="I52" i="51"/>
  <c r="G52" i="51"/>
  <c r="F52" i="51"/>
  <c r="C52" i="51"/>
  <c r="C51" i="51"/>
  <c r="O50" i="51"/>
  <c r="H50" i="51"/>
  <c r="C50" i="51"/>
  <c r="G49" i="51"/>
  <c r="C49" i="51"/>
  <c r="H47" i="51"/>
  <c r="F47" i="51"/>
  <c r="C47" i="51"/>
  <c r="I46" i="51"/>
  <c r="G46" i="51"/>
  <c r="C46" i="51"/>
  <c r="P44" i="51"/>
  <c r="H44" i="51"/>
  <c r="C44" i="51"/>
  <c r="I43" i="51"/>
  <c r="G43" i="51"/>
  <c r="C43" i="51"/>
  <c r="J41" i="51"/>
  <c r="H41" i="51"/>
  <c r="C41" i="51"/>
  <c r="C40" i="51"/>
  <c r="D38" i="51"/>
  <c r="C38" i="51"/>
  <c r="J36" i="51"/>
  <c r="I36" i="51"/>
  <c r="G36" i="51"/>
  <c r="F36" i="51"/>
  <c r="C36" i="51"/>
  <c r="C35" i="51"/>
  <c r="D34" i="51"/>
  <c r="C34" i="51"/>
  <c r="G32" i="51"/>
  <c r="G31" i="51" s="1"/>
  <c r="C32" i="51"/>
  <c r="P30" i="51"/>
  <c r="H30" i="51"/>
  <c r="G30" i="51"/>
  <c r="G29" i="51" s="1"/>
  <c r="F30" i="51"/>
  <c r="F29" i="51" s="1"/>
  <c r="C30" i="51"/>
  <c r="P29" i="51"/>
  <c r="H29" i="51"/>
  <c r="C28" i="51"/>
  <c r="C26" i="51"/>
  <c r="H24" i="51"/>
  <c r="G24" i="51"/>
  <c r="C24" i="51"/>
  <c r="H23" i="51"/>
  <c r="G23" i="51"/>
  <c r="C22" i="51"/>
  <c r="P21" i="51"/>
  <c r="O21" i="51"/>
  <c r="H21" i="51"/>
  <c r="G21" i="51"/>
  <c r="C21" i="51"/>
  <c r="C19" i="51"/>
  <c r="F18" i="51"/>
  <c r="C18" i="51"/>
  <c r="H17" i="51"/>
  <c r="G17" i="51"/>
  <c r="C17" i="51"/>
  <c r="P15" i="51"/>
  <c r="O15" i="51"/>
  <c r="O14" i="51" s="1"/>
  <c r="N15" i="51"/>
  <c r="G15" i="51"/>
  <c r="G14" i="51" s="1"/>
  <c r="C15" i="51"/>
  <c r="P14" i="51"/>
  <c r="N14" i="51"/>
  <c r="M13" i="51"/>
  <c r="L13" i="51"/>
  <c r="G13" i="51"/>
  <c r="C13" i="51"/>
  <c r="R12" i="51"/>
  <c r="G12" i="51"/>
  <c r="C12" i="51"/>
  <c r="G11" i="51"/>
  <c r="I10" i="51"/>
  <c r="H10" i="51"/>
  <c r="G10" i="51"/>
  <c r="C10" i="51"/>
  <c r="I9" i="51"/>
  <c r="H9" i="51"/>
  <c r="G9" i="51"/>
  <c r="B2" i="51"/>
  <c r="C18" i="50"/>
  <c r="H17" i="50"/>
  <c r="C17" i="50"/>
  <c r="C16" i="50"/>
  <c r="G15" i="50"/>
  <c r="C15" i="50"/>
  <c r="C14" i="50"/>
  <c r="C13" i="50"/>
  <c r="C12" i="50"/>
  <c r="G11" i="50"/>
  <c r="F11" i="50"/>
  <c r="C11" i="50"/>
  <c r="C10" i="50"/>
  <c r="B2" i="50"/>
  <c r="J20" i="52" l="1"/>
  <c r="I19" i="52"/>
  <c r="I21" i="51" s="1"/>
  <c r="M30" i="52"/>
  <c r="F29" i="52"/>
  <c r="F40" i="51" s="1"/>
  <c r="L20" i="52"/>
  <c r="F19" i="52"/>
  <c r="F21" i="51" s="1"/>
  <c r="H36" i="53"/>
  <c r="G35" i="53"/>
  <c r="H38" i="53"/>
  <c r="G37" i="53"/>
  <c r="H40" i="53"/>
  <c r="G39" i="53"/>
  <c r="H42" i="53"/>
  <c r="G41" i="53"/>
  <c r="H44" i="53"/>
  <c r="G43" i="53"/>
  <c r="H46" i="53"/>
  <c r="G45" i="53"/>
  <c r="H48" i="53"/>
  <c r="G47" i="53"/>
  <c r="G10" i="54"/>
  <c r="F9" i="54"/>
  <c r="F26" i="51" s="1"/>
  <c r="F25" i="51" s="1"/>
  <c r="S18" i="52"/>
  <c r="S23" i="52"/>
  <c r="P43" i="55"/>
  <c r="P50" i="51" s="1"/>
  <c r="J49" i="55"/>
  <c r="I48" i="55"/>
  <c r="I55" i="51" s="1"/>
  <c r="J48" i="55"/>
  <c r="J55" i="51" s="1"/>
  <c r="S54" i="55"/>
  <c r="K54" i="55"/>
  <c r="J10" i="58"/>
  <c r="I9" i="58"/>
  <c r="I30" i="51" s="1"/>
  <c r="I29" i="51" s="1"/>
  <c r="L18" i="58"/>
  <c r="L47" i="51" s="1"/>
  <c r="S20" i="58"/>
  <c r="I20" i="58"/>
  <c r="I18" i="58" s="1"/>
  <c r="I47" i="51" s="1"/>
  <c r="I45" i="51" s="1"/>
  <c r="S31" i="58"/>
  <c r="H29" i="58"/>
  <c r="H61" i="51" s="1"/>
  <c r="I32" i="58"/>
  <c r="S32" i="58" s="1"/>
  <c r="F32" i="58"/>
  <c r="H15" i="60"/>
  <c r="I15" i="60" s="1"/>
  <c r="J15" i="60" s="1"/>
  <c r="K15" i="60" s="1"/>
  <c r="L15" i="60" s="1"/>
  <c r="G12" i="60"/>
  <c r="G19" i="51" s="1"/>
  <c r="I23" i="52"/>
  <c r="J23" i="52" s="1"/>
  <c r="K23" i="52" s="1"/>
  <c r="L23" i="52" s="1"/>
  <c r="M23" i="52" s="1"/>
  <c r="S57" i="52"/>
  <c r="F51" i="53"/>
  <c r="F53" i="53" s="1"/>
  <c r="H11" i="50" s="1"/>
  <c r="P29" i="55"/>
  <c r="O27" i="55"/>
  <c r="O24" i="51" s="1"/>
  <c r="O23" i="51" s="1"/>
  <c r="S36" i="55"/>
  <c r="L36" i="55"/>
  <c r="M36" i="55" s="1"/>
  <c r="N36" i="55" s="1"/>
  <c r="O36" i="55" s="1"/>
  <c r="K33" i="55"/>
  <c r="K41" i="51" s="1"/>
  <c r="S39" i="55"/>
  <c r="Q49" i="55"/>
  <c r="P48" i="55"/>
  <c r="P55" i="51" s="1"/>
  <c r="I24" i="58"/>
  <c r="J24" i="58" s="1"/>
  <c r="K24" i="58" s="1"/>
  <c r="L24" i="58" s="1"/>
  <c r="M24" i="58" s="1"/>
  <c r="N24" i="58" s="1"/>
  <c r="O24" i="58" s="1"/>
  <c r="H22" i="58"/>
  <c r="H51" i="51" s="1"/>
  <c r="H10" i="60"/>
  <c r="F9" i="60"/>
  <c r="F13" i="51" s="1"/>
  <c r="O10" i="60"/>
  <c r="N9" i="60"/>
  <c r="N13" i="51" s="1"/>
  <c r="F12" i="60"/>
  <c r="F19" i="51" s="1"/>
  <c r="S15" i="57"/>
  <c r="S20" i="57"/>
  <c r="S11" i="58"/>
  <c r="I22" i="58"/>
  <c r="I51" i="51" s="1"/>
  <c r="S24" i="60"/>
  <c r="S25" i="60"/>
  <c r="F10" i="52"/>
  <c r="P11" i="52"/>
  <c r="K11" i="52"/>
  <c r="S17" i="52"/>
  <c r="M20" i="52"/>
  <c r="L19" i="52"/>
  <c r="L21" i="51" s="1"/>
  <c r="K20" i="52"/>
  <c r="K19" i="52" s="1"/>
  <c r="K21" i="51" s="1"/>
  <c r="J19" i="52"/>
  <c r="J21" i="51" s="1"/>
  <c r="K22" i="52"/>
  <c r="G21" i="52"/>
  <c r="G59" i="52" s="1"/>
  <c r="H25" i="52"/>
  <c r="O27" i="52"/>
  <c r="F26" i="52"/>
  <c r="F38" i="51" s="1"/>
  <c r="F37" i="51" s="1"/>
  <c r="H28" i="52"/>
  <c r="G26" i="52"/>
  <c r="K30" i="52"/>
  <c r="R30" i="52"/>
  <c r="O36" i="52"/>
  <c r="H37" i="52"/>
  <c r="F35" i="52"/>
  <c r="F46" i="51" s="1"/>
  <c r="F45" i="51" s="1"/>
  <c r="M37" i="52"/>
  <c r="L35" i="52"/>
  <c r="L46" i="51" s="1"/>
  <c r="L45" i="51" s="1"/>
  <c r="J40" i="52"/>
  <c r="K40" i="52" s="1"/>
  <c r="H9" i="52"/>
  <c r="I9" i="52" s="1"/>
  <c r="J9" i="52" s="1"/>
  <c r="K9" i="52" s="1"/>
  <c r="L9" i="52" s="1"/>
  <c r="M9" i="52" s="1"/>
  <c r="N9" i="52" s="1"/>
  <c r="O9" i="52" s="1"/>
  <c r="P9" i="52" s="1"/>
  <c r="Q9" i="52" s="1"/>
  <c r="R9" i="52" s="1"/>
  <c r="P14" i="52"/>
  <c r="F13" i="52"/>
  <c r="F17" i="51" s="1"/>
  <c r="Q19" i="52"/>
  <c r="Q21" i="51" s="1"/>
  <c r="R20" i="52"/>
  <c r="R19" i="52" s="1"/>
  <c r="R21" i="51" s="1"/>
  <c r="R22" i="52"/>
  <c r="N24" i="52"/>
  <c r="F21" i="52"/>
  <c r="F34" i="51" s="1"/>
  <c r="H31" i="52"/>
  <c r="G29" i="52"/>
  <c r="F32" i="52"/>
  <c r="F43" i="51" s="1"/>
  <c r="H33" i="52"/>
  <c r="P33" i="52"/>
  <c r="M34" i="52"/>
  <c r="L32" i="52"/>
  <c r="L43" i="51" s="1"/>
  <c r="J36" i="52"/>
  <c r="H35" i="52"/>
  <c r="H46" i="51" s="1"/>
  <c r="H45" i="51" s="1"/>
  <c r="F38" i="52"/>
  <c r="F49" i="51" s="1"/>
  <c r="H39" i="52"/>
  <c r="P39" i="52"/>
  <c r="I14" i="52"/>
  <c r="S15" i="52"/>
  <c r="I24" i="52"/>
  <c r="I27" i="52"/>
  <c r="S42" i="52"/>
  <c r="S43" i="52"/>
  <c r="S44" i="52"/>
  <c r="S46" i="52"/>
  <c r="H10" i="53"/>
  <c r="G9" i="53"/>
  <c r="H12" i="53"/>
  <c r="G11" i="53"/>
  <c r="H14" i="53"/>
  <c r="G13" i="53"/>
  <c r="H16" i="53"/>
  <c r="G15" i="53"/>
  <c r="H18" i="53"/>
  <c r="G17" i="53"/>
  <c r="H20" i="53"/>
  <c r="G19" i="53"/>
  <c r="H22" i="53"/>
  <c r="G21" i="53"/>
  <c r="H24" i="53"/>
  <c r="G23" i="53"/>
  <c r="H26" i="53"/>
  <c r="G25" i="53"/>
  <c r="H28" i="53"/>
  <c r="G27" i="53"/>
  <c r="H30" i="53"/>
  <c r="G29" i="53"/>
  <c r="H32" i="53"/>
  <c r="G31" i="53"/>
  <c r="H34" i="53"/>
  <c r="G33" i="53"/>
  <c r="H35" i="53"/>
  <c r="I36" i="53"/>
  <c r="H37" i="53"/>
  <c r="I38" i="53"/>
  <c r="H39" i="53"/>
  <c r="I40" i="53"/>
  <c r="H41" i="53"/>
  <c r="I42" i="53"/>
  <c r="H43" i="53"/>
  <c r="I44" i="53"/>
  <c r="H45" i="53"/>
  <c r="I46" i="53"/>
  <c r="H47" i="53"/>
  <c r="I48" i="53"/>
  <c r="I12" i="52"/>
  <c r="I16" i="52"/>
  <c r="J16" i="52" s="1"/>
  <c r="K16" i="52" s="1"/>
  <c r="L16" i="52" s="1"/>
  <c r="M16" i="52" s="1"/>
  <c r="N16" i="52" s="1"/>
  <c r="I41" i="52"/>
  <c r="I45" i="52"/>
  <c r="J45" i="52" s="1"/>
  <c r="K45" i="52" s="1"/>
  <c r="L45" i="52" s="1"/>
  <c r="M45" i="52" s="1"/>
  <c r="N45" i="52" s="1"/>
  <c r="I47" i="52"/>
  <c r="J47" i="52" s="1"/>
  <c r="K47" i="52" s="1"/>
  <c r="L47" i="52" s="1"/>
  <c r="M47" i="52" s="1"/>
  <c r="N47" i="52" s="1"/>
  <c r="O47" i="52" s="1"/>
  <c r="S48" i="52"/>
  <c r="S49" i="52"/>
  <c r="S50" i="52"/>
  <c r="P54" i="52"/>
  <c r="F53" i="52"/>
  <c r="F54" i="51" s="1"/>
  <c r="I54" i="52"/>
  <c r="S55" i="52"/>
  <c r="I58" i="52"/>
  <c r="J58" i="52" s="1"/>
  <c r="K58" i="52" s="1"/>
  <c r="L58" i="52" s="1"/>
  <c r="M58" i="52" s="1"/>
  <c r="N58" i="52" s="1"/>
  <c r="G9" i="54"/>
  <c r="H10" i="54"/>
  <c r="I13" i="54"/>
  <c r="F12" i="54"/>
  <c r="F28" i="51" s="1"/>
  <c r="F27" i="51" s="1"/>
  <c r="O13" i="54"/>
  <c r="I16" i="54"/>
  <c r="F15" i="54"/>
  <c r="F32" i="51" s="1"/>
  <c r="F31" i="51" s="1"/>
  <c r="M15" i="54"/>
  <c r="M32" i="51" s="1"/>
  <c r="M31" i="51" s="1"/>
  <c r="N17" i="54"/>
  <c r="N15" i="54" s="1"/>
  <c r="N32" i="51" s="1"/>
  <c r="N31" i="51" s="1"/>
  <c r="K17" i="54"/>
  <c r="L17" i="54" s="1"/>
  <c r="L15" i="54" s="1"/>
  <c r="L32" i="51" s="1"/>
  <c r="L31" i="51" s="1"/>
  <c r="J15" i="54"/>
  <c r="J32" i="51" s="1"/>
  <c r="J31" i="51" s="1"/>
  <c r="R10" i="55"/>
  <c r="R9" i="55" s="1"/>
  <c r="Q9" i="55"/>
  <c r="K13" i="55"/>
  <c r="S16" i="55"/>
  <c r="H12" i="55"/>
  <c r="H15" i="51" s="1"/>
  <c r="H14" i="51" s="1"/>
  <c r="M17" i="55"/>
  <c r="F12" i="55"/>
  <c r="F15" i="51" s="1"/>
  <c r="F14" i="51" s="1"/>
  <c r="K19" i="55"/>
  <c r="R19" i="55"/>
  <c r="J28" i="55"/>
  <c r="I27" i="55"/>
  <c r="I24" i="51" s="1"/>
  <c r="I23" i="51" s="1"/>
  <c r="P27" i="55"/>
  <c r="P24" i="51" s="1"/>
  <c r="P23" i="51" s="1"/>
  <c r="Q29" i="55"/>
  <c r="R29" i="55" s="1"/>
  <c r="F30" i="55"/>
  <c r="F35" i="51" s="1"/>
  <c r="G31" i="55"/>
  <c r="H32" i="55"/>
  <c r="S37" i="55"/>
  <c r="G33" i="55"/>
  <c r="R44" i="55"/>
  <c r="R43" i="55" s="1"/>
  <c r="R50" i="51" s="1"/>
  <c r="Q43" i="55"/>
  <c r="Q50" i="51" s="1"/>
  <c r="K46" i="55"/>
  <c r="F43" i="55"/>
  <c r="F50" i="51" s="1"/>
  <c r="J47" i="55"/>
  <c r="J43" i="55" s="1"/>
  <c r="J50" i="51" s="1"/>
  <c r="I43" i="55"/>
  <c r="I50" i="51" s="1"/>
  <c r="R49" i="55"/>
  <c r="R48" i="55" s="1"/>
  <c r="R55" i="51" s="1"/>
  <c r="Q48" i="55"/>
  <c r="Q55" i="51" s="1"/>
  <c r="O51" i="55"/>
  <c r="O58" i="51" s="1"/>
  <c r="P52" i="55"/>
  <c r="N55" i="55"/>
  <c r="N51" i="55" s="1"/>
  <c r="N58" i="51" s="1"/>
  <c r="F51" i="55"/>
  <c r="F58" i="51" s="1"/>
  <c r="S56" i="55"/>
  <c r="I51" i="55"/>
  <c r="I58" i="51" s="1"/>
  <c r="H9" i="56"/>
  <c r="I9" i="56" s="1"/>
  <c r="J9" i="56" s="1"/>
  <c r="K9" i="56" s="1"/>
  <c r="L9" i="56" s="1"/>
  <c r="M9" i="56" s="1"/>
  <c r="N9" i="56" s="1"/>
  <c r="O9" i="56" s="1"/>
  <c r="P9" i="56" s="1"/>
  <c r="Q9" i="56" s="1"/>
  <c r="R9" i="56" s="1"/>
  <c r="I56" i="52"/>
  <c r="J56" i="52" s="1"/>
  <c r="K56" i="52" s="1"/>
  <c r="L56" i="52" s="1"/>
  <c r="M56" i="52" s="1"/>
  <c r="N56" i="52" s="1"/>
  <c r="H50" i="53"/>
  <c r="G51" i="53"/>
  <c r="H52" i="53"/>
  <c r="H11" i="54"/>
  <c r="I11" i="54" s="1"/>
  <c r="J11" i="54" s="1"/>
  <c r="K11" i="54" s="1"/>
  <c r="L11" i="54" s="1"/>
  <c r="M11" i="54" s="1"/>
  <c r="N11" i="54" s="1"/>
  <c r="O11" i="54" s="1"/>
  <c r="P11" i="54" s="1"/>
  <c r="Q11" i="54" s="1"/>
  <c r="R11" i="54" s="1"/>
  <c r="P16" i="54"/>
  <c r="O15" i="54"/>
  <c r="O32" i="51" s="1"/>
  <c r="O31" i="51" s="1"/>
  <c r="S18" i="54"/>
  <c r="M10" i="55"/>
  <c r="M9" i="55" s="1"/>
  <c r="F9" i="55"/>
  <c r="O11" i="55"/>
  <c r="O9" i="55" s="1"/>
  <c r="N9" i="55"/>
  <c r="R13" i="55"/>
  <c r="R12" i="55" s="1"/>
  <c r="R15" i="51" s="1"/>
  <c r="R14" i="51" s="1"/>
  <c r="Q12" i="55"/>
  <c r="Q15" i="51" s="1"/>
  <c r="Q14" i="51" s="1"/>
  <c r="S14" i="55"/>
  <c r="S15" i="55"/>
  <c r="M19" i="55"/>
  <c r="G18" i="55"/>
  <c r="H20" i="55"/>
  <c r="S21" i="55"/>
  <c r="S23" i="55"/>
  <c r="F24" i="55"/>
  <c r="F22" i="51" s="1"/>
  <c r="F20" i="51" s="1"/>
  <c r="G25" i="55"/>
  <c r="S26" i="55"/>
  <c r="F27" i="55"/>
  <c r="F24" i="51" s="1"/>
  <c r="F23" i="51" s="1"/>
  <c r="N28" i="55"/>
  <c r="N27" i="55" s="1"/>
  <c r="N24" i="51" s="1"/>
  <c r="N23" i="51" s="1"/>
  <c r="R28" i="55"/>
  <c r="Q27" i="55"/>
  <c r="Q24" i="51" s="1"/>
  <c r="Q23" i="51" s="1"/>
  <c r="K31" i="55"/>
  <c r="I34" i="55"/>
  <c r="F33" i="55"/>
  <c r="F41" i="51" s="1"/>
  <c r="F39" i="51" s="1"/>
  <c r="M33" i="55"/>
  <c r="M41" i="51" s="1"/>
  <c r="N35" i="55"/>
  <c r="S38" i="55"/>
  <c r="S41" i="55"/>
  <c r="S42" i="55"/>
  <c r="M44" i="55"/>
  <c r="S44" i="55" s="1"/>
  <c r="G43" i="55"/>
  <c r="M45" i="55"/>
  <c r="S45" i="55" s="1"/>
  <c r="F48" i="55"/>
  <c r="F55" i="51" s="1"/>
  <c r="G49" i="55"/>
  <c r="L50" i="55"/>
  <c r="K48" i="55"/>
  <c r="K55" i="51" s="1"/>
  <c r="K53" i="55"/>
  <c r="S53" i="55" s="1"/>
  <c r="J51" i="55"/>
  <c r="J58" i="51" s="1"/>
  <c r="H14" i="54"/>
  <c r="P9" i="55"/>
  <c r="J10" i="55"/>
  <c r="I17" i="55"/>
  <c r="J17" i="55" s="1"/>
  <c r="K17" i="55" s="1"/>
  <c r="K12" i="56"/>
  <c r="L12" i="56" s="1"/>
  <c r="M12" i="56" s="1"/>
  <c r="N12" i="56" s="1"/>
  <c r="O14" i="56"/>
  <c r="P19" i="56"/>
  <c r="P20" i="56"/>
  <c r="J23" i="56"/>
  <c r="M23" i="56" s="1"/>
  <c r="P23" i="56" s="1"/>
  <c r="G38" i="56"/>
  <c r="S38" i="56" s="1"/>
  <c r="T38" i="56" s="1"/>
  <c r="G39" i="56"/>
  <c r="S39" i="56" s="1"/>
  <c r="T39" i="56" s="1"/>
  <c r="J41" i="56"/>
  <c r="M41" i="56" s="1"/>
  <c r="P41" i="56" s="1"/>
  <c r="L11" i="57"/>
  <c r="K55" i="55"/>
  <c r="F42" i="56"/>
  <c r="O11" i="56"/>
  <c r="R42" i="56"/>
  <c r="R14" i="50" s="1"/>
  <c r="R10" i="56"/>
  <c r="R59" i="51" s="1"/>
  <c r="P13" i="56"/>
  <c r="O16" i="56"/>
  <c r="P16" i="56" s="1"/>
  <c r="Q16" i="56" s="1"/>
  <c r="Q10" i="56" s="1"/>
  <c r="Q59" i="51" s="1"/>
  <c r="S19" i="56"/>
  <c r="T19" i="56" s="1"/>
  <c r="P21" i="56"/>
  <c r="I22" i="56"/>
  <c r="S22" i="56" s="1"/>
  <c r="T22" i="56" s="1"/>
  <c r="J25" i="56"/>
  <c r="M25" i="56" s="1"/>
  <c r="P25" i="56" s="1"/>
  <c r="H31" i="56"/>
  <c r="H33" i="56"/>
  <c r="H35" i="56"/>
  <c r="G40" i="56"/>
  <c r="S40" i="56" s="1"/>
  <c r="T40" i="56" s="1"/>
  <c r="S41" i="56"/>
  <c r="T41" i="56" s="1"/>
  <c r="S9" i="57"/>
  <c r="H9" i="57"/>
  <c r="I9" i="57" s="1"/>
  <c r="J9" i="57" s="1"/>
  <c r="K9" i="57" s="1"/>
  <c r="L9" i="57" s="1"/>
  <c r="M9" i="57" s="1"/>
  <c r="N9" i="57" s="1"/>
  <c r="O9" i="57" s="1"/>
  <c r="P9" i="57" s="1"/>
  <c r="Q9" i="57" s="1"/>
  <c r="R9" i="57" s="1"/>
  <c r="H10" i="57"/>
  <c r="K12" i="57"/>
  <c r="L12" i="57" s="1"/>
  <c r="M12" i="57" s="1"/>
  <c r="N12" i="57" s="1"/>
  <c r="Q13" i="57"/>
  <c r="F10" i="57"/>
  <c r="P12" i="56"/>
  <c r="I13" i="56"/>
  <c r="I14" i="56"/>
  <c r="J14" i="56" s="1"/>
  <c r="K14" i="56" s="1"/>
  <c r="L14" i="56" s="1"/>
  <c r="M14" i="56" s="1"/>
  <c r="N14" i="56" s="1"/>
  <c r="P15" i="56"/>
  <c r="S15" i="56" s="1"/>
  <c r="T15" i="56" s="1"/>
  <c r="I16" i="56"/>
  <c r="J16" i="56" s="1"/>
  <c r="K16" i="56" s="1"/>
  <c r="L16" i="56" s="1"/>
  <c r="M16" i="56" s="1"/>
  <c r="N16" i="56" s="1"/>
  <c r="J17" i="56"/>
  <c r="K17" i="56" s="1"/>
  <c r="L17" i="56" s="1"/>
  <c r="M17" i="56" s="1"/>
  <c r="N17" i="56" s="1"/>
  <c r="O17" i="56" s="1"/>
  <c r="P17" i="56"/>
  <c r="P18" i="56"/>
  <c r="S18" i="56" s="1"/>
  <c r="T18" i="56" s="1"/>
  <c r="J24" i="56"/>
  <c r="M24" i="56" s="1"/>
  <c r="P24" i="56" s="1"/>
  <c r="N32" i="56"/>
  <c r="S32" i="56" s="1"/>
  <c r="T32" i="56" s="1"/>
  <c r="H34" i="56"/>
  <c r="H36" i="56"/>
  <c r="G37" i="56"/>
  <c r="Q42" i="56"/>
  <c r="Q14" i="50" s="1"/>
  <c r="I13" i="57"/>
  <c r="S19" i="57"/>
  <c r="K10" i="58"/>
  <c r="J9" i="58"/>
  <c r="Q9" i="58"/>
  <c r="R12" i="58"/>
  <c r="R9" i="58" s="1"/>
  <c r="S13" i="58"/>
  <c r="K15" i="58"/>
  <c r="N19" i="58"/>
  <c r="M18" i="58"/>
  <c r="M47" i="51" s="1"/>
  <c r="K23" i="58"/>
  <c r="R25" i="58"/>
  <c r="R22" i="58" s="1"/>
  <c r="R51" i="51" s="1"/>
  <c r="Q22" i="58"/>
  <c r="Q51" i="51" s="1"/>
  <c r="F29" i="58"/>
  <c r="F61" i="51" s="1"/>
  <c r="I30" i="58"/>
  <c r="N30" i="58"/>
  <c r="M33" i="58"/>
  <c r="N33" i="58" s="1"/>
  <c r="O33" i="58" s="1"/>
  <c r="P33" i="58" s="1"/>
  <c r="L29" i="58"/>
  <c r="L61" i="51" s="1"/>
  <c r="K11" i="56"/>
  <c r="I20" i="56"/>
  <c r="J20" i="56" s="1"/>
  <c r="K20" i="56" s="1"/>
  <c r="L20" i="56" s="1"/>
  <c r="M20" i="56" s="1"/>
  <c r="N20" i="56" s="1"/>
  <c r="O20" i="56" s="1"/>
  <c r="I21" i="56"/>
  <c r="J21" i="56" s="1"/>
  <c r="K21" i="56" s="1"/>
  <c r="L21" i="56" s="1"/>
  <c r="M21" i="56" s="1"/>
  <c r="N21" i="56" s="1"/>
  <c r="H26" i="56"/>
  <c r="H27" i="56"/>
  <c r="H28" i="56"/>
  <c r="H29" i="56"/>
  <c r="H30" i="56"/>
  <c r="S14" i="57"/>
  <c r="J16" i="58"/>
  <c r="F14" i="58"/>
  <c r="F44" i="51" s="1"/>
  <c r="Q14" i="58"/>
  <c r="Q44" i="51" s="1"/>
  <c r="R16" i="58"/>
  <c r="R14" i="58" s="1"/>
  <c r="R44" i="51" s="1"/>
  <c r="J17" i="58"/>
  <c r="L17" i="58" s="1"/>
  <c r="G14" i="58"/>
  <c r="G36" i="58" s="1"/>
  <c r="S17" i="58"/>
  <c r="S21" i="58"/>
  <c r="J21" i="58"/>
  <c r="K21" i="58" s="1"/>
  <c r="K18" i="58" s="1"/>
  <c r="K47" i="51" s="1"/>
  <c r="G18" i="58"/>
  <c r="F22" i="58"/>
  <c r="F51" i="51" s="1"/>
  <c r="P24" i="58"/>
  <c r="S24" i="58" s="1"/>
  <c r="J27" i="58"/>
  <c r="L27" i="58" s="1"/>
  <c r="G22" i="58"/>
  <c r="J28" i="58"/>
  <c r="L28" i="58" s="1"/>
  <c r="S33" i="58"/>
  <c r="I16" i="57"/>
  <c r="J16" i="57" s="1"/>
  <c r="K16" i="57" s="1"/>
  <c r="L16" i="57" s="1"/>
  <c r="M16" i="57" s="1"/>
  <c r="N16" i="57" s="1"/>
  <c r="O16" i="57" s="1"/>
  <c r="P16" i="57" s="1"/>
  <c r="I17" i="57"/>
  <c r="J17" i="57" s="1"/>
  <c r="K17" i="57" s="1"/>
  <c r="L17" i="57" s="1"/>
  <c r="M17" i="57" s="1"/>
  <c r="N17" i="57" s="1"/>
  <c r="O17" i="57" s="1"/>
  <c r="P17" i="57" s="1"/>
  <c r="I18" i="57"/>
  <c r="J18" i="57" s="1"/>
  <c r="K18" i="57" s="1"/>
  <c r="L18" i="57" s="1"/>
  <c r="M18" i="57" s="1"/>
  <c r="N18" i="57" s="1"/>
  <c r="O18" i="57" s="1"/>
  <c r="S21" i="57"/>
  <c r="I16" i="58"/>
  <c r="I14" i="58" s="1"/>
  <c r="I44" i="51" s="1"/>
  <c r="I42" i="51" s="1"/>
  <c r="S26" i="58"/>
  <c r="I34" i="58"/>
  <c r="S34" i="58" s="1"/>
  <c r="I35" i="58"/>
  <c r="S35" i="58" s="1"/>
  <c r="L11" i="59"/>
  <c r="S12" i="59"/>
  <c r="S13" i="59"/>
  <c r="N16" i="59"/>
  <c r="O16" i="59"/>
  <c r="P16" i="59" s="1"/>
  <c r="Q16" i="59" s="1"/>
  <c r="I10" i="60"/>
  <c r="H9" i="60"/>
  <c r="P10" i="60"/>
  <c r="O9" i="60"/>
  <c r="I13" i="60"/>
  <c r="H12" i="60"/>
  <c r="H19" i="51" s="1"/>
  <c r="P13" i="60"/>
  <c r="L12" i="60"/>
  <c r="L19" i="51" s="1"/>
  <c r="M15" i="60"/>
  <c r="S9" i="59"/>
  <c r="H9" i="59"/>
  <c r="I9" i="59" s="1"/>
  <c r="J9" i="59" s="1"/>
  <c r="K9" i="59" s="1"/>
  <c r="L9" i="59" s="1"/>
  <c r="M9" i="59" s="1"/>
  <c r="N9" i="59" s="1"/>
  <c r="O9" i="59" s="1"/>
  <c r="P9" i="59" s="1"/>
  <c r="Q9" i="59" s="1"/>
  <c r="R9" i="59" s="1"/>
  <c r="G10" i="59"/>
  <c r="J14" i="59"/>
  <c r="F10" i="59"/>
  <c r="I11" i="60"/>
  <c r="J11" i="60" s="1"/>
  <c r="K11" i="60" s="1"/>
  <c r="I14" i="60"/>
  <c r="J14" i="60" s="1"/>
  <c r="K14" i="60" s="1"/>
  <c r="I14" i="59"/>
  <c r="S14" i="59" s="1"/>
  <c r="I15" i="59"/>
  <c r="J15" i="59" s="1"/>
  <c r="K15" i="59" s="1"/>
  <c r="L15" i="59" s="1"/>
  <c r="M15" i="59" s="1"/>
  <c r="I16" i="59"/>
  <c r="J16" i="59" s="1"/>
  <c r="K16" i="59" s="1"/>
  <c r="L16" i="59" s="1"/>
  <c r="M16" i="59" s="1"/>
  <c r="S17" i="60"/>
  <c r="H18" i="60"/>
  <c r="H36" i="51" s="1"/>
  <c r="H21" i="60"/>
  <c r="H52" i="51" s="1"/>
  <c r="S23" i="60"/>
  <c r="K26" i="60"/>
  <c r="K56" i="51" s="1"/>
  <c r="L27" i="60"/>
  <c r="J28" i="60"/>
  <c r="J26" i="60" s="1"/>
  <c r="J56" i="51" s="1"/>
  <c r="F26" i="60"/>
  <c r="F56" i="51" s="1"/>
  <c r="N19" i="60"/>
  <c r="K18" i="60"/>
  <c r="K36" i="51" s="1"/>
  <c r="L20" i="60"/>
  <c r="K21" i="60"/>
  <c r="K52" i="51" s="1"/>
  <c r="L22" i="60"/>
  <c r="H26" i="60"/>
  <c r="H56" i="51" s="1"/>
  <c r="H53" i="51" s="1"/>
  <c r="I28" i="60"/>
  <c r="I26" i="60" s="1"/>
  <c r="I56" i="51" s="1"/>
  <c r="F29" i="60" l="1"/>
  <c r="S14" i="60"/>
  <c r="S25" i="58"/>
  <c r="F36" i="58"/>
  <c r="S28" i="58"/>
  <c r="S27" i="58"/>
  <c r="J14" i="58"/>
  <c r="J44" i="51" s="1"/>
  <c r="H42" i="56"/>
  <c r="H14" i="50" s="1"/>
  <c r="M29" i="58"/>
  <c r="M61" i="51" s="1"/>
  <c r="S12" i="56"/>
  <c r="T12" i="56" s="1"/>
  <c r="S23" i="56"/>
  <c r="T23" i="56" s="1"/>
  <c r="S55" i="55"/>
  <c r="S47" i="55"/>
  <c r="R27" i="55"/>
  <c r="R24" i="51" s="1"/>
  <c r="R23" i="51" s="1"/>
  <c r="S17" i="54"/>
  <c r="F19" i="54"/>
  <c r="F16" i="51"/>
  <c r="S9" i="52"/>
  <c r="H36" i="58"/>
  <c r="H16" i="50" s="1"/>
  <c r="G29" i="60"/>
  <c r="G18" i="50" s="1"/>
  <c r="F31" i="60"/>
  <c r="F18" i="50"/>
  <c r="F17" i="59"/>
  <c r="F62" i="51"/>
  <c r="J10" i="59"/>
  <c r="Q13" i="60"/>
  <c r="O13" i="51"/>
  <c r="J10" i="60"/>
  <c r="I9" i="60"/>
  <c r="K10" i="59"/>
  <c r="G51" i="51"/>
  <c r="G47" i="51"/>
  <c r="G45" i="51" s="1"/>
  <c r="N29" i="56"/>
  <c r="S29" i="56" s="1"/>
  <c r="T29" i="56" s="1"/>
  <c r="N27" i="56"/>
  <c r="S27" i="56" s="1"/>
  <c r="T27" i="56" s="1"/>
  <c r="L11" i="56"/>
  <c r="I29" i="58"/>
  <c r="J22" i="58"/>
  <c r="J51" i="51" s="1"/>
  <c r="P22" i="58"/>
  <c r="P51" i="51" s="1"/>
  <c r="N18" i="58"/>
  <c r="N47" i="51" s="1"/>
  <c r="O19" i="58"/>
  <c r="S16" i="58"/>
  <c r="L15" i="58"/>
  <c r="K14" i="58"/>
  <c r="K44" i="51" s="1"/>
  <c r="R30" i="51"/>
  <c r="R29" i="51" s="1"/>
  <c r="S12" i="58"/>
  <c r="L10" i="58"/>
  <c r="K9" i="58"/>
  <c r="S16" i="57"/>
  <c r="S37" i="56"/>
  <c r="T37" i="56" s="1"/>
  <c r="G42" i="56"/>
  <c r="G10" i="56"/>
  <c r="K34" i="56"/>
  <c r="S34" i="56" s="1"/>
  <c r="T34" i="56" s="1"/>
  <c r="N31" i="56"/>
  <c r="S31" i="56" s="1"/>
  <c r="T31" i="56" s="1"/>
  <c r="S17" i="56"/>
  <c r="T17" i="56" s="1"/>
  <c r="M11" i="57"/>
  <c r="S25" i="56"/>
  <c r="T25" i="56" s="1"/>
  <c r="K10" i="55"/>
  <c r="J9" i="55"/>
  <c r="I14" i="54"/>
  <c r="J14" i="54" s="1"/>
  <c r="K14" i="54" s="1"/>
  <c r="L14" i="54" s="1"/>
  <c r="H12" i="54"/>
  <c r="L48" i="55"/>
  <c r="L55" i="51" s="1"/>
  <c r="M50" i="55"/>
  <c r="N50" i="55" s="1"/>
  <c r="N48" i="55" s="1"/>
  <c r="N55" i="51" s="1"/>
  <c r="G50" i="51"/>
  <c r="O35" i="55"/>
  <c r="P35" i="55" s="1"/>
  <c r="N33" i="55"/>
  <c r="N41" i="51" s="1"/>
  <c r="I33" i="55"/>
  <c r="I41" i="51" s="1"/>
  <c r="L34" i="55"/>
  <c r="L31" i="55"/>
  <c r="H18" i="55"/>
  <c r="H18" i="51" s="1"/>
  <c r="H16" i="51" s="1"/>
  <c r="I20" i="55"/>
  <c r="S17" i="55"/>
  <c r="O10" i="51"/>
  <c r="O9" i="51" s="1"/>
  <c r="M10" i="51"/>
  <c r="M9" i="51" s="1"/>
  <c r="Q16" i="54"/>
  <c r="P15" i="54"/>
  <c r="P32" i="51" s="1"/>
  <c r="P31" i="51" s="1"/>
  <c r="F21" i="54"/>
  <c r="F12" i="50"/>
  <c r="I50" i="53"/>
  <c r="H49" i="53"/>
  <c r="S50" i="55"/>
  <c r="L46" i="55"/>
  <c r="K43" i="55"/>
  <c r="K50" i="51" s="1"/>
  <c r="G41" i="51"/>
  <c r="I32" i="55"/>
  <c r="H30" i="55"/>
  <c r="H35" i="51" s="1"/>
  <c r="G30" i="55"/>
  <c r="S29" i="55"/>
  <c r="K28" i="55"/>
  <c r="J27" i="55"/>
  <c r="L19" i="55"/>
  <c r="L13" i="55"/>
  <c r="K12" i="55"/>
  <c r="K15" i="51" s="1"/>
  <c r="K14" i="51" s="1"/>
  <c r="Q10" i="51"/>
  <c r="Q9" i="51" s="1"/>
  <c r="P13" i="54"/>
  <c r="J13" i="54"/>
  <c r="I12" i="54"/>
  <c r="I28" i="51" s="1"/>
  <c r="I27" i="51" s="1"/>
  <c r="I10" i="54"/>
  <c r="H9" i="54"/>
  <c r="F53" i="51"/>
  <c r="J12" i="52"/>
  <c r="I10" i="52"/>
  <c r="J48" i="53"/>
  <c r="I47" i="53"/>
  <c r="J44" i="53"/>
  <c r="I43" i="53"/>
  <c r="J40" i="53"/>
  <c r="I39" i="53"/>
  <c r="J36" i="53"/>
  <c r="I35" i="53"/>
  <c r="H31" i="53"/>
  <c r="I32" i="53"/>
  <c r="H27" i="53"/>
  <c r="I28" i="53"/>
  <c r="H23" i="53"/>
  <c r="I24" i="53"/>
  <c r="H19" i="53"/>
  <c r="I20" i="53"/>
  <c r="H15" i="53"/>
  <c r="I16" i="53"/>
  <c r="H11" i="53"/>
  <c r="I12" i="53"/>
  <c r="S58" i="52"/>
  <c r="S47" i="52"/>
  <c r="J24" i="52"/>
  <c r="J14" i="52"/>
  <c r="I13" i="52"/>
  <c r="G10" i="50"/>
  <c r="Q39" i="52"/>
  <c r="P38" i="52"/>
  <c r="P49" i="51" s="1"/>
  <c r="F48" i="51"/>
  <c r="J33" i="52"/>
  <c r="H32" i="52"/>
  <c r="G40" i="51"/>
  <c r="H29" i="52"/>
  <c r="H40" i="51" s="1"/>
  <c r="H39" i="51" s="1"/>
  <c r="I31" i="52"/>
  <c r="S45" i="52"/>
  <c r="G38" i="51"/>
  <c r="I25" i="52"/>
  <c r="J25" i="52" s="1"/>
  <c r="K25" i="52" s="1"/>
  <c r="L25" i="52" s="1"/>
  <c r="M25" i="52" s="1"/>
  <c r="N25" i="52" s="1"/>
  <c r="O25" i="52" s="1"/>
  <c r="H21" i="52"/>
  <c r="N20" i="52"/>
  <c r="M19" i="52"/>
  <c r="S16" i="52"/>
  <c r="L11" i="52"/>
  <c r="F59" i="52"/>
  <c r="F12" i="51"/>
  <c r="F11" i="51" s="1"/>
  <c r="M22" i="60"/>
  <c r="L21" i="60"/>
  <c r="S28" i="60"/>
  <c r="M20" i="60"/>
  <c r="L18" i="60"/>
  <c r="O19" i="60"/>
  <c r="M27" i="60"/>
  <c r="L26" i="60"/>
  <c r="L56" i="51" s="1"/>
  <c r="I10" i="59"/>
  <c r="S11" i="60"/>
  <c r="S16" i="59"/>
  <c r="G17" i="59"/>
  <c r="G62" i="51"/>
  <c r="N15" i="60"/>
  <c r="M12" i="60"/>
  <c r="J13" i="60"/>
  <c r="I12" i="60"/>
  <c r="P9" i="60"/>
  <c r="Q10" i="60"/>
  <c r="H29" i="60"/>
  <c r="H13" i="51"/>
  <c r="S15" i="59"/>
  <c r="M11" i="59"/>
  <c r="L10" i="59"/>
  <c r="G16" i="50"/>
  <c r="F38" i="58"/>
  <c r="F16" i="50"/>
  <c r="J18" i="58"/>
  <c r="J47" i="51" s="1"/>
  <c r="G44" i="51"/>
  <c r="I36" i="58"/>
  <c r="I16" i="50" s="1"/>
  <c r="S17" i="57"/>
  <c r="N30" i="56"/>
  <c r="S30" i="56" s="1"/>
  <c r="T30" i="56" s="1"/>
  <c r="N28" i="56"/>
  <c r="S28" i="56" s="1"/>
  <c r="T28" i="56" s="1"/>
  <c r="N26" i="56"/>
  <c r="S26" i="56" s="1"/>
  <c r="T26" i="56" s="1"/>
  <c r="H10" i="56"/>
  <c r="H59" i="51" s="1"/>
  <c r="O30" i="58"/>
  <c r="N29" i="58"/>
  <c r="N61" i="51" s="1"/>
  <c r="L23" i="58"/>
  <c r="K22" i="58"/>
  <c r="K51" i="51" s="1"/>
  <c r="Q30" i="51"/>
  <c r="Q29" i="51" s="1"/>
  <c r="J36" i="58"/>
  <c r="J16" i="50" s="1"/>
  <c r="J30" i="51"/>
  <c r="S18" i="57"/>
  <c r="J13" i="57"/>
  <c r="I10" i="57"/>
  <c r="I42" i="56"/>
  <c r="I14" i="50" s="1"/>
  <c r="K36" i="56"/>
  <c r="S36" i="56" s="1"/>
  <c r="T36" i="56" s="1"/>
  <c r="J13" i="56"/>
  <c r="I10" i="56"/>
  <c r="I59" i="51" s="1"/>
  <c r="P42" i="56"/>
  <c r="P14" i="50" s="1"/>
  <c r="P10" i="56"/>
  <c r="P59" i="51" s="1"/>
  <c r="F22" i="57"/>
  <c r="F60" i="51"/>
  <c r="H22" i="57"/>
  <c r="H60" i="51"/>
  <c r="K35" i="56"/>
  <c r="S35" i="56" s="1"/>
  <c r="T35" i="56" s="1"/>
  <c r="K33" i="56"/>
  <c r="S33" i="56" s="1"/>
  <c r="T33" i="56" s="1"/>
  <c r="S24" i="56"/>
  <c r="T24" i="56" s="1"/>
  <c r="S20" i="56"/>
  <c r="T20" i="56" s="1"/>
  <c r="S14" i="56"/>
  <c r="T14" i="56" s="1"/>
  <c r="F44" i="56"/>
  <c r="F14" i="50"/>
  <c r="S12" i="57"/>
  <c r="S21" i="56"/>
  <c r="T21" i="56" s="1"/>
  <c r="S16" i="56"/>
  <c r="T16" i="56" s="1"/>
  <c r="I12" i="55"/>
  <c r="P10" i="51"/>
  <c r="P9" i="51" s="1"/>
  <c r="K51" i="55"/>
  <c r="K58" i="51" s="1"/>
  <c r="M49" i="55"/>
  <c r="M48" i="55" s="1"/>
  <c r="M55" i="51" s="1"/>
  <c r="G48" i="55"/>
  <c r="H25" i="55"/>
  <c r="G24" i="55"/>
  <c r="G60" i="55" s="1"/>
  <c r="G18" i="51"/>
  <c r="N10" i="51"/>
  <c r="N9" i="51" s="1"/>
  <c r="F60" i="55"/>
  <c r="F10" i="51"/>
  <c r="F9" i="51" s="1"/>
  <c r="S11" i="54"/>
  <c r="I52" i="53"/>
  <c r="H51" i="53"/>
  <c r="S9" i="56"/>
  <c r="Q52" i="55"/>
  <c r="P51" i="55"/>
  <c r="P58" i="51" s="1"/>
  <c r="J12" i="55"/>
  <c r="J15" i="51" s="1"/>
  <c r="J14" i="51" s="1"/>
  <c r="S11" i="55"/>
  <c r="R10" i="51"/>
  <c r="R9" i="51" s="1"/>
  <c r="K16" i="54"/>
  <c r="I15" i="54"/>
  <c r="G19" i="54"/>
  <c r="G26" i="51"/>
  <c r="J54" i="52"/>
  <c r="I53" i="52"/>
  <c r="Q54" i="52"/>
  <c r="P53" i="52"/>
  <c r="P54" i="51" s="1"/>
  <c r="J41" i="52"/>
  <c r="K41" i="52" s="1"/>
  <c r="L41" i="52" s="1"/>
  <c r="I38" i="52"/>
  <c r="I49" i="51" s="1"/>
  <c r="I48" i="51" s="1"/>
  <c r="J46" i="53"/>
  <c r="I45" i="53"/>
  <c r="J42" i="53"/>
  <c r="I41" i="53"/>
  <c r="J38" i="53"/>
  <c r="I37" i="53"/>
  <c r="H33" i="53"/>
  <c r="I34" i="53"/>
  <c r="H29" i="53"/>
  <c r="I30" i="53"/>
  <c r="H25" i="53"/>
  <c r="I26" i="53"/>
  <c r="H21" i="53"/>
  <c r="I22" i="53"/>
  <c r="H17" i="53"/>
  <c r="I18" i="53"/>
  <c r="H13" i="53"/>
  <c r="I14" i="53"/>
  <c r="G53" i="53"/>
  <c r="H9" i="53"/>
  <c r="I10" i="53"/>
  <c r="S56" i="52"/>
  <c r="J27" i="52"/>
  <c r="J39" i="52"/>
  <c r="H38" i="52"/>
  <c r="K36" i="52"/>
  <c r="J35" i="52"/>
  <c r="J46" i="51" s="1"/>
  <c r="N34" i="52"/>
  <c r="M32" i="52"/>
  <c r="M43" i="51" s="1"/>
  <c r="Q33" i="52"/>
  <c r="P32" i="52"/>
  <c r="P43" i="51" s="1"/>
  <c r="P42" i="51" s="1"/>
  <c r="F42" i="51"/>
  <c r="F33" i="51"/>
  <c r="Q14" i="52"/>
  <c r="P13" i="52"/>
  <c r="P17" i="51" s="1"/>
  <c r="S40" i="52"/>
  <c r="N37" i="52"/>
  <c r="M35" i="52"/>
  <c r="M46" i="51" s="1"/>
  <c r="M45" i="51" s="1"/>
  <c r="P36" i="52"/>
  <c r="L30" i="52"/>
  <c r="I28" i="52"/>
  <c r="H26" i="52"/>
  <c r="H38" i="51" s="1"/>
  <c r="H37" i="51" s="1"/>
  <c r="G34" i="51"/>
  <c r="L22" i="52"/>
  <c r="Q11" i="52"/>
  <c r="Q10" i="52" s="1"/>
  <c r="P10" i="52"/>
  <c r="J45" i="51" l="1"/>
  <c r="F57" i="51"/>
  <c r="G13" i="50"/>
  <c r="P12" i="51"/>
  <c r="J28" i="52"/>
  <c r="K28" i="52" s="1"/>
  <c r="L28" i="52" s="1"/>
  <c r="M28" i="52" s="1"/>
  <c r="N28" i="52" s="1"/>
  <c r="S30" i="52"/>
  <c r="O37" i="52"/>
  <c r="N35" i="52"/>
  <c r="N46" i="51" s="1"/>
  <c r="N45" i="51" s="1"/>
  <c r="R14" i="52"/>
  <c r="R13" i="52" s="1"/>
  <c r="Q13" i="52"/>
  <c r="Q17" i="51" s="1"/>
  <c r="R33" i="52"/>
  <c r="R32" i="52" s="1"/>
  <c r="R43" i="51" s="1"/>
  <c r="R42" i="51" s="1"/>
  <c r="Q32" i="52"/>
  <c r="Q43" i="51" s="1"/>
  <c r="Q42" i="51" s="1"/>
  <c r="O34" i="52"/>
  <c r="O32" i="52" s="1"/>
  <c r="O43" i="51" s="1"/>
  <c r="N32" i="52"/>
  <c r="N43" i="51" s="1"/>
  <c r="H49" i="51"/>
  <c r="K27" i="52"/>
  <c r="J26" i="52"/>
  <c r="J38" i="51" s="1"/>
  <c r="J37" i="51" s="1"/>
  <c r="J10" i="53"/>
  <c r="I9" i="53"/>
  <c r="I54" i="51"/>
  <c r="G25" i="51"/>
  <c r="K15" i="54"/>
  <c r="K32" i="51" s="1"/>
  <c r="K31" i="51" s="1"/>
  <c r="F13" i="50"/>
  <c r="G16" i="51"/>
  <c r="H15" i="50"/>
  <c r="F24" i="57"/>
  <c r="F15" i="50"/>
  <c r="K13" i="56"/>
  <c r="J42" i="56"/>
  <c r="J14" i="50" s="1"/>
  <c r="J10" i="56"/>
  <c r="J59" i="51" s="1"/>
  <c r="I22" i="57"/>
  <c r="I15" i="50" s="1"/>
  <c r="I60" i="51"/>
  <c r="H57" i="51"/>
  <c r="M10" i="59"/>
  <c r="N11" i="59"/>
  <c r="H11" i="51"/>
  <c r="R10" i="60"/>
  <c r="R9" i="60" s="1"/>
  <c r="Q9" i="60"/>
  <c r="I19" i="51"/>
  <c r="M19" i="51"/>
  <c r="G17" i="50"/>
  <c r="M26" i="60"/>
  <c r="N27" i="60"/>
  <c r="L36" i="51"/>
  <c r="L29" i="60"/>
  <c r="L18" i="50" s="1"/>
  <c r="M21" i="60"/>
  <c r="M52" i="51" s="1"/>
  <c r="N22" i="60"/>
  <c r="N19" i="52"/>
  <c r="N21" i="51" s="1"/>
  <c r="S20" i="52"/>
  <c r="O21" i="52"/>
  <c r="O34" i="51" s="1"/>
  <c r="P25" i="52"/>
  <c r="J32" i="52"/>
  <c r="J43" i="51" s="1"/>
  <c r="J42" i="51" s="1"/>
  <c r="K33" i="52"/>
  <c r="K32" i="52" s="1"/>
  <c r="K43" i="51" s="1"/>
  <c r="K42" i="51" s="1"/>
  <c r="I17" i="51"/>
  <c r="I21" i="52"/>
  <c r="J12" i="53"/>
  <c r="I11" i="53"/>
  <c r="J20" i="53"/>
  <c r="I19" i="53"/>
  <c r="J28" i="53"/>
  <c r="I27" i="53"/>
  <c r="I12" i="51"/>
  <c r="H19" i="54"/>
  <c r="H12" i="50" s="1"/>
  <c r="H26" i="51"/>
  <c r="H25" i="51" s="1"/>
  <c r="Q13" i="54"/>
  <c r="L28" i="55"/>
  <c r="K27" i="55"/>
  <c r="K24" i="51" s="1"/>
  <c r="K23" i="51" s="1"/>
  <c r="G35" i="51"/>
  <c r="M46" i="55"/>
  <c r="L43" i="55"/>
  <c r="L50" i="51" s="1"/>
  <c r="J50" i="53"/>
  <c r="I49" i="53"/>
  <c r="R16" i="54"/>
  <c r="R15" i="54" s="1"/>
  <c r="R32" i="51" s="1"/>
  <c r="R31" i="51" s="1"/>
  <c r="Q15" i="54"/>
  <c r="Q32" i="51" s="1"/>
  <c r="Q31" i="51" s="1"/>
  <c r="J20" i="55"/>
  <c r="I18" i="55"/>
  <c r="O34" i="55"/>
  <c r="L33" i="55"/>
  <c r="G48" i="51"/>
  <c r="H28" i="51"/>
  <c r="J10" i="51"/>
  <c r="N11" i="57"/>
  <c r="G14" i="50"/>
  <c r="M10" i="58"/>
  <c r="L9" i="58"/>
  <c r="M11" i="56"/>
  <c r="K17" i="59"/>
  <c r="K17" i="50" s="1"/>
  <c r="K62" i="51"/>
  <c r="K10" i="60"/>
  <c r="K9" i="60" s="1"/>
  <c r="J9" i="60"/>
  <c r="S10" i="60"/>
  <c r="N21" i="52"/>
  <c r="N34" i="51" s="1"/>
  <c r="M22" i="52"/>
  <c r="S22" i="52"/>
  <c r="Q12" i="51"/>
  <c r="Q36" i="52"/>
  <c r="K35" i="52"/>
  <c r="K46" i="51" s="1"/>
  <c r="K45" i="51" s="1"/>
  <c r="J38" i="52"/>
  <c r="J49" i="51" s="1"/>
  <c r="J48" i="51" s="1"/>
  <c r="K39" i="52"/>
  <c r="I26" i="52"/>
  <c r="I38" i="51" s="1"/>
  <c r="I37" i="51" s="1"/>
  <c r="H53" i="53"/>
  <c r="J11" i="50" s="1"/>
  <c r="I11" i="50"/>
  <c r="J14" i="53"/>
  <c r="I13" i="53"/>
  <c r="J18" i="53"/>
  <c r="I17" i="53"/>
  <c r="J22" i="53"/>
  <c r="I21" i="53"/>
  <c r="J26" i="53"/>
  <c r="I25" i="53"/>
  <c r="J30" i="53"/>
  <c r="I29" i="53"/>
  <c r="J34" i="53"/>
  <c r="I33" i="53"/>
  <c r="J37" i="53"/>
  <c r="K38" i="53"/>
  <c r="J41" i="53"/>
  <c r="K42" i="53"/>
  <c r="J45" i="53"/>
  <c r="K46" i="53"/>
  <c r="M41" i="52"/>
  <c r="L38" i="52"/>
  <c r="L49" i="51" s="1"/>
  <c r="R54" i="52"/>
  <c r="R53" i="52" s="1"/>
  <c r="R54" i="51" s="1"/>
  <c r="Q53" i="52"/>
  <c r="Q54" i="51" s="1"/>
  <c r="K54" i="52"/>
  <c r="J53" i="52"/>
  <c r="J54" i="51" s="1"/>
  <c r="J53" i="51" s="1"/>
  <c r="G12" i="50"/>
  <c r="G21" i="50" s="1"/>
  <c r="I32" i="51"/>
  <c r="S15" i="54"/>
  <c r="Q51" i="55"/>
  <c r="Q58" i="51" s="1"/>
  <c r="R52" i="55"/>
  <c r="I51" i="53"/>
  <c r="J52" i="53"/>
  <c r="F64" i="51"/>
  <c r="G22" i="51"/>
  <c r="H24" i="55"/>
  <c r="I25" i="55"/>
  <c r="S48" i="55"/>
  <c r="G55" i="51"/>
  <c r="S49" i="55"/>
  <c r="I15" i="51"/>
  <c r="K13" i="57"/>
  <c r="J10" i="57"/>
  <c r="J29" i="51"/>
  <c r="M23" i="58"/>
  <c r="L22" i="58"/>
  <c r="L51" i="51" s="1"/>
  <c r="P30" i="58"/>
  <c r="O29" i="58"/>
  <c r="O61" i="51" s="1"/>
  <c r="G42" i="51"/>
  <c r="L17" i="59"/>
  <c r="L17" i="50" s="1"/>
  <c r="L62" i="51"/>
  <c r="H18" i="50"/>
  <c r="P13" i="51"/>
  <c r="K13" i="60"/>
  <c r="K12" i="60" s="1"/>
  <c r="K19" i="51" s="1"/>
  <c r="J12" i="60"/>
  <c r="J19" i="51" s="1"/>
  <c r="O15" i="60"/>
  <c r="N12" i="60"/>
  <c r="I17" i="59"/>
  <c r="I17" i="50" s="1"/>
  <c r="I62" i="51"/>
  <c r="P19" i="60"/>
  <c r="N20" i="60"/>
  <c r="M18" i="60"/>
  <c r="M36" i="51" s="1"/>
  <c r="L52" i="51"/>
  <c r="F61" i="52"/>
  <c r="F10" i="50"/>
  <c r="M11" i="52"/>
  <c r="M21" i="51"/>
  <c r="S19" i="52"/>
  <c r="H34" i="51"/>
  <c r="H33" i="51" s="1"/>
  <c r="H59" i="52"/>
  <c r="G37" i="51"/>
  <c r="J31" i="52"/>
  <c r="I29" i="52"/>
  <c r="I40" i="51" s="1"/>
  <c r="I39" i="51" s="1"/>
  <c r="G39" i="51"/>
  <c r="H43" i="51"/>
  <c r="S32" i="52"/>
  <c r="S33" i="52"/>
  <c r="R39" i="52"/>
  <c r="R38" i="52" s="1"/>
  <c r="R49" i="51" s="1"/>
  <c r="Q38" i="52"/>
  <c r="Q49" i="51" s="1"/>
  <c r="K14" i="52"/>
  <c r="J13" i="52"/>
  <c r="J17" i="51" s="1"/>
  <c r="K24" i="52"/>
  <c r="J21" i="52"/>
  <c r="J34" i="51" s="1"/>
  <c r="J16" i="53"/>
  <c r="I15" i="53"/>
  <c r="J24" i="53"/>
  <c r="I23" i="53"/>
  <c r="J32" i="53"/>
  <c r="I31" i="53"/>
  <c r="J35" i="53"/>
  <c r="K36" i="53"/>
  <c r="J39" i="53"/>
  <c r="K40" i="53"/>
  <c r="J43" i="53"/>
  <c r="K44" i="53"/>
  <c r="J47" i="53"/>
  <c r="K48" i="53"/>
  <c r="K12" i="52"/>
  <c r="J10" i="52"/>
  <c r="I9" i="54"/>
  <c r="J10" i="54"/>
  <c r="K13" i="54"/>
  <c r="K12" i="54" s="1"/>
  <c r="K28" i="51" s="1"/>
  <c r="K27" i="51" s="1"/>
  <c r="J12" i="54"/>
  <c r="J28" i="51" s="1"/>
  <c r="J27" i="51" s="1"/>
  <c r="M13" i="55"/>
  <c r="M12" i="55" s="1"/>
  <c r="L12" i="55"/>
  <c r="L15" i="51" s="1"/>
  <c r="L14" i="51" s="1"/>
  <c r="S19" i="55"/>
  <c r="J24" i="51"/>
  <c r="J32" i="55"/>
  <c r="I30" i="55"/>
  <c r="I35" i="51" s="1"/>
  <c r="M31" i="55"/>
  <c r="Q35" i="55"/>
  <c r="P33" i="55"/>
  <c r="P41" i="51" s="1"/>
  <c r="M14" i="54"/>
  <c r="L12" i="54"/>
  <c r="L28" i="51" s="1"/>
  <c r="L27" i="51" s="1"/>
  <c r="K9" i="55"/>
  <c r="L10" i="55"/>
  <c r="G59" i="51"/>
  <c r="K36" i="58"/>
  <c r="K16" i="50" s="1"/>
  <c r="K30" i="51"/>
  <c r="K29" i="51" s="1"/>
  <c r="M15" i="58"/>
  <c r="L14" i="58"/>
  <c r="P19" i="58"/>
  <c r="O18" i="58"/>
  <c r="O47" i="51" s="1"/>
  <c r="I61" i="51"/>
  <c r="I29" i="60"/>
  <c r="I18" i="50" s="1"/>
  <c r="I13" i="51"/>
  <c r="S9" i="60"/>
  <c r="R13" i="60"/>
  <c r="J17" i="59"/>
  <c r="J17" i="50" s="1"/>
  <c r="J62" i="51"/>
  <c r="F20" i="59"/>
  <c r="F17" i="50"/>
  <c r="S34" i="52"/>
  <c r="I57" i="51" l="1"/>
  <c r="S13" i="55"/>
  <c r="S13" i="60"/>
  <c r="P18" i="58"/>
  <c r="Q19" i="58"/>
  <c r="L44" i="51"/>
  <c r="K10" i="51"/>
  <c r="K9" i="51" s="1"/>
  <c r="M12" i="54"/>
  <c r="M28" i="51" s="1"/>
  <c r="M27" i="51" s="1"/>
  <c r="N14" i="54"/>
  <c r="K32" i="55"/>
  <c r="J30" i="55"/>
  <c r="J35" i="51" s="1"/>
  <c r="J23" i="51"/>
  <c r="I19" i="54"/>
  <c r="I26" i="51"/>
  <c r="I25" i="51" s="1"/>
  <c r="L12" i="52"/>
  <c r="K10" i="52"/>
  <c r="L48" i="53"/>
  <c r="K47" i="53"/>
  <c r="L40" i="53"/>
  <c r="K39" i="53"/>
  <c r="J31" i="53"/>
  <c r="K32" i="53"/>
  <c r="J23" i="53"/>
  <c r="K24" i="53"/>
  <c r="J15" i="53"/>
  <c r="K16" i="53"/>
  <c r="L24" i="52"/>
  <c r="K21" i="52"/>
  <c r="K34" i="51" s="1"/>
  <c r="L14" i="52"/>
  <c r="K13" i="52"/>
  <c r="K17" i="51" s="1"/>
  <c r="K31" i="52"/>
  <c r="J29" i="52"/>
  <c r="J40" i="51" s="1"/>
  <c r="S21" i="51"/>
  <c r="F27" i="50"/>
  <c r="F21" i="50"/>
  <c r="Q19" i="60"/>
  <c r="N19" i="51"/>
  <c r="N23" i="58"/>
  <c r="M22" i="58"/>
  <c r="L13" i="57"/>
  <c r="K10" i="57"/>
  <c r="S12" i="55"/>
  <c r="I14" i="51"/>
  <c r="H22" i="51"/>
  <c r="H20" i="51" s="1"/>
  <c r="H60" i="55"/>
  <c r="I31" i="51"/>
  <c r="S31" i="51" s="1"/>
  <c r="S32" i="51"/>
  <c r="L54" i="52"/>
  <c r="K53" i="52"/>
  <c r="K54" i="51" s="1"/>
  <c r="K53" i="51" s="1"/>
  <c r="N41" i="52"/>
  <c r="M38" i="52"/>
  <c r="M49" i="51" s="1"/>
  <c r="L46" i="53"/>
  <c r="K45" i="53"/>
  <c r="L38" i="53"/>
  <c r="K37" i="53"/>
  <c r="J33" i="53"/>
  <c r="K34" i="53"/>
  <c r="J25" i="53"/>
  <c r="K26" i="53"/>
  <c r="J17" i="53"/>
  <c r="K18" i="53"/>
  <c r="K38" i="52"/>
  <c r="K49" i="51" s="1"/>
  <c r="K48" i="51" s="1"/>
  <c r="S39" i="52"/>
  <c r="R36" i="52"/>
  <c r="J29" i="60"/>
  <c r="J18" i="50" s="1"/>
  <c r="J13" i="51"/>
  <c r="L36" i="58"/>
  <c r="L16" i="50" s="1"/>
  <c r="L30" i="51"/>
  <c r="L29" i="51" s="1"/>
  <c r="J9" i="51"/>
  <c r="O33" i="55"/>
  <c r="O41" i="51" s="1"/>
  <c r="S34" i="55"/>
  <c r="K20" i="55"/>
  <c r="J18" i="55"/>
  <c r="K50" i="53"/>
  <c r="J49" i="53"/>
  <c r="M28" i="55"/>
  <c r="L27" i="55"/>
  <c r="I59" i="52"/>
  <c r="I10" i="50" s="1"/>
  <c r="J27" i="53"/>
  <c r="K28" i="53"/>
  <c r="J19" i="53"/>
  <c r="K20" i="53"/>
  <c r="J11" i="53"/>
  <c r="K12" i="53"/>
  <c r="G27" i="50"/>
  <c r="G28" i="50" s="1"/>
  <c r="O27" i="60"/>
  <c r="N26" i="60"/>
  <c r="N56" i="51" s="1"/>
  <c r="R13" i="51"/>
  <c r="R11" i="51" s="1"/>
  <c r="O11" i="59"/>
  <c r="N10" i="59"/>
  <c r="S16" i="54"/>
  <c r="I53" i="53"/>
  <c r="K11" i="50" s="1"/>
  <c r="G33" i="51"/>
  <c r="P11" i="51"/>
  <c r="N15" i="58"/>
  <c r="M14" i="58"/>
  <c r="M44" i="51" s="1"/>
  <c r="M42" i="51" s="1"/>
  <c r="G57" i="51"/>
  <c r="L9" i="55"/>
  <c r="S10" i="55"/>
  <c r="Q33" i="55"/>
  <c r="Q41" i="51" s="1"/>
  <c r="R35" i="55"/>
  <c r="R33" i="55" s="1"/>
  <c r="R41" i="51" s="1"/>
  <c r="S35" i="55"/>
  <c r="N31" i="55"/>
  <c r="M15" i="51"/>
  <c r="M14" i="51" s="1"/>
  <c r="K10" i="54"/>
  <c r="J9" i="54"/>
  <c r="J12" i="51"/>
  <c r="J11" i="51" s="1"/>
  <c r="L44" i="53"/>
  <c r="K43" i="53"/>
  <c r="L36" i="53"/>
  <c r="K35" i="53"/>
  <c r="H42" i="51"/>
  <c r="S43" i="51"/>
  <c r="H10" i="50"/>
  <c r="N11" i="52"/>
  <c r="O20" i="60"/>
  <c r="N18" i="60"/>
  <c r="P15" i="60"/>
  <c r="O12" i="60"/>
  <c r="Q30" i="58"/>
  <c r="P29" i="58"/>
  <c r="J22" i="57"/>
  <c r="J15" i="50" s="1"/>
  <c r="J60" i="51"/>
  <c r="S55" i="51"/>
  <c r="G53" i="51"/>
  <c r="J25" i="55"/>
  <c r="I24" i="55"/>
  <c r="G20" i="51"/>
  <c r="K52" i="53"/>
  <c r="J51" i="53"/>
  <c r="R51" i="55"/>
  <c r="R58" i="51" s="1"/>
  <c r="S52" i="55"/>
  <c r="L48" i="51"/>
  <c r="L42" i="53"/>
  <c r="K41" i="53"/>
  <c r="J29" i="53"/>
  <c r="K30" i="53"/>
  <c r="J21" i="53"/>
  <c r="K22" i="53"/>
  <c r="J13" i="53"/>
  <c r="K14" i="53"/>
  <c r="K29" i="60"/>
  <c r="K18" i="50" s="1"/>
  <c r="K13" i="51"/>
  <c r="N11" i="56"/>
  <c r="S11" i="56"/>
  <c r="T11" i="56" s="1"/>
  <c r="N10" i="58"/>
  <c r="M9" i="58"/>
  <c r="O11" i="57"/>
  <c r="H27" i="51"/>
  <c r="L41" i="51"/>
  <c r="S33" i="55"/>
  <c r="I18" i="51"/>
  <c r="I16" i="51" s="1"/>
  <c r="N46" i="55"/>
  <c r="M43" i="55"/>
  <c r="R13" i="54"/>
  <c r="I11" i="51"/>
  <c r="I34" i="51"/>
  <c r="I33" i="51" s="1"/>
  <c r="S58" i="51"/>
  <c r="Q25" i="52"/>
  <c r="P21" i="52"/>
  <c r="O22" i="60"/>
  <c r="N21" i="60"/>
  <c r="M56" i="51"/>
  <c r="M29" i="60"/>
  <c r="M18" i="50" s="1"/>
  <c r="Q13" i="51"/>
  <c r="Q11" i="51" s="1"/>
  <c r="M17" i="59"/>
  <c r="M17" i="50" s="1"/>
  <c r="M62" i="51"/>
  <c r="J57" i="51"/>
  <c r="L13" i="56"/>
  <c r="K42" i="56"/>
  <c r="K10" i="56"/>
  <c r="I53" i="51"/>
  <c r="J9" i="53"/>
  <c r="K10" i="53"/>
  <c r="L27" i="52"/>
  <c r="K26" i="52"/>
  <c r="K38" i="51" s="1"/>
  <c r="H48" i="51"/>
  <c r="R17" i="51"/>
  <c r="P37" i="52"/>
  <c r="O35" i="52"/>
  <c r="O28" i="52"/>
  <c r="N26" i="52"/>
  <c r="N38" i="51" s="1"/>
  <c r="N37" i="51" s="1"/>
  <c r="S51" i="55" l="1"/>
  <c r="H64" i="51"/>
  <c r="F28" i="50"/>
  <c r="Q37" i="52"/>
  <c r="P35" i="52"/>
  <c r="P46" i="51" s="1"/>
  <c r="K37" i="51"/>
  <c r="L10" i="53"/>
  <c r="K9" i="53"/>
  <c r="K14" i="50"/>
  <c r="O21" i="60"/>
  <c r="O52" i="51" s="1"/>
  <c r="P22" i="60"/>
  <c r="P34" i="51"/>
  <c r="M50" i="51"/>
  <c r="M36" i="58"/>
  <c r="M16" i="50" s="1"/>
  <c r="M30" i="51"/>
  <c r="K51" i="53"/>
  <c r="L52" i="53"/>
  <c r="I22" i="51"/>
  <c r="I60" i="55"/>
  <c r="I13" i="50" s="1"/>
  <c r="R30" i="58"/>
  <c r="Q29" i="58"/>
  <c r="Q61" i="51" s="1"/>
  <c r="O19" i="51"/>
  <c r="N36" i="51"/>
  <c r="O11" i="52"/>
  <c r="O10" i="52" s="1"/>
  <c r="L43" i="53"/>
  <c r="M44" i="53"/>
  <c r="K9" i="54"/>
  <c r="L10" i="54"/>
  <c r="L10" i="51"/>
  <c r="O15" i="58"/>
  <c r="O14" i="58" s="1"/>
  <c r="O44" i="51" s="1"/>
  <c r="O42" i="51" s="1"/>
  <c r="N14" i="58"/>
  <c r="N44" i="51" s="1"/>
  <c r="N42" i="51" s="1"/>
  <c r="S15" i="58"/>
  <c r="G64" i="51"/>
  <c r="N17" i="59"/>
  <c r="N17" i="50" s="1"/>
  <c r="N62" i="51"/>
  <c r="L12" i="53"/>
  <c r="K11" i="53"/>
  <c r="L28" i="53"/>
  <c r="K27" i="53"/>
  <c r="M27" i="55"/>
  <c r="M24" i="51" s="1"/>
  <c r="M23" i="51" s="1"/>
  <c r="S28" i="55"/>
  <c r="L50" i="53"/>
  <c r="K49" i="53"/>
  <c r="J18" i="51"/>
  <c r="J16" i="51" s="1"/>
  <c r="L37" i="53"/>
  <c r="M38" i="53"/>
  <c r="L45" i="53"/>
  <c r="M46" i="53"/>
  <c r="M54" i="52"/>
  <c r="L53" i="52"/>
  <c r="S14" i="51"/>
  <c r="K22" i="57"/>
  <c r="K60" i="51"/>
  <c r="O23" i="58"/>
  <c r="O22" i="58" s="1"/>
  <c r="O51" i="51" s="1"/>
  <c r="N22" i="58"/>
  <c r="N51" i="51" s="1"/>
  <c r="S23" i="58"/>
  <c r="J39" i="51"/>
  <c r="M24" i="52"/>
  <c r="M21" i="52" s="1"/>
  <c r="M34" i="51" s="1"/>
  <c r="L21" i="52"/>
  <c r="L34" i="51" s="1"/>
  <c r="L16" i="53"/>
  <c r="K15" i="53"/>
  <c r="L32" i="53"/>
  <c r="K31" i="53"/>
  <c r="K12" i="51"/>
  <c r="K11" i="51" s="1"/>
  <c r="M12" i="52"/>
  <c r="L10" i="52"/>
  <c r="L42" i="51"/>
  <c r="S42" i="51" s="1"/>
  <c r="R19" i="58"/>
  <c r="R18" i="58" s="1"/>
  <c r="Q18" i="58"/>
  <c r="P28" i="52"/>
  <c r="O26" i="52"/>
  <c r="O38" i="51" s="1"/>
  <c r="O37" i="51" s="1"/>
  <c r="O46" i="51"/>
  <c r="M27" i="52"/>
  <c r="L26" i="52"/>
  <c r="L38" i="51" s="1"/>
  <c r="L37" i="51" s="1"/>
  <c r="J53" i="53"/>
  <c r="K59" i="51"/>
  <c r="M13" i="56"/>
  <c r="L42" i="56"/>
  <c r="L14" i="50" s="1"/>
  <c r="L10" i="56"/>
  <c r="L59" i="51" s="1"/>
  <c r="N52" i="51"/>
  <c r="R25" i="52"/>
  <c r="Q21" i="52"/>
  <c r="S13" i="54"/>
  <c r="N43" i="55"/>
  <c r="N50" i="51" s="1"/>
  <c r="S46" i="55"/>
  <c r="S41" i="51"/>
  <c r="S9" i="55"/>
  <c r="P11" i="57"/>
  <c r="O10" i="58"/>
  <c r="O9" i="58" s="1"/>
  <c r="N9" i="58"/>
  <c r="S10" i="58"/>
  <c r="L14" i="53"/>
  <c r="K13" i="53"/>
  <c r="L22" i="53"/>
  <c r="K21" i="53"/>
  <c r="L30" i="53"/>
  <c r="K29" i="53"/>
  <c r="L41" i="53"/>
  <c r="M42" i="53"/>
  <c r="J24" i="55"/>
  <c r="J22" i="51" s="1"/>
  <c r="J20" i="51" s="1"/>
  <c r="K25" i="55"/>
  <c r="P61" i="51"/>
  <c r="Q15" i="60"/>
  <c r="P12" i="60"/>
  <c r="P20" i="60"/>
  <c r="O18" i="60"/>
  <c r="O36" i="51" s="1"/>
  <c r="J33" i="51"/>
  <c r="L35" i="53"/>
  <c r="M36" i="53"/>
  <c r="J59" i="52"/>
  <c r="J10" i="50" s="1"/>
  <c r="J19" i="54"/>
  <c r="J12" i="50" s="1"/>
  <c r="J26" i="51"/>
  <c r="O31" i="55"/>
  <c r="O10" i="59"/>
  <c r="P11" i="59"/>
  <c r="O26" i="60"/>
  <c r="P27" i="60"/>
  <c r="L20" i="53"/>
  <c r="K19" i="53"/>
  <c r="L24" i="51"/>
  <c r="S27" i="55"/>
  <c r="L20" i="55"/>
  <c r="K18" i="55"/>
  <c r="S36" i="52"/>
  <c r="L18" i="53"/>
  <c r="K17" i="53"/>
  <c r="L26" i="53"/>
  <c r="K25" i="53"/>
  <c r="L34" i="53"/>
  <c r="K33" i="53"/>
  <c r="O41" i="52"/>
  <c r="N38" i="52"/>
  <c r="H13" i="50"/>
  <c r="S15" i="51"/>
  <c r="M13" i="57"/>
  <c r="L10" i="57"/>
  <c r="M51" i="51"/>
  <c r="S22" i="58"/>
  <c r="N29" i="60"/>
  <c r="N18" i="50" s="1"/>
  <c r="R19" i="60"/>
  <c r="L31" i="52"/>
  <c r="K29" i="52"/>
  <c r="M14" i="52"/>
  <c r="L13" i="52"/>
  <c r="S24" i="52"/>
  <c r="L24" i="53"/>
  <c r="K23" i="53"/>
  <c r="L39" i="53"/>
  <c r="M40" i="53"/>
  <c r="L47" i="53"/>
  <c r="M48" i="53"/>
  <c r="I12" i="50"/>
  <c r="L32" i="55"/>
  <c r="K30" i="55"/>
  <c r="K35" i="51" s="1"/>
  <c r="O14" i="54"/>
  <c r="N12" i="54"/>
  <c r="N28" i="51" s="1"/>
  <c r="N27" i="51" s="1"/>
  <c r="S14" i="58"/>
  <c r="S19" i="58"/>
  <c r="P47" i="51"/>
  <c r="P36" i="58"/>
  <c r="P16" i="50" s="1"/>
  <c r="S18" i="58"/>
  <c r="S47" i="51" s="1"/>
  <c r="S13" i="51"/>
  <c r="S51" i="51" l="1"/>
  <c r="S44" i="51"/>
  <c r="S11" i="52"/>
  <c r="P14" i="54"/>
  <c r="O12" i="54"/>
  <c r="O28" i="51" s="1"/>
  <c r="O27" i="51" s="1"/>
  <c r="L17" i="51"/>
  <c r="M31" i="52"/>
  <c r="L29" i="52"/>
  <c r="L40" i="51" s="1"/>
  <c r="L39" i="51" s="1"/>
  <c r="L22" i="57"/>
  <c r="L15" i="50" s="1"/>
  <c r="L60" i="51"/>
  <c r="O38" i="52"/>
  <c r="O49" i="51" s="1"/>
  <c r="O48" i="51" s="1"/>
  <c r="S41" i="52"/>
  <c r="L25" i="53"/>
  <c r="M26" i="53"/>
  <c r="M20" i="55"/>
  <c r="L18" i="55"/>
  <c r="L19" i="53"/>
  <c r="M20" i="53"/>
  <c r="O56" i="51"/>
  <c r="Q11" i="59"/>
  <c r="P10" i="59"/>
  <c r="P31" i="55"/>
  <c r="Q20" i="60"/>
  <c r="P18" i="60"/>
  <c r="P36" i="51" s="1"/>
  <c r="P19" i="51"/>
  <c r="N42" i="53"/>
  <c r="M41" i="53"/>
  <c r="L21" i="53"/>
  <c r="M22" i="53"/>
  <c r="O36" i="58"/>
  <c r="O16" i="50" s="1"/>
  <c r="O30" i="51"/>
  <c r="O29" i="51" s="1"/>
  <c r="Q11" i="57"/>
  <c r="Q34" i="51"/>
  <c r="L11" i="50"/>
  <c r="M26" i="52"/>
  <c r="S27" i="52"/>
  <c r="O45" i="51"/>
  <c r="Q28" i="52"/>
  <c r="P26" i="52"/>
  <c r="P38" i="51" s="1"/>
  <c r="P37" i="51" s="1"/>
  <c r="Q47" i="51"/>
  <c r="Q36" i="58"/>
  <c r="Q16" i="50" s="1"/>
  <c r="L59" i="52"/>
  <c r="L10" i="50" s="1"/>
  <c r="L12" i="51"/>
  <c r="K33" i="51"/>
  <c r="K15" i="50"/>
  <c r="N54" i="52"/>
  <c r="M53" i="52"/>
  <c r="M54" i="51" s="1"/>
  <c r="M53" i="51" s="1"/>
  <c r="N46" i="53"/>
  <c r="M45" i="53"/>
  <c r="N38" i="53"/>
  <c r="M37" i="53"/>
  <c r="J60" i="55"/>
  <c r="I27" i="50"/>
  <c r="L9" i="51"/>
  <c r="S10" i="51"/>
  <c r="M10" i="54"/>
  <c r="L9" i="54"/>
  <c r="H21" i="50"/>
  <c r="O12" i="51"/>
  <c r="O11" i="51" s="1"/>
  <c r="R29" i="58"/>
  <c r="S30" i="58"/>
  <c r="I20" i="51"/>
  <c r="M29" i="51"/>
  <c r="S50" i="51"/>
  <c r="K53" i="53"/>
  <c r="M11" i="50" s="1"/>
  <c r="R37" i="52"/>
  <c r="R35" i="52" s="1"/>
  <c r="Q35" i="52"/>
  <c r="Q46" i="51" s="1"/>
  <c r="Q45" i="51" s="1"/>
  <c r="S37" i="52"/>
  <c r="M32" i="55"/>
  <c r="L30" i="55"/>
  <c r="L35" i="51" s="1"/>
  <c r="L33" i="51" s="1"/>
  <c r="N48" i="53"/>
  <c r="M47" i="53"/>
  <c r="N40" i="53"/>
  <c r="M39" i="53"/>
  <c r="L23" i="53"/>
  <c r="M24" i="53"/>
  <c r="N14" i="52"/>
  <c r="M13" i="52"/>
  <c r="M17" i="51" s="1"/>
  <c r="K40" i="51"/>
  <c r="S19" i="60"/>
  <c r="N13" i="57"/>
  <c r="M10" i="57"/>
  <c r="N49" i="51"/>
  <c r="S38" i="52"/>
  <c r="L33" i="53"/>
  <c r="M34" i="53"/>
  <c r="L17" i="53"/>
  <c r="M18" i="53"/>
  <c r="K18" i="51"/>
  <c r="L23" i="51"/>
  <c r="S23" i="51" s="1"/>
  <c r="S24" i="51"/>
  <c r="Q27" i="60"/>
  <c r="P26" i="60"/>
  <c r="P56" i="51" s="1"/>
  <c r="P53" i="51" s="1"/>
  <c r="O17" i="59"/>
  <c r="O62" i="51"/>
  <c r="J25" i="51"/>
  <c r="N36" i="53"/>
  <c r="M35" i="53"/>
  <c r="R15" i="60"/>
  <c r="Q12" i="60"/>
  <c r="L25" i="55"/>
  <c r="K24" i="55"/>
  <c r="K22" i="51" s="1"/>
  <c r="K20" i="51" s="1"/>
  <c r="L29" i="53"/>
  <c r="M30" i="53"/>
  <c r="L13" i="53"/>
  <c r="M14" i="53"/>
  <c r="N36" i="58"/>
  <c r="N30" i="51"/>
  <c r="N29" i="51" s="1"/>
  <c r="R21" i="52"/>
  <c r="S25" i="52"/>
  <c r="L57" i="51"/>
  <c r="N13" i="56"/>
  <c r="M42" i="56"/>
  <c r="M14" i="50" s="1"/>
  <c r="M10" i="56"/>
  <c r="M59" i="51" s="1"/>
  <c r="K57" i="51"/>
  <c r="R47" i="51"/>
  <c r="R36" i="58"/>
  <c r="R16" i="50" s="1"/>
  <c r="N12" i="52"/>
  <c r="M10" i="52"/>
  <c r="K59" i="52"/>
  <c r="K10" i="50" s="1"/>
  <c r="L31" i="53"/>
  <c r="M32" i="53"/>
  <c r="L15" i="53"/>
  <c r="M16" i="53"/>
  <c r="L54" i="51"/>
  <c r="M48" i="51"/>
  <c r="M50" i="53"/>
  <c r="L49" i="53"/>
  <c r="I21" i="50"/>
  <c r="I28" i="50" s="1"/>
  <c r="L27" i="53"/>
  <c r="M28" i="53"/>
  <c r="L11" i="53"/>
  <c r="M12" i="53"/>
  <c r="K19" i="54"/>
  <c r="K26" i="51"/>
  <c r="K25" i="51" s="1"/>
  <c r="N44" i="53"/>
  <c r="M43" i="53"/>
  <c r="H27" i="50"/>
  <c r="O29" i="60"/>
  <c r="O18" i="50" s="1"/>
  <c r="M52" i="53"/>
  <c r="L51" i="53"/>
  <c r="S9" i="58"/>
  <c r="S43" i="55"/>
  <c r="Q22" i="60"/>
  <c r="P21" i="60"/>
  <c r="L9" i="53"/>
  <c r="M10" i="53"/>
  <c r="P45" i="51"/>
  <c r="N47" i="53" l="1"/>
  <c r="O48" i="53"/>
  <c r="N32" i="55"/>
  <c r="M30" i="55"/>
  <c r="M35" i="51" s="1"/>
  <c r="M33" i="51" s="1"/>
  <c r="S30" i="51"/>
  <c r="H28" i="50"/>
  <c r="L19" i="54"/>
  <c r="L12" i="50" s="1"/>
  <c r="L26" i="51"/>
  <c r="L25" i="51" s="1"/>
  <c r="N45" i="53"/>
  <c r="O46" i="53"/>
  <c r="O54" i="52"/>
  <c r="N53" i="52"/>
  <c r="N54" i="51" s="1"/>
  <c r="N53" i="51" s="1"/>
  <c r="L11" i="51"/>
  <c r="N22" i="53"/>
  <c r="M21" i="53"/>
  <c r="R20" i="60"/>
  <c r="Q18" i="60"/>
  <c r="Q36" i="51" s="1"/>
  <c r="Q31" i="55"/>
  <c r="Q10" i="59"/>
  <c r="R11" i="59"/>
  <c r="N20" i="53"/>
  <c r="M19" i="53"/>
  <c r="N20" i="55"/>
  <c r="M18" i="55"/>
  <c r="N10" i="53"/>
  <c r="M9" i="53"/>
  <c r="Q21" i="60"/>
  <c r="Q52" i="51" s="1"/>
  <c r="Q48" i="51" s="1"/>
  <c r="R22" i="60"/>
  <c r="M51" i="53"/>
  <c r="N52" i="53"/>
  <c r="N12" i="53"/>
  <c r="M11" i="53"/>
  <c r="N28" i="53"/>
  <c r="M27" i="53"/>
  <c r="L53" i="51"/>
  <c r="M12" i="51"/>
  <c r="M11" i="51" s="1"/>
  <c r="R34" i="51"/>
  <c r="S21" i="52"/>
  <c r="N14" i="53"/>
  <c r="M13" i="53"/>
  <c r="N30" i="53"/>
  <c r="M29" i="53"/>
  <c r="Q19" i="51"/>
  <c r="K16" i="51"/>
  <c r="N48" i="51"/>
  <c r="S49" i="51"/>
  <c r="O13" i="57"/>
  <c r="N10" i="57"/>
  <c r="K39" i="51"/>
  <c r="L53" i="53"/>
  <c r="N11" i="50" s="1"/>
  <c r="P52" i="51"/>
  <c r="P48" i="51" s="1"/>
  <c r="N43" i="53"/>
  <c r="O44" i="53"/>
  <c r="K12" i="50"/>
  <c r="N50" i="53"/>
  <c r="M49" i="53"/>
  <c r="N16" i="53"/>
  <c r="M15" i="53"/>
  <c r="N32" i="53"/>
  <c r="M31" i="53"/>
  <c r="N10" i="52"/>
  <c r="S12" i="52"/>
  <c r="O13" i="56"/>
  <c r="N10" i="56"/>
  <c r="N59" i="51" s="1"/>
  <c r="N42" i="56"/>
  <c r="N16" i="50"/>
  <c r="S16" i="50" s="1"/>
  <c r="S36" i="58"/>
  <c r="T36" i="58" s="1"/>
  <c r="L24" i="55"/>
  <c r="L22" i="51" s="1"/>
  <c r="L20" i="51" s="1"/>
  <c r="M25" i="55"/>
  <c r="R12" i="60"/>
  <c r="S15" i="60"/>
  <c r="N35" i="53"/>
  <c r="O36" i="53"/>
  <c r="J64" i="51"/>
  <c r="O17" i="50"/>
  <c r="Q26" i="60"/>
  <c r="Q56" i="51" s="1"/>
  <c r="Q53" i="51" s="1"/>
  <c r="R27" i="60"/>
  <c r="K60" i="55"/>
  <c r="K13" i="50" s="1"/>
  <c r="K27" i="50" s="1"/>
  <c r="N18" i="53"/>
  <c r="M17" i="53"/>
  <c r="N34" i="53"/>
  <c r="M33" i="53"/>
  <c r="M22" i="57"/>
  <c r="M15" i="50" s="1"/>
  <c r="M60" i="51"/>
  <c r="M57" i="51" s="1"/>
  <c r="O14" i="52"/>
  <c r="N13" i="52"/>
  <c r="N17" i="51" s="1"/>
  <c r="N24" i="53"/>
  <c r="M23" i="53"/>
  <c r="N39" i="53"/>
  <c r="O40" i="53"/>
  <c r="R46" i="51"/>
  <c r="S35" i="52"/>
  <c r="S29" i="51"/>
  <c r="I64" i="51"/>
  <c r="R61" i="51"/>
  <c r="S61" i="51" s="1"/>
  <c r="S29" i="58"/>
  <c r="M9" i="54"/>
  <c r="N10" i="54"/>
  <c r="S9" i="51"/>
  <c r="J13" i="50"/>
  <c r="N37" i="53"/>
  <c r="O38" i="53"/>
  <c r="R28" i="52"/>
  <c r="R26" i="52" s="1"/>
  <c r="R38" i="51" s="1"/>
  <c r="R37" i="51" s="1"/>
  <c r="Q26" i="52"/>
  <c r="Q38" i="51" s="1"/>
  <c r="Q37" i="51" s="1"/>
  <c r="S28" i="52"/>
  <c r="M38" i="51"/>
  <c r="Q10" i="57"/>
  <c r="R11" i="57"/>
  <c r="R10" i="57" s="1"/>
  <c r="S11" i="57"/>
  <c r="N41" i="53"/>
  <c r="O42" i="53"/>
  <c r="P29" i="60"/>
  <c r="P18" i="50" s="1"/>
  <c r="P17" i="59"/>
  <c r="P17" i="50" s="1"/>
  <c r="P62" i="51"/>
  <c r="L18" i="51"/>
  <c r="L16" i="51" s="1"/>
  <c r="L64" i="51" s="1"/>
  <c r="L60" i="55"/>
  <c r="L13" i="50" s="1"/>
  <c r="L27" i="50" s="1"/>
  <c r="N26" i="53"/>
  <c r="M25" i="53"/>
  <c r="N31" i="52"/>
  <c r="M29" i="52"/>
  <c r="Q14" i="54"/>
  <c r="P12" i="54"/>
  <c r="P28" i="51" s="1"/>
  <c r="P27" i="51" s="1"/>
  <c r="S26" i="52" l="1"/>
  <c r="R14" i="54"/>
  <c r="Q12" i="54"/>
  <c r="Q28" i="51" s="1"/>
  <c r="Q27" i="51" s="1"/>
  <c r="M40" i="51"/>
  <c r="N25" i="53"/>
  <c r="O26" i="53"/>
  <c r="P42" i="53"/>
  <c r="O41" i="53"/>
  <c r="Q22" i="57"/>
  <c r="Q15" i="50" s="1"/>
  <c r="Q60" i="51"/>
  <c r="L21" i="50"/>
  <c r="L28" i="50" s="1"/>
  <c r="J27" i="50"/>
  <c r="J21" i="50"/>
  <c r="M19" i="54"/>
  <c r="M26" i="51"/>
  <c r="P40" i="53"/>
  <c r="O39" i="53"/>
  <c r="N33" i="53"/>
  <c r="O34" i="53"/>
  <c r="P36" i="53"/>
  <c r="O35" i="53"/>
  <c r="N25" i="55"/>
  <c r="M24" i="55"/>
  <c r="M22" i="51" s="1"/>
  <c r="M20" i="51" s="1"/>
  <c r="N14" i="50"/>
  <c r="O42" i="56"/>
  <c r="O14" i="50" s="1"/>
  <c r="S14" i="50" s="1"/>
  <c r="O10" i="56"/>
  <c r="O59" i="51" s="1"/>
  <c r="S59" i="51" s="1"/>
  <c r="S13" i="56"/>
  <c r="T13" i="56" s="1"/>
  <c r="N12" i="51"/>
  <c r="S10" i="52"/>
  <c r="K21" i="50"/>
  <c r="K28" i="50" s="1"/>
  <c r="N15" i="53"/>
  <c r="O16" i="53"/>
  <c r="O50" i="53"/>
  <c r="N49" i="53"/>
  <c r="N22" i="57"/>
  <c r="N15" i="50" s="1"/>
  <c r="N60" i="51"/>
  <c r="N13" i="53"/>
  <c r="O14" i="53"/>
  <c r="M59" i="52"/>
  <c r="M10" i="50" s="1"/>
  <c r="N27" i="53"/>
  <c r="O28" i="53"/>
  <c r="O52" i="53"/>
  <c r="N51" i="53"/>
  <c r="R21" i="60"/>
  <c r="S22" i="60"/>
  <c r="N9" i="53"/>
  <c r="O10" i="53"/>
  <c r="M18" i="51"/>
  <c r="M16" i="51" s="1"/>
  <c r="M60" i="55"/>
  <c r="M13" i="50" s="1"/>
  <c r="R10" i="59"/>
  <c r="S11" i="59"/>
  <c r="N21" i="53"/>
  <c r="O22" i="53"/>
  <c r="O53" i="52"/>
  <c r="S54" i="52"/>
  <c r="P48" i="53"/>
  <c r="O47" i="53"/>
  <c r="N29" i="52"/>
  <c r="N40" i="51" s="1"/>
  <c r="N39" i="51" s="1"/>
  <c r="O31" i="52"/>
  <c r="R22" i="57"/>
  <c r="R60" i="51"/>
  <c r="M37" i="51"/>
  <c r="S37" i="51" s="1"/>
  <c r="S38" i="51"/>
  <c r="P38" i="53"/>
  <c r="O37" i="53"/>
  <c r="O10" i="54"/>
  <c r="N9" i="54"/>
  <c r="R45" i="51"/>
  <c r="S45" i="51" s="1"/>
  <c r="S46" i="51"/>
  <c r="N23" i="53"/>
  <c r="O24" i="53"/>
  <c r="O13" i="52"/>
  <c r="S14" i="52"/>
  <c r="N17" i="53"/>
  <c r="O18" i="53"/>
  <c r="R26" i="60"/>
  <c r="S27" i="60"/>
  <c r="R19" i="51"/>
  <c r="S19" i="51" s="1"/>
  <c r="S12" i="60"/>
  <c r="N57" i="51"/>
  <c r="N31" i="53"/>
  <c r="O32" i="53"/>
  <c r="P44" i="53"/>
  <c r="O43" i="53"/>
  <c r="P13" i="57"/>
  <c r="O10" i="57"/>
  <c r="K64" i="51"/>
  <c r="Q29" i="60"/>
  <c r="Q18" i="50" s="1"/>
  <c r="N29" i="53"/>
  <c r="O30" i="53"/>
  <c r="N11" i="53"/>
  <c r="O12" i="53"/>
  <c r="M53" i="53"/>
  <c r="O11" i="50" s="1"/>
  <c r="N18" i="55"/>
  <c r="O20" i="55"/>
  <c r="N19" i="53"/>
  <c r="O20" i="53"/>
  <c r="Q17" i="59"/>
  <c r="Q17" i="50" s="1"/>
  <c r="Q62" i="51"/>
  <c r="R31" i="55"/>
  <c r="S31" i="55"/>
  <c r="S20" i="60"/>
  <c r="R18" i="60"/>
  <c r="S34" i="51"/>
  <c r="S10" i="56"/>
  <c r="P46" i="53"/>
  <c r="O45" i="53"/>
  <c r="O32" i="55"/>
  <c r="N30" i="55"/>
  <c r="N35" i="51" s="1"/>
  <c r="N33" i="51" s="1"/>
  <c r="P45" i="53" l="1"/>
  <c r="Q46" i="53"/>
  <c r="P20" i="53"/>
  <c r="O19" i="53"/>
  <c r="N18" i="51"/>
  <c r="N16" i="51" s="1"/>
  <c r="S13" i="57"/>
  <c r="P10" i="57"/>
  <c r="P32" i="53"/>
  <c r="O31" i="53"/>
  <c r="P18" i="53"/>
  <c r="O17" i="53"/>
  <c r="N19" i="54"/>
  <c r="N12" i="50" s="1"/>
  <c r="N26" i="51"/>
  <c r="N25" i="51" s="1"/>
  <c r="P37" i="53"/>
  <c r="Q38" i="53"/>
  <c r="P31" i="52"/>
  <c r="O29" i="52"/>
  <c r="O40" i="51" s="1"/>
  <c r="O39" i="51" s="1"/>
  <c r="P47" i="53"/>
  <c r="Q48" i="53"/>
  <c r="O54" i="51"/>
  <c r="S53" i="52"/>
  <c r="P22" i="53"/>
  <c r="O21" i="53"/>
  <c r="N53" i="53"/>
  <c r="P11" i="50" s="1"/>
  <c r="R52" i="51"/>
  <c r="S21" i="60"/>
  <c r="P28" i="53"/>
  <c r="O27" i="53"/>
  <c r="P14" i="53"/>
  <c r="O13" i="53"/>
  <c r="P16" i="53"/>
  <c r="O15" i="53"/>
  <c r="N11" i="51"/>
  <c r="S12" i="51"/>
  <c r="P34" i="53"/>
  <c r="O33" i="53"/>
  <c r="M25" i="51"/>
  <c r="J28" i="50"/>
  <c r="Q57" i="51"/>
  <c r="P41" i="53"/>
  <c r="Q42" i="53"/>
  <c r="M39" i="51"/>
  <c r="R12" i="54"/>
  <c r="S14" i="54"/>
  <c r="P32" i="55"/>
  <c r="O30" i="55"/>
  <c r="O35" i="51" s="1"/>
  <c r="O33" i="51" s="1"/>
  <c r="R36" i="51"/>
  <c r="S36" i="51" s="1"/>
  <c r="S18" i="60"/>
  <c r="P20" i="55"/>
  <c r="O18" i="55"/>
  <c r="P12" i="53"/>
  <c r="O11" i="53"/>
  <c r="P30" i="53"/>
  <c r="O29" i="53"/>
  <c r="O22" i="57"/>
  <c r="O15" i="50" s="1"/>
  <c r="O60" i="51"/>
  <c r="P43" i="53"/>
  <c r="Q44" i="53"/>
  <c r="R29" i="60"/>
  <c r="R56" i="51"/>
  <c r="S26" i="60"/>
  <c r="O17" i="51"/>
  <c r="O59" i="52"/>
  <c r="O10" i="50" s="1"/>
  <c r="S13" i="52"/>
  <c r="P24" i="53"/>
  <c r="O23" i="53"/>
  <c r="O9" i="54"/>
  <c r="P10" i="54"/>
  <c r="S10" i="57"/>
  <c r="R15" i="50"/>
  <c r="R17" i="59"/>
  <c r="R62" i="51"/>
  <c r="S62" i="51" s="1"/>
  <c r="S10" i="59"/>
  <c r="P10" i="53"/>
  <c r="O9" i="53"/>
  <c r="O51" i="53"/>
  <c r="P52" i="53"/>
  <c r="O49" i="53"/>
  <c r="P50" i="53"/>
  <c r="N59" i="52"/>
  <c r="N10" i="50" s="1"/>
  <c r="O57" i="51"/>
  <c r="S42" i="56"/>
  <c r="T42" i="56" s="1"/>
  <c r="N24" i="55"/>
  <c r="N22" i="51" s="1"/>
  <c r="O25" i="55"/>
  <c r="P35" i="53"/>
  <c r="Q36" i="53"/>
  <c r="P39" i="53"/>
  <c r="Q40" i="53"/>
  <c r="M12" i="50"/>
  <c r="M27" i="50" s="1"/>
  <c r="P26" i="53"/>
  <c r="O25" i="53"/>
  <c r="P25" i="53" l="1"/>
  <c r="Q26" i="53"/>
  <c r="R36" i="53"/>
  <c r="Q35" i="53"/>
  <c r="R40" i="53"/>
  <c r="Q39" i="53"/>
  <c r="N20" i="51"/>
  <c r="Q50" i="53"/>
  <c r="P49" i="53"/>
  <c r="M21" i="50"/>
  <c r="O53" i="53"/>
  <c r="Q11" i="50" s="1"/>
  <c r="R17" i="50"/>
  <c r="S17" i="50" s="1"/>
  <c r="S17" i="59"/>
  <c r="T17" i="59" s="1"/>
  <c r="Q10" i="54"/>
  <c r="P9" i="54"/>
  <c r="S17" i="51"/>
  <c r="R53" i="51"/>
  <c r="S56" i="51"/>
  <c r="R44" i="53"/>
  <c r="Q43" i="53"/>
  <c r="P29" i="53"/>
  <c r="Q30" i="53"/>
  <c r="P11" i="53"/>
  <c r="Q12" i="53"/>
  <c r="P18" i="55"/>
  <c r="Q20" i="55"/>
  <c r="Q32" i="55"/>
  <c r="P30" i="55"/>
  <c r="P35" i="51" s="1"/>
  <c r="P33" i="51" s="1"/>
  <c r="R28" i="51"/>
  <c r="S12" i="54"/>
  <c r="N64" i="51"/>
  <c r="S11" i="51"/>
  <c r="P15" i="53"/>
  <c r="Q16" i="53"/>
  <c r="R48" i="53"/>
  <c r="Q47" i="53"/>
  <c r="P29" i="52"/>
  <c r="Q31" i="52"/>
  <c r="P22" i="57"/>
  <c r="P60" i="51"/>
  <c r="P57" i="51" s="1"/>
  <c r="N60" i="55"/>
  <c r="R46" i="53"/>
  <c r="Q45" i="53"/>
  <c r="P25" i="55"/>
  <c r="O24" i="55"/>
  <c r="O22" i="51" s="1"/>
  <c r="O20" i="51" s="1"/>
  <c r="Q52" i="53"/>
  <c r="P51" i="53"/>
  <c r="P9" i="53"/>
  <c r="Q10" i="53"/>
  <c r="O19" i="54"/>
  <c r="O26" i="51"/>
  <c r="O25" i="51" s="1"/>
  <c r="P23" i="53"/>
  <c r="Q24" i="53"/>
  <c r="R18" i="50"/>
  <c r="S18" i="50" s="1"/>
  <c r="S29" i="60"/>
  <c r="T29" i="60" s="1"/>
  <c r="O18" i="51"/>
  <c r="O16" i="51" s="1"/>
  <c r="O60" i="55"/>
  <c r="O13" i="50" s="1"/>
  <c r="R42" i="53"/>
  <c r="Q41" i="53"/>
  <c r="M64" i="51"/>
  <c r="P33" i="53"/>
  <c r="Q34" i="53"/>
  <c r="P13" i="53"/>
  <c r="Q14" i="53"/>
  <c r="P27" i="53"/>
  <c r="Q28" i="53"/>
  <c r="R48" i="51"/>
  <c r="S48" i="51" s="1"/>
  <c r="S52" i="51"/>
  <c r="P21" i="53"/>
  <c r="Q22" i="53"/>
  <c r="O53" i="51"/>
  <c r="S53" i="51" s="1"/>
  <c r="S54" i="51"/>
  <c r="R57" i="51"/>
  <c r="R38" i="53"/>
  <c r="Q37" i="53"/>
  <c r="P17" i="53"/>
  <c r="Q18" i="53"/>
  <c r="P31" i="53"/>
  <c r="Q32" i="53"/>
  <c r="P19" i="53"/>
  <c r="Q20" i="53"/>
  <c r="S57" i="51" l="1"/>
  <c r="O64" i="51"/>
  <c r="R20" i="53"/>
  <c r="Q19" i="53"/>
  <c r="R32" i="53"/>
  <c r="Q31" i="53"/>
  <c r="R18" i="53"/>
  <c r="Q17" i="53"/>
  <c r="R41" i="53"/>
  <c r="S41" i="53" s="1"/>
  <c r="S42" i="53"/>
  <c r="O12" i="50"/>
  <c r="P53" i="53"/>
  <c r="R11" i="50" s="1"/>
  <c r="S11" i="50" s="1"/>
  <c r="Q51" i="53"/>
  <c r="R52" i="53"/>
  <c r="N13" i="50"/>
  <c r="P15" i="50"/>
  <c r="S15" i="50" s="1"/>
  <c r="S22" i="57"/>
  <c r="T22" i="57" s="1"/>
  <c r="P40" i="51"/>
  <c r="P59" i="52"/>
  <c r="P10" i="50" s="1"/>
  <c r="R47" i="53"/>
  <c r="S47" i="53" s="1"/>
  <c r="S48" i="53"/>
  <c r="R27" i="51"/>
  <c r="S27" i="51" s="1"/>
  <c r="S28" i="51"/>
  <c r="R32" i="55"/>
  <c r="Q30" i="55"/>
  <c r="Q35" i="51" s="1"/>
  <c r="Q33" i="51" s="1"/>
  <c r="P18" i="51"/>
  <c r="P16" i="51" s="1"/>
  <c r="R43" i="53"/>
  <c r="S43" i="53" s="1"/>
  <c r="S44" i="53"/>
  <c r="Q9" i="54"/>
  <c r="R10" i="54"/>
  <c r="R26" i="53"/>
  <c r="Q25" i="53"/>
  <c r="S60" i="51"/>
  <c r="R37" i="53"/>
  <c r="S37" i="53" s="1"/>
  <c r="S38" i="53"/>
  <c r="R22" i="53"/>
  <c r="Q21" i="53"/>
  <c r="R28" i="53"/>
  <c r="Q27" i="53"/>
  <c r="R14" i="53"/>
  <c r="Q13" i="53"/>
  <c r="R34" i="53"/>
  <c r="Q33" i="53"/>
  <c r="R24" i="53"/>
  <c r="Q23" i="53"/>
  <c r="R10" i="53"/>
  <c r="Q9" i="53"/>
  <c r="P24" i="55"/>
  <c r="P22" i="51" s="1"/>
  <c r="P20" i="51" s="1"/>
  <c r="Q25" i="55"/>
  <c r="R45" i="53"/>
  <c r="S45" i="53" s="1"/>
  <c r="S46" i="53"/>
  <c r="R31" i="52"/>
  <c r="Q29" i="52"/>
  <c r="R16" i="53"/>
  <c r="Q15" i="53"/>
  <c r="R20" i="55"/>
  <c r="Q18" i="55"/>
  <c r="R12" i="53"/>
  <c r="Q11" i="53"/>
  <c r="R30" i="53"/>
  <c r="Q29" i="53"/>
  <c r="P19" i="54"/>
  <c r="P12" i="50" s="1"/>
  <c r="P26" i="51"/>
  <c r="P25" i="51" s="1"/>
  <c r="M28" i="50"/>
  <c r="Q49" i="53"/>
  <c r="R50" i="53"/>
  <c r="R39" i="53"/>
  <c r="S39" i="53" s="1"/>
  <c r="S40" i="53"/>
  <c r="R35" i="53"/>
  <c r="S35" i="53" s="1"/>
  <c r="S36" i="53"/>
  <c r="R49" i="53" l="1"/>
  <c r="S49" i="53" s="1"/>
  <c r="S50" i="53"/>
  <c r="Q18" i="51"/>
  <c r="Q16" i="51" s="1"/>
  <c r="Q40" i="51"/>
  <c r="Q39" i="51" s="1"/>
  <c r="Q59" i="52"/>
  <c r="Q10" i="50" s="1"/>
  <c r="R25" i="55"/>
  <c r="Q24" i="55"/>
  <c r="Q22" i="51" s="1"/>
  <c r="Q20" i="51" s="1"/>
  <c r="Q53" i="53"/>
  <c r="R25" i="53"/>
  <c r="S25" i="53" s="1"/>
  <c r="S26" i="53"/>
  <c r="Q19" i="54"/>
  <c r="Q12" i="50" s="1"/>
  <c r="Q26" i="51"/>
  <c r="Q25" i="51" s="1"/>
  <c r="R30" i="55"/>
  <c r="S32" i="55"/>
  <c r="P39" i="51"/>
  <c r="P64" i="51" s="1"/>
  <c r="N21" i="50"/>
  <c r="N27" i="50"/>
  <c r="R29" i="53"/>
  <c r="S29" i="53" s="1"/>
  <c r="S30" i="53"/>
  <c r="R11" i="53"/>
  <c r="S11" i="53" s="1"/>
  <c r="S12" i="53"/>
  <c r="R18" i="55"/>
  <c r="S20" i="55"/>
  <c r="R15" i="53"/>
  <c r="S15" i="53" s="1"/>
  <c r="S16" i="53"/>
  <c r="R29" i="52"/>
  <c r="S31" i="52"/>
  <c r="R9" i="53"/>
  <c r="S10" i="53"/>
  <c r="R23" i="53"/>
  <c r="S23" i="53" s="1"/>
  <c r="S24" i="53"/>
  <c r="R33" i="53"/>
  <c r="S33" i="53" s="1"/>
  <c r="S34" i="53"/>
  <c r="R13" i="53"/>
  <c r="S13" i="53" s="1"/>
  <c r="S14" i="53"/>
  <c r="R27" i="53"/>
  <c r="S27" i="53" s="1"/>
  <c r="S28" i="53"/>
  <c r="R21" i="53"/>
  <c r="S21" i="53" s="1"/>
  <c r="S22" i="53"/>
  <c r="R9" i="54"/>
  <c r="S10" i="54"/>
  <c r="P60" i="55"/>
  <c r="P13" i="50" s="1"/>
  <c r="P27" i="50" s="1"/>
  <c r="P21" i="50"/>
  <c r="R51" i="53"/>
  <c r="S51" i="53" s="1"/>
  <c r="S52" i="53"/>
  <c r="O27" i="50"/>
  <c r="O21" i="50"/>
  <c r="R17" i="53"/>
  <c r="S17" i="53" s="1"/>
  <c r="S18" i="53"/>
  <c r="R31" i="53"/>
  <c r="S31" i="53" s="1"/>
  <c r="S32" i="53"/>
  <c r="R19" i="53"/>
  <c r="S19" i="53" s="1"/>
  <c r="S20" i="53"/>
  <c r="O28" i="50" l="1"/>
  <c r="P28" i="50"/>
  <c r="R19" i="54"/>
  <c r="R26" i="51"/>
  <c r="S9" i="54"/>
  <c r="R53" i="53"/>
  <c r="S53" i="53" s="1"/>
  <c r="T53" i="53" s="1"/>
  <c r="S9" i="53"/>
  <c r="R40" i="51"/>
  <c r="R59" i="52"/>
  <c r="S29" i="52"/>
  <c r="R18" i="51"/>
  <c r="S18" i="55"/>
  <c r="N28" i="50"/>
  <c r="R35" i="51"/>
  <c r="S30" i="55"/>
  <c r="R24" i="55"/>
  <c r="S25" i="55"/>
  <c r="Q64" i="51"/>
  <c r="Q60" i="55"/>
  <c r="Q13" i="50" s="1"/>
  <c r="Q27" i="50" s="1"/>
  <c r="Q21" i="50" l="1"/>
  <c r="Q28" i="50" s="1"/>
  <c r="R16" i="51"/>
  <c r="S18" i="51"/>
  <c r="R10" i="50"/>
  <c r="S59" i="52"/>
  <c r="T59" i="52" s="1"/>
  <c r="R12" i="50"/>
  <c r="S12" i="50" s="1"/>
  <c r="S19" i="54"/>
  <c r="T19" i="54" s="1"/>
  <c r="R22" i="51"/>
  <c r="S24" i="55"/>
  <c r="S35" i="51"/>
  <c r="R33" i="51"/>
  <c r="S33" i="51" s="1"/>
  <c r="R60" i="55"/>
  <c r="R39" i="51"/>
  <c r="S39" i="51" s="1"/>
  <c r="S40" i="51"/>
  <c r="R25" i="51"/>
  <c r="S25" i="51" s="1"/>
  <c r="S26" i="51"/>
  <c r="R13" i="50" l="1"/>
  <c r="S13" i="50" s="1"/>
  <c r="S60" i="55"/>
  <c r="T60" i="55" s="1"/>
  <c r="R20" i="51"/>
  <c r="S20" i="51" s="1"/>
  <c r="S22" i="51"/>
  <c r="R27" i="50"/>
  <c r="R21" i="50"/>
  <c r="S10" i="50"/>
  <c r="S27" i="50" s="1"/>
  <c r="R64" i="51"/>
  <c r="S16" i="51"/>
  <c r="S64" i="51" l="1"/>
  <c r="R28" i="50"/>
  <c r="S21" i="50"/>
  <c r="S28" i="50" l="1"/>
  <c r="T21" i="50"/>
</calcChain>
</file>

<file path=xl/sharedStrings.xml><?xml version="1.0" encoding="utf-8"?>
<sst xmlns="http://schemas.openxmlformats.org/spreadsheetml/2006/main" count="934" uniqueCount="294">
  <si>
    <t xml:space="preserve">FECHA DE ELABORACIÓN: </t>
  </si>
  <si>
    <t>OBJETIVO ESPECÍFICO:</t>
  </si>
  <si>
    <t>INCISO</t>
  </si>
  <si>
    <t xml:space="preserve">ACTIVIDADES INSTITUCIONALES                                                                                                                                                                                                                                </t>
  </si>
  <si>
    <t>PERIODO DE EJECUCIÓN</t>
  </si>
  <si>
    <t>INICIO</t>
  </si>
  <si>
    <t>TÉRMINO</t>
  </si>
  <si>
    <t>NOMBRE DE PROYECTO O PROGRAMA:</t>
  </si>
  <si>
    <t>META:</t>
  </si>
  <si>
    <t>VALOR RELATIVO DEL PROYECTO O PROGRAMA:</t>
  </si>
  <si>
    <t>PROGRAMA ANUAL DE ACTIVIDADES 2017</t>
  </si>
  <si>
    <t>TITULAR DEL ÁREA:</t>
  </si>
  <si>
    <t>ÁREA</t>
  </si>
  <si>
    <t>Dirección de Educación Cívica</t>
  </si>
  <si>
    <t>a)</t>
  </si>
  <si>
    <t>b)</t>
  </si>
  <si>
    <t>c)</t>
  </si>
  <si>
    <t>d)</t>
  </si>
  <si>
    <t>e)</t>
  </si>
  <si>
    <t>f)</t>
  </si>
  <si>
    <t>g)</t>
  </si>
  <si>
    <t>h)</t>
  </si>
  <si>
    <t>i)</t>
  </si>
  <si>
    <t>j)</t>
  </si>
  <si>
    <t>k)</t>
  </si>
  <si>
    <t>l)</t>
  </si>
  <si>
    <t>m)</t>
  </si>
  <si>
    <t>n)</t>
  </si>
  <si>
    <t>o)</t>
  </si>
  <si>
    <t>p)</t>
  </si>
  <si>
    <t>q)</t>
  </si>
  <si>
    <t>r)</t>
  </si>
  <si>
    <t>Realizar visitas a los 20 distritos electorales (cabeceras y centros de acopio) para promover y evaluar el proceso de reclutamiento del personal</t>
  </si>
  <si>
    <t>s)</t>
  </si>
  <si>
    <t>t)</t>
  </si>
  <si>
    <t>u)</t>
  </si>
  <si>
    <t>Cultura Política Democrática</t>
  </si>
  <si>
    <t>Investigación Electoral</t>
  </si>
  <si>
    <t>DIRECCIÓN:</t>
  </si>
  <si>
    <t xml:space="preserve">Difundir y promover principios, valores y prácticas de la democracia a través de contenidos y materiales digitales  a diferentes sectores de la sociedad jalisciense. </t>
  </si>
  <si>
    <t>ñ)</t>
  </si>
  <si>
    <t>TITULAR DE LA DIRECCIÓN:</t>
  </si>
  <si>
    <t>Invitar a un personaje reconocido en el ámbito cinematográfico.</t>
  </si>
  <si>
    <t>Diseño y montaje de stand.</t>
  </si>
  <si>
    <t>Elaborar, planificar, desarrollar imagen y contenidos del stand para la participación institucional en la Feria Internacional del Libro 2017.</t>
  </si>
  <si>
    <t>Coordinar la atención en el módulo institucional en la Feria Internacional del Libro 2017.</t>
  </si>
  <si>
    <t xml:space="preserve">Meta: </t>
  </si>
  <si>
    <t>Fomentar la difusión de conocimientos sobre los procesos electorales, la cultura política, la importancia del sistema electoral y de partidos políticos entre la sociedad jalisciense.</t>
  </si>
  <si>
    <t>Impulsar que la ciudadanía cuente con los conocimientos y los instrumentos indispensables que le permitan valorar la importancia de la vivencia de los valores democráticos en el desarrollo individual, colectivo y familiar (cumplir el 100%)</t>
  </si>
  <si>
    <t>Impulsar convenios con organismos privados e instancias gubernamentales, educativas y tecnológicas que colaboren en el diseño y producción de contenidos y materiales.</t>
  </si>
  <si>
    <t xml:space="preserve">Promover la reflexión y el conocimiento crítico de las diversas problemáticas sociopolíticas del mundo contemporáneo a través de la exhibición de obras cinematográficas. </t>
  </si>
  <si>
    <t>Ciclo de cine y Tour Universitario.</t>
  </si>
  <si>
    <t xml:space="preserve">Elaborar proyecto de Ciclo de cine infantil-juvenil que promueva valores democráticos en instituciones educativas, de nivel básico, medio y medio superior. </t>
  </si>
  <si>
    <t xml:space="preserve">Gestionar, coordinar e implementar el Ciclo de cine infantil-juvenil en instituciones educativas, de nivel básico, medio y medio superior. </t>
  </si>
  <si>
    <t>Formación de futuros ciudadanos</t>
  </si>
  <si>
    <t>INDICADOR</t>
  </si>
  <si>
    <t>Documento</t>
  </si>
  <si>
    <t xml:space="preserve">Convocatoria </t>
  </si>
  <si>
    <t>Reclutamiento</t>
  </si>
  <si>
    <t>Curso</t>
  </si>
  <si>
    <t>Dotación</t>
  </si>
  <si>
    <t>Visitas</t>
  </si>
  <si>
    <t>Propuesta</t>
  </si>
  <si>
    <t>Asistencia</t>
  </si>
  <si>
    <t>Evento</t>
  </si>
  <si>
    <t>Seguimiento</t>
  </si>
  <si>
    <t>Programa</t>
  </si>
  <si>
    <t>Generar y actualizar contenidos del sitio web (biografías, lecturas, videos, estudios e investigaciones, etc.).</t>
  </si>
  <si>
    <t>Contenidos</t>
  </si>
  <si>
    <t>Aplicación (App)</t>
  </si>
  <si>
    <t>Evaluación</t>
  </si>
  <si>
    <t>Material</t>
  </si>
  <si>
    <t>Convenio</t>
  </si>
  <si>
    <t>Pláticas</t>
  </si>
  <si>
    <t>Difusión</t>
  </si>
  <si>
    <t>Curso-taller</t>
  </si>
  <si>
    <t>Concurso</t>
  </si>
  <si>
    <t>Cátedra</t>
  </si>
  <si>
    <t>Selección</t>
  </si>
  <si>
    <t>Gestión</t>
  </si>
  <si>
    <t>Encuesta</t>
  </si>
  <si>
    <t>Invitación</t>
  </si>
  <si>
    <t>Stand</t>
  </si>
  <si>
    <t>Artículos</t>
  </si>
  <si>
    <t xml:space="preserve">Gestión </t>
  </si>
  <si>
    <t>Casas</t>
  </si>
  <si>
    <t>Capacitación Electoral en el proceso electoral 2017-2018</t>
  </si>
  <si>
    <t>Plataforma virtual de Educación Cívica</t>
  </si>
  <si>
    <t>Elaborar proyecto del primer concurso estatal de proyectos de intervención sobre educación cívica.</t>
  </si>
  <si>
    <t>Ciclo de Cine</t>
  </si>
  <si>
    <t>Formación ciudadana y difusión de la cultura democrática en PAPIROLAS</t>
  </si>
  <si>
    <t>Fomentar los principios y valores de la democracia, a través de actividades lúdicas en la niñez jalisciense.</t>
  </si>
  <si>
    <t>Formación ciudadana y difusión de la cultura democrática con Ciclos de Cine</t>
  </si>
  <si>
    <t>Dotar de conocimientos e información sobre el desarrollo, organización y preparación de los procesos electorales para el personal central y de órganos desconcentrados del Instituto Electoral y de Participación Ciudadana.</t>
  </si>
  <si>
    <t>Elaborar los contenidos de los manuales operativos por cargo y actividad del personal de la Dirección de Educación Cívica.</t>
  </si>
  <si>
    <t>Elaborar, planificar, desarrollar imagen y contenidos del módulo móvil para el Encuentro Internacional de cultura Democrática realizado en el marco de la Feria Internacional del Libro 2017.</t>
  </si>
  <si>
    <t>Coordinar e implementar la participación de Organismos Electorales Locales de las diferentes entidades en el stand del Instituto Electoral y de Participación Ciudadana.</t>
  </si>
  <si>
    <t>Conforme a los lineamientos del Insitituto Nacional Electoral, difundir la Convocatoria Estatal para Supervisor Electoral y Capacitador Asistente Electoral 2018 en los 125 municipios de Jalisco.</t>
  </si>
  <si>
    <t>Conforme a los lineamientos del Insitituto Nacional Electoral, elaborar apartado de la elección local para la Estrategia General de Capacitación Electoral 2017-2018 y los materiales relacionados con capacitación electoral (Guía de casilla, Guía de casilla especial, Cuaderno de ejercicios, Acordeón electoral, Video, etc.).</t>
  </si>
  <si>
    <t>Conforme a los lineamientos del  Insitituto Nacional Electoral, coadyuvar en las etapas de reclutamiento y selección de Supervisor Electoral y Capacitador Asistente Electoral en los 20 distritos electorales locales (cabeceras y centros de acopio).</t>
  </si>
  <si>
    <t>Conforme a los lineamientos del  Insitituto Nacional Electoral, elaborar contenidos de la elección local para la Guía de Examen para Supervisor Electoral y Capacitador Asistente Electoral.</t>
  </si>
  <si>
    <t>Conforme a los lineamientos del Insitituto Nacional Electoral, elaborar contenidos de Cuadernillo de Inducción para el ciudadano insaculado en la elección local.</t>
  </si>
  <si>
    <t>Elaborar Manual de Bienvenida para el personal eventual que ingrese al Instituto Electoral y de Participación Ciudadana.</t>
  </si>
  <si>
    <t>Elaborar e impartir cursos de inducción al personal eventual que contrate el Instituto Electoral y de Participación Ciudadana para el proceso electoral 2017 - 2018.</t>
  </si>
  <si>
    <t>Elaborar e impartir curso de capacitación electoral a personal distrital y central.</t>
  </si>
  <si>
    <t>Conforme a los lineamientos del  Insitituto Nacional Electoral, elaborar contenido de la elección local para el curso a  Funcionario de mesa directiva de casilla (FMDC) a ser utilizado en la página web del Instituto Electoral y de Participación Ciudadana  y que será parte de la plataforma de educación cívica .</t>
  </si>
  <si>
    <t>Realizar visitas coordinadas con la Dirección de Organización Electoral e Informática a las propuestas de fincas donde serán instalados los 20 Consejos Distritales y los 6 Centros de Acopio. (otro programa).</t>
  </si>
  <si>
    <t>Realizar el proceso de selección, análisis y elaborar propuesta de contratación de personal eventual para el proceso electoral.</t>
  </si>
  <si>
    <t>Asistir a reuniones de trabajo que convoque el Consejo General, Presidencia, Secretaría y/o Comisiones de Consejeros Electorales sobre temas de la Dirección.</t>
  </si>
  <si>
    <t>Realizar anteproyecto de presupuesto 2018 de la Dirección.</t>
  </si>
  <si>
    <t>Coordinar y/o coadyuvar en el evento nacional de capacitación electoral y educación cívica.</t>
  </si>
  <si>
    <t>Elaborar los contenidos para los materiales de la promoción del voto de los jaliscienses en el extranjero.</t>
  </si>
  <si>
    <t>Conforme a los lineamientos del Insitituto Nacional Electoral, participar en el Multisistema ELEC para dar seguimiento y cumplimiento de metas en la capacitación electoral.</t>
  </si>
  <si>
    <t>Conforme a los lineamientos del Insitituto Nacional Electoral, participar en el programa de evaluación y seguimiento a la capacitación electoral para el proceso 2017-2018.</t>
  </si>
  <si>
    <t>Conforme a los lineamientos del Insitituto Nacional Electoral, coadyuvar en la distribución geográfico operativo de las áreas de responsabilidad (ARES) y zonas de responsabilidad (ZORES) por distrito electoral.</t>
  </si>
  <si>
    <t>Evaluar las actividades programadas para el 2017 con la finalidad de incentivar procesos de mejora y obtener mayores resultados en calidad y profesionalismo.</t>
  </si>
  <si>
    <t>Elaborar, publicar y difundir una app educativa para dispositivos móviles.</t>
  </si>
  <si>
    <t>Elaborar contenidos para el diseño de infografías e ilustraciones para la plataforma.</t>
  </si>
  <si>
    <t>Diseñar juegos educativos y materiales didácticos digitales que promuevan los principios y valores democráticos.</t>
  </si>
  <si>
    <t>Diseñar contenidos y herramientas incluyentes.</t>
  </si>
  <si>
    <t>Generar contenidos para su difusión en redes sociales del Instituto.</t>
  </si>
  <si>
    <t>Supervisar y evaluar los contenidos de la plataforma virtual de educación cívica.</t>
  </si>
  <si>
    <t>Elaborar contenidos de cultura político democrática.</t>
  </si>
  <si>
    <t>Elaboración de material audiovisual para promover los valores democráticos.</t>
  </si>
  <si>
    <t>Promover la formación de Casas de la democracia en los municipios de Jalisco.</t>
  </si>
  <si>
    <t>Impartir pláticas en instituciones públicas y privadas para difundir la importancia de los procesos electorales.</t>
  </si>
  <si>
    <t>Elaborar material didáctico y de apoyo para difundir la cultura política democrática entre la ciudadanía en general.</t>
  </si>
  <si>
    <t>Elaborar y difundir el material didáctico a instituciones públicas y privadas que interactúan con el Instituto Electoral y de Participación Ciudadana en el desarrollo de sus funciones.</t>
  </si>
  <si>
    <t>Diseñar e impartir el curso-taller "Ciudadanía y Participación Democrática" en zonas marginadas de la entidad.</t>
  </si>
  <si>
    <t>Elaborar y distribuir artículos promocionales del Instituto Electoral para los distintos eventos. (lápiz, llaveros, plumas, bolsas reusables, etc.).</t>
  </si>
  <si>
    <t>Elaborar e imprimir el calendario de valores cívicos 2018.</t>
  </si>
  <si>
    <t>Organizar el acto cívico del Instituto Electoral y de Participación Ciudadana.</t>
  </si>
  <si>
    <t>Organizar la celebración tradicional mexicana del día de muertos.</t>
  </si>
  <si>
    <t>Elaborar contenidos para murales y folletos informativos y de difusión en el Instituto Electoral y de Participación Ciudadana.</t>
  </si>
  <si>
    <t>Organizar concurso estatal de video y/o cortometraje para la promoción de la cultura democrática en la entidad.</t>
  </si>
  <si>
    <t>Organizar y participar en la implementación de cursos de verano para promover la cultura democrática en el estado de Jalisco.</t>
  </si>
  <si>
    <t>Cátedra Educar para Democracia entre Instituto Electoral y de Participación Ciudadana y la Universidad de Guadalajara dirigida a estudiantes de educación superior.</t>
  </si>
  <si>
    <t>Definir el calendario de exhibición en el Cine Foro de la Universidad de Guadalajara.</t>
  </si>
  <si>
    <t>Selección de cartelera .</t>
  </si>
  <si>
    <t>Derechos de exhibición y gestión de entrada gratuita.</t>
  </si>
  <si>
    <t>Elaborar y distribuir el material publicitario (Volantes, lonas y banners).</t>
  </si>
  <si>
    <t>Comentarista de cine para análisis de las películas con el público presente.</t>
  </si>
  <si>
    <t>Coordinar rueda de prensa entre la Universidad de Guadalajara y el Instituto para comenzar con la difusión del ciclo de cine.</t>
  </si>
  <si>
    <t>Seleccionar promocionales y cortos del concurso de video para ser proyectados al inicio y al final de cada película.</t>
  </si>
  <si>
    <t>Elaborar la encuesta a levantar al final de cada función en urna electrónica.</t>
  </si>
  <si>
    <t>Organizar el evento de inauguración del ciclo de cine.</t>
  </si>
  <si>
    <t>Adquirir equipo de proyección y sonido para las exhibiciones itinerantes.</t>
  </si>
  <si>
    <t>Realizar proyecciones del ciclo cine y política en diferentes puntos del estado de Jalisco .</t>
  </si>
  <si>
    <t>Definir con la Dirección de Cultura de la Universidad de Guadalajara, sedes y calendario para el Tour Universitario Cine y Política .</t>
  </si>
  <si>
    <t>Coordinar e implementar el Tour Universitario de Cine y Política en centros universitarios de la Universidad de Guadalajara.</t>
  </si>
  <si>
    <t>Selección de cartelera para el Tour Universitario Cine y Política.</t>
  </si>
  <si>
    <t>Elaborar y diseñar material publicitario para la difusión del Tour Universitario (Volantes, lonas y banners).</t>
  </si>
  <si>
    <t>Selección de cartelera.</t>
  </si>
  <si>
    <t>Elaborar y distribuir el material publicitario (Volantes, lonas y banners) del ciclo cine.</t>
  </si>
  <si>
    <t>Coadyuvar con la Presidencia del Instutito Electoral en la realización de una gira de medios para promoción de los eventos, así como la difusión en redes sociales.</t>
  </si>
  <si>
    <t>Volanteo en dependencias públicas y privadas para la difusión de los eventos.</t>
  </si>
  <si>
    <t>Planear y diseñar imagen y contenidos del stand y taller.</t>
  </si>
  <si>
    <t>Renta de espacio para stand y taller en Expo Guadalajara.</t>
  </si>
  <si>
    <t>Diseño y montaje de stand y taller.</t>
  </si>
  <si>
    <t>Actividades lúdicas para la difusión de valores democráticos.</t>
  </si>
  <si>
    <t>Coordinar la atención del personal que participe en el festival PAPIROLAS 2016.</t>
  </si>
  <si>
    <t>Actividades de extensión del festival PAPIROLAS 2017.</t>
  </si>
  <si>
    <t>Gestionar con autoridades educativas elecciones escolares en escuelas primarias, secundarias, preparatorias y universidades.</t>
  </si>
  <si>
    <t>Elaborar y producir material de apoyo para la ejecución de las elecciones escolares.</t>
  </si>
  <si>
    <t>Capacitar a población escolar en el uso del sistema de votación con urna electrónica.</t>
  </si>
  <si>
    <t>Organizar y coordinar elecciones escolares en escuelas primarias, secundarias, preparatoria y universidades con urna tradicional y/o electrónica.</t>
  </si>
  <si>
    <t>Organizar y coordinar la elección de ayuntamientos infantiles y juveniles en los municipios de la zona metropolitana de Guadalajara.</t>
  </si>
  <si>
    <t>Gestionar la realización de parlamentos infantiles y/o juveniles con el Congreso del Estado de Jalisco.</t>
  </si>
  <si>
    <t>Organizar y coordinar la elección para el parlamento infantil y/o juvenil en la entidad.</t>
  </si>
  <si>
    <t>Elaborar materiales de información sobre ayuntamiento y parlamento infantil y/o juvenil.</t>
  </si>
  <si>
    <t>01 de agosto de 2016</t>
  </si>
  <si>
    <t xml:space="preserve"> </t>
  </si>
  <si>
    <t>PROYECTOS</t>
  </si>
  <si>
    <t>TOTAL</t>
  </si>
  <si>
    <t>DIC</t>
  </si>
  <si>
    <t>NOV</t>
  </si>
  <si>
    <t>OCT</t>
  </si>
  <si>
    <t>SEP</t>
  </si>
  <si>
    <t>AGO</t>
  </si>
  <si>
    <t>JUL</t>
  </si>
  <si>
    <t>JUN</t>
  </si>
  <si>
    <t>MAY</t>
  </si>
  <si>
    <t>ABR</t>
  </si>
  <si>
    <t>MAR</t>
  </si>
  <si>
    <t>FEB</t>
  </si>
  <si>
    <t>ENE</t>
  </si>
  <si>
    <t xml:space="preserve">COSTO </t>
  </si>
  <si>
    <t>COSTO UNIT.</t>
  </si>
  <si>
    <t>CANTIDAD</t>
  </si>
  <si>
    <t>PROGRAMA</t>
  </si>
  <si>
    <t>No.</t>
  </si>
  <si>
    <t>2017</t>
  </si>
  <si>
    <t>EDUCACIÓN CÍVICA</t>
  </si>
  <si>
    <t>INTEGRACION POR PROGRAMAS</t>
  </si>
  <si>
    <t>ANTEPROYECTO DE PRESUPUESTO 2017</t>
  </si>
  <si>
    <t xml:space="preserve">CONGRESOS Y CONVENCIONES </t>
  </si>
  <si>
    <t>OTROS IMPUESTOS Y DERECHOS</t>
  </si>
  <si>
    <t>VIATICOS EN EL PAIS</t>
  </si>
  <si>
    <t>PASAJES TERRESTRES NACIONALES</t>
  </si>
  <si>
    <t>PASAJES AEREOS NACIONALES</t>
  </si>
  <si>
    <t>DIFUSIÓN POR RADIO, TELEVISIÓN Y OTROS MEDIOS DE MENSAJES SOBRE PROGRAMAS Y ACTIVIDADES GUBERNAMENTALES</t>
  </si>
  <si>
    <t>INFORMACIÓN EN MEDIOS MASIVOS DERIVADA DE LA OPERACIÓN Y ADMINISTRACIÓN DE LAS DEPENDENCIAS Y ENTIDADES</t>
  </si>
  <si>
    <t>SERVICIOS DE IMPRESIÓN DE MATERIAL INFORMATIVO DERIVADO DE LA OPERACIÓN Y ADMINISTRACIÓN</t>
  </si>
  <si>
    <t>SERVICIOS PROFESIONALES, CIENTÍFICOS Y TÉCNICOS</t>
  </si>
  <si>
    <t>SERVICIOS DE INVESTIGACIÓN CIENTÍFICA Y DESARROLLO</t>
  </si>
  <si>
    <t>SERVICIO DE CONSULTORÍA ADMINISTRATIVA E INFORMÁTICA</t>
  </si>
  <si>
    <t>PATENTES, REGALÍAS Y OTROS</t>
  </si>
  <si>
    <t>ARRENDAMIENTO DE VEHÍCULOS TERRESTRES, AÉREOS, MARÍTIMOS, LACUSTRES Y FLUVIALES PARA SERVICIOS ADMINISTRATIVOS</t>
  </si>
  <si>
    <t>SERVICIO POSTAL</t>
  </si>
  <si>
    <t>COMBUSTIBLES, LUBRICANTES Y ADITIVOS PARA VEHÍCULOS DESTINADOS A SERVICIOS ADMINISTRATIVOS</t>
  </si>
  <si>
    <t>PRODUCTOS ALIMENTICIOS PARA EL PERSONAL EN LAS INSTALACIONES DE LAS DEPENDENCIAS Y ENTIDADES</t>
  </si>
  <si>
    <t>MATERIALES UTILES Y EQUIPOS MENORES DE OFICINA</t>
  </si>
  <si>
    <t>CONCEPTOS</t>
  </si>
  <si>
    <t>PARTIDA</t>
  </si>
  <si>
    <t>RESUMEN DE PROGRAMAS DE</t>
  </si>
  <si>
    <t>k</t>
  </si>
  <si>
    <t>j</t>
  </si>
  <si>
    <t>g</t>
  </si>
  <si>
    <t>c</t>
  </si>
  <si>
    <t>b</t>
  </si>
  <si>
    <t>ñ</t>
  </si>
  <si>
    <t>h</t>
  </si>
  <si>
    <t>a</t>
  </si>
  <si>
    <t>o</t>
  </si>
  <si>
    <t>f</t>
  </si>
  <si>
    <t>e</t>
  </si>
  <si>
    <t>Programa sin costo</t>
  </si>
  <si>
    <t>SOFTWARE</t>
  </si>
  <si>
    <t>CÁMARAS FOTOGRÁFICAS Y DE VIDEO</t>
  </si>
  <si>
    <t>EQUIPO  EDUCACIONAL Y RECREATIVO</t>
  </si>
  <si>
    <t>EQUIPO DE CÓMPUTO Y DE TECNOLOGÍA DE LA INFORMACIÓN</t>
  </si>
  <si>
    <t>MUEBLES DE OFICINA Y ESTANTERIA</t>
  </si>
  <si>
    <t>SERVICIOS DE CREACION Y DIFUSION DE CONTENIDO EXCLUSIVAMENTE A TRAVES DE INTERNET</t>
  </si>
  <si>
    <t>INSTALAC. REPARAS. Y MNTO. DE MOB Y EQ. DE ADMON.</t>
  </si>
  <si>
    <t>CONSERVACION Y MANTENIMIENTO MENOR DE INMUEBLES</t>
  </si>
  <si>
    <t>CAPACITACIÓN ESPECIALIZADA</t>
  </si>
  <si>
    <t>SERVICIOTELEFONICO</t>
  </si>
  <si>
    <t>VESTUARIO, UNIFORMES Y BLANCOS</t>
  </si>
  <si>
    <t>MATERIAL ELECTRICO Y ELECTRONICO</t>
  </si>
  <si>
    <t>PRODUCTOS ALIMENTICIOS PARA EL PERSONAL DERIVADO DE ACTIVIDADES EXTRAORDINARIAS</t>
  </si>
  <si>
    <t>Evaluación y Seguimiento</t>
  </si>
  <si>
    <t>i</t>
  </si>
  <si>
    <t>d</t>
  </si>
  <si>
    <t>m</t>
  </si>
  <si>
    <t>n</t>
  </si>
  <si>
    <t>u</t>
  </si>
  <si>
    <t>s</t>
  </si>
  <si>
    <t>r</t>
  </si>
  <si>
    <t>q</t>
  </si>
  <si>
    <t xml:space="preserve">l </t>
  </si>
  <si>
    <t>Formación ciudadana y difusión de la cultura democrática en la FIL</t>
  </si>
  <si>
    <t>PUESTO</t>
  </si>
  <si>
    <t>PROYECTO O PROGRAMA</t>
  </si>
  <si>
    <t>FECHA DE INGRESO</t>
  </si>
  <si>
    <t xml:space="preserve">ACTIVIDADES </t>
  </si>
  <si>
    <t>Evaluación y Seguimiento Electoral</t>
  </si>
  <si>
    <t>Participar en el programa Multisistema ELEC y dar seguimiento al cumplimiento a las metas de capacitación electoral.</t>
  </si>
  <si>
    <t>Coordinadores Centrales</t>
  </si>
  <si>
    <t>Capacitación Electoral</t>
  </si>
  <si>
    <t>Elaboración del apartado de la elección local en los materiales relacionados con capacitación local (Guía de casilla, Guía de Casilla Especial, Cuaderno de Ejercicios, etc.)</t>
  </si>
  <si>
    <t xml:space="preserve">Coordinadores Operativos </t>
  </si>
  <si>
    <t>Elaborar materiales para cursos, así como coadyuvar en las etapas de reclutamiento y selección de SE y CAE</t>
  </si>
  <si>
    <t xml:space="preserve">Capacitación Electoral </t>
  </si>
  <si>
    <t>Coordinadores Distritales</t>
  </si>
  <si>
    <t>Actividades de capacitación electoral en los 20 distritos y 6 centros de acopio</t>
  </si>
  <si>
    <t xml:space="preserve">Subcoordinadores Distritales </t>
  </si>
  <si>
    <t>PLANTILLA DE PERSONAL DEL ÁREA: DIRECCIÓN DE EDUCACIÓN CÍVICA</t>
  </si>
  <si>
    <t>enero de 2017</t>
  </si>
  <si>
    <t xml:space="preserve">Técnicos auxiliar </t>
  </si>
  <si>
    <t>Coordinadores centrales</t>
  </si>
  <si>
    <t>proceso electoral 2017-2018</t>
  </si>
  <si>
    <t>Capacitación Electoral en el proceso electoral 2017-2018.</t>
  </si>
  <si>
    <t>Preparar y dar inicio al proceso de capacitación electoral 2017-2018, revisando y analizando las experiencias adquiridas (cumplir 100 %).</t>
  </si>
  <si>
    <t>Marcelino Pérez Cardiel.</t>
  </si>
  <si>
    <t>01 de agosto de 2016.</t>
  </si>
  <si>
    <t>Impulsar tramos de control e información con calidad sobre la evaluación y seguimiento de la capacitación electoral durante la preparación y desarrollo del proceso electoral 2017-2018.</t>
  </si>
  <si>
    <t>Dirección de Educación Cívica.</t>
  </si>
  <si>
    <t>Evaluación y seguimiento .</t>
  </si>
  <si>
    <t>Preparar y dar inicio al proceso de  capacitación electoral 2017-2018 revisando y analizando las experiencias adquiridas (cumplir el 100%).</t>
  </si>
  <si>
    <t>1 plataforma virtual.</t>
  </si>
  <si>
    <t>Plataforma virtual de Educación Cívica.</t>
  </si>
  <si>
    <t>Educación  Cívica.</t>
  </si>
  <si>
    <t>Cultura Política Democrática.</t>
  </si>
  <si>
    <t>Educación Cívica.</t>
  </si>
  <si>
    <t>Formación ciudadana y difusión de la cultura democrática con Ciclos de Cine.</t>
  </si>
  <si>
    <t>Formación ciudadana y difusión de la cultura democrática en la Feria Internacional del Libro.</t>
  </si>
  <si>
    <t>Difusión y promoción institucional en el marco de la Feria Internacional del Libro (FIL).</t>
  </si>
  <si>
    <t>1 stand fijo y módulo móvil.</t>
  </si>
  <si>
    <t xml:space="preserve">01 de agosto de 2016.   
</t>
  </si>
  <si>
    <t>Formación ciudadana y difusión de la cultura democrática en PAPIROLAS.</t>
  </si>
  <si>
    <t>1 stand y 1 taller.</t>
  </si>
  <si>
    <t>Formación de futuros ciudadanos.</t>
  </si>
  <si>
    <t>Fomentar los principios y valores de la democracia, a través del ejercicio de prácticas democráticas en la población infantil y juvenil de la entidad.</t>
  </si>
  <si>
    <t>Elecciones escolares, cabildo y congreso infantil y juvenil.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</si>
</sst>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[$-C0A]d\-mmm\-yy;@"/>
    <numFmt numFmtId="166" formatCode="_ * #,##0.00_ ;_ * \-#,##0.00_ ;_ * &quot;-&quot;??_ ;_ @_ "/>
    <numFmt numFmtId="167" formatCode="_ * #,##0_ ;_ * \-#,##0_ ;_ * &quot;-&quot;??_ ;_ @_ "/>
    <numFmt numFmtId="168" formatCode="&quot;$&quot;#,##0"/>
    <numFmt numFmtId="169" formatCode="#,##0_ ;\-#,##0\ "/>
    <numFmt numFmtId="170" formatCode="_-* #,##0.00\ _P_t_s_-;\-* #,##0.00\ _P_t_s_-;_-* &quot;-&quot;??\ _P_t_s_-;_-@_-"/>
  </numFmts>
  <fonts count="23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u/>
      <sz val="10"/>
      <name val="Arial"/>
      <family val="2"/>
    </font>
    <font>
      <sz val="9"/>
      <color indexed="8"/>
      <name val="Arial"/>
      <family val="2"/>
    </font>
    <font>
      <sz val="14"/>
      <name val="Arial"/>
      <family val="2"/>
    </font>
    <font>
      <sz val="11"/>
      <color indexed="8"/>
      <name val="Arial"/>
      <family val="2"/>
    </font>
    <font>
      <b/>
      <u/>
      <sz val="10"/>
      <name val="Arial"/>
      <family val="2"/>
    </font>
    <font>
      <b/>
      <sz val="10"/>
      <color indexed="8"/>
      <name val="Arial"/>
      <family val="2"/>
    </font>
    <font>
      <b/>
      <sz val="10"/>
      <name val="Trebuchet MS"/>
      <family val="2"/>
    </font>
    <font>
      <sz val="10"/>
      <name val="Arial"/>
    </font>
    <font>
      <sz val="8"/>
      <name val="Trebuchet MS"/>
      <family val="2"/>
    </font>
    <font>
      <b/>
      <sz val="14"/>
      <name val="Trebuchet MS"/>
      <family val="2"/>
    </font>
    <font>
      <b/>
      <sz val="8"/>
      <name val="Trebuchet MS"/>
      <family val="2"/>
    </font>
    <font>
      <sz val="14"/>
      <name val="Trebuchet MS"/>
      <family val="2"/>
    </font>
    <font>
      <b/>
      <u/>
      <sz val="8"/>
      <name val="Trebuchet MS"/>
      <family val="2"/>
    </font>
    <font>
      <b/>
      <sz val="9"/>
      <name val="Trebuchet MS"/>
      <family val="2"/>
    </font>
    <font>
      <b/>
      <sz val="12"/>
      <name val="Trebuchet MS"/>
      <family val="2"/>
    </font>
    <font>
      <sz val="12"/>
      <name val="Garamond"/>
      <family val="1"/>
    </font>
    <font>
      <b/>
      <u/>
      <sz val="6"/>
      <name val="Trebuchet MS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0D9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9">
    <xf numFmtId="0" fontId="0" fillId="0" borderId="0"/>
    <xf numFmtId="0" fontId="2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2" fillId="0" borderId="0"/>
    <xf numFmtId="170" fontId="20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430">
    <xf numFmtId="0" fontId="0" fillId="0" borderId="0" xfId="0"/>
    <xf numFmtId="0" fontId="1" fillId="0" borderId="0" xfId="1" applyFont="1"/>
    <xf numFmtId="0" fontId="4" fillId="0" borderId="0" xfId="1" applyFont="1"/>
    <xf numFmtId="0" fontId="4" fillId="0" borderId="0" xfId="1" applyFont="1" applyBorder="1"/>
    <xf numFmtId="0" fontId="1" fillId="2" borderId="0" xfId="1" quotePrefix="1" applyFont="1" applyFill="1" applyBorder="1" applyAlignment="1">
      <alignment vertical="center" wrapText="1"/>
    </xf>
    <xf numFmtId="0" fontId="4" fillId="0" borderId="0" xfId="1" applyFont="1" applyAlignment="1">
      <alignment wrapText="1"/>
    </xf>
    <xf numFmtId="0" fontId="1" fillId="0" borderId="0" xfId="1" applyFont="1" applyBorder="1" applyAlignment="1">
      <alignment horizontal="center"/>
    </xf>
    <xf numFmtId="0" fontId="1" fillId="0" borderId="0" xfId="1" applyFont="1" applyFill="1" applyBorder="1" applyAlignment="1">
      <alignment horizontal="center" vertical="center" wrapText="1"/>
    </xf>
    <xf numFmtId="0" fontId="1" fillId="0" borderId="0" xfId="1" applyFont="1" applyBorder="1" applyAlignment="1">
      <alignment horizontal="right" vertical="center" wrapText="1"/>
    </xf>
    <xf numFmtId="0" fontId="4" fillId="0" borderId="0" xfId="1" applyFont="1" applyBorder="1" applyAlignment="1">
      <alignment horizontal="left"/>
    </xf>
    <xf numFmtId="0" fontId="1" fillId="0" borderId="0" xfId="1" applyFont="1" applyBorder="1" applyAlignment="1">
      <alignment horizontal="right" vertical="center"/>
    </xf>
    <xf numFmtId="0" fontId="5" fillId="0" borderId="0" xfId="1" applyFont="1" applyBorder="1" applyAlignment="1">
      <alignment horizontal="left"/>
    </xf>
    <xf numFmtId="0" fontId="5" fillId="0" borderId="1" xfId="1" applyFont="1" applyBorder="1" applyAlignment="1">
      <alignment horizontal="left"/>
    </xf>
    <xf numFmtId="9" fontId="1" fillId="0" borderId="2" xfId="1" applyNumberFormat="1" applyFont="1" applyFill="1" applyBorder="1" applyAlignment="1">
      <alignment horizontal="left"/>
    </xf>
    <xf numFmtId="0" fontId="1" fillId="0" borderId="0" xfId="1" quotePrefix="1" applyFont="1" applyBorder="1" applyAlignment="1">
      <alignment horizontal="left" vertical="center"/>
    </xf>
    <xf numFmtId="0" fontId="4" fillId="0" borderId="0" xfId="1" applyFont="1" applyBorder="1" applyAlignment="1">
      <alignment horizontal="right"/>
    </xf>
    <xf numFmtId="0" fontId="4" fillId="0" borderId="0" xfId="1" applyFont="1" applyBorder="1" applyAlignment="1"/>
    <xf numFmtId="0" fontId="1" fillId="0" borderId="0" xfId="1" applyFont="1" applyBorder="1" applyAlignment="1">
      <alignment horizontal="left" vertical="top" wrapText="1"/>
    </xf>
    <xf numFmtId="0" fontId="1" fillId="0" borderId="0" xfId="1" applyFont="1" applyBorder="1" applyAlignment="1">
      <alignment horizontal="left"/>
    </xf>
    <xf numFmtId="0" fontId="1" fillId="0" borderId="0" xfId="1" applyFont="1" applyBorder="1" applyAlignment="1">
      <alignment horizontal="left" vertical="center"/>
    </xf>
    <xf numFmtId="0" fontId="1" fillId="0" borderId="0" xfId="1" applyFont="1" applyBorder="1" applyAlignment="1" applyProtection="1">
      <alignment horizontal="left" vertical="top" wrapText="1"/>
      <protection locked="0"/>
    </xf>
    <xf numFmtId="0" fontId="4" fillId="0" borderId="0" xfId="1" applyFont="1" applyBorder="1" applyAlignment="1">
      <alignment horizontal="center" wrapText="1"/>
    </xf>
    <xf numFmtId="0" fontId="4" fillId="0" borderId="1" xfId="1" applyFont="1" applyBorder="1" applyAlignment="1"/>
    <xf numFmtId="0" fontId="1" fillId="0" borderId="0" xfId="1" quotePrefix="1" applyFont="1" applyBorder="1" applyAlignment="1">
      <alignment vertical="center"/>
    </xf>
    <xf numFmtId="0" fontId="1" fillId="0" borderId="0" xfId="1" applyFont="1" applyBorder="1" applyAlignment="1">
      <alignment vertical="top" wrapText="1"/>
    </xf>
    <xf numFmtId="0" fontId="1" fillId="0" borderId="0" xfId="1" applyFont="1" applyBorder="1" applyAlignment="1"/>
    <xf numFmtId="0" fontId="1" fillId="0" borderId="0" xfId="1" applyFont="1" applyBorder="1" applyAlignment="1">
      <alignment vertical="center"/>
    </xf>
    <xf numFmtId="0" fontId="1" fillId="0" borderId="0" xfId="1" applyFont="1" applyBorder="1" applyAlignment="1" applyProtection="1">
      <alignment vertical="top" wrapText="1"/>
      <protection locked="0"/>
    </xf>
    <xf numFmtId="0" fontId="1" fillId="0" borderId="2" xfId="1" applyFont="1" applyBorder="1" applyAlignment="1" applyProtection="1">
      <alignment horizontal="center" vertical="center"/>
      <protection locked="0"/>
    </xf>
    <xf numFmtId="0" fontId="1" fillId="0" borderId="2" xfId="1" applyFont="1" applyBorder="1" applyAlignment="1">
      <alignment horizontal="center" vertical="center" wrapText="1"/>
    </xf>
    <xf numFmtId="165" fontId="1" fillId="0" borderId="2" xfId="1" applyNumberFormat="1" applyFont="1" applyBorder="1" applyAlignment="1" applyProtection="1">
      <alignment horizontal="center" vertical="center"/>
      <protection locked="0"/>
    </xf>
    <xf numFmtId="15" fontId="1" fillId="0" borderId="6" xfId="1" applyNumberFormat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wrapText="1"/>
    </xf>
    <xf numFmtId="0" fontId="1" fillId="0" borderId="0" xfId="1" applyFont="1" applyBorder="1" applyAlignment="1" applyProtection="1">
      <alignment horizontal="center" wrapText="1"/>
      <protection locked="0"/>
    </xf>
    <xf numFmtId="0" fontId="1" fillId="0" borderId="0" xfId="1" applyFont="1" applyBorder="1" applyAlignment="1">
      <alignment wrapText="1"/>
    </xf>
    <xf numFmtId="0" fontId="1" fillId="0" borderId="0" xfId="1" applyFont="1" applyBorder="1" applyAlignment="1">
      <alignment horizontal="left" wrapText="1"/>
    </xf>
    <xf numFmtId="0" fontId="4" fillId="0" borderId="0" xfId="1" applyFont="1" applyAlignment="1">
      <alignment horizontal="left"/>
    </xf>
    <xf numFmtId="15" fontId="4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/>
    </xf>
    <xf numFmtId="164" fontId="4" fillId="0" borderId="0" xfId="2" applyNumberFormat="1" applyFont="1"/>
    <xf numFmtId="164" fontId="1" fillId="0" borderId="0" xfId="2" applyNumberFormat="1" applyFont="1"/>
    <xf numFmtId="0" fontId="6" fillId="0" borderId="0" xfId="1" applyFont="1"/>
    <xf numFmtId="0" fontId="8" fillId="0" borderId="0" xfId="1" applyFont="1"/>
    <xf numFmtId="164" fontId="4" fillId="0" borderId="0" xfId="2" applyNumberFormat="1" applyFont="1" applyBorder="1"/>
    <xf numFmtId="0" fontId="4" fillId="0" borderId="0" xfId="1" applyFont="1" applyBorder="1" applyAlignment="1">
      <alignment horizontal="center"/>
    </xf>
    <xf numFmtId="9" fontId="5" fillId="0" borderId="2" xfId="1" applyNumberFormat="1" applyFont="1" applyBorder="1" applyAlignment="1">
      <alignment horizontal="left"/>
    </xf>
    <xf numFmtId="164" fontId="1" fillId="0" borderId="0" xfId="2" applyNumberFormat="1" applyFont="1" applyBorder="1"/>
    <xf numFmtId="0" fontId="1" fillId="0" borderId="0" xfId="1" applyFont="1" applyBorder="1"/>
    <xf numFmtId="0" fontId="8" fillId="0" borderId="0" xfId="1" applyFont="1" applyBorder="1"/>
    <xf numFmtId="164" fontId="5" fillId="0" borderId="0" xfId="2" applyNumberFormat="1" applyFont="1" applyBorder="1" applyAlignment="1">
      <alignment horizontal="center" vertical="center" wrapText="1"/>
    </xf>
    <xf numFmtId="164" fontId="1" fillId="0" borderId="0" xfId="2" applyNumberFormat="1" applyFont="1" applyBorder="1" applyAlignment="1">
      <alignment horizontal="center"/>
    </xf>
    <xf numFmtId="0" fontId="1" fillId="0" borderId="0" xfId="1" applyFont="1" applyBorder="1" applyAlignment="1">
      <alignment horizontal="center" textRotation="255"/>
    </xf>
    <xf numFmtId="0" fontId="8" fillId="0" borderId="0" xfId="1" applyFont="1" applyAlignment="1">
      <alignment horizontal="left"/>
    </xf>
    <xf numFmtId="164" fontId="8" fillId="0" borderId="0" xfId="2" applyNumberFormat="1" applyFont="1"/>
    <xf numFmtId="0" fontId="1" fillId="0" borderId="0" xfId="0" applyFont="1"/>
    <xf numFmtId="0" fontId="1" fillId="0" borderId="0" xfId="3" applyFont="1"/>
    <xf numFmtId="0" fontId="1" fillId="0" borderId="0" xfId="1" quotePrefix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/>
    </xf>
    <xf numFmtId="164" fontId="1" fillId="0" borderId="0" xfId="2" applyNumberFormat="1" applyFont="1" applyBorder="1" applyAlignment="1">
      <alignment horizontal="left"/>
    </xf>
    <xf numFmtId="0" fontId="1" fillId="0" borderId="0" xfId="3" applyFont="1" applyAlignment="1">
      <alignment horizontal="left"/>
    </xf>
    <xf numFmtId="0" fontId="1" fillId="0" borderId="1" xfId="1" applyFont="1" applyBorder="1" applyAlignment="1">
      <alignment horizontal="left" wrapText="1"/>
    </xf>
    <xf numFmtId="0" fontId="1" fillId="0" borderId="0" xfId="1" applyFont="1" applyBorder="1" applyAlignment="1">
      <alignment vertical="center" wrapText="1"/>
    </xf>
    <xf numFmtId="0" fontId="4" fillId="0" borderId="1" xfId="1" applyNumberFormat="1" applyFont="1" applyBorder="1" applyAlignment="1"/>
    <xf numFmtId="0" fontId="1" fillId="0" borderId="0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0" xfId="1" applyFont="1" applyBorder="1" applyAlignment="1">
      <alignment horizontal="left" vertical="center" wrapText="1"/>
    </xf>
    <xf numFmtId="0" fontId="1" fillId="0" borderId="0" xfId="1" quotePrefix="1" applyFont="1" applyBorder="1" applyAlignment="1">
      <alignment vertical="center" wrapText="1"/>
    </xf>
    <xf numFmtId="0" fontId="1" fillId="0" borderId="1" xfId="1" applyFont="1" applyBorder="1" applyAlignment="1">
      <alignment vertical="center" wrapText="1"/>
    </xf>
    <xf numFmtId="0" fontId="0" fillId="0" borderId="2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right" vertical="center"/>
    </xf>
    <xf numFmtId="0" fontId="1" fillId="0" borderId="0" xfId="1" applyFont="1" applyBorder="1" applyAlignment="1">
      <alignment horizontal="center" textRotation="255"/>
    </xf>
    <xf numFmtId="0" fontId="4" fillId="0" borderId="0" xfId="1" applyFont="1" applyBorder="1" applyAlignment="1">
      <alignment horizontal="right"/>
    </xf>
    <xf numFmtId="0" fontId="1" fillId="0" borderId="0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/>
    </xf>
    <xf numFmtId="0" fontId="1" fillId="0" borderId="0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left"/>
    </xf>
    <xf numFmtId="0" fontId="0" fillId="0" borderId="0" xfId="1" applyFont="1" applyBorder="1" applyAlignment="1">
      <alignment horizontal="center" vertical="center" wrapText="1"/>
    </xf>
    <xf numFmtId="165" fontId="0" fillId="0" borderId="2" xfId="1" applyNumberFormat="1" applyFont="1" applyBorder="1" applyAlignment="1" applyProtection="1">
      <alignment horizontal="center" vertical="center"/>
      <protection locked="0"/>
    </xf>
    <xf numFmtId="164" fontId="0" fillId="0" borderId="0" xfId="2" applyNumberFormat="1" applyFont="1"/>
    <xf numFmtId="15" fontId="1" fillId="0" borderId="2" xfId="1" applyNumberFormat="1" applyFont="1" applyBorder="1" applyAlignment="1">
      <alignment horizontal="center" vertical="center" wrapText="1"/>
    </xf>
    <xf numFmtId="15" fontId="1" fillId="0" borderId="14" xfId="1" applyNumberFormat="1" applyFont="1" applyBorder="1" applyAlignment="1">
      <alignment horizontal="center" vertical="center" wrapText="1"/>
    </xf>
    <xf numFmtId="15" fontId="1" fillId="0" borderId="0" xfId="1" applyNumberFormat="1" applyFont="1" applyBorder="1" applyAlignment="1">
      <alignment horizontal="center" vertical="center" wrapText="1"/>
    </xf>
    <xf numFmtId="0" fontId="0" fillId="0" borderId="0" xfId="1" applyFont="1" applyBorder="1" applyAlignment="1">
      <alignment horizontal="left" vertical="center" wrapText="1"/>
    </xf>
    <xf numFmtId="165" fontId="1" fillId="0" borderId="0" xfId="1" applyNumberFormat="1" applyFont="1" applyBorder="1" applyAlignment="1" applyProtection="1">
      <alignment horizontal="center" vertical="center"/>
      <protection locked="0"/>
    </xf>
    <xf numFmtId="0" fontId="0" fillId="0" borderId="0" xfId="0" applyFont="1"/>
    <xf numFmtId="0" fontId="0" fillId="2" borderId="0" xfId="1" quotePrefix="1" applyFont="1" applyFill="1" applyBorder="1" applyAlignment="1">
      <alignment vertical="center" wrapText="1"/>
    </xf>
    <xf numFmtId="0" fontId="0" fillId="0" borderId="0" xfId="1" applyFont="1" applyBorder="1" applyAlignment="1">
      <alignment horizontal="center"/>
    </xf>
    <xf numFmtId="0" fontId="0" fillId="0" borderId="0" xfId="1" applyFont="1" applyFill="1" applyBorder="1" applyAlignment="1">
      <alignment horizontal="center" vertical="center" wrapText="1"/>
    </xf>
    <xf numFmtId="0" fontId="0" fillId="0" borderId="0" xfId="1" applyFont="1" applyBorder="1" applyAlignment="1">
      <alignment horizontal="right" vertical="center" wrapText="1"/>
    </xf>
    <xf numFmtId="0" fontId="0" fillId="0" borderId="0" xfId="1" applyFont="1" applyBorder="1" applyAlignment="1">
      <alignment horizontal="right" vertical="center"/>
    </xf>
    <xf numFmtId="9" fontId="5" fillId="0" borderId="0" xfId="1" applyNumberFormat="1" applyFont="1" applyBorder="1" applyAlignment="1">
      <alignment horizontal="left"/>
    </xf>
    <xf numFmtId="164" fontId="0" fillId="0" borderId="0" xfId="2" applyNumberFormat="1" applyFont="1" applyBorder="1"/>
    <xf numFmtId="0" fontId="0" fillId="0" borderId="0" xfId="0" applyFont="1" applyBorder="1"/>
    <xf numFmtId="0" fontId="0" fillId="0" borderId="0" xfId="1" quotePrefix="1" applyFont="1" applyBorder="1" applyAlignment="1">
      <alignment vertical="center" wrapText="1"/>
    </xf>
    <xf numFmtId="0" fontId="0" fillId="0" borderId="0" xfId="1" applyFont="1" applyBorder="1" applyAlignment="1">
      <alignment vertical="center" wrapText="1"/>
    </xf>
    <xf numFmtId="0" fontId="0" fillId="0" borderId="0" xfId="1" quotePrefix="1" applyFont="1" applyBorder="1" applyAlignment="1">
      <alignment vertical="center"/>
    </xf>
    <xf numFmtId="0" fontId="0" fillId="0" borderId="0" xfId="1" applyFont="1" applyBorder="1" applyAlignment="1">
      <alignment vertical="top" wrapText="1"/>
    </xf>
    <xf numFmtId="0" fontId="0" fillId="0" borderId="0" xfId="1" applyFont="1" applyBorder="1" applyAlignment="1"/>
    <xf numFmtId="0" fontId="0" fillId="0" borderId="0" xfId="1" applyFont="1" applyBorder="1" applyAlignment="1">
      <alignment vertical="center"/>
    </xf>
    <xf numFmtId="0" fontId="0" fillId="0" borderId="0" xfId="1" applyFont="1" applyBorder="1" applyAlignment="1" applyProtection="1">
      <alignment vertical="top" wrapText="1"/>
      <protection locked="0"/>
    </xf>
    <xf numFmtId="164" fontId="5" fillId="0" borderId="12" xfId="2" applyNumberFormat="1" applyFont="1" applyBorder="1" applyAlignment="1">
      <alignment vertical="center" wrapText="1"/>
    </xf>
    <xf numFmtId="0" fontId="0" fillId="0" borderId="2" xfId="1" applyFont="1" applyBorder="1" applyAlignment="1" applyProtection="1">
      <alignment horizontal="center" vertical="center"/>
      <protection locked="0"/>
    </xf>
    <xf numFmtId="164" fontId="0" fillId="0" borderId="0" xfId="2" applyNumberFormat="1" applyFont="1" applyBorder="1" applyAlignment="1">
      <alignment horizontal="left"/>
    </xf>
    <xf numFmtId="0" fontId="0" fillId="0" borderId="2" xfId="1" applyFont="1" applyFill="1" applyBorder="1" applyAlignment="1">
      <alignment horizontal="center" vertical="center" wrapText="1"/>
    </xf>
    <xf numFmtId="165" fontId="0" fillId="0" borderId="0" xfId="1" applyNumberFormat="1" applyFont="1" applyBorder="1" applyAlignment="1" applyProtection="1">
      <alignment horizontal="center" vertical="center"/>
      <protection locked="0"/>
    </xf>
    <xf numFmtId="0" fontId="0" fillId="0" borderId="0" xfId="4" applyFont="1"/>
    <xf numFmtId="0" fontId="0" fillId="0" borderId="0" xfId="1" applyFont="1" applyBorder="1" applyAlignment="1">
      <alignment horizontal="left" wrapText="1"/>
    </xf>
    <xf numFmtId="0" fontId="0" fillId="0" borderId="0" xfId="1" applyFont="1" applyBorder="1" applyAlignment="1">
      <alignment horizontal="center" wrapText="1"/>
    </xf>
    <xf numFmtId="0" fontId="0" fillId="0" borderId="0" xfId="1" applyFont="1" applyBorder="1" applyAlignment="1">
      <alignment horizontal="left"/>
    </xf>
    <xf numFmtId="0" fontId="0" fillId="0" borderId="0" xfId="1" applyFont="1" applyBorder="1" applyAlignment="1">
      <alignment horizontal="right" wrapText="1"/>
    </xf>
    <xf numFmtId="9" fontId="1" fillId="0" borderId="0" xfId="1" applyNumberFormat="1" applyFont="1" applyBorder="1" applyAlignment="1">
      <alignment horizontal="center"/>
    </xf>
    <xf numFmtId="0" fontId="4" fillId="0" borderId="0" xfId="1" applyFont="1" applyBorder="1" applyAlignment="1">
      <alignment horizontal="center" vertical="center"/>
    </xf>
    <xf numFmtId="0" fontId="1" fillId="0" borderId="0" xfId="1" applyFont="1" applyBorder="1" applyAlignment="1">
      <alignment horizontal="left" wrapText="1"/>
    </xf>
    <xf numFmtId="0" fontId="1" fillId="0" borderId="0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left"/>
    </xf>
    <xf numFmtId="0" fontId="4" fillId="0" borderId="0" xfId="1" applyFont="1" applyAlignment="1">
      <alignment horizontal="center" vertical="center"/>
    </xf>
    <xf numFmtId="0" fontId="1" fillId="2" borderId="0" xfId="1" quotePrefix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1" fillId="0" borderId="0" xfId="1" quotePrefix="1" applyFont="1" applyBorder="1" applyAlignment="1">
      <alignment horizontal="center" vertical="center"/>
    </xf>
    <xf numFmtId="0" fontId="0" fillId="0" borderId="8" xfId="1" applyFont="1" applyBorder="1" applyAlignment="1">
      <alignment horizontal="center" vertical="center" wrapText="1"/>
    </xf>
    <xf numFmtId="0" fontId="0" fillId="0" borderId="8" xfId="1" applyNumberFormat="1" applyFont="1" applyFill="1" applyBorder="1" applyAlignment="1">
      <alignment horizontal="center" vertical="center" wrapText="1"/>
    </xf>
    <xf numFmtId="0" fontId="0" fillId="0" borderId="8" xfId="1" applyFont="1" applyFill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0" fillId="2" borderId="8" xfId="1" applyFont="1" applyFill="1" applyBorder="1" applyAlignment="1">
      <alignment horizontal="center" vertical="center" wrapText="1"/>
    </xf>
    <xf numFmtId="0" fontId="0" fillId="0" borderId="8" xfId="1" applyNumberFormat="1" applyFont="1" applyBorder="1" applyAlignment="1">
      <alignment horizontal="center" vertical="center" wrapText="1"/>
    </xf>
    <xf numFmtId="0" fontId="0" fillId="0" borderId="5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0" fillId="0" borderId="8" xfId="1" applyFont="1" applyBorder="1" applyAlignment="1">
      <alignment horizontal="center" vertical="center"/>
    </xf>
    <xf numFmtId="0" fontId="0" fillId="0" borderId="10" xfId="1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5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15" fontId="3" fillId="0" borderId="6" xfId="1" applyNumberFormat="1" applyFont="1" applyBorder="1" applyAlignment="1">
      <alignment horizontal="left" vertical="center" wrapText="1"/>
    </xf>
    <xf numFmtId="15" fontId="3" fillId="0" borderId="8" xfId="1" applyNumberFormat="1" applyFont="1" applyBorder="1" applyAlignment="1">
      <alignment horizontal="left" vertical="center" wrapText="1"/>
    </xf>
    <xf numFmtId="15" fontId="1" fillId="0" borderId="8" xfId="1" applyNumberFormat="1" applyFont="1" applyBorder="1" applyAlignment="1">
      <alignment horizontal="left" vertical="center" wrapText="1"/>
    </xf>
    <xf numFmtId="15" fontId="10" fillId="0" borderId="2" xfId="1" applyNumberFormat="1" applyFont="1" applyBorder="1" applyAlignment="1">
      <alignment horizontal="left"/>
    </xf>
    <xf numFmtId="15" fontId="3" fillId="0" borderId="8" xfId="1" applyNumberFormat="1" applyFont="1" applyBorder="1" applyAlignment="1">
      <alignment vertical="center" wrapText="1"/>
    </xf>
    <xf numFmtId="15" fontId="3" fillId="0" borderId="5" xfId="1" applyNumberFormat="1" applyFont="1" applyBorder="1" applyAlignment="1">
      <alignment vertical="center" wrapText="1"/>
    </xf>
    <xf numFmtId="15" fontId="10" fillId="0" borderId="6" xfId="1" applyNumberFormat="1" applyFont="1" applyBorder="1" applyAlignment="1"/>
    <xf numFmtId="15" fontId="10" fillId="0" borderId="8" xfId="1" applyNumberFormat="1" applyFont="1" applyBorder="1" applyAlignment="1"/>
    <xf numFmtId="15" fontId="10" fillId="0" borderId="5" xfId="1" applyNumberFormat="1" applyFont="1" applyBorder="1" applyAlignment="1"/>
    <xf numFmtId="0" fontId="13" fillId="0" borderId="0" xfId="6" applyFont="1" applyFill="1"/>
    <xf numFmtId="166" fontId="13" fillId="0" borderId="0" xfId="6" applyNumberFormat="1" applyFont="1" applyFill="1"/>
    <xf numFmtId="167" fontId="13" fillId="0" borderId="0" xfId="6" applyNumberFormat="1" applyFont="1" applyFill="1"/>
    <xf numFmtId="167" fontId="13" fillId="0" borderId="0" xfId="6" applyNumberFormat="1" applyFont="1"/>
    <xf numFmtId="168" fontId="13" fillId="0" borderId="0" xfId="6" applyNumberFormat="1" applyFont="1"/>
    <xf numFmtId="0" fontId="13" fillId="0" borderId="0" xfId="6" applyFont="1" applyFill="1" applyAlignment="1">
      <alignment horizontal="center"/>
    </xf>
    <xf numFmtId="0" fontId="13" fillId="0" borderId="0" xfId="6" applyFont="1"/>
    <xf numFmtId="0" fontId="14" fillId="0" borderId="0" xfId="6" applyFont="1" applyFill="1" applyAlignment="1">
      <alignment horizontal="center"/>
    </xf>
    <xf numFmtId="164" fontId="13" fillId="0" borderId="0" xfId="2" applyNumberFormat="1" applyFont="1"/>
    <xf numFmtId="0" fontId="13" fillId="0" borderId="0" xfId="6" applyFont="1" applyAlignment="1">
      <alignment horizontal="center"/>
    </xf>
    <xf numFmtId="0" fontId="15" fillId="0" borderId="0" xfId="6" applyFont="1" applyFill="1"/>
    <xf numFmtId="166" fontId="15" fillId="0" borderId="0" xfId="6" applyNumberFormat="1" applyFont="1" applyFill="1"/>
    <xf numFmtId="169" fontId="15" fillId="0" borderId="0" xfId="6" applyNumberFormat="1" applyFont="1" applyFill="1"/>
    <xf numFmtId="167" fontId="15" fillId="3" borderId="24" xfId="2" applyNumberFormat="1" applyFont="1" applyFill="1" applyBorder="1"/>
    <xf numFmtId="0" fontId="15" fillId="3" borderId="24" xfId="6" applyFont="1" applyFill="1" applyBorder="1" applyAlignment="1">
      <alignment horizontal="center"/>
    </xf>
    <xf numFmtId="3" fontId="13" fillId="0" borderId="0" xfId="2" applyNumberFormat="1" applyFont="1" applyFill="1" applyBorder="1"/>
    <xf numFmtId="3" fontId="13" fillId="0" borderId="15" xfId="2" applyNumberFormat="1" applyFont="1" applyFill="1" applyBorder="1"/>
    <xf numFmtId="3" fontId="13" fillId="0" borderId="25" xfId="6" applyNumberFormat="1" applyFont="1" applyFill="1" applyBorder="1"/>
    <xf numFmtId="3" fontId="13" fillId="0" borderId="25" xfId="2" applyNumberFormat="1" applyFont="1" applyFill="1" applyBorder="1"/>
    <xf numFmtId="41" fontId="13" fillId="0" borderId="15" xfId="2" applyNumberFormat="1" applyFont="1" applyFill="1" applyBorder="1"/>
    <xf numFmtId="41" fontId="13" fillId="0" borderId="15" xfId="6" applyNumberFormat="1" applyFont="1" applyFill="1" applyBorder="1"/>
    <xf numFmtId="164" fontId="13" fillId="0" borderId="25" xfId="2" applyNumberFormat="1" applyFont="1" applyFill="1" applyBorder="1"/>
    <xf numFmtId="164" fontId="13" fillId="0" borderId="26" xfId="2" applyNumberFormat="1" applyFont="1" applyFill="1" applyBorder="1"/>
    <xf numFmtId="0" fontId="13" fillId="0" borderId="25" xfId="6" applyFont="1" applyFill="1" applyBorder="1" applyAlignment="1">
      <alignment horizontal="center"/>
    </xf>
    <xf numFmtId="0" fontId="13" fillId="0" borderId="25" xfId="6" applyFont="1" applyFill="1" applyBorder="1"/>
    <xf numFmtId="167" fontId="15" fillId="4" borderId="27" xfId="2" applyNumberFormat="1" applyFont="1" applyFill="1" applyBorder="1"/>
    <xf numFmtId="43" fontId="13" fillId="4" borderId="27" xfId="2" applyFont="1" applyFill="1" applyBorder="1"/>
    <xf numFmtId="0" fontId="15" fillId="4" borderId="27" xfId="6" applyFont="1" applyFill="1" applyBorder="1"/>
    <xf numFmtId="0" fontId="15" fillId="4" borderId="27" xfId="6" applyFont="1" applyFill="1" applyBorder="1" applyAlignment="1">
      <alignment horizontal="center"/>
    </xf>
    <xf numFmtId="0" fontId="16" fillId="0" borderId="0" xfId="6" applyFont="1" applyFill="1" applyAlignment="1">
      <alignment horizontal="center"/>
    </xf>
    <xf numFmtId="167" fontId="15" fillId="0" borderId="25" xfId="2" applyNumberFormat="1" applyFont="1" applyFill="1" applyBorder="1" applyAlignment="1">
      <alignment vertical="center"/>
    </xf>
    <xf numFmtId="164" fontId="13" fillId="0" borderId="25" xfId="2" applyNumberFormat="1" applyFont="1" applyFill="1" applyBorder="1" applyAlignment="1">
      <alignment horizontal="center"/>
    </xf>
    <xf numFmtId="0" fontId="15" fillId="0" borderId="25" xfId="6" applyFont="1" applyFill="1" applyBorder="1" applyAlignment="1">
      <alignment horizontal="center" vertical="center"/>
    </xf>
    <xf numFmtId="0" fontId="13" fillId="0" borderId="0" xfId="6" applyFont="1" applyFill="1" applyAlignment="1">
      <alignment vertical="center"/>
    </xf>
    <xf numFmtId="166" fontId="13" fillId="0" borderId="0" xfId="6" applyNumberFormat="1" applyFont="1" applyFill="1" applyAlignment="1">
      <alignment vertical="center"/>
    </xf>
    <xf numFmtId="167" fontId="13" fillId="0" borderId="0" xfId="6" applyNumberFormat="1" applyFont="1" applyFill="1" applyAlignment="1">
      <alignment vertical="center"/>
    </xf>
    <xf numFmtId="164" fontId="13" fillId="0" borderId="25" xfId="2" applyNumberFormat="1" applyFont="1" applyFill="1" applyBorder="1" applyAlignment="1">
      <alignment vertical="center"/>
    </xf>
    <xf numFmtId="43" fontId="13" fillId="0" borderId="25" xfId="2" applyFont="1" applyFill="1" applyBorder="1" applyAlignment="1">
      <alignment vertical="center"/>
    </xf>
    <xf numFmtId="1" fontId="13" fillId="0" borderId="25" xfId="6" applyNumberFormat="1" applyFont="1" applyFill="1" applyBorder="1" applyAlignment="1">
      <alignment horizontal="center" vertical="center"/>
    </xf>
    <xf numFmtId="0" fontId="15" fillId="0" borderId="25" xfId="6" applyFont="1" applyFill="1" applyBorder="1" applyAlignment="1">
      <alignment vertical="center" wrapText="1"/>
    </xf>
    <xf numFmtId="0" fontId="14" fillId="0" borderId="0" xfId="6" applyFont="1" applyFill="1" applyAlignment="1">
      <alignment horizontal="center" vertical="center"/>
    </xf>
    <xf numFmtId="167" fontId="15" fillId="4" borderId="27" xfId="2" applyNumberFormat="1" applyFont="1" applyFill="1" applyBorder="1" applyAlignment="1">
      <alignment vertical="center"/>
    </xf>
    <xf numFmtId="43" fontId="13" fillId="4" borderId="27" xfId="2" applyFont="1" applyFill="1" applyBorder="1" applyAlignment="1">
      <alignment vertical="center"/>
    </xf>
    <xf numFmtId="0" fontId="15" fillId="4" borderId="27" xfId="6" applyFont="1" applyFill="1" applyBorder="1" applyAlignment="1">
      <alignment vertical="center" wrapText="1"/>
    </xf>
    <xf numFmtId="0" fontId="15" fillId="4" borderId="27" xfId="6" applyFont="1" applyFill="1" applyBorder="1" applyAlignment="1">
      <alignment horizontal="center" vertical="center"/>
    </xf>
    <xf numFmtId="0" fontId="16" fillId="0" borderId="0" xfId="6" applyFont="1" applyFill="1" applyAlignment="1">
      <alignment horizontal="center" vertical="center"/>
    </xf>
    <xf numFmtId="167" fontId="13" fillId="0" borderId="1" xfId="6" applyNumberFormat="1" applyFont="1" applyBorder="1"/>
    <xf numFmtId="168" fontId="13" fillId="0" borderId="1" xfId="6" applyNumberFormat="1" applyFont="1" applyBorder="1"/>
    <xf numFmtId="0" fontId="13" fillId="0" borderId="1" xfId="6" applyFont="1" applyFill="1" applyBorder="1" applyAlignment="1">
      <alignment horizontal="center"/>
    </xf>
    <xf numFmtId="0" fontId="13" fillId="0" borderId="1" xfId="6" applyFont="1" applyBorder="1"/>
    <xf numFmtId="167" fontId="17" fillId="5" borderId="5" xfId="6" applyNumberFormat="1" applyFont="1" applyFill="1" applyBorder="1" applyAlignment="1">
      <alignment horizontal="center" vertical="center"/>
    </xf>
    <xf numFmtId="167" fontId="17" fillId="5" borderId="2" xfId="6" applyNumberFormat="1" applyFont="1" applyFill="1" applyBorder="1" applyAlignment="1">
      <alignment horizontal="center" vertical="center"/>
    </xf>
    <xf numFmtId="0" fontId="17" fillId="5" borderId="2" xfId="6" applyFont="1" applyFill="1" applyBorder="1" applyAlignment="1">
      <alignment horizontal="center" vertical="center" wrapText="1"/>
    </xf>
    <xf numFmtId="0" fontId="17" fillId="5" borderId="2" xfId="6" applyFont="1" applyFill="1" applyBorder="1" applyAlignment="1">
      <alignment horizontal="center" vertical="center"/>
    </xf>
    <xf numFmtId="0" fontId="19" fillId="0" borderId="0" xfId="6" applyFont="1" applyFill="1" applyAlignment="1">
      <alignment horizontal="center"/>
    </xf>
    <xf numFmtId="167" fontId="13" fillId="0" borderId="0" xfId="6" applyNumberFormat="1" applyFont="1" applyAlignment="1">
      <alignment vertical="center"/>
    </xf>
    <xf numFmtId="168" fontId="13" fillId="0" borderId="0" xfId="6" applyNumberFormat="1" applyFont="1" applyAlignment="1">
      <alignment vertical="center"/>
    </xf>
    <xf numFmtId="0" fontId="13" fillId="0" borderId="0" xfId="6" applyFont="1" applyAlignment="1">
      <alignment vertical="center"/>
    </xf>
    <xf numFmtId="0" fontId="15" fillId="0" borderId="0" xfId="6" applyFont="1" applyFill="1" applyAlignment="1">
      <alignment horizontal="center" vertical="center"/>
    </xf>
    <xf numFmtId="0" fontId="15" fillId="0" borderId="0" xfId="6" applyFont="1" applyFill="1" applyAlignment="1">
      <alignment vertical="center"/>
    </xf>
    <xf numFmtId="166" fontId="15" fillId="0" borderId="0" xfId="6" applyNumberFormat="1" applyFont="1" applyFill="1" applyAlignment="1">
      <alignment vertical="center"/>
    </xf>
    <xf numFmtId="164" fontId="15" fillId="3" borderId="24" xfId="2" applyNumberFormat="1" applyFont="1" applyFill="1" applyBorder="1" applyAlignment="1">
      <alignment vertical="center"/>
    </xf>
    <xf numFmtId="167" fontId="15" fillId="3" borderId="28" xfId="2" applyNumberFormat="1" applyFont="1" applyFill="1" applyBorder="1" applyAlignment="1">
      <alignment vertical="center"/>
    </xf>
    <xf numFmtId="0" fontId="15" fillId="3" borderId="28" xfId="6" applyFont="1" applyFill="1" applyBorder="1" applyAlignment="1">
      <alignment vertical="center"/>
    </xf>
    <xf numFmtId="0" fontId="15" fillId="3" borderId="28" xfId="6" applyFont="1" applyFill="1" applyBorder="1" applyAlignment="1">
      <alignment horizontal="center" vertical="center"/>
    </xf>
    <xf numFmtId="0" fontId="15" fillId="3" borderId="29" xfId="6" applyFont="1" applyFill="1" applyBorder="1" applyAlignment="1">
      <alignment vertical="center"/>
    </xf>
    <xf numFmtId="167" fontId="13" fillId="0" borderId="26" xfId="2" applyNumberFormat="1" applyFont="1" applyFill="1" applyBorder="1" applyAlignment="1">
      <alignment vertical="center"/>
    </xf>
    <xf numFmtId="0" fontId="13" fillId="0" borderId="25" xfId="2" applyNumberFormat="1" applyFont="1" applyFill="1" applyBorder="1" applyAlignment="1">
      <alignment horizontal="center" vertical="center"/>
    </xf>
    <xf numFmtId="0" fontId="13" fillId="0" borderId="25" xfId="6" applyFont="1" applyFill="1" applyBorder="1" applyAlignment="1">
      <alignment vertical="center"/>
    </xf>
    <xf numFmtId="0" fontId="13" fillId="0" borderId="25" xfId="6" applyFont="1" applyFill="1" applyBorder="1" applyAlignment="1">
      <alignment horizontal="center" vertical="center"/>
    </xf>
    <xf numFmtId="167" fontId="13" fillId="0" borderId="26" xfId="2" applyNumberFormat="1" applyFont="1" applyFill="1" applyBorder="1"/>
    <xf numFmtId="0" fontId="13" fillId="0" borderId="25" xfId="2" applyNumberFormat="1" applyFont="1" applyFill="1" applyBorder="1" applyAlignment="1">
      <alignment horizontal="center"/>
    </xf>
    <xf numFmtId="0" fontId="15" fillId="4" borderId="27" xfId="6" applyFont="1" applyFill="1" applyBorder="1" applyAlignment="1">
      <alignment vertical="center"/>
    </xf>
    <xf numFmtId="43" fontId="13" fillId="4" borderId="27" xfId="2" applyFont="1" applyFill="1" applyBorder="1" applyAlignment="1"/>
    <xf numFmtId="43" fontId="13" fillId="0" borderId="25" xfId="6" applyNumberFormat="1" applyFont="1" applyFill="1" applyBorder="1" applyAlignment="1">
      <alignment vertical="center"/>
    </xf>
    <xf numFmtId="0" fontId="15" fillId="0" borderId="0" xfId="6" applyFont="1" applyFill="1" applyAlignment="1">
      <alignment horizontal="center"/>
    </xf>
    <xf numFmtId="0" fontId="15" fillId="0" borderId="27" xfId="6" applyFont="1" applyFill="1" applyBorder="1" applyAlignment="1">
      <alignment horizontal="center"/>
    </xf>
    <xf numFmtId="167" fontId="13" fillId="0" borderId="1" xfId="6" applyNumberFormat="1" applyFont="1" applyBorder="1" applyAlignment="1">
      <alignment vertical="center"/>
    </xf>
    <xf numFmtId="168" fontId="13" fillId="0" borderId="1" xfId="6" applyNumberFormat="1" applyFont="1" applyBorder="1" applyAlignment="1">
      <alignment vertical="center"/>
    </xf>
    <xf numFmtId="0" fontId="13" fillId="0" borderId="1" xfId="6" applyFont="1" applyFill="1" applyBorder="1" applyAlignment="1">
      <alignment vertical="center"/>
    </xf>
    <xf numFmtId="0" fontId="13" fillId="0" borderId="1" xfId="6" applyFont="1" applyBorder="1" applyAlignment="1">
      <alignment vertical="center"/>
    </xf>
    <xf numFmtId="0" fontId="21" fillId="5" borderId="2" xfId="6" applyFont="1" applyFill="1" applyBorder="1" applyAlignment="1">
      <alignment vertical="center"/>
    </xf>
    <xf numFmtId="0" fontId="13" fillId="0" borderId="0" xfId="6" applyFont="1" applyFill="1" applyAlignment="1">
      <alignment horizontal="center" vertical="center"/>
    </xf>
    <xf numFmtId="0" fontId="19" fillId="0" borderId="0" xfId="6" applyFont="1" applyFill="1" applyAlignment="1">
      <alignment horizontal="center" vertical="center"/>
    </xf>
    <xf numFmtId="0" fontId="13" fillId="0" borderId="0" xfId="6" applyFont="1" applyFill="1" applyAlignment="1"/>
    <xf numFmtId="0" fontId="13" fillId="0" borderId="0" xfId="6" applyFont="1" applyFill="1" applyBorder="1"/>
    <xf numFmtId="166" fontId="13" fillId="0" borderId="0" xfId="6" applyNumberFormat="1" applyFont="1" applyFill="1" applyBorder="1"/>
    <xf numFmtId="167" fontId="13" fillId="0" borderId="0" xfId="6" applyNumberFormat="1" applyFont="1" applyFill="1" applyBorder="1"/>
    <xf numFmtId="167" fontId="13" fillId="0" borderId="0" xfId="6" applyNumberFormat="1" applyFont="1" applyBorder="1"/>
    <xf numFmtId="168" fontId="13" fillId="0" borderId="0" xfId="6" applyNumberFormat="1" applyFont="1" applyBorder="1"/>
    <xf numFmtId="0" fontId="13" fillId="0" borderId="0" xfId="6" applyFont="1" applyFill="1" applyBorder="1" applyAlignment="1"/>
    <xf numFmtId="0" fontId="13" fillId="0" borderId="0" xfId="6" applyFont="1" applyBorder="1"/>
    <xf numFmtId="0" fontId="15" fillId="0" borderId="0" xfId="6" applyFont="1" applyFill="1" applyBorder="1" applyAlignment="1">
      <alignment horizontal="center"/>
    </xf>
    <xf numFmtId="168" fontId="15" fillId="0" borderId="0" xfId="6" applyNumberFormat="1" applyFont="1" applyBorder="1"/>
    <xf numFmtId="167" fontId="15" fillId="0" borderId="0" xfId="6" applyNumberFormat="1" applyFont="1" applyFill="1"/>
    <xf numFmtId="167" fontId="15" fillId="3" borderId="28" xfId="2" applyNumberFormat="1" applyFont="1" applyFill="1" applyBorder="1"/>
    <xf numFmtId="0" fontId="15" fillId="3" borderId="28" xfId="6" applyFont="1" applyFill="1" applyBorder="1" applyAlignment="1"/>
    <xf numFmtId="0" fontId="15" fillId="3" borderId="29" xfId="6" applyFont="1" applyFill="1" applyBorder="1"/>
    <xf numFmtId="167" fontId="13" fillId="0" borderId="25" xfId="6" applyNumberFormat="1" applyFont="1" applyFill="1" applyBorder="1"/>
    <xf numFmtId="0" fontId="15" fillId="6" borderId="0" xfId="6" applyFont="1" applyFill="1" applyAlignment="1">
      <alignment horizontal="center"/>
    </xf>
    <xf numFmtId="0" fontId="13" fillId="0" borderId="1" xfId="6" applyFont="1" applyFill="1" applyBorder="1" applyAlignment="1"/>
    <xf numFmtId="167" fontId="17" fillId="5" borderId="5" xfId="6" applyNumberFormat="1" applyFont="1" applyFill="1" applyBorder="1" applyAlignment="1">
      <alignment horizontal="center"/>
    </xf>
    <xf numFmtId="167" fontId="17" fillId="5" borderId="2" xfId="6" applyNumberFormat="1" applyFont="1" applyFill="1" applyBorder="1" applyAlignment="1">
      <alignment horizontal="center"/>
    </xf>
    <xf numFmtId="0" fontId="17" fillId="5" borderId="2" xfId="6" applyFont="1" applyFill="1" applyBorder="1" applyAlignment="1">
      <alignment horizontal="center" wrapText="1"/>
    </xf>
    <xf numFmtId="0" fontId="21" fillId="5" borderId="2" xfId="6" applyFont="1" applyFill="1" applyBorder="1" applyAlignment="1"/>
    <xf numFmtId="0" fontId="17" fillId="5" borderId="2" xfId="6" applyFont="1" applyFill="1" applyBorder="1" applyAlignment="1">
      <alignment horizontal="center"/>
    </xf>
    <xf numFmtId="0" fontId="11" fillId="0" borderId="0" xfId="6" applyFont="1" applyAlignment="1">
      <alignment vertical="center"/>
    </xf>
    <xf numFmtId="0" fontId="13" fillId="6" borderId="0" xfId="6" applyFont="1" applyFill="1" applyBorder="1"/>
    <xf numFmtId="0" fontId="3" fillId="0" borderId="0" xfId="6" applyFont="1"/>
    <xf numFmtId="167" fontId="15" fillId="6" borderId="0" xfId="6" applyNumberFormat="1" applyFont="1" applyFill="1"/>
    <xf numFmtId="167" fontId="13" fillId="0" borderId="15" xfId="6" applyNumberFormat="1" applyFont="1" applyFill="1" applyBorder="1"/>
    <xf numFmtId="164" fontId="13" fillId="0" borderId="15" xfId="2" applyNumberFormat="1" applyFont="1" applyFill="1" applyBorder="1"/>
    <xf numFmtId="0" fontId="13" fillId="0" borderId="15" xfId="2" applyNumberFormat="1" applyFont="1" applyFill="1" applyBorder="1" applyAlignment="1">
      <alignment horizontal="center"/>
    </xf>
    <xf numFmtId="0" fontId="13" fillId="0" borderId="15" xfId="6" applyFont="1" applyFill="1" applyBorder="1"/>
    <xf numFmtId="0" fontId="13" fillId="0" borderId="15" xfId="6" applyFont="1" applyFill="1" applyBorder="1" applyAlignment="1">
      <alignment horizontal="center"/>
    </xf>
    <xf numFmtId="0" fontId="3" fillId="0" borderId="0" xfId="6" applyFont="1" applyAlignment="1">
      <alignment vertical="center"/>
    </xf>
    <xf numFmtId="0" fontId="1" fillId="7" borderId="18" xfId="0" applyFont="1" applyFill="1" applyBorder="1" applyAlignment="1">
      <alignment horizontal="center" vertical="center" wrapText="1"/>
    </xf>
    <xf numFmtId="0" fontId="1" fillId="7" borderId="23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/>
    </xf>
    <xf numFmtId="15" fontId="0" fillId="0" borderId="23" xfId="0" applyNumberFormat="1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15" fontId="0" fillId="0" borderId="23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5" fontId="0" fillId="0" borderId="6" xfId="1" applyNumberFormat="1" applyFont="1" applyBorder="1" applyAlignment="1">
      <alignment horizontal="left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" fillId="7" borderId="30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 wrapText="1"/>
    </xf>
    <xf numFmtId="0" fontId="1" fillId="7" borderId="31" xfId="0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/>
    </xf>
    <xf numFmtId="0" fontId="4" fillId="0" borderId="1" xfId="1" applyFont="1" applyBorder="1" applyAlignment="1">
      <alignment horizontal="left"/>
    </xf>
    <xf numFmtId="0" fontId="0" fillId="0" borderId="6" xfId="1" applyFont="1" applyBorder="1" applyAlignment="1">
      <alignment horizontal="left" vertical="center" wrapText="1"/>
    </xf>
    <xf numFmtId="0" fontId="1" fillId="0" borderId="8" xfId="1" applyFont="1" applyBorder="1" applyAlignment="1">
      <alignment horizontal="left" vertical="center" wrapText="1"/>
    </xf>
    <xf numFmtId="0" fontId="1" fillId="0" borderId="5" xfId="1" applyFont="1" applyBorder="1" applyAlignment="1">
      <alignment horizontal="left" vertical="center" wrapText="1"/>
    </xf>
    <xf numFmtId="0" fontId="1" fillId="0" borderId="6" xfId="1" applyFont="1" applyBorder="1" applyAlignment="1">
      <alignment horizontal="left" vertical="center" wrapText="1"/>
    </xf>
    <xf numFmtId="0" fontId="0" fillId="2" borderId="6" xfId="1" applyFont="1" applyFill="1" applyBorder="1" applyAlignment="1">
      <alignment horizontal="left" vertical="center" wrapText="1"/>
    </xf>
    <xf numFmtId="0" fontId="1" fillId="2" borderId="8" xfId="1" applyFont="1" applyFill="1" applyBorder="1" applyAlignment="1">
      <alignment horizontal="left" vertical="center" wrapText="1"/>
    </xf>
    <xf numFmtId="0" fontId="1" fillId="2" borderId="5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right"/>
    </xf>
    <xf numFmtId="0" fontId="4" fillId="0" borderId="14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1" fillId="0" borderId="11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11" xfId="1" applyFont="1" applyBorder="1" applyAlignment="1" applyProtection="1">
      <alignment horizontal="center" vertical="center"/>
      <protection locked="0"/>
    </xf>
    <xf numFmtId="0" fontId="1" fillId="0" borderId="10" xfId="1" applyFont="1" applyBorder="1" applyAlignment="1" applyProtection="1">
      <alignment horizontal="center" vertical="center"/>
      <protection locked="0"/>
    </xf>
    <xf numFmtId="0" fontId="1" fillId="0" borderId="13" xfId="1" applyFont="1" applyBorder="1" applyAlignment="1" applyProtection="1">
      <alignment horizontal="center" vertical="center"/>
      <protection locked="0"/>
    </xf>
    <xf numFmtId="0" fontId="1" fillId="0" borderId="3" xfId="1" applyFont="1" applyBorder="1" applyAlignment="1" applyProtection="1">
      <alignment horizontal="center" vertical="center"/>
      <protection locked="0"/>
    </xf>
    <xf numFmtId="0" fontId="0" fillId="0" borderId="6" xfId="1" applyFont="1" applyFill="1" applyBorder="1" applyAlignment="1">
      <alignment horizontal="left" vertical="center" wrapText="1"/>
    </xf>
    <xf numFmtId="0" fontId="1" fillId="0" borderId="8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164" fontId="5" fillId="0" borderId="12" xfId="2" applyNumberFormat="1" applyFont="1" applyBorder="1" applyAlignment="1">
      <alignment horizontal="center" vertical="center" wrapText="1"/>
    </xf>
    <xf numFmtId="0" fontId="0" fillId="0" borderId="14" xfId="1" applyFont="1" applyBorder="1" applyAlignment="1">
      <alignment horizontal="center" vertical="center" wrapText="1"/>
    </xf>
    <xf numFmtId="0" fontId="1" fillId="0" borderId="15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0" fillId="0" borderId="0" xfId="1" applyFont="1" applyBorder="1" applyAlignment="1">
      <alignment horizontal="left" vertical="top" wrapText="1"/>
    </xf>
    <xf numFmtId="0" fontId="1" fillId="0" borderId="0" xfId="1" applyFont="1" applyBorder="1" applyAlignment="1">
      <alignment horizontal="left" vertical="top" wrapText="1"/>
    </xf>
    <xf numFmtId="0" fontId="1" fillId="0" borderId="1" xfId="1" applyFont="1" applyBorder="1" applyAlignment="1">
      <alignment horizontal="left" vertical="top" wrapText="1"/>
    </xf>
    <xf numFmtId="0" fontId="0" fillId="0" borderId="6" xfId="1" applyNumberFormat="1" applyFont="1" applyFill="1" applyBorder="1" applyAlignment="1">
      <alignment horizontal="left" vertical="center" wrapText="1"/>
    </xf>
    <xf numFmtId="0" fontId="1" fillId="0" borderId="8" xfId="1" applyNumberFormat="1" applyFont="1" applyFill="1" applyBorder="1" applyAlignment="1">
      <alignment horizontal="left" vertical="center" wrapText="1"/>
    </xf>
    <xf numFmtId="0" fontId="1" fillId="0" borderId="5" xfId="1" applyNumberFormat="1" applyFont="1" applyFill="1" applyBorder="1" applyAlignment="1">
      <alignment horizontal="left" vertical="center" wrapText="1"/>
    </xf>
    <xf numFmtId="0" fontId="1" fillId="0" borderId="0" xfId="1" applyFont="1" applyBorder="1" applyAlignment="1">
      <alignment horizontal="left" wrapText="1"/>
    </xf>
    <xf numFmtId="0" fontId="1" fillId="0" borderId="0" xfId="1" applyFont="1" applyBorder="1" applyAlignment="1">
      <alignment horizontal="right" vertical="center"/>
    </xf>
    <xf numFmtId="0" fontId="4" fillId="0" borderId="6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0" fontId="4" fillId="0" borderId="5" xfId="1" applyFont="1" applyBorder="1" applyAlignment="1">
      <alignment horizontal="left" vertical="center"/>
    </xf>
    <xf numFmtId="0" fontId="3" fillId="0" borderId="1" xfId="1" applyFont="1" applyBorder="1" applyAlignment="1">
      <alignment horizontal="left" wrapText="1"/>
    </xf>
    <xf numFmtId="0" fontId="9" fillId="0" borderId="1" xfId="1" applyFont="1" applyBorder="1" applyAlignment="1">
      <alignment horizontal="left"/>
    </xf>
    <xf numFmtId="0" fontId="0" fillId="0" borderId="1" xfId="1" applyFont="1" applyBorder="1" applyAlignment="1">
      <alignment horizontal="left" wrapText="1"/>
    </xf>
    <xf numFmtId="0" fontId="1" fillId="0" borderId="1" xfId="1" applyFont="1" applyBorder="1" applyAlignment="1">
      <alignment horizontal="left" wrapText="1"/>
    </xf>
    <xf numFmtId="0" fontId="0" fillId="0" borderId="6" xfId="1" applyNumberFormat="1" applyFont="1" applyBorder="1" applyAlignment="1">
      <alignment horizontal="left" vertical="center" wrapText="1"/>
    </xf>
    <xf numFmtId="0" fontId="1" fillId="0" borderId="8" xfId="1" applyNumberFormat="1" applyFont="1" applyBorder="1" applyAlignment="1">
      <alignment horizontal="left" vertical="center" wrapText="1"/>
    </xf>
    <xf numFmtId="0" fontId="1" fillId="0" borderId="5" xfId="1" applyNumberFormat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/>
    </xf>
    <xf numFmtId="0" fontId="1" fillId="0" borderId="2" xfId="1" applyFont="1" applyBorder="1" applyAlignment="1" applyProtection="1">
      <alignment horizontal="center" vertical="center"/>
      <protection locked="0"/>
    </xf>
    <xf numFmtId="164" fontId="5" fillId="0" borderId="0" xfId="2" applyNumberFormat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/>
    </xf>
    <xf numFmtId="0" fontId="3" fillId="0" borderId="1" xfId="1" applyFont="1" applyBorder="1" applyAlignment="1">
      <alignment horizontal="left"/>
    </xf>
    <xf numFmtId="0" fontId="1" fillId="0" borderId="11" xfId="1" applyFont="1" applyBorder="1" applyAlignment="1" applyProtection="1">
      <alignment horizontal="center" vertical="center" wrapText="1"/>
      <protection locked="0"/>
    </xf>
    <xf numFmtId="0" fontId="1" fillId="0" borderId="10" xfId="1" applyFont="1" applyBorder="1" applyAlignment="1" applyProtection="1">
      <alignment horizontal="center" vertical="center" wrapText="1"/>
      <protection locked="0"/>
    </xf>
    <xf numFmtId="0" fontId="1" fillId="0" borderId="13" xfId="1" applyFont="1" applyBorder="1" applyAlignment="1" applyProtection="1">
      <alignment horizontal="center" vertical="center" wrapText="1"/>
      <protection locked="0"/>
    </xf>
    <xf numFmtId="0" fontId="1" fillId="0" borderId="3" xfId="1" applyFont="1" applyBorder="1" applyAlignment="1" applyProtection="1">
      <alignment horizontal="center" vertical="center" wrapText="1"/>
      <protection locked="0"/>
    </xf>
    <xf numFmtId="9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1" applyFont="1" applyBorder="1" applyAlignment="1">
      <alignment horizontal="right"/>
    </xf>
    <xf numFmtId="15" fontId="3" fillId="0" borderId="6" xfId="1" applyNumberFormat="1" applyFont="1" applyBorder="1" applyAlignment="1">
      <alignment horizontal="center" vertical="center" wrapText="1"/>
    </xf>
    <xf numFmtId="15" fontId="3" fillId="0" borderId="8" xfId="1" applyNumberFormat="1" applyFont="1" applyBorder="1" applyAlignment="1">
      <alignment horizontal="center" vertical="center" wrapText="1"/>
    </xf>
    <xf numFmtId="0" fontId="0" fillId="0" borderId="0" xfId="1" applyFont="1" applyBorder="1" applyAlignment="1">
      <alignment horizontal="left" wrapText="1"/>
    </xf>
    <xf numFmtId="0" fontId="4" fillId="0" borderId="6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4" fillId="0" borderId="5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left" wrapText="1"/>
    </xf>
    <xf numFmtId="0" fontId="0" fillId="0" borderId="6" xfId="1" applyFont="1" applyBorder="1" applyAlignment="1">
      <alignment horizontal="left" vertical="center"/>
    </xf>
    <xf numFmtId="0" fontId="1" fillId="0" borderId="8" xfId="1" applyFont="1" applyBorder="1" applyAlignment="1">
      <alignment horizontal="left" vertical="center"/>
    </xf>
    <xf numFmtId="0" fontId="1" fillId="0" borderId="5" xfId="1" applyFont="1" applyBorder="1" applyAlignment="1">
      <alignment horizontal="left" vertical="center"/>
    </xf>
    <xf numFmtId="0" fontId="0" fillId="0" borderId="11" xfId="1" applyFont="1" applyBorder="1" applyAlignment="1">
      <alignment horizontal="left" vertical="center"/>
    </xf>
    <xf numFmtId="0" fontId="0" fillId="0" borderId="9" xfId="1" applyFont="1" applyBorder="1" applyAlignment="1">
      <alignment horizontal="left" vertical="center"/>
    </xf>
    <xf numFmtId="0" fontId="0" fillId="0" borderId="10" xfId="1" applyFont="1" applyBorder="1" applyAlignment="1">
      <alignment horizontal="left" vertical="center"/>
    </xf>
    <xf numFmtId="0" fontId="0" fillId="0" borderId="8" xfId="1" applyFont="1" applyBorder="1" applyAlignment="1">
      <alignment horizontal="left" vertical="center" wrapText="1"/>
    </xf>
    <xf numFmtId="0" fontId="0" fillId="0" borderId="5" xfId="1" applyFont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8" xfId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left" vertical="center" wrapText="1"/>
    </xf>
    <xf numFmtId="0" fontId="9" fillId="0" borderId="0" xfId="1" applyFont="1" applyBorder="1" applyAlignment="1">
      <alignment horizontal="left"/>
    </xf>
    <xf numFmtId="0" fontId="4" fillId="0" borderId="0" xfId="1" applyFont="1" applyBorder="1" applyAlignment="1">
      <alignment horizontal="left" vertical="center" wrapText="1"/>
    </xf>
    <xf numFmtId="0" fontId="1" fillId="0" borderId="0" xfId="1" applyFont="1" applyBorder="1" applyAlignment="1">
      <alignment horizontal="right" wrapText="1"/>
    </xf>
    <xf numFmtId="15" fontId="3" fillId="0" borderId="5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left"/>
    </xf>
    <xf numFmtId="15" fontId="10" fillId="0" borderId="2" xfId="1" applyNumberFormat="1" applyFont="1" applyBorder="1" applyAlignment="1">
      <alignment horizontal="left" wrapText="1"/>
    </xf>
    <xf numFmtId="15" fontId="10" fillId="0" borderId="2" xfId="1" applyNumberFormat="1" applyFont="1" applyBorder="1" applyAlignment="1">
      <alignment horizontal="left"/>
    </xf>
    <xf numFmtId="0" fontId="4" fillId="0" borderId="1" xfId="1" applyFont="1" applyBorder="1" applyAlignment="1">
      <alignment horizontal="left" wrapText="1"/>
    </xf>
    <xf numFmtId="0" fontId="1" fillId="0" borderId="0" xfId="1" applyFont="1" applyBorder="1" applyAlignment="1">
      <alignment horizontal="center" textRotation="255"/>
    </xf>
    <xf numFmtId="0" fontId="3" fillId="0" borderId="8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left" vertical="center" wrapText="1"/>
    </xf>
    <xf numFmtId="0" fontId="0" fillId="0" borderId="0" xfId="1" applyFont="1" applyBorder="1" applyAlignment="1">
      <alignment horizontal="left" vertical="center" wrapText="1"/>
    </xf>
    <xf numFmtId="0" fontId="1" fillId="0" borderId="0" xfId="1" applyFont="1" applyBorder="1" applyAlignment="1">
      <alignment horizontal="left" vertical="center" wrapText="1"/>
    </xf>
    <xf numFmtId="0" fontId="1" fillId="0" borderId="1" xfId="1" applyFont="1" applyBorder="1" applyAlignment="1">
      <alignment horizontal="left" vertical="center" wrapText="1"/>
    </xf>
    <xf numFmtId="0" fontId="1" fillId="0" borderId="14" xfId="1" applyFont="1" applyBorder="1" applyAlignment="1">
      <alignment horizontal="center" vertical="center" wrapText="1"/>
    </xf>
    <xf numFmtId="0" fontId="0" fillId="0" borderId="0" xfId="1" applyFont="1" applyBorder="1" applyAlignment="1">
      <alignment horizontal="right" vertical="center" wrapText="1"/>
    </xf>
    <xf numFmtId="0" fontId="4" fillId="0" borderId="0" xfId="1" applyFont="1" applyBorder="1" applyAlignment="1">
      <alignment horizontal="right" vertical="center"/>
    </xf>
    <xf numFmtId="0" fontId="0" fillId="0" borderId="1" xfId="1" applyFont="1" applyBorder="1" applyAlignment="1">
      <alignment horizontal="left" vertical="center" wrapText="1"/>
    </xf>
    <xf numFmtId="0" fontId="0" fillId="0" borderId="0" xfId="1" applyFont="1" applyBorder="1" applyAlignment="1">
      <alignment horizontal="center" vertical="center" wrapText="1"/>
    </xf>
    <xf numFmtId="0" fontId="0" fillId="0" borderId="9" xfId="1" applyFont="1" applyBorder="1" applyAlignment="1">
      <alignment horizontal="center" vertical="center" wrapText="1"/>
    </xf>
    <xf numFmtId="0" fontId="0" fillId="0" borderId="10" xfId="1" applyFont="1" applyBorder="1" applyAlignment="1">
      <alignment horizontal="center" vertical="center" wrapText="1"/>
    </xf>
    <xf numFmtId="0" fontId="0" fillId="0" borderId="7" xfId="1" applyFont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 wrapText="1"/>
    </xf>
    <xf numFmtId="0" fontId="0" fillId="0" borderId="3" xfId="1" applyFont="1" applyBorder="1" applyAlignment="1">
      <alignment horizontal="center" vertical="center" wrapText="1"/>
    </xf>
    <xf numFmtId="0" fontId="0" fillId="0" borderId="2" xfId="1" applyFont="1" applyBorder="1" applyAlignment="1" applyProtection="1">
      <alignment horizontal="center" vertical="center"/>
      <protection locked="0"/>
    </xf>
    <xf numFmtId="9" fontId="5" fillId="0" borderId="2" xfId="1" applyNumberFormat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0" fillId="0" borderId="0" xfId="1" applyFont="1" applyBorder="1" applyAlignment="1">
      <alignment horizontal="right"/>
    </xf>
    <xf numFmtId="0" fontId="0" fillId="0" borderId="0" xfId="1" applyFont="1" applyBorder="1" applyAlignment="1">
      <alignment horizontal="center" wrapText="1"/>
    </xf>
    <xf numFmtId="0" fontId="3" fillId="0" borderId="6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left"/>
    </xf>
    <xf numFmtId="9" fontId="1" fillId="0" borderId="2" xfId="1" applyNumberFormat="1" applyFont="1" applyBorder="1" applyAlignment="1">
      <alignment horizontal="center"/>
    </xf>
    <xf numFmtId="0" fontId="10" fillId="0" borderId="2" xfId="1" applyNumberFormat="1" applyFont="1" applyBorder="1" applyAlignment="1">
      <alignment horizontal="left" wrapText="1"/>
    </xf>
    <xf numFmtId="0" fontId="10" fillId="0" borderId="2" xfId="1" applyNumberFormat="1" applyFont="1" applyBorder="1" applyAlignment="1">
      <alignment horizontal="left"/>
    </xf>
    <xf numFmtId="0" fontId="11" fillId="0" borderId="11" xfId="6" applyFont="1" applyFill="1" applyBorder="1" applyAlignment="1">
      <alignment horizontal="center" vertical="center" wrapText="1"/>
    </xf>
    <xf numFmtId="0" fontId="11" fillId="0" borderId="9" xfId="6" applyFont="1" applyFill="1" applyBorder="1" applyAlignment="1">
      <alignment horizontal="center" vertical="center" wrapText="1"/>
    </xf>
    <xf numFmtId="0" fontId="11" fillId="0" borderId="10" xfId="6" applyFont="1" applyFill="1" applyBorder="1" applyAlignment="1">
      <alignment horizontal="center" vertical="center" wrapText="1"/>
    </xf>
    <xf numFmtId="0" fontId="11" fillId="0" borderId="12" xfId="6" applyFont="1" applyFill="1" applyBorder="1" applyAlignment="1">
      <alignment horizontal="center" vertical="center" wrapText="1"/>
    </xf>
    <xf numFmtId="0" fontId="11" fillId="0" borderId="0" xfId="6" applyFont="1" applyFill="1" applyBorder="1" applyAlignment="1">
      <alignment horizontal="center" vertical="center" wrapText="1"/>
    </xf>
    <xf numFmtId="0" fontId="11" fillId="0" borderId="7" xfId="6" applyFont="1" applyFill="1" applyBorder="1" applyAlignment="1">
      <alignment horizontal="center" vertical="center" wrapText="1"/>
    </xf>
    <xf numFmtId="0" fontId="11" fillId="0" borderId="12" xfId="6" applyFont="1" applyFill="1" applyBorder="1" applyAlignment="1">
      <alignment horizontal="center"/>
    </xf>
    <xf numFmtId="0" fontId="11" fillId="0" borderId="0" xfId="6" applyFont="1" applyFill="1" applyBorder="1" applyAlignment="1">
      <alignment horizontal="center"/>
    </xf>
    <xf numFmtId="0" fontId="11" fillId="0" borderId="7" xfId="6" applyFont="1" applyFill="1" applyBorder="1" applyAlignment="1">
      <alignment horizontal="center"/>
    </xf>
    <xf numFmtId="0" fontId="11" fillId="0" borderId="13" xfId="6" applyFont="1" applyFill="1" applyBorder="1" applyAlignment="1">
      <alignment horizontal="center"/>
    </xf>
    <xf numFmtId="0" fontId="11" fillId="0" borderId="1" xfId="6" applyFont="1" applyFill="1" applyBorder="1" applyAlignment="1">
      <alignment horizontal="center"/>
    </xf>
    <xf numFmtId="0" fontId="11" fillId="0" borderId="3" xfId="6" applyFont="1" applyFill="1" applyBorder="1" applyAlignment="1">
      <alignment horizontal="center"/>
    </xf>
    <xf numFmtId="49" fontId="18" fillId="5" borderId="6" xfId="6" applyNumberFormat="1" applyFont="1" applyFill="1" applyBorder="1" applyAlignment="1">
      <alignment horizontal="center" vertical="center"/>
    </xf>
    <xf numFmtId="0" fontId="18" fillId="5" borderId="8" xfId="6" applyFont="1" applyFill="1" applyBorder="1" applyAlignment="1">
      <alignment horizontal="center" vertical="center"/>
    </xf>
    <xf numFmtId="0" fontId="18" fillId="5" borderId="5" xfId="6" applyFont="1" applyFill="1" applyBorder="1" applyAlignment="1">
      <alignment horizontal="center" vertical="center"/>
    </xf>
    <xf numFmtId="0" fontId="11" fillId="0" borderId="16" xfId="6" applyFont="1" applyFill="1" applyBorder="1" applyAlignment="1">
      <alignment horizontal="center" vertical="center" wrapText="1"/>
    </xf>
    <xf numFmtId="0" fontId="11" fillId="0" borderId="17" xfId="6" applyFont="1" applyFill="1" applyBorder="1" applyAlignment="1">
      <alignment horizontal="center" vertical="center" wrapText="1"/>
    </xf>
    <xf numFmtId="0" fontId="11" fillId="0" borderId="18" xfId="6" applyFont="1" applyFill="1" applyBorder="1" applyAlignment="1">
      <alignment horizontal="center" vertical="center" wrapText="1"/>
    </xf>
    <xf numFmtId="0" fontId="11" fillId="0" borderId="19" xfId="6" applyFont="1" applyFill="1" applyBorder="1" applyAlignment="1">
      <alignment horizontal="center" vertical="center" wrapText="1"/>
    </xf>
    <xf numFmtId="0" fontId="11" fillId="0" borderId="20" xfId="6" applyFont="1" applyFill="1" applyBorder="1" applyAlignment="1">
      <alignment horizontal="center" vertical="center" wrapText="1"/>
    </xf>
    <xf numFmtId="0" fontId="11" fillId="0" borderId="19" xfId="6" applyFont="1" applyFill="1" applyBorder="1" applyAlignment="1">
      <alignment horizontal="center" vertical="center"/>
    </xf>
    <xf numFmtId="0" fontId="11" fillId="0" borderId="0" xfId="6" applyFont="1" applyFill="1" applyBorder="1" applyAlignment="1">
      <alignment horizontal="center" vertical="center"/>
    </xf>
    <xf numFmtId="0" fontId="11" fillId="0" borderId="20" xfId="6" applyFont="1" applyFill="1" applyBorder="1" applyAlignment="1">
      <alignment horizontal="center" vertical="center"/>
    </xf>
    <xf numFmtId="0" fontId="11" fillId="0" borderId="19" xfId="6" applyFont="1" applyFill="1" applyBorder="1" applyAlignment="1">
      <alignment horizontal="center"/>
    </xf>
    <xf numFmtId="0" fontId="11" fillId="0" borderId="20" xfId="6" applyFont="1" applyFill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11" fillId="0" borderId="21" xfId="6" applyFont="1" applyFill="1" applyBorder="1" applyAlignment="1">
      <alignment horizontal="center"/>
    </xf>
    <xf numFmtId="0" fontId="11" fillId="0" borderId="22" xfId="6" applyFont="1" applyFill="1" applyBorder="1" applyAlignment="1">
      <alignment horizontal="center"/>
    </xf>
    <xf numFmtId="0" fontId="11" fillId="0" borderId="23" xfId="6" applyFont="1" applyFill="1" applyBorder="1" applyAlignment="1">
      <alignment horizontal="center"/>
    </xf>
  </cellXfs>
  <cellStyles count="9">
    <cellStyle name="Millares 2" xfId="2"/>
    <cellStyle name="Millares 2 2" xfId="7"/>
    <cellStyle name="Moneda 2" xfId="5"/>
    <cellStyle name="Normal" xfId="0" builtinId="0"/>
    <cellStyle name="Normal 2" xfId="3"/>
    <cellStyle name="Normal 3" xfId="4"/>
    <cellStyle name="Normal 4" xfId="6"/>
    <cellStyle name="Normal_ACT. CAPACIT" xfId="1"/>
    <cellStyle name="Porcentaje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66675</xdr:rowOff>
    </xdr:from>
    <xdr:to>
      <xdr:col>3</xdr:col>
      <xdr:colOff>1085850</xdr:colOff>
      <xdr:row>8</xdr:row>
      <xdr:rowOff>26826</xdr:rowOff>
    </xdr:to>
    <xdr:pic>
      <xdr:nvPicPr>
        <xdr:cNvPr id="4" name="Imagen 3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3475" y="66675"/>
          <a:ext cx="3019425" cy="14192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131949</xdr:colOff>
      <xdr:row>0</xdr:row>
      <xdr:rowOff>66675</xdr:rowOff>
    </xdr:from>
    <xdr:to>
      <xdr:col>3</xdr:col>
      <xdr:colOff>1084449</xdr:colOff>
      <xdr:row>8</xdr:row>
      <xdr:rowOff>26826</xdr:rowOff>
    </xdr:to>
    <xdr:pic>
      <xdr:nvPicPr>
        <xdr:cNvPr id="3" name="Imagen 3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3475" y="66675"/>
          <a:ext cx="3018584" cy="142034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1</xdr:row>
      <xdr:rowOff>9525</xdr:rowOff>
    </xdr:from>
    <xdr:to>
      <xdr:col>3</xdr:col>
      <xdr:colOff>214313</xdr:colOff>
      <xdr:row>8</xdr:row>
      <xdr:rowOff>114300</xdr:rowOff>
    </xdr:to>
    <xdr:pic>
      <xdr:nvPicPr>
        <xdr:cNvPr id="2" name="Imagen 3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3475" y="200025"/>
          <a:ext cx="2147888" cy="1295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</xdr:rowOff>
    </xdr:from>
    <xdr:to>
      <xdr:col>2</xdr:col>
      <xdr:colOff>898730</xdr:colOff>
      <xdr:row>5</xdr:row>
      <xdr:rowOff>130585</xdr:rowOff>
    </xdr:to>
    <xdr:pic>
      <xdr:nvPicPr>
        <xdr:cNvPr id="2" name="Imagen 3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7843" y="1"/>
          <a:ext cx="1543972" cy="93713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152400</xdr:rowOff>
    </xdr:from>
    <xdr:to>
      <xdr:col>2</xdr:col>
      <xdr:colOff>1171575</xdr:colOff>
      <xdr:row>8</xdr:row>
      <xdr:rowOff>9525</xdr:rowOff>
    </xdr:to>
    <xdr:pic>
      <xdr:nvPicPr>
        <xdr:cNvPr id="2" name="Imagen 3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3475" y="152400"/>
          <a:ext cx="1790700" cy="1209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95250</xdr:rowOff>
    </xdr:from>
    <xdr:to>
      <xdr:col>2</xdr:col>
      <xdr:colOff>772885</xdr:colOff>
      <xdr:row>6</xdr:row>
      <xdr:rowOff>85725</xdr:rowOff>
    </xdr:to>
    <xdr:pic>
      <xdr:nvPicPr>
        <xdr:cNvPr id="2" name="Imagen 3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95250"/>
          <a:ext cx="1830160" cy="9620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9525</xdr:colOff>
      <xdr:row>0</xdr:row>
      <xdr:rowOff>0</xdr:rowOff>
    </xdr:from>
    <xdr:to>
      <xdr:col>2</xdr:col>
      <xdr:colOff>772885</xdr:colOff>
      <xdr:row>5</xdr:row>
      <xdr:rowOff>152400</xdr:rowOff>
    </xdr:to>
    <xdr:pic>
      <xdr:nvPicPr>
        <xdr:cNvPr id="3" name="Imagen 3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0"/>
          <a:ext cx="1830160" cy="962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0</xdr:rowOff>
    </xdr:from>
    <xdr:to>
      <xdr:col>2</xdr:col>
      <xdr:colOff>771525</xdr:colOff>
      <xdr:row>7</xdr:row>
      <xdr:rowOff>95250</xdr:rowOff>
    </xdr:to>
    <xdr:pic>
      <xdr:nvPicPr>
        <xdr:cNvPr id="2" name="Imagen 3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5350" y="0"/>
          <a:ext cx="1800225" cy="12858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123825</xdr:colOff>
      <xdr:row>0</xdr:row>
      <xdr:rowOff>0</xdr:rowOff>
    </xdr:from>
    <xdr:to>
      <xdr:col>2</xdr:col>
      <xdr:colOff>771525</xdr:colOff>
      <xdr:row>7</xdr:row>
      <xdr:rowOff>123825</xdr:rowOff>
    </xdr:to>
    <xdr:pic>
      <xdr:nvPicPr>
        <xdr:cNvPr id="3" name="Imagen 3" descr="C:\Users\isabel.solares\Documents\AdministracionFinanzas\image-1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0"/>
          <a:ext cx="16668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0</xdr:row>
      <xdr:rowOff>47625</xdr:rowOff>
    </xdr:from>
    <xdr:to>
      <xdr:col>3</xdr:col>
      <xdr:colOff>250234</xdr:colOff>
      <xdr:row>6</xdr:row>
      <xdr:rowOff>40360</xdr:rowOff>
    </xdr:to>
    <xdr:pic>
      <xdr:nvPicPr>
        <xdr:cNvPr id="2" name="Imagen 3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47625"/>
          <a:ext cx="1805553" cy="96137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0</xdr:rowOff>
    </xdr:from>
    <xdr:to>
      <xdr:col>2</xdr:col>
      <xdr:colOff>985838</xdr:colOff>
      <xdr:row>6</xdr:row>
      <xdr:rowOff>152400</xdr:rowOff>
    </xdr:to>
    <xdr:pic>
      <xdr:nvPicPr>
        <xdr:cNvPr id="2" name="Imagen 3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0"/>
          <a:ext cx="2147888" cy="12954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309482</xdr:colOff>
      <xdr:row>0</xdr:row>
      <xdr:rowOff>84992</xdr:rowOff>
    </xdr:from>
    <xdr:to>
      <xdr:col>2</xdr:col>
      <xdr:colOff>1073580</xdr:colOff>
      <xdr:row>7</xdr:row>
      <xdr:rowOff>32288</xdr:rowOff>
    </xdr:to>
    <xdr:pic>
      <xdr:nvPicPr>
        <xdr:cNvPr id="3" name="Imagen 3" descr="C:\Users\isabel.solares\Documents\AdministracionFinanzas\image-1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346" y="84992"/>
          <a:ext cx="1514798" cy="1077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ugo.pulido/Dropbox/IEPC/PRESUPUESTOS/2016/RESUMEN%20detalle%20Presup%202016%2013%20agosto%2020%2025%20hrs%20158%20MD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OA's%20Integrados/Concluidos%20con%20sria/EDUCA%20CION%20CIVICA2/POA%20Educaci&#243;n%20C&#237;vica%202017%20con%20costeo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ugo.pulido\Dropbox\IEPC\PRESUPUESTOS\2017\1%20PRESUPUESTO%202017%2005ago16\Concluidos%20con%20sria\EDUCACION%20CIVICA2\POA%20Educaci&#243;n%20C&#237;vica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TULA"/>
      <sheetName val="TOTAL GENERALCALEND."/>
      <sheetName val="POR AREA"/>
      <sheetName val="INTEGRAC. D.G."/>
      <sheetName val="Resúmen D.G."/>
      <sheetName val="Inclusión"/>
      <sheetName val="ISO"/>
      <sheetName val="Cursos Capac"/>
      <sheetName val="ADMON"/>
      <sheetName val="INTEGRAC. CAPAC"/>
      <sheetName val="CONCEN CAPAC"/>
      <sheetName val="Plataf Educ"/>
      <sheetName val="Serv Social"/>
      <sheetName val="Capacit"/>
      <sheetName val="Ciclo del Cine"/>
      <sheetName val="Debate"/>
      <sheetName val="Cedel "/>
      <sheetName val="Fest Valores"/>
      <sheetName val="Ahorro Mat Ecolog"/>
      <sheetName val="Fest Papirolas"/>
      <sheetName val="Capac Interna"/>
      <sheetName val="FIL"/>
      <sheetName val="Concurso Cuento Inf"/>
      <sheetName val="Concurso Juegos Inter"/>
      <sheetName val="Concurso de Video"/>
      <sheetName val="Concurso de Proyectos de EC"/>
      <sheetName val="Elecc. Escolar "/>
      <sheetName val="Democracia Infantil"/>
      <sheetName val="Congreso Infantil "/>
      <sheetName val="Educar P Democ"/>
      <sheetName val="Mat Ed Civ"/>
      <sheetName val="Investig"/>
      <sheetName val="INTEGRAC. INFORMATICA"/>
      <sheetName val="CONC INFORM"/>
      <sheetName val="Socializ Urna Externo"/>
      <sheetName val="Socializ. Urna Local"/>
      <sheetName val="Infraest de Tec ( Licenc )"/>
      <sheetName val="Desarr Aplic"/>
      <sheetName val="Soporte Téc"/>
      <sheetName val="INTEGRAC. JURIDICO"/>
      <sheetName val="Gestión y Tra"/>
      <sheetName val="INTEGRAC. ORGANIZ"/>
      <sheetName val="CONCEN ORG "/>
      <sheetName val="ESTAD ELECT"/>
      <sheetName val="Evaluac y Seg"/>
      <sheetName val="Sidicog"/>
      <sheetName val="Cartog"/>
      <sheetName val="Acond Bodega"/>
      <sheetName val="REHAMEr"/>
      <sheetName val="lOGISTICA"/>
      <sheetName val="INTEGRAC. COMUNIC. SOCIAL"/>
      <sheetName val="RESUMEN COMUN.SOC"/>
      <sheetName val="Cobert. y Difusion act"/>
      <sheetName val="Produc. Audiovis"/>
      <sheetName val="Prensa y Dif. Web"/>
      <sheetName val="Monitoreo"/>
      <sheetName val="Atn Medios"/>
      <sheetName val="INTEGRAC. PARTIC. CIUDAD"/>
      <sheetName val="RESUMEN PART CIUD"/>
      <sheetName val="Tablero Elect"/>
      <sheetName val="Dipl Virtual"/>
      <sheetName val="Regl Tipo Partic"/>
      <sheetName val="Figuras Democ"/>
      <sheetName val="Con Todo Vs Lodo"/>
      <sheetName val="Observ de la PC"/>
      <sheetName val="Caja de Hmtas"/>
      <sheetName val="Incub ONGs"/>
      <sheetName val="Capsulas"/>
      <sheetName val="Vinculac OSCs"/>
      <sheetName val="Big Date"/>
      <sheetName val="Facilit"/>
      <sheetName val="Incub Juv"/>
      <sheetName val="Incub Femenil"/>
      <sheetName val="Concurso La DEmocrac"/>
      <sheetName val="Ensayo Sobre Femin"/>
      <sheetName val="5o Foro"/>
      <sheetName val="Conf Magist"/>
      <sheetName val="part mas alla"/>
      <sheetName val="redes sociales"/>
      <sheetName val="INTEGRAC. SRIA. TECNICA"/>
      <sheetName val="Agenda Comis"/>
      <sheetName val="INTEGRAC. TRANSP"/>
      <sheetName val="RESUMEN TRANSP"/>
      <sheetName val="Acceso a la Inf"/>
      <sheetName val="Internet"/>
      <sheetName val="Promoc y Vinc"/>
      <sheetName val="INTEGRAC. UNIDAD EDIT."/>
      <sheetName val="CONCENTRADO UNIDAD EDIT."/>
      <sheetName val="Ediciones y Public."/>
      <sheetName val="Dif, Prom y Dist Pdtos Edit"/>
      <sheetName val="Produc. Gráfica"/>
      <sheetName val="INTEGRAC. PRERROGATIVAS"/>
      <sheetName val="CONCENT PRERR"/>
      <sheetName val="Prerrog Part"/>
      <sheetName val="Inv Mat Debat"/>
      <sheetName val="Inclus"/>
      <sheetName val="INTEGRAC. FISCALIZAC."/>
      <sheetName val="FISCALIZ2012"/>
      <sheetName val="INTEGRAC. CONTRALORIA"/>
      <sheetName val="Conc CONTRALORIA"/>
      <sheetName val="Fiscaliz 2015"/>
      <sheetName val="Fiscaliz 2016"/>
      <sheetName val="Depurac Padrón"/>
      <sheetName val="Declarac patrim"/>
      <sheetName val="Quejas y Denunc"/>
      <sheetName val="5TO. FORO"/>
    </sheetNames>
    <sheetDataSet>
      <sheetData sheetId="0" refreshError="1"/>
      <sheetData sheetId="1" refreshError="1">
        <row r="2">
          <cell r="B2" t="str">
            <v>INSTITUTO ELECTORAL Y DE PARTICIPACIÓN CIUDADANA DEL ESTADO DE JALISCO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citación Electoral "/>
      <sheetName val="Costo Capacitación Electoral"/>
      <sheetName val="Evaluación y seguimiento"/>
      <sheetName val="Costo Evaluación y Seguimiento"/>
      <sheetName val="Plataforma de Educación Cívica"/>
      <sheetName val="Costo Plataforma Educación "/>
      <sheetName val="Cultura Política D"/>
      <sheetName val="Costo Cultura Política"/>
      <sheetName val="Ciclo de Cine"/>
      <sheetName val="Costo Ciclo de Cine"/>
      <sheetName val="FIL"/>
      <sheetName val="Costo FIL"/>
      <sheetName val="Investigación Electoral"/>
      <sheetName val="Costo Investigación Electoral"/>
      <sheetName val="Papirolas"/>
      <sheetName val="Costo Papirolas"/>
      <sheetName val="Formacion de futuros ciudadanos"/>
      <sheetName val="Costo Formación futuros ciudada"/>
    </sheetNames>
    <sheetDataSet>
      <sheetData sheetId="0" refreshError="1"/>
      <sheetData sheetId="1" refreshError="1">
        <row r="16">
          <cell r="C16" t="str">
            <v xml:space="preserve">Envío documento por mensajeria </v>
          </cell>
          <cell r="J16">
            <v>3000</v>
          </cell>
        </row>
        <row r="17">
          <cell r="C17" t="str">
            <v xml:space="preserve">Impresión de Materiales </v>
          </cell>
          <cell r="J17">
            <v>750000</v>
          </cell>
        </row>
        <row r="18">
          <cell r="G18" t="str">
            <v>Transporte aéreo viaje redondo para 2 personas para 3 visita a nivel nacional</v>
          </cell>
          <cell r="I18">
            <v>30000</v>
          </cell>
        </row>
        <row r="19">
          <cell r="G19" t="str">
            <v xml:space="preserve">Hospedaje por 3 noches para 2 personas, por cada visita </v>
          </cell>
          <cell r="I19">
            <v>30000</v>
          </cell>
        </row>
        <row r="20">
          <cell r="G20" t="str">
            <v>Traslado terrestre pago de taxi</v>
          </cell>
          <cell r="I20">
            <v>10000</v>
          </cell>
        </row>
        <row r="21">
          <cell r="G21" t="str">
            <v>Viáticos para dos personas, por cada visita</v>
          </cell>
          <cell r="I21">
            <v>28000</v>
          </cell>
        </row>
        <row r="22">
          <cell r="C22" t="str">
            <v xml:space="preserve">Impresión de Convocatoria </v>
          </cell>
          <cell r="J22">
            <v>40000</v>
          </cell>
        </row>
        <row r="23">
          <cell r="G23" t="str">
            <v>Gasolina</v>
          </cell>
          <cell r="J23">
            <v>50000</v>
          </cell>
        </row>
        <row r="24">
          <cell r="G24" t="str">
            <v>Casetas</v>
          </cell>
          <cell r="J24">
            <v>16000</v>
          </cell>
        </row>
        <row r="25">
          <cell r="G25" t="str">
            <v>Viáticos</v>
          </cell>
          <cell r="J25">
            <v>15000</v>
          </cell>
        </row>
        <row r="26">
          <cell r="G26" t="str">
            <v xml:space="preserve">Hospedaje  </v>
          </cell>
          <cell r="J26">
            <v>10000</v>
          </cell>
        </row>
        <row r="27">
          <cell r="G27" t="str">
            <v>Gasolina</v>
          </cell>
          <cell r="J27">
            <v>50000</v>
          </cell>
        </row>
        <row r="28">
          <cell r="G28" t="str">
            <v>Casetas</v>
          </cell>
          <cell r="J28">
            <v>16000</v>
          </cell>
        </row>
        <row r="29">
          <cell r="G29" t="str">
            <v>Viáticos</v>
          </cell>
          <cell r="J29">
            <v>15000</v>
          </cell>
        </row>
        <row r="30">
          <cell r="G30" t="str">
            <v xml:space="preserve">Hospedaje  </v>
          </cell>
          <cell r="J30">
            <v>10000</v>
          </cell>
        </row>
        <row r="32">
          <cell r="G32" t="str">
            <v>Impresión de cuadernillo</v>
          </cell>
          <cell r="J32">
            <v>1080000</v>
          </cell>
        </row>
        <row r="33">
          <cell r="G33" t="str">
            <v>Impresión de manual</v>
          </cell>
          <cell r="J33">
            <v>70000</v>
          </cell>
        </row>
        <row r="34">
          <cell r="G34" t="str">
            <v>cafetería</v>
          </cell>
          <cell r="J34">
            <v>10000</v>
          </cell>
        </row>
        <row r="35">
          <cell r="G35" t="str">
            <v xml:space="preserve">Gasolina </v>
          </cell>
          <cell r="J35">
            <v>65000</v>
          </cell>
        </row>
        <row r="36">
          <cell r="G36" t="str">
            <v>Casetas</v>
          </cell>
          <cell r="J36">
            <v>21000</v>
          </cell>
        </row>
        <row r="37">
          <cell r="G37" t="str">
            <v>Cafetería</v>
          </cell>
          <cell r="J37">
            <v>10000</v>
          </cell>
        </row>
        <row r="38">
          <cell r="G38" t="str">
            <v>Hospedaje</v>
          </cell>
          <cell r="J38">
            <v>20000</v>
          </cell>
        </row>
        <row r="39">
          <cell r="G39" t="str">
            <v>Viáticos</v>
          </cell>
          <cell r="J39">
            <v>16000</v>
          </cell>
        </row>
        <row r="41">
          <cell r="G41" t="str">
            <v xml:space="preserve">Gasolina </v>
          </cell>
          <cell r="J41">
            <v>50000</v>
          </cell>
        </row>
        <row r="42">
          <cell r="G42" t="str">
            <v>Casetas</v>
          </cell>
          <cell r="J42">
            <v>16000</v>
          </cell>
        </row>
        <row r="43">
          <cell r="G43" t="str">
            <v>Viáticos</v>
          </cell>
          <cell r="J43">
            <v>15000</v>
          </cell>
        </row>
        <row r="44">
          <cell r="G44" t="str">
            <v xml:space="preserve">Hospedaje  </v>
          </cell>
          <cell r="J44">
            <v>10000</v>
          </cell>
        </row>
        <row r="45">
          <cell r="G45" t="str">
            <v xml:space="preserve">Gasolina </v>
          </cell>
          <cell r="J45">
            <v>12500</v>
          </cell>
        </row>
        <row r="46">
          <cell r="G46" t="str">
            <v>Casetas</v>
          </cell>
          <cell r="J46">
            <v>4000</v>
          </cell>
        </row>
        <row r="47">
          <cell r="G47" t="str">
            <v>Viáticos</v>
          </cell>
          <cell r="J47">
            <v>3000</v>
          </cell>
        </row>
        <row r="48">
          <cell r="G48" t="str">
            <v xml:space="preserve">Hospedaje  </v>
          </cell>
          <cell r="J48">
            <v>4500</v>
          </cell>
        </row>
        <row r="52">
          <cell r="G52" t="str">
            <v>Boleto de Avión</v>
          </cell>
          <cell r="J52">
            <v>4500</v>
          </cell>
        </row>
        <row r="53">
          <cell r="G53" t="str">
            <v>Viáticos</v>
          </cell>
          <cell r="J53">
            <v>3500</v>
          </cell>
        </row>
        <row r="54">
          <cell r="G54" t="str">
            <v xml:space="preserve">Hospedaje  </v>
          </cell>
          <cell r="J54">
            <v>3500</v>
          </cell>
        </row>
        <row r="55">
          <cell r="G55" t="str">
            <v>Pasaje terrestres</v>
          </cell>
          <cell r="I55">
            <v>809</v>
          </cell>
        </row>
        <row r="56">
          <cell r="C56" t="str">
            <v>Impresión de documentos</v>
          </cell>
          <cell r="J56">
            <v>3000</v>
          </cell>
        </row>
        <row r="57">
          <cell r="J57">
            <v>2495309</v>
          </cell>
        </row>
      </sheetData>
      <sheetData sheetId="2" refreshError="1"/>
      <sheetData sheetId="3" refreshError="1"/>
      <sheetData sheetId="4" refreshError="1"/>
      <sheetData sheetId="5" refreshError="1">
        <row r="16">
          <cell r="G16" t="str">
            <v>Pago de derechos por uso de Aplicación</v>
          </cell>
          <cell r="J16">
            <v>4800</v>
          </cell>
        </row>
        <row r="17">
          <cell r="G17" t="str">
            <v>Pago de honorarios por App educativa para dispositivos móviles que integre los materiales didácticos del sitio web y pago de uso de software.</v>
          </cell>
          <cell r="J17">
            <v>300000</v>
          </cell>
        </row>
        <row r="19">
          <cell r="G19" t="str">
            <v>Pago de  honorarios para diseño</v>
          </cell>
          <cell r="J19">
            <v>30000</v>
          </cell>
        </row>
        <row r="20">
          <cell r="G20" t="str">
            <v>Pago servicio de elaboracion de herramientas incluyentes</v>
          </cell>
          <cell r="J20">
            <v>50000</v>
          </cell>
        </row>
        <row r="24">
          <cell r="G24" t="str">
            <v>Pago servicio de elaboracion de material audiovisual</v>
          </cell>
          <cell r="J24">
            <v>50000</v>
          </cell>
        </row>
        <row r="26">
          <cell r="J26">
            <v>434800</v>
          </cell>
        </row>
      </sheetData>
      <sheetData sheetId="6" refreshError="1"/>
      <sheetData sheetId="7" refreshError="1">
        <row r="16">
          <cell r="G16" t="str">
            <v>Viáticos</v>
          </cell>
          <cell r="J16">
            <v>40000</v>
          </cell>
        </row>
        <row r="17">
          <cell r="G17" t="str">
            <v>Gasolina</v>
          </cell>
          <cell r="J17">
            <v>100000</v>
          </cell>
        </row>
        <row r="18">
          <cell r="G18" t="str">
            <v xml:space="preserve">Casetas </v>
          </cell>
          <cell r="J18">
            <v>15590</v>
          </cell>
        </row>
        <row r="19">
          <cell r="G19" t="str">
            <v>Hospedaje</v>
          </cell>
          <cell r="J19">
            <v>64560</v>
          </cell>
        </row>
        <row r="20">
          <cell r="G20" t="str">
            <v>Gasolina</v>
          </cell>
          <cell r="J20">
            <v>100000</v>
          </cell>
        </row>
        <row r="21">
          <cell r="G21" t="str">
            <v>Diseño e impresión de materiales didácticos</v>
          </cell>
          <cell r="J21">
            <v>544000</v>
          </cell>
        </row>
        <row r="22">
          <cell r="G22" t="str">
            <v>Servicio de mensajeria</v>
          </cell>
          <cell r="J22">
            <v>56000</v>
          </cell>
        </row>
        <row r="23">
          <cell r="G23" t="str">
            <v>Gasolina  para 10 salidas</v>
          </cell>
          <cell r="J23">
            <v>25000</v>
          </cell>
        </row>
        <row r="24">
          <cell r="G24" t="str">
            <v>Casetas para 10 salidas</v>
          </cell>
          <cell r="J24">
            <v>10000</v>
          </cell>
        </row>
        <row r="25">
          <cell r="G25" t="str">
            <v>Alimentos para 10 salidas</v>
          </cell>
          <cell r="J25">
            <v>12000</v>
          </cell>
        </row>
        <row r="26">
          <cell r="G26" t="str">
            <v>Hospedaje para 10 salidas</v>
          </cell>
          <cell r="J26">
            <v>17000</v>
          </cell>
        </row>
        <row r="27">
          <cell r="G27" t="str">
            <v xml:space="preserve">Elaboracion de articulos promocionales </v>
          </cell>
        </row>
        <row r="28">
          <cell r="G28" t="str">
            <v>Impresión del Calendario</v>
          </cell>
          <cell r="J28">
            <v>120000</v>
          </cell>
        </row>
        <row r="29">
          <cell r="G29" t="str">
            <v>Renta de autobús para traslado a IEPC de alumnos participantes en el acto cívico</v>
          </cell>
          <cell r="J29">
            <v>2000</v>
          </cell>
        </row>
        <row r="30">
          <cell r="G30" t="str">
            <v>Alimentos para participantes del evento</v>
          </cell>
          <cell r="J30">
            <v>1000</v>
          </cell>
        </row>
        <row r="31">
          <cell r="G31" t="str">
            <v xml:space="preserve">Compra de insumos (flores, velas, calaveras, corona, manteles etc.,) para montaje y  decoración de altar de muertos </v>
          </cell>
          <cell r="J31">
            <v>3000</v>
          </cell>
        </row>
        <row r="32">
          <cell r="G32" t="str">
            <v>Pago de alimentos para convivencia del día de muertos</v>
          </cell>
          <cell r="J32">
            <v>8000</v>
          </cell>
        </row>
        <row r="33">
          <cell r="G33" t="str">
            <v xml:space="preserve">Impresión a 4 tintas de 1000 carteles del concurso  en papel couché 43 x 70 cms. </v>
          </cell>
          <cell r="J33">
            <v>20000</v>
          </cell>
        </row>
        <row r="34">
          <cell r="G34" t="str">
            <v>2 banners</v>
          </cell>
          <cell r="J34">
            <v>2000</v>
          </cell>
        </row>
        <row r="35">
          <cell r="G35" t="str">
            <v>Impresión de 200 reconocimientos en papel opalina a 4 tintas para concursantes y jurado calificador</v>
          </cell>
          <cell r="J35">
            <v>2000</v>
          </cell>
        </row>
        <row r="36">
          <cell r="G36" t="str">
            <v xml:space="preserve">Gasto de paqueteria para distribución de carteles </v>
          </cell>
          <cell r="J36">
            <v>10000</v>
          </cell>
        </row>
        <row r="37">
          <cell r="G37" t="str">
            <v>Gasolina</v>
          </cell>
          <cell r="J37">
            <v>5000</v>
          </cell>
        </row>
        <row r="38">
          <cell r="G38" t="str">
            <v>Servicio de cafetería para 100 personas para evento de premiación.</v>
          </cell>
          <cell r="J38">
            <v>10000</v>
          </cell>
        </row>
        <row r="39">
          <cell r="G39" t="str">
            <v xml:space="preserve">Obsequio para el jurado calificador (5 personas). </v>
          </cell>
          <cell r="J39">
            <v>5000</v>
          </cell>
        </row>
        <row r="40">
          <cell r="G40" t="str">
            <v>Pago de premios a los ganadores.</v>
          </cell>
          <cell r="J40">
            <v>150000</v>
          </cell>
        </row>
        <row r="43">
          <cell r="G43" t="str">
            <v xml:space="preserve">Impresión a 4 tintas de 1000 carteles del concurso  en papel couché 43 x 70 cms. </v>
          </cell>
          <cell r="J43">
            <v>20000</v>
          </cell>
        </row>
        <row r="44">
          <cell r="G44" t="str">
            <v>2 banners</v>
          </cell>
          <cell r="J44">
            <v>2000</v>
          </cell>
        </row>
        <row r="45">
          <cell r="G45" t="str">
            <v>Impresión de 200 reconocimientos en papel opalina a 4 tintas para concursantes y jurado calificador</v>
          </cell>
          <cell r="J45">
            <v>2000</v>
          </cell>
        </row>
        <row r="47">
          <cell r="G47" t="str">
            <v>Gasolina</v>
          </cell>
        </row>
        <row r="48">
          <cell r="J48">
            <v>10000</v>
          </cell>
        </row>
        <row r="49">
          <cell r="G49" t="str">
            <v>Servicio de cafetería para 100 personas para evento de premiación.</v>
          </cell>
          <cell r="J49">
            <v>10000</v>
          </cell>
        </row>
        <row r="50">
          <cell r="G50" t="str">
            <v xml:space="preserve">Obsequio para el jurado calificador (5 personas). </v>
          </cell>
        </row>
        <row r="51">
          <cell r="G51" t="str">
            <v>Pago de premios a los ganadores.</v>
          </cell>
        </row>
        <row r="52">
          <cell r="G52" t="str">
            <v>Insumos (papeleria)</v>
          </cell>
          <cell r="J52">
            <v>5000</v>
          </cell>
        </row>
        <row r="53">
          <cell r="G53" t="str">
            <v>transporte</v>
          </cell>
          <cell r="J53">
            <v>6000</v>
          </cell>
        </row>
        <row r="54">
          <cell r="G54" t="str">
            <v>Alimentos</v>
          </cell>
          <cell r="J54">
            <v>6000</v>
          </cell>
        </row>
        <row r="55">
          <cell r="G55" t="str">
            <v>Honorarios</v>
          </cell>
          <cell r="J55">
            <v>10000</v>
          </cell>
        </row>
        <row r="56">
          <cell r="G56" t="str">
            <v>Vuelo nacional redondo</v>
          </cell>
          <cell r="J56">
            <v>7000</v>
          </cell>
        </row>
        <row r="57">
          <cell r="G57" t="str">
            <v>Hospedaje</v>
          </cell>
          <cell r="J57">
            <v>4000</v>
          </cell>
        </row>
        <row r="58">
          <cell r="G58" t="str">
            <v>Alimentos</v>
          </cell>
          <cell r="J58">
            <v>2000</v>
          </cell>
        </row>
      </sheetData>
      <sheetData sheetId="8" refreshError="1"/>
      <sheetData sheetId="9" refreshError="1">
        <row r="18">
          <cell r="G18" t="str">
            <v xml:space="preserve">Derechos de exhibición y entrada gratuita </v>
          </cell>
          <cell r="J18">
            <v>60000</v>
          </cell>
        </row>
        <row r="19">
          <cell r="G19" t="str">
            <v xml:space="preserve">4 Lonas </v>
          </cell>
          <cell r="J19">
            <v>4000</v>
          </cell>
        </row>
        <row r="20">
          <cell r="G20" t="str">
            <v>8 Banners</v>
          </cell>
          <cell r="J20">
            <v>4000</v>
          </cell>
        </row>
        <row r="21">
          <cell r="G21" t="str">
            <v>3,000 Volantes</v>
          </cell>
          <cell r="J21">
            <v>6000</v>
          </cell>
        </row>
        <row r="22">
          <cell r="G22" t="str">
            <v>Pago de honorarios de comentaristas</v>
          </cell>
          <cell r="J22">
            <v>12000</v>
          </cell>
        </row>
        <row r="26">
          <cell r="G26" t="str">
            <v xml:space="preserve">Gasolina </v>
          </cell>
          <cell r="J26">
            <v>12000</v>
          </cell>
        </row>
        <row r="27">
          <cell r="G27" t="str">
            <v>Insumos para evento de inauguración</v>
          </cell>
          <cell r="J27">
            <v>35000</v>
          </cell>
        </row>
        <row r="28">
          <cell r="G28" t="str">
            <v>Honorarios</v>
          </cell>
          <cell r="J28">
            <v>10000</v>
          </cell>
        </row>
        <row r="29">
          <cell r="G29" t="str">
            <v>Vuelo nacional redondo</v>
          </cell>
          <cell r="J29">
            <v>7000</v>
          </cell>
        </row>
        <row r="30">
          <cell r="G30" t="str">
            <v>Hospedaje</v>
          </cell>
          <cell r="J30">
            <v>4000</v>
          </cell>
        </row>
        <row r="31">
          <cell r="G31" t="str">
            <v>Alimentos</v>
          </cell>
          <cell r="J31">
            <v>2000</v>
          </cell>
        </row>
        <row r="32">
          <cell r="G32" t="str">
            <v>Adquirir equipo de Cine</v>
          </cell>
          <cell r="J32">
            <v>180000</v>
          </cell>
        </row>
        <row r="33">
          <cell r="G33" t="str">
            <v>Alimentos para 5 salidas</v>
          </cell>
          <cell r="J33">
            <v>10000</v>
          </cell>
        </row>
        <row r="34">
          <cell r="G34" t="str">
            <v>Gasolina y casetas para 5 salidas</v>
          </cell>
          <cell r="J34">
            <v>30000</v>
          </cell>
        </row>
        <row r="35">
          <cell r="G35" t="str">
            <v xml:space="preserve">Hospedaje </v>
          </cell>
          <cell r="J35">
            <v>20000</v>
          </cell>
        </row>
        <row r="37">
          <cell r="G37" t="str">
            <v>Alimentos para 5 salidas</v>
          </cell>
          <cell r="J37">
            <v>10000</v>
          </cell>
        </row>
        <row r="38">
          <cell r="G38" t="str">
            <v>Gasolina y casetas para 5 salidas</v>
          </cell>
          <cell r="J38">
            <v>30000</v>
          </cell>
        </row>
        <row r="39">
          <cell r="G39" t="str">
            <v xml:space="preserve">Hospedaje </v>
          </cell>
          <cell r="J39">
            <v>8000</v>
          </cell>
        </row>
        <row r="40">
          <cell r="G40" t="str">
            <v>adquisición de peliculas</v>
          </cell>
          <cell r="J40">
            <v>5000</v>
          </cell>
        </row>
        <row r="41">
          <cell r="G41" t="str">
            <v>Impresión de 3,000 volantes</v>
          </cell>
          <cell r="J41">
            <v>6000</v>
          </cell>
        </row>
        <row r="42">
          <cell r="G42" t="str">
            <v>8 Banners</v>
          </cell>
          <cell r="J42">
            <v>4000</v>
          </cell>
        </row>
        <row r="43">
          <cell r="G43" t="str">
            <v>2 lonas</v>
          </cell>
          <cell r="J43">
            <v>2000</v>
          </cell>
        </row>
        <row r="45">
          <cell r="G45" t="str">
            <v>Alimentos para 4 salidas</v>
          </cell>
          <cell r="J45">
            <v>4000</v>
          </cell>
        </row>
        <row r="46">
          <cell r="G46" t="str">
            <v>Gasolina y casetas para 4 salidas</v>
          </cell>
          <cell r="J46">
            <v>15000</v>
          </cell>
        </row>
        <row r="47">
          <cell r="G47" t="str">
            <v xml:space="preserve">Hospedaje </v>
          </cell>
          <cell r="J47">
            <v>8000</v>
          </cell>
        </row>
        <row r="48">
          <cell r="G48" t="str">
            <v>adquisición de peliculas</v>
          </cell>
          <cell r="J48">
            <v>5000</v>
          </cell>
        </row>
        <row r="49">
          <cell r="G49" t="str">
            <v>Impresión de 1,000 volantes</v>
          </cell>
          <cell r="J49">
            <v>2000</v>
          </cell>
        </row>
        <row r="50">
          <cell r="G50" t="str">
            <v>Alimentos para 2 salidas</v>
          </cell>
          <cell r="J50">
            <v>2000</v>
          </cell>
        </row>
        <row r="51">
          <cell r="G51" t="str">
            <v>Gasolina y casetas para 2 salidas</v>
          </cell>
          <cell r="J51">
            <v>7000</v>
          </cell>
        </row>
        <row r="52">
          <cell r="G52" t="str">
            <v xml:space="preserve">Hospedaje </v>
          </cell>
          <cell r="J52">
            <v>4000</v>
          </cell>
        </row>
        <row r="54">
          <cell r="G54" t="str">
            <v>Gasolina</v>
          </cell>
          <cell r="J54">
            <v>9000</v>
          </cell>
        </row>
        <row r="56">
          <cell r="J56">
            <v>517000</v>
          </cell>
        </row>
      </sheetData>
      <sheetData sheetId="10" refreshError="1"/>
      <sheetData sheetId="11" refreshError="1">
        <row r="16">
          <cell r="G16" t="str">
            <v>Pago del espacio por la renta del stand</v>
          </cell>
          <cell r="K16">
            <v>260000</v>
          </cell>
        </row>
        <row r="17">
          <cell r="G17" t="str">
            <v xml:space="preserve">Diseño del stand móvil </v>
          </cell>
          <cell r="K17">
            <v>15000</v>
          </cell>
        </row>
        <row r="18">
          <cell r="G18" t="str">
            <v>Alimentos para el personal que atienda el módulo, 2 alimentos diarios para 18 personas por nueve días.</v>
          </cell>
          <cell r="K18">
            <v>60000</v>
          </cell>
        </row>
        <row r="19">
          <cell r="G19" t="str">
            <v>Pago de internet STAND</v>
          </cell>
          <cell r="K19">
            <v>15000</v>
          </cell>
        </row>
        <row r="20">
          <cell r="G20" t="str">
            <v>Compra de gafetes</v>
          </cell>
          <cell r="K20">
            <v>3500</v>
          </cell>
        </row>
        <row r="21">
          <cell r="G21" t="str">
            <v xml:space="preserve">Gasolina </v>
          </cell>
          <cell r="K21">
            <v>3000</v>
          </cell>
        </row>
        <row r="22">
          <cell r="G22" t="str">
            <v>Estacionamientos</v>
          </cell>
          <cell r="K22">
            <v>2000</v>
          </cell>
        </row>
        <row r="23">
          <cell r="G23" t="str">
            <v xml:space="preserve">Compra de boletos </v>
          </cell>
          <cell r="K23">
            <v>5000</v>
          </cell>
        </row>
        <row r="24">
          <cell r="G24" t="str">
            <v>Pago de honorarios (cuenta cuentos)</v>
          </cell>
          <cell r="K24">
            <v>11020</v>
          </cell>
        </row>
        <row r="25">
          <cell r="G25" t="str">
            <v>Materiales diversos para la atención del Stand</v>
          </cell>
          <cell r="K25">
            <v>10000</v>
          </cell>
        </row>
        <row r="26">
          <cell r="G26" t="str">
            <v>Diseño del stand FIL 2017</v>
          </cell>
          <cell r="K26">
            <v>120000</v>
          </cell>
        </row>
        <row r="29">
          <cell r="K29">
            <v>504520</v>
          </cell>
        </row>
      </sheetData>
      <sheetData sheetId="12" refreshError="1"/>
      <sheetData sheetId="13" refreshError="1">
        <row r="18">
          <cell r="H18" t="str">
            <v>Honorarios</v>
          </cell>
          <cell r="K18">
            <v>10000</v>
          </cell>
        </row>
        <row r="19">
          <cell r="H19" t="str">
            <v>Vuelo nacional redondo para 2 personas</v>
          </cell>
          <cell r="K19">
            <v>14000</v>
          </cell>
        </row>
        <row r="20">
          <cell r="H20" t="str">
            <v>Hospedaje  para 2 personas</v>
          </cell>
          <cell r="K20">
            <v>8000</v>
          </cell>
        </row>
        <row r="21">
          <cell r="H21" t="str">
            <v>Alimentos  para 2 personas</v>
          </cell>
          <cell r="K21">
            <v>4000</v>
          </cell>
        </row>
        <row r="22">
          <cell r="H22" t="str">
            <v>Servicio de cafetería para 100 personas para evento.</v>
          </cell>
          <cell r="K22">
            <v>10000</v>
          </cell>
        </row>
        <row r="23">
          <cell r="H23" t="str">
            <v xml:space="preserve">Obsequio para ponentes. </v>
          </cell>
          <cell r="K23">
            <v>5000</v>
          </cell>
        </row>
        <row r="24">
          <cell r="H24" t="str">
            <v>Pago de honorarios a especialistas en el tema</v>
          </cell>
          <cell r="K24">
            <v>50000</v>
          </cell>
        </row>
        <row r="27">
          <cell r="H27" t="str">
            <v>Pago de honorarios a especialistas en el tema</v>
          </cell>
          <cell r="K27">
            <v>50000</v>
          </cell>
        </row>
        <row r="29">
          <cell r="H29" t="str">
            <v>Pago de Honorarios especialistas en el tema</v>
          </cell>
          <cell r="K29">
            <v>200000</v>
          </cell>
        </row>
        <row r="30">
          <cell r="H30" t="str">
            <v>Viáticos</v>
          </cell>
          <cell r="K30">
            <v>8000</v>
          </cell>
        </row>
        <row r="31">
          <cell r="H31" t="str">
            <v>Vuelo nacional redondo para 2 personas</v>
          </cell>
          <cell r="K31">
            <v>14000</v>
          </cell>
        </row>
        <row r="32">
          <cell r="H32" t="str">
            <v>Hospedaje  para 2 personas</v>
          </cell>
          <cell r="K32">
            <v>15000</v>
          </cell>
        </row>
        <row r="33">
          <cell r="H33" t="str">
            <v>Pasajes terrestre para 2 personas</v>
          </cell>
          <cell r="K33">
            <v>5000</v>
          </cell>
        </row>
        <row r="34">
          <cell r="H34" t="str">
            <v>Inscripción</v>
          </cell>
          <cell r="K34">
            <v>3000</v>
          </cell>
        </row>
        <row r="35">
          <cell r="H35" t="str">
            <v>Vuelos redondos</v>
          </cell>
          <cell r="K35">
            <v>30000</v>
          </cell>
        </row>
        <row r="36">
          <cell r="H36" t="str">
            <v xml:space="preserve">Hospedaje  </v>
          </cell>
          <cell r="K36">
            <v>20000</v>
          </cell>
        </row>
        <row r="37">
          <cell r="H37" t="str">
            <v>Pasajes terrestre taxis</v>
          </cell>
          <cell r="K37">
            <v>5000</v>
          </cell>
        </row>
        <row r="38">
          <cell r="H38" t="str">
            <v>Alimentos</v>
          </cell>
          <cell r="K38">
            <v>8000</v>
          </cell>
        </row>
        <row r="39">
          <cell r="H39" t="str">
            <v>Vuelo nacional redondo para 3 personas</v>
          </cell>
          <cell r="K39">
            <v>21000</v>
          </cell>
        </row>
        <row r="40">
          <cell r="H40" t="str">
            <v>Hospedaje  para 3 personas</v>
          </cell>
          <cell r="K40">
            <v>25000</v>
          </cell>
        </row>
        <row r="41">
          <cell r="H41" t="str">
            <v>Pasajes terrestre para 3 personas</v>
          </cell>
          <cell r="K41">
            <v>5000</v>
          </cell>
        </row>
        <row r="42">
          <cell r="H42" t="str">
            <v>Alimentos  para 3 personas</v>
          </cell>
          <cell r="K42">
            <v>7500</v>
          </cell>
        </row>
        <row r="44">
          <cell r="K44">
            <v>517500</v>
          </cell>
        </row>
      </sheetData>
      <sheetData sheetId="14" refreshError="1"/>
      <sheetData sheetId="15" refreshError="1">
        <row r="19">
          <cell r="G19" t="str">
            <v>Espacio para stand y taller en Expo Guadalajara</v>
          </cell>
          <cell r="J19">
            <v>130000</v>
          </cell>
        </row>
        <row r="20">
          <cell r="G20" t="str">
            <v xml:space="preserve">Producción y montaje de stand y taller </v>
          </cell>
          <cell r="J20">
            <v>25000</v>
          </cell>
        </row>
        <row r="21">
          <cell r="G21" t="str">
            <v>Materiales e insumos para actividades en los talleres del festival infantil papirolas 2017</v>
          </cell>
          <cell r="J21">
            <v>6000</v>
          </cell>
        </row>
        <row r="22">
          <cell r="G22" t="str">
            <v>Alimentos, gafetes y estacionamiento para  nueve personas que atenderán el stand y taller en el festival infantil papirolas 2017</v>
          </cell>
          <cell r="J22">
            <v>35000</v>
          </cell>
        </row>
        <row r="23">
          <cell r="G23" t="str">
            <v xml:space="preserve">Gasolina y casetas </v>
          </cell>
          <cell r="J23">
            <v>13192</v>
          </cell>
        </row>
        <row r="24">
          <cell r="G24" t="str">
            <v>Alimentos para personal que atienda el stand del IEPC en papirolas en 4 municipios.</v>
          </cell>
          <cell r="J24">
            <v>30000</v>
          </cell>
        </row>
        <row r="25">
          <cell r="J25">
            <v>239192</v>
          </cell>
        </row>
      </sheetData>
      <sheetData sheetId="16" refreshError="1"/>
      <sheetData sheetId="17" refreshError="1">
        <row r="17">
          <cell r="G17" t="str">
            <v xml:space="preserve">Gasolina para traslados durante gestión de elecciones </v>
          </cell>
          <cell r="J17">
            <v>28000</v>
          </cell>
        </row>
        <row r="18">
          <cell r="G18" t="str">
            <v xml:space="preserve">Alimentos para personal en gestión de las elecciones </v>
          </cell>
          <cell r="J18">
            <v>30000</v>
          </cell>
        </row>
        <row r="19">
          <cell r="G19" t="str">
            <v xml:space="preserve">Diseño e impresión de materiales  </v>
          </cell>
          <cell r="J19">
            <v>120000</v>
          </cell>
        </row>
        <row r="21">
          <cell r="G21" t="str">
            <v xml:space="preserve">Gasolina para traslados durante la capacitación y realización de elecciones escolares </v>
          </cell>
          <cell r="J21">
            <v>28000</v>
          </cell>
        </row>
        <row r="22">
          <cell r="G22" t="str">
            <v xml:space="preserve">Alimentos para personal durante la capacitación y realización de las elecciones escolares </v>
          </cell>
          <cell r="J22">
            <v>30000</v>
          </cell>
        </row>
        <row r="23">
          <cell r="G23" t="str">
            <v xml:space="preserve">Gasolina para traslados durante la capacitación y realización de elecciones escolares </v>
          </cell>
          <cell r="J23">
            <v>10000</v>
          </cell>
        </row>
        <row r="24">
          <cell r="G24" t="str">
            <v xml:space="preserve">Gasolina </v>
          </cell>
          <cell r="J24">
            <v>50000</v>
          </cell>
        </row>
        <row r="25">
          <cell r="G25" t="str">
            <v>Casetas</v>
          </cell>
          <cell r="J25">
            <v>16000</v>
          </cell>
        </row>
        <row r="26">
          <cell r="G26" t="str">
            <v xml:space="preserve">Alimentos </v>
          </cell>
          <cell r="J26">
            <v>15000</v>
          </cell>
        </row>
        <row r="27">
          <cell r="G27" t="str">
            <v xml:space="preserve">Hospedaje  </v>
          </cell>
          <cell r="J27">
            <v>10000</v>
          </cell>
        </row>
        <row r="28">
          <cell r="G28" t="str">
            <v xml:space="preserve">Gasolina </v>
          </cell>
          <cell r="J28">
            <v>50000</v>
          </cell>
        </row>
        <row r="29">
          <cell r="G29" t="str">
            <v>Casetas</v>
          </cell>
          <cell r="J29">
            <v>16000</v>
          </cell>
        </row>
        <row r="30">
          <cell r="G30" t="str">
            <v xml:space="preserve">Alimentos </v>
          </cell>
          <cell r="J30">
            <v>15000</v>
          </cell>
        </row>
        <row r="31">
          <cell r="G31" t="str">
            <v xml:space="preserve">Hospedaje  </v>
          </cell>
          <cell r="J31">
            <v>10000</v>
          </cell>
        </row>
        <row r="32">
          <cell r="G32" t="str">
            <v>Impresión de materiales</v>
          </cell>
          <cell r="J32">
            <v>30000</v>
          </cell>
        </row>
        <row r="34">
          <cell r="J34">
            <v>458000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citación Electoral "/>
      <sheetName val="Costo Capacitación Electoral"/>
      <sheetName val="Evaluación y seguimiento"/>
      <sheetName val="Costo Evaluación y Seguimiento"/>
      <sheetName val="Plataforma de Educación Cívica"/>
      <sheetName val="Costo Plataforma Educación "/>
      <sheetName val="Cultura Política D"/>
      <sheetName val="Costo Cultura Política"/>
      <sheetName val="Ciclo de Cine"/>
      <sheetName val="Costo Ciclo de Cine"/>
      <sheetName val="FIL"/>
      <sheetName val="Costo FIL"/>
      <sheetName val="Investigación Electoral"/>
      <sheetName val="Costo Investigación Electoral"/>
      <sheetName val="Papirolas"/>
      <sheetName val="Costo Papirolas"/>
      <sheetName val="Formacion de futuros ciudadanos"/>
      <sheetName val="Costo Formación futuros ciudad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8">
          <cell r="O28">
            <v>1369810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1"/>
  <sheetViews>
    <sheetView workbookViewId="0">
      <selection activeCell="B2" sqref="B2:F2"/>
    </sheetView>
  </sheetViews>
  <sheetFormatPr baseColWidth="10" defaultRowHeight="12.75" x14ac:dyDescent="0.2"/>
  <cols>
    <col min="2" max="2" width="35.28515625" bestFit="1" customWidth="1"/>
    <col min="3" max="3" width="10.28515625" bestFit="1" customWidth="1"/>
    <col min="4" max="4" width="29.7109375" bestFit="1" customWidth="1"/>
    <col min="5" max="5" width="19" bestFit="1" customWidth="1"/>
    <col min="6" max="6" width="16.28515625" bestFit="1" customWidth="1"/>
  </cols>
  <sheetData>
    <row r="2" spans="2:6" ht="15" x14ac:dyDescent="0.2">
      <c r="B2" s="281" t="s">
        <v>266</v>
      </c>
      <c r="C2" s="281"/>
      <c r="D2" s="281"/>
      <c r="E2" s="281"/>
      <c r="F2" s="281"/>
    </row>
    <row r="3" spans="2:6" ht="13.5" thickBot="1" x14ac:dyDescent="0.25"/>
    <row r="4" spans="2:6" x14ac:dyDescent="0.2">
      <c r="B4" s="282" t="s">
        <v>251</v>
      </c>
      <c r="C4" s="282" t="s">
        <v>188</v>
      </c>
      <c r="D4" s="284" t="s">
        <v>252</v>
      </c>
      <c r="E4" s="284" t="s">
        <v>253</v>
      </c>
      <c r="F4" s="265"/>
    </row>
    <row r="5" spans="2:6" ht="13.5" thickBot="1" x14ac:dyDescent="0.25">
      <c r="B5" s="283"/>
      <c r="C5" s="283"/>
      <c r="D5" s="285"/>
      <c r="E5" s="285"/>
      <c r="F5" s="266" t="s">
        <v>254</v>
      </c>
    </row>
    <row r="6" spans="2:6" ht="117.6" customHeight="1" thickBot="1" x14ac:dyDescent="0.25">
      <c r="B6" s="271" t="s">
        <v>257</v>
      </c>
      <c r="C6" s="268">
        <v>1</v>
      </c>
      <c r="D6" s="268" t="s">
        <v>255</v>
      </c>
      <c r="E6" s="272" t="s">
        <v>267</v>
      </c>
      <c r="F6" s="279" t="s">
        <v>256</v>
      </c>
    </row>
    <row r="7" spans="2:6" ht="13.5" thickBot="1" x14ac:dyDescent="0.25">
      <c r="B7" s="273" t="s">
        <v>268</v>
      </c>
      <c r="C7" s="275">
        <v>1</v>
      </c>
      <c r="D7" s="275" t="s">
        <v>255</v>
      </c>
      <c r="E7" s="272" t="s">
        <v>267</v>
      </c>
      <c r="F7" s="280"/>
    </row>
    <row r="8" spans="2:6" ht="210.6" customHeight="1" thickBot="1" x14ac:dyDescent="0.25">
      <c r="B8" s="276" t="s">
        <v>269</v>
      </c>
      <c r="C8" s="277">
        <v>6</v>
      </c>
      <c r="D8" s="277" t="s">
        <v>258</v>
      </c>
      <c r="E8" s="274" t="s">
        <v>270</v>
      </c>
      <c r="F8" s="270" t="s">
        <v>259</v>
      </c>
    </row>
    <row r="9" spans="2:6" ht="117.6" customHeight="1" thickBot="1" x14ac:dyDescent="0.25">
      <c r="B9" s="277" t="s">
        <v>260</v>
      </c>
      <c r="C9" s="277">
        <v>6</v>
      </c>
      <c r="D9" s="277" t="s">
        <v>258</v>
      </c>
      <c r="E9" s="274" t="s">
        <v>270</v>
      </c>
      <c r="F9" s="270" t="s">
        <v>261</v>
      </c>
    </row>
    <row r="10" spans="2:6" ht="64.5" thickBot="1" x14ac:dyDescent="0.25">
      <c r="B10" s="267" t="s">
        <v>263</v>
      </c>
      <c r="C10" s="268">
        <v>20</v>
      </c>
      <c r="D10" s="268" t="s">
        <v>262</v>
      </c>
      <c r="E10" s="274" t="s">
        <v>270</v>
      </c>
      <c r="F10" s="269" t="s">
        <v>264</v>
      </c>
    </row>
    <row r="11" spans="2:6" ht="64.5" thickBot="1" x14ac:dyDescent="0.25">
      <c r="B11" s="267" t="s">
        <v>265</v>
      </c>
      <c r="C11" s="268">
        <v>20</v>
      </c>
      <c r="D11" s="268" t="s">
        <v>262</v>
      </c>
      <c r="E11" s="274" t="s">
        <v>270</v>
      </c>
      <c r="F11" s="269" t="s">
        <v>264</v>
      </c>
    </row>
  </sheetData>
  <mergeCells count="6">
    <mergeCell ref="F6:F7"/>
    <mergeCell ref="B2:F2"/>
    <mergeCell ref="B4:B5"/>
    <mergeCell ref="C4:C5"/>
    <mergeCell ref="D4:D5"/>
    <mergeCell ref="E4:E5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2:IF29"/>
  <sheetViews>
    <sheetView tabSelected="1" topLeftCell="A2" workbookViewId="0">
      <selection activeCell="D16" sqref="D16"/>
    </sheetView>
  </sheetViews>
  <sheetFormatPr baseColWidth="10" defaultColWidth="11.42578125" defaultRowHeight="18.75" x14ac:dyDescent="0.3"/>
  <cols>
    <col min="1" max="1" width="7.5703125" style="156" customWidth="1"/>
    <col min="2" max="2" width="8" style="155" customWidth="1"/>
    <col min="3" max="3" width="32.140625" style="155" bestFit="1" customWidth="1"/>
    <col min="4" max="4" width="8.7109375" style="154" bestFit="1" customWidth="1"/>
    <col min="5" max="5" width="10.5703125" style="153" bestFit="1" customWidth="1"/>
    <col min="6" max="6" width="14.85546875" style="153" customWidth="1"/>
    <col min="7" max="10" width="9.28515625" style="152" customWidth="1"/>
    <col min="11" max="11" width="10.42578125" style="152" customWidth="1"/>
    <col min="12" max="12" width="9.5703125" style="152" customWidth="1"/>
    <col min="13" max="13" width="10" style="152" customWidth="1"/>
    <col min="14" max="14" width="9.5703125" style="152" customWidth="1"/>
    <col min="15" max="15" width="10.7109375" style="152" customWidth="1"/>
    <col min="16" max="16" width="9.85546875" style="152" customWidth="1"/>
    <col min="17" max="17" width="10.7109375" style="152" customWidth="1"/>
    <col min="18" max="18" width="9" style="152" customWidth="1"/>
    <col min="19" max="19" width="10.7109375" style="152" customWidth="1"/>
    <col min="20" max="20" width="11.42578125" style="151"/>
    <col min="21" max="240" width="11.42578125" style="150"/>
    <col min="241" max="16384" width="11.42578125" style="149"/>
  </cols>
  <sheetData>
    <row r="2" spans="1:240" ht="28.15" customHeight="1" x14ac:dyDescent="0.35">
      <c r="A2" s="203"/>
      <c r="B2" s="401" t="str">
        <f>'[1]TOTAL GENERALCALEND.'!B2:G2</f>
        <v>INSTITUTO ELECTORAL Y DE PARTICIPACIÓN CIUDADANA DEL ESTADO DE JALISCO</v>
      </c>
      <c r="C2" s="402"/>
      <c r="D2" s="402"/>
      <c r="E2" s="402"/>
      <c r="F2" s="403"/>
      <c r="T2" s="150"/>
      <c r="IF2" s="149"/>
    </row>
    <row r="3" spans="1:240" ht="12" customHeight="1" x14ac:dyDescent="0.35">
      <c r="A3" s="203"/>
      <c r="B3" s="404" t="s">
        <v>194</v>
      </c>
      <c r="C3" s="405"/>
      <c r="D3" s="405"/>
      <c r="E3" s="405"/>
      <c r="F3" s="406"/>
      <c r="T3" s="150"/>
      <c r="IF3" s="149"/>
    </row>
    <row r="4" spans="1:240" ht="18" x14ac:dyDescent="0.35">
      <c r="A4" s="203"/>
      <c r="B4" s="407" t="s">
        <v>193</v>
      </c>
      <c r="C4" s="408"/>
      <c r="D4" s="408"/>
      <c r="E4" s="408"/>
      <c r="F4" s="409"/>
      <c r="G4" s="151"/>
      <c r="T4" s="150"/>
      <c r="IF4" s="149"/>
    </row>
    <row r="5" spans="1:240" ht="18" x14ac:dyDescent="0.35">
      <c r="A5" s="203"/>
      <c r="B5" s="410" t="s">
        <v>192</v>
      </c>
      <c r="C5" s="411"/>
      <c r="D5" s="411"/>
      <c r="E5" s="411"/>
      <c r="F5" s="412"/>
      <c r="T5" s="150"/>
      <c r="IF5" s="149"/>
    </row>
    <row r="6" spans="1:240" ht="15" x14ac:dyDescent="0.3">
      <c r="A6" s="149"/>
      <c r="B6" s="154"/>
      <c r="C6" s="149"/>
      <c r="E6" s="149"/>
      <c r="F6" s="149"/>
      <c r="G6" s="413" t="s">
        <v>191</v>
      </c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5"/>
    </row>
    <row r="7" spans="1:240" s="182" customFormat="1" x14ac:dyDescent="0.2">
      <c r="A7" s="194"/>
      <c r="B7" s="202" t="s">
        <v>190</v>
      </c>
      <c r="C7" s="202" t="s">
        <v>189</v>
      </c>
      <c r="D7" s="202" t="s">
        <v>188</v>
      </c>
      <c r="E7" s="202" t="s">
        <v>187</v>
      </c>
      <c r="F7" s="201" t="s">
        <v>186</v>
      </c>
      <c r="G7" s="200" t="s">
        <v>185</v>
      </c>
      <c r="H7" s="200" t="s">
        <v>184</v>
      </c>
      <c r="I7" s="200" t="s">
        <v>183</v>
      </c>
      <c r="J7" s="200" t="s">
        <v>182</v>
      </c>
      <c r="K7" s="200" t="s">
        <v>181</v>
      </c>
      <c r="L7" s="200" t="s">
        <v>180</v>
      </c>
      <c r="M7" s="200" t="s">
        <v>179</v>
      </c>
      <c r="N7" s="200" t="s">
        <v>178</v>
      </c>
      <c r="O7" s="200" t="s">
        <v>177</v>
      </c>
      <c r="P7" s="200" t="s">
        <v>176</v>
      </c>
      <c r="Q7" s="200" t="s">
        <v>175</v>
      </c>
      <c r="R7" s="200" t="s">
        <v>174</v>
      </c>
      <c r="S7" s="199" t="s">
        <v>173</v>
      </c>
      <c r="T7" s="184"/>
      <c r="U7" s="183"/>
      <c r="V7" s="183"/>
      <c r="W7" s="183"/>
      <c r="X7" s="183"/>
      <c r="Y7" s="183"/>
      <c r="Z7" s="183"/>
      <c r="AA7" s="183"/>
      <c r="AB7" s="183"/>
      <c r="AC7" s="183"/>
      <c r="AD7" s="183"/>
      <c r="AE7" s="183"/>
      <c r="AF7" s="183"/>
      <c r="AG7" s="183"/>
      <c r="AH7" s="183"/>
      <c r="AI7" s="183"/>
      <c r="AJ7" s="183"/>
      <c r="AK7" s="183"/>
      <c r="AL7" s="183"/>
      <c r="AM7" s="183"/>
      <c r="AN7" s="183"/>
      <c r="AO7" s="183"/>
      <c r="AP7" s="183"/>
      <c r="AQ7" s="183"/>
      <c r="AR7" s="183"/>
      <c r="AS7" s="183"/>
      <c r="AT7" s="183"/>
      <c r="AU7" s="183"/>
      <c r="AV7" s="183"/>
      <c r="AW7" s="183"/>
      <c r="AX7" s="183"/>
      <c r="AY7" s="183"/>
      <c r="AZ7" s="183"/>
      <c r="BA7" s="183"/>
      <c r="BB7" s="183"/>
      <c r="BC7" s="183"/>
      <c r="BD7" s="183"/>
      <c r="BE7" s="183"/>
      <c r="BF7" s="183"/>
      <c r="BG7" s="183"/>
      <c r="BH7" s="183"/>
      <c r="BI7" s="183"/>
      <c r="BJ7" s="183"/>
      <c r="BK7" s="183"/>
      <c r="BL7" s="183"/>
      <c r="BM7" s="183"/>
      <c r="BN7" s="183"/>
      <c r="BO7" s="183"/>
      <c r="BP7" s="183"/>
      <c r="BQ7" s="183"/>
      <c r="BR7" s="183"/>
      <c r="BS7" s="183"/>
      <c r="BT7" s="183"/>
      <c r="BU7" s="183"/>
      <c r="BV7" s="183"/>
      <c r="BW7" s="183"/>
      <c r="BX7" s="183"/>
      <c r="BY7" s="183"/>
      <c r="BZ7" s="183"/>
      <c r="CA7" s="183"/>
      <c r="CB7" s="183"/>
      <c r="CC7" s="183"/>
      <c r="CD7" s="183"/>
      <c r="CE7" s="183"/>
      <c r="CF7" s="183"/>
      <c r="CG7" s="183"/>
      <c r="CH7" s="183"/>
      <c r="CI7" s="183"/>
      <c r="CJ7" s="183"/>
      <c r="CK7" s="183"/>
      <c r="CL7" s="183"/>
      <c r="CM7" s="183"/>
      <c r="CN7" s="183"/>
      <c r="CO7" s="183"/>
      <c r="CP7" s="183"/>
      <c r="CQ7" s="183"/>
      <c r="CR7" s="183"/>
      <c r="CS7" s="183"/>
      <c r="CT7" s="183"/>
      <c r="CU7" s="183"/>
      <c r="CV7" s="183"/>
      <c r="CW7" s="183"/>
      <c r="CX7" s="183"/>
      <c r="CY7" s="183"/>
      <c r="CZ7" s="183"/>
      <c r="DA7" s="183"/>
      <c r="DB7" s="183"/>
      <c r="DC7" s="183"/>
      <c r="DD7" s="183"/>
      <c r="DE7" s="183"/>
      <c r="DF7" s="183"/>
      <c r="DG7" s="183"/>
      <c r="DH7" s="183"/>
      <c r="DI7" s="183"/>
      <c r="DJ7" s="183"/>
      <c r="DK7" s="183"/>
      <c r="DL7" s="183"/>
      <c r="DM7" s="183"/>
      <c r="DN7" s="183"/>
      <c r="DO7" s="183"/>
      <c r="DP7" s="183"/>
      <c r="DQ7" s="183"/>
      <c r="DR7" s="183"/>
      <c r="DS7" s="183"/>
      <c r="DT7" s="183"/>
      <c r="DU7" s="183"/>
      <c r="DV7" s="183"/>
      <c r="DW7" s="183"/>
      <c r="DX7" s="183"/>
      <c r="DY7" s="183"/>
      <c r="DZ7" s="183"/>
      <c r="EA7" s="183"/>
      <c r="EB7" s="183"/>
      <c r="EC7" s="183"/>
      <c r="ED7" s="183"/>
      <c r="EE7" s="183"/>
      <c r="EF7" s="183"/>
      <c r="EG7" s="183"/>
      <c r="EH7" s="183"/>
      <c r="EI7" s="183"/>
      <c r="EJ7" s="183"/>
      <c r="EK7" s="183"/>
      <c r="EL7" s="183"/>
      <c r="EM7" s="183"/>
      <c r="EN7" s="183"/>
      <c r="EO7" s="183"/>
      <c r="EP7" s="183"/>
      <c r="EQ7" s="183"/>
      <c r="ER7" s="183"/>
      <c r="ES7" s="183"/>
      <c r="ET7" s="183"/>
      <c r="EU7" s="183"/>
      <c r="EV7" s="183"/>
      <c r="EW7" s="183"/>
      <c r="EX7" s="183"/>
      <c r="EY7" s="183"/>
      <c r="EZ7" s="183"/>
      <c r="FA7" s="183"/>
      <c r="FB7" s="183"/>
      <c r="FC7" s="183"/>
      <c r="FD7" s="183"/>
      <c r="FE7" s="183"/>
      <c r="FF7" s="183"/>
      <c r="FG7" s="183"/>
      <c r="FH7" s="183"/>
      <c r="FI7" s="183"/>
      <c r="FJ7" s="183"/>
      <c r="FK7" s="183"/>
      <c r="FL7" s="183"/>
      <c r="FM7" s="183"/>
      <c r="FN7" s="183"/>
      <c r="FO7" s="183"/>
      <c r="FP7" s="183"/>
      <c r="FQ7" s="183"/>
      <c r="FR7" s="183"/>
      <c r="FS7" s="183"/>
      <c r="FT7" s="183"/>
      <c r="FU7" s="183"/>
      <c r="FV7" s="183"/>
      <c r="FW7" s="183"/>
      <c r="FX7" s="183"/>
      <c r="FY7" s="183"/>
      <c r="FZ7" s="183"/>
      <c r="GA7" s="183"/>
      <c r="GB7" s="183"/>
      <c r="GC7" s="183"/>
      <c r="GD7" s="183"/>
      <c r="GE7" s="183"/>
      <c r="GF7" s="183"/>
      <c r="GG7" s="183"/>
      <c r="GH7" s="183"/>
      <c r="GI7" s="183"/>
      <c r="GJ7" s="183"/>
      <c r="GK7" s="183"/>
      <c r="GL7" s="183"/>
      <c r="GM7" s="183"/>
      <c r="GN7" s="183"/>
      <c r="GO7" s="183"/>
      <c r="GP7" s="183"/>
      <c r="GQ7" s="183"/>
      <c r="GR7" s="183"/>
      <c r="GS7" s="183"/>
      <c r="GT7" s="183"/>
      <c r="GU7" s="183"/>
      <c r="GV7" s="183"/>
      <c r="GW7" s="183"/>
      <c r="GX7" s="183"/>
      <c r="GY7" s="183"/>
      <c r="GZ7" s="183"/>
      <c r="HA7" s="183"/>
      <c r="HB7" s="183"/>
      <c r="HC7" s="183"/>
      <c r="HD7" s="183"/>
      <c r="HE7" s="183"/>
      <c r="HF7" s="183"/>
      <c r="HG7" s="183"/>
      <c r="HH7" s="183"/>
      <c r="HI7" s="183"/>
      <c r="HJ7" s="183"/>
      <c r="HK7" s="183"/>
      <c r="HL7" s="183"/>
      <c r="HM7" s="183"/>
      <c r="HN7" s="183"/>
      <c r="HO7" s="183"/>
      <c r="HP7" s="183"/>
      <c r="HQ7" s="183"/>
      <c r="HR7" s="183"/>
      <c r="HS7" s="183"/>
      <c r="HT7" s="183"/>
      <c r="HU7" s="183"/>
      <c r="HV7" s="183"/>
      <c r="HW7" s="183"/>
      <c r="HX7" s="183"/>
      <c r="HY7" s="183"/>
      <c r="HZ7" s="183"/>
      <c r="IA7" s="183"/>
      <c r="IB7" s="183"/>
      <c r="IC7" s="183"/>
      <c r="ID7" s="183"/>
      <c r="IE7" s="183"/>
      <c r="IF7" s="183"/>
    </row>
    <row r="8" spans="1:240" x14ac:dyDescent="0.3">
      <c r="B8" s="198"/>
      <c r="C8" s="198"/>
      <c r="D8" s="197"/>
      <c r="E8" s="196"/>
      <c r="F8" s="196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</row>
    <row r="9" spans="1:240" s="182" customFormat="1" ht="19.5" thickBot="1" x14ac:dyDescent="0.25">
      <c r="A9" s="194"/>
      <c r="B9" s="193"/>
      <c r="C9" s="192"/>
      <c r="D9" s="191"/>
      <c r="E9" s="191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84"/>
      <c r="U9" s="183"/>
      <c r="V9" s="183"/>
      <c r="W9" s="183"/>
      <c r="X9" s="183"/>
      <c r="Y9" s="183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  <c r="AK9" s="183"/>
      <c r="AL9" s="183"/>
      <c r="AM9" s="183"/>
      <c r="AN9" s="183"/>
      <c r="AO9" s="183"/>
      <c r="AP9" s="183"/>
      <c r="AQ9" s="183"/>
      <c r="AR9" s="183"/>
      <c r="AS9" s="183"/>
      <c r="AT9" s="183"/>
      <c r="AU9" s="183"/>
      <c r="AV9" s="183"/>
      <c r="AW9" s="183"/>
      <c r="AX9" s="183"/>
      <c r="AY9" s="183"/>
      <c r="AZ9" s="183"/>
      <c r="BA9" s="183"/>
      <c r="BB9" s="183"/>
      <c r="BC9" s="183"/>
      <c r="BD9" s="183"/>
      <c r="BE9" s="183"/>
      <c r="BF9" s="183"/>
      <c r="BG9" s="183"/>
      <c r="BH9" s="183"/>
      <c r="BI9" s="183"/>
      <c r="BJ9" s="183"/>
      <c r="BK9" s="183"/>
      <c r="BL9" s="183"/>
      <c r="BM9" s="183"/>
      <c r="BN9" s="183"/>
      <c r="BO9" s="183"/>
      <c r="BP9" s="183"/>
      <c r="BQ9" s="183"/>
      <c r="BR9" s="183"/>
      <c r="BS9" s="183"/>
      <c r="BT9" s="183"/>
      <c r="BU9" s="183"/>
      <c r="BV9" s="183"/>
      <c r="BW9" s="183"/>
      <c r="BX9" s="183"/>
      <c r="BY9" s="183"/>
      <c r="BZ9" s="183"/>
      <c r="CA9" s="183"/>
      <c r="CB9" s="183"/>
      <c r="CC9" s="183"/>
      <c r="CD9" s="183"/>
      <c r="CE9" s="183"/>
      <c r="CF9" s="183"/>
      <c r="CG9" s="183"/>
      <c r="CH9" s="183"/>
      <c r="CI9" s="183"/>
      <c r="CJ9" s="183"/>
      <c r="CK9" s="183"/>
      <c r="CL9" s="183"/>
      <c r="CM9" s="183"/>
      <c r="CN9" s="183"/>
      <c r="CO9" s="183"/>
      <c r="CP9" s="183"/>
      <c r="CQ9" s="183"/>
      <c r="CR9" s="183"/>
      <c r="CS9" s="183"/>
      <c r="CT9" s="183"/>
      <c r="CU9" s="183"/>
      <c r="CV9" s="183"/>
      <c r="CW9" s="183"/>
      <c r="CX9" s="183"/>
      <c r="CY9" s="183"/>
      <c r="CZ9" s="183"/>
      <c r="DA9" s="183"/>
      <c r="DB9" s="183"/>
      <c r="DC9" s="183"/>
      <c r="DD9" s="183"/>
      <c r="DE9" s="183"/>
      <c r="DF9" s="183"/>
      <c r="DG9" s="183"/>
      <c r="DH9" s="183"/>
      <c r="DI9" s="183"/>
      <c r="DJ9" s="183"/>
      <c r="DK9" s="183"/>
      <c r="DL9" s="183"/>
      <c r="DM9" s="183"/>
      <c r="DN9" s="183"/>
      <c r="DO9" s="183"/>
      <c r="DP9" s="183"/>
      <c r="DQ9" s="183"/>
      <c r="DR9" s="183"/>
      <c r="DS9" s="183"/>
      <c r="DT9" s="183"/>
      <c r="DU9" s="183"/>
      <c r="DV9" s="183"/>
      <c r="DW9" s="183"/>
      <c r="DX9" s="183"/>
      <c r="DY9" s="183"/>
      <c r="DZ9" s="183"/>
      <c r="EA9" s="183"/>
      <c r="EB9" s="183"/>
      <c r="EC9" s="183"/>
      <c r="ED9" s="183"/>
      <c r="EE9" s="183"/>
      <c r="EF9" s="183"/>
      <c r="EG9" s="183"/>
      <c r="EH9" s="183"/>
      <c r="EI9" s="183"/>
      <c r="EJ9" s="183"/>
      <c r="EK9" s="183"/>
      <c r="EL9" s="183"/>
      <c r="EM9" s="183"/>
      <c r="EN9" s="183"/>
      <c r="EO9" s="183"/>
      <c r="EP9" s="183"/>
      <c r="EQ9" s="183"/>
      <c r="ER9" s="183"/>
      <c r="ES9" s="183"/>
      <c r="ET9" s="183"/>
      <c r="EU9" s="183"/>
      <c r="EV9" s="183"/>
      <c r="EW9" s="183"/>
      <c r="EX9" s="183"/>
      <c r="EY9" s="183"/>
      <c r="EZ9" s="183"/>
      <c r="FA9" s="183"/>
      <c r="FB9" s="183"/>
      <c r="FC9" s="183"/>
      <c r="FD9" s="183"/>
      <c r="FE9" s="183"/>
      <c r="FF9" s="183"/>
      <c r="FG9" s="183"/>
      <c r="FH9" s="183"/>
      <c r="FI9" s="183"/>
      <c r="FJ9" s="183"/>
      <c r="FK9" s="183"/>
      <c r="FL9" s="183"/>
      <c r="FM9" s="183"/>
      <c r="FN9" s="183"/>
      <c r="FO9" s="183"/>
      <c r="FP9" s="183"/>
      <c r="FQ9" s="183"/>
      <c r="FR9" s="183"/>
      <c r="FS9" s="183"/>
      <c r="FT9" s="183"/>
      <c r="FU9" s="183"/>
      <c r="FV9" s="183"/>
      <c r="FW9" s="183"/>
      <c r="FX9" s="183"/>
      <c r="FY9" s="183"/>
      <c r="FZ9" s="183"/>
      <c r="GA9" s="183"/>
      <c r="GB9" s="183"/>
      <c r="GC9" s="183"/>
      <c r="GD9" s="183"/>
      <c r="GE9" s="183"/>
      <c r="GF9" s="183"/>
      <c r="GG9" s="183"/>
      <c r="GH9" s="183"/>
      <c r="GI9" s="183"/>
      <c r="GJ9" s="183"/>
      <c r="GK9" s="183"/>
      <c r="GL9" s="183"/>
      <c r="GM9" s="183"/>
      <c r="GN9" s="183"/>
      <c r="GO9" s="183"/>
      <c r="GP9" s="183"/>
      <c r="GQ9" s="183"/>
      <c r="GR9" s="183"/>
      <c r="GS9" s="183"/>
      <c r="GT9" s="183"/>
      <c r="GU9" s="183"/>
      <c r="GV9" s="183"/>
      <c r="GW9" s="183"/>
      <c r="GX9" s="183"/>
      <c r="GY9" s="183"/>
      <c r="GZ9" s="183"/>
      <c r="HA9" s="183"/>
      <c r="HB9" s="183"/>
      <c r="HC9" s="183"/>
      <c r="HD9" s="183"/>
      <c r="HE9" s="183"/>
      <c r="HF9" s="183"/>
      <c r="HG9" s="183"/>
      <c r="HH9" s="183"/>
      <c r="HI9" s="183"/>
      <c r="HJ9" s="183"/>
      <c r="HK9" s="183"/>
      <c r="HL9" s="183"/>
      <c r="HM9" s="183"/>
      <c r="HN9" s="183"/>
      <c r="HO9" s="183"/>
      <c r="HP9" s="183"/>
      <c r="HQ9" s="183"/>
      <c r="HR9" s="183"/>
      <c r="HS9" s="183"/>
      <c r="HT9" s="183"/>
      <c r="HU9" s="183"/>
      <c r="HV9" s="183"/>
      <c r="HW9" s="183"/>
      <c r="HX9" s="183"/>
      <c r="HY9" s="183"/>
      <c r="HZ9" s="183"/>
      <c r="IA9" s="183"/>
      <c r="IB9" s="183"/>
      <c r="IC9" s="183"/>
      <c r="ID9" s="183"/>
      <c r="IE9" s="183"/>
      <c r="IF9" s="183"/>
    </row>
    <row r="10" spans="1:240" s="182" customFormat="1" ht="33" customHeight="1" x14ac:dyDescent="0.2">
      <c r="A10" s="189"/>
      <c r="B10" s="181">
        <v>1</v>
      </c>
      <c r="C10" s="188" t="str">
        <f>+'Cap Elec'!B5</f>
        <v>Capacitación Electoral en el proceso electoral 2017-2018</v>
      </c>
      <c r="D10" s="187"/>
      <c r="E10" s="186"/>
      <c r="F10" s="185">
        <f>+'Cap Elec'!F59</f>
        <v>2495309</v>
      </c>
      <c r="G10" s="185">
        <f>+'Cap Elec'!G59</f>
        <v>0</v>
      </c>
      <c r="H10" s="185">
        <f>+'Cap Elec'!H59</f>
        <v>44975.666666666672</v>
      </c>
      <c r="I10" s="185">
        <f>+'Cap Elec'!I59</f>
        <v>0</v>
      </c>
      <c r="J10" s="185">
        <f>+'Cap Elec'!J59</f>
        <v>32666.666666666672</v>
      </c>
      <c r="K10" s="185">
        <f>+'Cap Elec'!K59</f>
        <v>32666.666666666672</v>
      </c>
      <c r="L10" s="185">
        <f>+'Cap Elec'!L59</f>
        <v>1000</v>
      </c>
      <c r="M10" s="185">
        <f>+'Cap Elec'!M59</f>
        <v>4000</v>
      </c>
      <c r="N10" s="185">
        <f>+'Cap Elec'!N59</f>
        <v>1901000</v>
      </c>
      <c r="O10" s="185">
        <f>+'Cap Elec'!O59</f>
        <v>118000</v>
      </c>
      <c r="P10" s="185">
        <f>+'Cap Elec'!P59</f>
        <v>92833.333333333328</v>
      </c>
      <c r="Q10" s="185">
        <f>+'Cap Elec'!Q59</f>
        <v>192333.33333333334</v>
      </c>
      <c r="R10" s="185">
        <f>+'Cap Elec'!R59</f>
        <v>75833.333333333343</v>
      </c>
      <c r="S10" s="179">
        <f t="shared" ref="S10:S18" si="0">SUM(G10:R10)</f>
        <v>2495309.0000000005</v>
      </c>
      <c r="T10" s="184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3"/>
      <c r="AO10" s="183"/>
      <c r="AP10" s="183"/>
      <c r="AQ10" s="183"/>
      <c r="AR10" s="183"/>
      <c r="AS10" s="183"/>
      <c r="AT10" s="183"/>
      <c r="AU10" s="183"/>
      <c r="AV10" s="183"/>
      <c r="AW10" s="183"/>
      <c r="AX10" s="183"/>
      <c r="AY10" s="183"/>
      <c r="AZ10" s="183"/>
      <c r="BA10" s="183"/>
      <c r="BB10" s="183"/>
      <c r="BC10" s="183"/>
      <c r="BD10" s="183"/>
      <c r="BE10" s="183"/>
      <c r="BF10" s="183"/>
      <c r="BG10" s="183"/>
      <c r="BH10" s="183"/>
      <c r="BI10" s="183"/>
      <c r="BJ10" s="183"/>
      <c r="BK10" s="183"/>
      <c r="BL10" s="183"/>
      <c r="BM10" s="183"/>
      <c r="BN10" s="183"/>
      <c r="BO10" s="183"/>
      <c r="BP10" s="183"/>
      <c r="BQ10" s="183"/>
      <c r="BR10" s="183"/>
      <c r="BS10" s="183"/>
      <c r="BT10" s="183"/>
      <c r="BU10" s="183"/>
      <c r="BV10" s="183"/>
      <c r="BW10" s="183"/>
      <c r="BX10" s="183"/>
      <c r="BY10" s="183"/>
      <c r="BZ10" s="183"/>
      <c r="CA10" s="183"/>
      <c r="CB10" s="183"/>
      <c r="CC10" s="183"/>
      <c r="CD10" s="183"/>
      <c r="CE10" s="183"/>
      <c r="CF10" s="183"/>
      <c r="CG10" s="183"/>
      <c r="CH10" s="183"/>
      <c r="CI10" s="183"/>
      <c r="CJ10" s="183"/>
      <c r="CK10" s="183"/>
      <c r="CL10" s="183"/>
      <c r="CM10" s="183"/>
      <c r="CN10" s="183"/>
      <c r="CO10" s="183"/>
      <c r="CP10" s="183"/>
      <c r="CQ10" s="183"/>
      <c r="CR10" s="183"/>
      <c r="CS10" s="183"/>
      <c r="CT10" s="183"/>
      <c r="CU10" s="183"/>
      <c r="CV10" s="183"/>
      <c r="CW10" s="183"/>
      <c r="CX10" s="183"/>
      <c r="CY10" s="183"/>
      <c r="CZ10" s="183"/>
      <c r="DA10" s="183"/>
      <c r="DB10" s="183"/>
      <c r="DC10" s="183"/>
      <c r="DD10" s="183"/>
      <c r="DE10" s="183"/>
      <c r="DF10" s="183"/>
      <c r="DG10" s="183"/>
      <c r="DH10" s="183"/>
      <c r="DI10" s="183"/>
      <c r="DJ10" s="183"/>
      <c r="DK10" s="183"/>
      <c r="DL10" s="183"/>
      <c r="DM10" s="183"/>
      <c r="DN10" s="183"/>
      <c r="DO10" s="183"/>
      <c r="DP10" s="183"/>
      <c r="DQ10" s="183"/>
      <c r="DR10" s="183"/>
      <c r="DS10" s="183"/>
      <c r="DT10" s="183"/>
      <c r="DU10" s="183"/>
      <c r="DV10" s="183"/>
      <c r="DW10" s="183"/>
      <c r="DX10" s="183"/>
      <c r="DY10" s="183"/>
      <c r="DZ10" s="183"/>
      <c r="EA10" s="183"/>
      <c r="EB10" s="183"/>
      <c r="EC10" s="183"/>
      <c r="ED10" s="183"/>
      <c r="EE10" s="183"/>
      <c r="EF10" s="183"/>
      <c r="EG10" s="183"/>
      <c r="EH10" s="183"/>
      <c r="EI10" s="183"/>
      <c r="EJ10" s="183"/>
      <c r="EK10" s="183"/>
      <c r="EL10" s="183"/>
      <c r="EM10" s="183"/>
      <c r="EN10" s="183"/>
      <c r="EO10" s="183"/>
      <c r="EP10" s="183"/>
      <c r="EQ10" s="183"/>
      <c r="ER10" s="183"/>
      <c r="ES10" s="183"/>
      <c r="ET10" s="183"/>
      <c r="EU10" s="183"/>
      <c r="EV10" s="183"/>
      <c r="EW10" s="183"/>
      <c r="EX10" s="183"/>
      <c r="EY10" s="183"/>
      <c r="EZ10" s="183"/>
      <c r="FA10" s="183"/>
      <c r="FB10" s="183"/>
      <c r="FC10" s="183"/>
      <c r="FD10" s="183"/>
      <c r="FE10" s="183"/>
      <c r="FF10" s="183"/>
      <c r="FG10" s="183"/>
      <c r="FH10" s="183"/>
      <c r="FI10" s="183"/>
      <c r="FJ10" s="183"/>
      <c r="FK10" s="183"/>
      <c r="FL10" s="183"/>
      <c r="FM10" s="183"/>
      <c r="FN10" s="183"/>
      <c r="FO10" s="183"/>
      <c r="FP10" s="183"/>
      <c r="FQ10" s="183"/>
      <c r="FR10" s="183"/>
      <c r="FS10" s="183"/>
      <c r="FT10" s="183"/>
      <c r="FU10" s="183"/>
      <c r="FV10" s="183"/>
      <c r="FW10" s="183"/>
      <c r="FX10" s="183"/>
      <c r="FY10" s="183"/>
      <c r="FZ10" s="183"/>
      <c r="GA10" s="183"/>
      <c r="GB10" s="183"/>
      <c r="GC10" s="183"/>
      <c r="GD10" s="183"/>
      <c r="GE10" s="183"/>
      <c r="GF10" s="183"/>
      <c r="GG10" s="183"/>
      <c r="GH10" s="183"/>
      <c r="GI10" s="183"/>
      <c r="GJ10" s="183"/>
      <c r="GK10" s="183"/>
      <c r="GL10" s="183"/>
      <c r="GM10" s="183"/>
      <c r="GN10" s="183"/>
      <c r="GO10" s="183"/>
      <c r="GP10" s="183"/>
      <c r="GQ10" s="183"/>
      <c r="GR10" s="183"/>
      <c r="GS10" s="183"/>
      <c r="GT10" s="183"/>
      <c r="GU10" s="183"/>
      <c r="GV10" s="183"/>
      <c r="GW10" s="183"/>
      <c r="GX10" s="183"/>
      <c r="GY10" s="183"/>
      <c r="GZ10" s="183"/>
      <c r="HA10" s="183"/>
      <c r="HB10" s="183"/>
      <c r="HC10" s="183"/>
      <c r="HD10" s="183"/>
      <c r="HE10" s="183"/>
      <c r="HF10" s="183"/>
      <c r="HG10" s="183"/>
      <c r="HH10" s="183"/>
      <c r="HI10" s="183"/>
      <c r="HJ10" s="183"/>
      <c r="HK10" s="183"/>
      <c r="HL10" s="183"/>
      <c r="HM10" s="183"/>
      <c r="HN10" s="183"/>
      <c r="HO10" s="183"/>
      <c r="HP10" s="183"/>
      <c r="HQ10" s="183"/>
      <c r="HR10" s="183"/>
      <c r="HS10" s="183"/>
      <c r="HT10" s="183"/>
      <c r="HU10" s="183"/>
      <c r="HV10" s="183"/>
      <c r="HW10" s="183"/>
      <c r="HX10" s="183"/>
      <c r="HY10" s="183"/>
      <c r="HZ10" s="183"/>
      <c r="IA10" s="183"/>
      <c r="IB10" s="183"/>
      <c r="IC10" s="183"/>
      <c r="ID10" s="183"/>
      <c r="IE10" s="183"/>
      <c r="IF10" s="183"/>
    </row>
    <row r="11" spans="1:240" s="182" customFormat="1" ht="33" customHeight="1" x14ac:dyDescent="0.2">
      <c r="A11" s="189"/>
      <c r="B11" s="181">
        <v>2</v>
      </c>
      <c r="C11" s="188" t="str">
        <f>+'Eval y seg.'!B5</f>
        <v>Evaluación y Seguimiento</v>
      </c>
      <c r="D11" s="187"/>
      <c r="E11" s="186"/>
      <c r="F11" s="185">
        <f>+'Eval y seg.'!D53</f>
        <v>0</v>
      </c>
      <c r="G11" s="185">
        <f>+'Eval y seg.'!E53</f>
        <v>0</v>
      </c>
      <c r="H11" s="185">
        <f>+'Eval y seg.'!F53</f>
        <v>0</v>
      </c>
      <c r="I11" s="185">
        <f>+'Eval y seg.'!G53</f>
        <v>0</v>
      </c>
      <c r="J11" s="185">
        <f>+'Eval y seg.'!H53</f>
        <v>0</v>
      </c>
      <c r="K11" s="185">
        <f>+'Eval y seg.'!I53</f>
        <v>0</v>
      </c>
      <c r="L11" s="185">
        <f>+'Eval y seg.'!J53</f>
        <v>0</v>
      </c>
      <c r="M11" s="185">
        <f>+'Eval y seg.'!K53</f>
        <v>0</v>
      </c>
      <c r="N11" s="185">
        <f>+'Eval y seg.'!L53</f>
        <v>0</v>
      </c>
      <c r="O11" s="185">
        <f>+'Eval y seg.'!M53</f>
        <v>0</v>
      </c>
      <c r="P11" s="185">
        <f>+'Eval y seg.'!N53</f>
        <v>0</v>
      </c>
      <c r="Q11" s="185">
        <f>+'Eval y seg.'!O53</f>
        <v>0</v>
      </c>
      <c r="R11" s="185">
        <f>+'Eval y seg.'!P53</f>
        <v>0</v>
      </c>
      <c r="S11" s="179">
        <f t="shared" si="0"/>
        <v>0</v>
      </c>
      <c r="T11" s="184"/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183"/>
      <c r="AH11" s="183"/>
      <c r="AI11" s="183"/>
      <c r="AJ11" s="183"/>
      <c r="AK11" s="183"/>
      <c r="AL11" s="183"/>
      <c r="AM11" s="183"/>
      <c r="AN11" s="183"/>
      <c r="AO11" s="183"/>
      <c r="AP11" s="183"/>
      <c r="AQ11" s="183"/>
      <c r="AR11" s="183"/>
      <c r="AS11" s="183"/>
      <c r="AT11" s="183"/>
      <c r="AU11" s="183"/>
      <c r="AV11" s="183"/>
      <c r="AW11" s="183"/>
      <c r="AX11" s="183"/>
      <c r="AY11" s="183"/>
      <c r="AZ11" s="183"/>
      <c r="BA11" s="183"/>
      <c r="BB11" s="183"/>
      <c r="BC11" s="183"/>
      <c r="BD11" s="183"/>
      <c r="BE11" s="183"/>
      <c r="BF11" s="183"/>
      <c r="BG11" s="183"/>
      <c r="BH11" s="183"/>
      <c r="BI11" s="183"/>
      <c r="BJ11" s="183"/>
      <c r="BK11" s="183"/>
      <c r="BL11" s="183"/>
      <c r="BM11" s="183"/>
      <c r="BN11" s="183"/>
      <c r="BO11" s="183"/>
      <c r="BP11" s="183"/>
      <c r="BQ11" s="183"/>
      <c r="BR11" s="183"/>
      <c r="BS11" s="183"/>
      <c r="BT11" s="183"/>
      <c r="BU11" s="183"/>
      <c r="BV11" s="183"/>
      <c r="BW11" s="183"/>
      <c r="BX11" s="183"/>
      <c r="BY11" s="183"/>
      <c r="BZ11" s="183"/>
      <c r="CA11" s="183"/>
      <c r="CB11" s="183"/>
      <c r="CC11" s="183"/>
      <c r="CD11" s="183"/>
      <c r="CE11" s="183"/>
      <c r="CF11" s="183"/>
      <c r="CG11" s="183"/>
      <c r="CH11" s="183"/>
      <c r="CI11" s="183"/>
      <c r="CJ11" s="183"/>
      <c r="CK11" s="183"/>
      <c r="CL11" s="183"/>
      <c r="CM11" s="183"/>
      <c r="CN11" s="183"/>
      <c r="CO11" s="183"/>
      <c r="CP11" s="183"/>
      <c r="CQ11" s="183"/>
      <c r="CR11" s="183"/>
      <c r="CS11" s="183"/>
      <c r="CT11" s="183"/>
      <c r="CU11" s="183"/>
      <c r="CV11" s="183"/>
      <c r="CW11" s="183"/>
      <c r="CX11" s="183"/>
      <c r="CY11" s="183"/>
      <c r="CZ11" s="183"/>
      <c r="DA11" s="183"/>
      <c r="DB11" s="183"/>
      <c r="DC11" s="183"/>
      <c r="DD11" s="183"/>
      <c r="DE11" s="183"/>
      <c r="DF11" s="183"/>
      <c r="DG11" s="183"/>
      <c r="DH11" s="183"/>
      <c r="DI11" s="183"/>
      <c r="DJ11" s="183"/>
      <c r="DK11" s="183"/>
      <c r="DL11" s="183"/>
      <c r="DM11" s="183"/>
      <c r="DN11" s="183"/>
      <c r="DO11" s="183"/>
      <c r="DP11" s="183"/>
      <c r="DQ11" s="183"/>
      <c r="DR11" s="183"/>
      <c r="DS11" s="183"/>
      <c r="DT11" s="183"/>
      <c r="DU11" s="183"/>
      <c r="DV11" s="183"/>
      <c r="DW11" s="183"/>
      <c r="DX11" s="183"/>
      <c r="DY11" s="183"/>
      <c r="DZ11" s="183"/>
      <c r="EA11" s="183"/>
      <c r="EB11" s="183"/>
      <c r="EC11" s="183"/>
      <c r="ED11" s="183"/>
      <c r="EE11" s="183"/>
      <c r="EF11" s="183"/>
      <c r="EG11" s="183"/>
      <c r="EH11" s="183"/>
      <c r="EI11" s="183"/>
      <c r="EJ11" s="183"/>
      <c r="EK11" s="183"/>
      <c r="EL11" s="183"/>
      <c r="EM11" s="183"/>
      <c r="EN11" s="183"/>
      <c r="EO11" s="183"/>
      <c r="EP11" s="183"/>
      <c r="EQ11" s="183"/>
      <c r="ER11" s="183"/>
      <c r="ES11" s="183"/>
      <c r="ET11" s="183"/>
      <c r="EU11" s="183"/>
      <c r="EV11" s="183"/>
      <c r="EW11" s="183"/>
      <c r="EX11" s="183"/>
      <c r="EY11" s="183"/>
      <c r="EZ11" s="183"/>
      <c r="FA11" s="183"/>
      <c r="FB11" s="183"/>
      <c r="FC11" s="183"/>
      <c r="FD11" s="183"/>
      <c r="FE11" s="183"/>
      <c r="FF11" s="183"/>
      <c r="FG11" s="183"/>
      <c r="FH11" s="183"/>
      <c r="FI11" s="183"/>
      <c r="FJ11" s="183"/>
      <c r="FK11" s="183"/>
      <c r="FL11" s="183"/>
      <c r="FM11" s="183"/>
      <c r="FN11" s="183"/>
      <c r="FO11" s="183"/>
      <c r="FP11" s="183"/>
      <c r="FQ11" s="183"/>
      <c r="FR11" s="183"/>
      <c r="FS11" s="183"/>
      <c r="FT11" s="183"/>
      <c r="FU11" s="183"/>
      <c r="FV11" s="183"/>
      <c r="FW11" s="183"/>
      <c r="FX11" s="183"/>
      <c r="FY11" s="183"/>
      <c r="FZ11" s="183"/>
      <c r="GA11" s="183"/>
      <c r="GB11" s="183"/>
      <c r="GC11" s="183"/>
      <c r="GD11" s="183"/>
      <c r="GE11" s="183"/>
      <c r="GF11" s="183"/>
      <c r="GG11" s="183"/>
      <c r="GH11" s="183"/>
      <c r="GI11" s="183"/>
      <c r="GJ11" s="183"/>
      <c r="GK11" s="183"/>
      <c r="GL11" s="183"/>
      <c r="GM11" s="183"/>
      <c r="GN11" s="183"/>
      <c r="GO11" s="183"/>
      <c r="GP11" s="183"/>
      <c r="GQ11" s="183"/>
      <c r="GR11" s="183"/>
      <c r="GS11" s="183"/>
      <c r="GT11" s="183"/>
      <c r="GU11" s="183"/>
      <c r="GV11" s="183"/>
      <c r="GW11" s="183"/>
      <c r="GX11" s="183"/>
      <c r="GY11" s="183"/>
      <c r="GZ11" s="183"/>
      <c r="HA11" s="183"/>
      <c r="HB11" s="183"/>
      <c r="HC11" s="183"/>
      <c r="HD11" s="183"/>
      <c r="HE11" s="183"/>
      <c r="HF11" s="183"/>
      <c r="HG11" s="183"/>
      <c r="HH11" s="183"/>
      <c r="HI11" s="183"/>
      <c r="HJ11" s="183"/>
      <c r="HK11" s="183"/>
      <c r="HL11" s="183"/>
      <c r="HM11" s="183"/>
      <c r="HN11" s="183"/>
      <c r="HO11" s="183"/>
      <c r="HP11" s="183"/>
      <c r="HQ11" s="183"/>
      <c r="HR11" s="183"/>
      <c r="HS11" s="183"/>
      <c r="HT11" s="183"/>
      <c r="HU11" s="183"/>
      <c r="HV11" s="183"/>
      <c r="HW11" s="183"/>
      <c r="HX11" s="183"/>
      <c r="HY11" s="183"/>
      <c r="HZ11" s="183"/>
      <c r="IA11" s="183"/>
      <c r="IB11" s="183"/>
      <c r="IC11" s="183"/>
      <c r="ID11" s="183"/>
      <c r="IE11" s="183"/>
      <c r="IF11" s="183"/>
    </row>
    <row r="12" spans="1:240" s="182" customFormat="1" ht="33" customHeight="1" x14ac:dyDescent="0.2">
      <c r="A12" s="189"/>
      <c r="B12" s="181">
        <v>3</v>
      </c>
      <c r="C12" s="188" t="str">
        <f>+'Plataforma Virtual'!B5</f>
        <v>Plataforma virtual de Educación Cívica</v>
      </c>
      <c r="D12" s="187"/>
      <c r="E12" s="186"/>
      <c r="F12" s="185">
        <f>+'Plataforma Virtual'!F19</f>
        <v>434800</v>
      </c>
      <c r="G12" s="185">
        <f>+'Plataforma Virtual'!G19</f>
        <v>400</v>
      </c>
      <c r="H12" s="185">
        <f>+'Plataforma Virtual'!H19</f>
        <v>400</v>
      </c>
      <c r="I12" s="185">
        <f>+'Plataforma Virtual'!I19</f>
        <v>115400</v>
      </c>
      <c r="J12" s="185">
        <f>+'Plataforma Virtual'!J19</f>
        <v>100400</v>
      </c>
      <c r="K12" s="185">
        <f>+'Plataforma Virtual'!K19</f>
        <v>115400</v>
      </c>
      <c r="L12" s="185">
        <f>+'Plataforma Virtual'!L19</f>
        <v>400</v>
      </c>
      <c r="M12" s="185">
        <f>+'Plataforma Virtual'!M19</f>
        <v>50400</v>
      </c>
      <c r="N12" s="185">
        <f>+'Plataforma Virtual'!N19</f>
        <v>50400</v>
      </c>
      <c r="O12" s="185">
        <f>+'Plataforma Virtual'!O19</f>
        <v>400</v>
      </c>
      <c r="P12" s="185">
        <f>+'Plataforma Virtual'!P19</f>
        <v>400</v>
      </c>
      <c r="Q12" s="185">
        <f>+'Plataforma Virtual'!Q19</f>
        <v>400</v>
      </c>
      <c r="R12" s="185">
        <f>+'Plataforma Virtual'!R19</f>
        <v>400</v>
      </c>
      <c r="S12" s="179">
        <f t="shared" si="0"/>
        <v>434800</v>
      </c>
      <c r="T12" s="184"/>
      <c r="U12" s="183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183"/>
      <c r="AG12" s="183"/>
      <c r="AH12" s="183"/>
      <c r="AI12" s="183"/>
      <c r="AJ12" s="183"/>
      <c r="AK12" s="183"/>
      <c r="AL12" s="183"/>
      <c r="AM12" s="183"/>
      <c r="AN12" s="183"/>
      <c r="AO12" s="183"/>
      <c r="AP12" s="183"/>
      <c r="AQ12" s="183"/>
      <c r="AR12" s="183"/>
      <c r="AS12" s="183"/>
      <c r="AT12" s="183"/>
      <c r="AU12" s="183"/>
      <c r="AV12" s="183"/>
      <c r="AW12" s="183"/>
      <c r="AX12" s="183"/>
      <c r="AY12" s="183"/>
      <c r="AZ12" s="183"/>
      <c r="BA12" s="183"/>
      <c r="BB12" s="183"/>
      <c r="BC12" s="183"/>
      <c r="BD12" s="183"/>
      <c r="BE12" s="183"/>
      <c r="BF12" s="183"/>
      <c r="BG12" s="183"/>
      <c r="BH12" s="183"/>
      <c r="BI12" s="183"/>
      <c r="BJ12" s="183"/>
      <c r="BK12" s="183"/>
      <c r="BL12" s="183"/>
      <c r="BM12" s="183"/>
      <c r="BN12" s="183"/>
      <c r="BO12" s="183"/>
      <c r="BP12" s="183"/>
      <c r="BQ12" s="183"/>
      <c r="BR12" s="183"/>
      <c r="BS12" s="183"/>
      <c r="BT12" s="183"/>
      <c r="BU12" s="183"/>
      <c r="BV12" s="183"/>
      <c r="BW12" s="183"/>
      <c r="BX12" s="183"/>
      <c r="BY12" s="183"/>
      <c r="BZ12" s="183"/>
      <c r="CA12" s="183"/>
      <c r="CB12" s="183"/>
      <c r="CC12" s="183"/>
      <c r="CD12" s="183"/>
      <c r="CE12" s="183"/>
      <c r="CF12" s="183"/>
      <c r="CG12" s="183"/>
      <c r="CH12" s="183"/>
      <c r="CI12" s="183"/>
      <c r="CJ12" s="183"/>
      <c r="CK12" s="183"/>
      <c r="CL12" s="183"/>
      <c r="CM12" s="183"/>
      <c r="CN12" s="183"/>
      <c r="CO12" s="183"/>
      <c r="CP12" s="183"/>
      <c r="CQ12" s="183"/>
      <c r="CR12" s="183"/>
      <c r="CS12" s="183"/>
      <c r="CT12" s="183"/>
      <c r="CU12" s="183"/>
      <c r="CV12" s="183"/>
      <c r="CW12" s="183"/>
      <c r="CX12" s="183"/>
      <c r="CY12" s="183"/>
      <c r="CZ12" s="183"/>
      <c r="DA12" s="183"/>
      <c r="DB12" s="183"/>
      <c r="DC12" s="183"/>
      <c r="DD12" s="183"/>
      <c r="DE12" s="183"/>
      <c r="DF12" s="183"/>
      <c r="DG12" s="183"/>
      <c r="DH12" s="183"/>
      <c r="DI12" s="183"/>
      <c r="DJ12" s="183"/>
      <c r="DK12" s="183"/>
      <c r="DL12" s="183"/>
      <c r="DM12" s="183"/>
      <c r="DN12" s="183"/>
      <c r="DO12" s="183"/>
      <c r="DP12" s="183"/>
      <c r="DQ12" s="183"/>
      <c r="DR12" s="183"/>
      <c r="DS12" s="183"/>
      <c r="DT12" s="183"/>
      <c r="DU12" s="183"/>
      <c r="DV12" s="183"/>
      <c r="DW12" s="183"/>
      <c r="DX12" s="183"/>
      <c r="DY12" s="183"/>
      <c r="DZ12" s="183"/>
      <c r="EA12" s="183"/>
      <c r="EB12" s="183"/>
      <c r="EC12" s="183"/>
      <c r="ED12" s="183"/>
      <c r="EE12" s="183"/>
      <c r="EF12" s="183"/>
      <c r="EG12" s="183"/>
      <c r="EH12" s="183"/>
      <c r="EI12" s="183"/>
      <c r="EJ12" s="183"/>
      <c r="EK12" s="183"/>
      <c r="EL12" s="183"/>
      <c r="EM12" s="183"/>
      <c r="EN12" s="183"/>
      <c r="EO12" s="183"/>
      <c r="EP12" s="183"/>
      <c r="EQ12" s="183"/>
      <c r="ER12" s="183"/>
      <c r="ES12" s="183"/>
      <c r="ET12" s="183"/>
      <c r="EU12" s="183"/>
      <c r="EV12" s="183"/>
      <c r="EW12" s="183"/>
      <c r="EX12" s="183"/>
      <c r="EY12" s="183"/>
      <c r="EZ12" s="183"/>
      <c r="FA12" s="183"/>
      <c r="FB12" s="183"/>
      <c r="FC12" s="183"/>
      <c r="FD12" s="183"/>
      <c r="FE12" s="183"/>
      <c r="FF12" s="183"/>
      <c r="FG12" s="183"/>
      <c r="FH12" s="183"/>
      <c r="FI12" s="183"/>
      <c r="FJ12" s="183"/>
      <c r="FK12" s="183"/>
      <c r="FL12" s="183"/>
      <c r="FM12" s="183"/>
      <c r="FN12" s="183"/>
      <c r="FO12" s="183"/>
      <c r="FP12" s="183"/>
      <c r="FQ12" s="183"/>
      <c r="FR12" s="183"/>
      <c r="FS12" s="183"/>
      <c r="FT12" s="183"/>
      <c r="FU12" s="183"/>
      <c r="FV12" s="183"/>
      <c r="FW12" s="183"/>
      <c r="FX12" s="183"/>
      <c r="FY12" s="183"/>
      <c r="FZ12" s="183"/>
      <c r="GA12" s="183"/>
      <c r="GB12" s="183"/>
      <c r="GC12" s="183"/>
      <c r="GD12" s="183"/>
      <c r="GE12" s="183"/>
      <c r="GF12" s="183"/>
      <c r="GG12" s="183"/>
      <c r="GH12" s="183"/>
      <c r="GI12" s="183"/>
      <c r="GJ12" s="183"/>
      <c r="GK12" s="183"/>
      <c r="GL12" s="183"/>
      <c r="GM12" s="183"/>
      <c r="GN12" s="183"/>
      <c r="GO12" s="183"/>
      <c r="GP12" s="183"/>
      <c r="GQ12" s="183"/>
      <c r="GR12" s="183"/>
      <c r="GS12" s="183"/>
      <c r="GT12" s="183"/>
      <c r="GU12" s="183"/>
      <c r="GV12" s="183"/>
      <c r="GW12" s="183"/>
      <c r="GX12" s="183"/>
      <c r="GY12" s="183"/>
      <c r="GZ12" s="183"/>
      <c r="HA12" s="183"/>
      <c r="HB12" s="183"/>
      <c r="HC12" s="183"/>
      <c r="HD12" s="183"/>
      <c r="HE12" s="183"/>
      <c r="HF12" s="183"/>
      <c r="HG12" s="183"/>
      <c r="HH12" s="183"/>
      <c r="HI12" s="183"/>
      <c r="HJ12" s="183"/>
      <c r="HK12" s="183"/>
      <c r="HL12" s="183"/>
      <c r="HM12" s="183"/>
      <c r="HN12" s="183"/>
      <c r="HO12" s="183"/>
      <c r="HP12" s="183"/>
      <c r="HQ12" s="183"/>
      <c r="HR12" s="183"/>
      <c r="HS12" s="183"/>
      <c r="HT12" s="183"/>
      <c r="HU12" s="183"/>
      <c r="HV12" s="183"/>
      <c r="HW12" s="183"/>
      <c r="HX12" s="183"/>
      <c r="HY12" s="183"/>
      <c r="HZ12" s="183"/>
      <c r="IA12" s="183"/>
      <c r="IB12" s="183"/>
      <c r="IC12" s="183"/>
      <c r="ID12" s="183"/>
      <c r="IE12" s="183"/>
      <c r="IF12" s="183"/>
    </row>
    <row r="13" spans="1:240" s="182" customFormat="1" ht="33" customHeight="1" x14ac:dyDescent="0.2">
      <c r="A13" s="189"/>
      <c r="B13" s="181">
        <v>4</v>
      </c>
      <c r="C13" s="188" t="str">
        <f>+'Cultura Politica'!B5</f>
        <v>Cultura Política Democrática</v>
      </c>
      <c r="D13" s="187"/>
      <c r="E13" s="186"/>
      <c r="F13" s="185">
        <f>+'Cultura Politica'!F60</f>
        <v>2950960</v>
      </c>
      <c r="G13" s="185">
        <f>+'Cultura Politica'!G60</f>
        <v>183075</v>
      </c>
      <c r="H13" s="185">
        <f>+'Cultura Politica'!H60</f>
        <v>48000</v>
      </c>
      <c r="I13" s="185">
        <f>+'Cultura Politica'!I60</f>
        <v>1587143.3333333333</v>
      </c>
      <c r="J13" s="185">
        <f>+'Cultura Politica'!J60</f>
        <v>13000</v>
      </c>
      <c r="K13" s="185">
        <f>+'Cultura Politica'!K60</f>
        <v>29000</v>
      </c>
      <c r="L13" s="185">
        <f>+'Cultura Politica'!L60</f>
        <v>369333.33333333337</v>
      </c>
      <c r="M13" s="185">
        <f>+'Cultura Politica'!M60</f>
        <v>165075</v>
      </c>
      <c r="N13" s="185">
        <f>+'Cultura Politica'!N60</f>
        <v>182000</v>
      </c>
      <c r="O13" s="185">
        <f>+'Cultura Politica'!O60</f>
        <v>194333.33333333334</v>
      </c>
      <c r="P13" s="185">
        <f>+'Cultura Politica'!P60</f>
        <v>154000</v>
      </c>
      <c r="Q13" s="185">
        <f>+'Cultura Politica'!Q60</f>
        <v>13000</v>
      </c>
      <c r="R13" s="185">
        <f>+'Cultura Politica'!R60</f>
        <v>13000</v>
      </c>
      <c r="S13" s="179">
        <f t="shared" si="0"/>
        <v>2950960</v>
      </c>
      <c r="T13" s="184"/>
      <c r="U13" s="183"/>
      <c r="V13" s="183"/>
      <c r="W13" s="183"/>
      <c r="X13" s="183"/>
      <c r="Y13" s="183"/>
      <c r="Z13" s="183"/>
      <c r="AA13" s="183"/>
      <c r="AB13" s="183"/>
      <c r="AC13" s="183"/>
      <c r="AD13" s="183"/>
      <c r="AE13" s="183"/>
      <c r="AF13" s="183"/>
      <c r="AG13" s="183"/>
      <c r="AH13" s="183"/>
      <c r="AI13" s="183"/>
      <c r="AJ13" s="183"/>
      <c r="AK13" s="183"/>
      <c r="AL13" s="183"/>
      <c r="AM13" s="183"/>
      <c r="AN13" s="183"/>
      <c r="AO13" s="183"/>
      <c r="AP13" s="183"/>
      <c r="AQ13" s="183"/>
      <c r="AR13" s="183"/>
      <c r="AS13" s="183"/>
      <c r="AT13" s="183"/>
      <c r="AU13" s="183"/>
      <c r="AV13" s="183"/>
      <c r="AW13" s="183"/>
      <c r="AX13" s="183"/>
      <c r="AY13" s="183"/>
      <c r="AZ13" s="183"/>
      <c r="BA13" s="183"/>
      <c r="BB13" s="183"/>
      <c r="BC13" s="183"/>
      <c r="BD13" s="183"/>
      <c r="BE13" s="183"/>
      <c r="BF13" s="183"/>
      <c r="BG13" s="183"/>
      <c r="BH13" s="183"/>
      <c r="BI13" s="183"/>
      <c r="BJ13" s="183"/>
      <c r="BK13" s="183"/>
      <c r="BL13" s="183"/>
      <c r="BM13" s="183"/>
      <c r="BN13" s="183"/>
      <c r="BO13" s="183"/>
      <c r="BP13" s="183"/>
      <c r="BQ13" s="183"/>
      <c r="BR13" s="183"/>
      <c r="BS13" s="183"/>
      <c r="BT13" s="183"/>
      <c r="BU13" s="183"/>
      <c r="BV13" s="183"/>
      <c r="BW13" s="183"/>
      <c r="BX13" s="183"/>
      <c r="BY13" s="183"/>
      <c r="BZ13" s="183"/>
      <c r="CA13" s="183"/>
      <c r="CB13" s="183"/>
      <c r="CC13" s="183"/>
      <c r="CD13" s="183"/>
      <c r="CE13" s="183"/>
      <c r="CF13" s="183"/>
      <c r="CG13" s="183"/>
      <c r="CH13" s="183"/>
      <c r="CI13" s="183"/>
      <c r="CJ13" s="183"/>
      <c r="CK13" s="183"/>
      <c r="CL13" s="183"/>
      <c r="CM13" s="183"/>
      <c r="CN13" s="183"/>
      <c r="CO13" s="183"/>
      <c r="CP13" s="183"/>
      <c r="CQ13" s="183"/>
      <c r="CR13" s="183"/>
      <c r="CS13" s="183"/>
      <c r="CT13" s="183"/>
      <c r="CU13" s="183"/>
      <c r="CV13" s="183"/>
      <c r="CW13" s="183"/>
      <c r="CX13" s="183"/>
      <c r="CY13" s="183"/>
      <c r="CZ13" s="183"/>
      <c r="DA13" s="183"/>
      <c r="DB13" s="183"/>
      <c r="DC13" s="183"/>
      <c r="DD13" s="183"/>
      <c r="DE13" s="183"/>
      <c r="DF13" s="183"/>
      <c r="DG13" s="183"/>
      <c r="DH13" s="183"/>
      <c r="DI13" s="183"/>
      <c r="DJ13" s="183"/>
      <c r="DK13" s="183"/>
      <c r="DL13" s="183"/>
      <c r="DM13" s="183"/>
      <c r="DN13" s="183"/>
      <c r="DO13" s="183"/>
      <c r="DP13" s="183"/>
      <c r="DQ13" s="183"/>
      <c r="DR13" s="183"/>
      <c r="DS13" s="183"/>
      <c r="DT13" s="183"/>
      <c r="DU13" s="183"/>
      <c r="DV13" s="183"/>
      <c r="DW13" s="183"/>
      <c r="DX13" s="183"/>
      <c r="DY13" s="183"/>
      <c r="DZ13" s="183"/>
      <c r="EA13" s="183"/>
      <c r="EB13" s="183"/>
      <c r="EC13" s="183"/>
      <c r="ED13" s="183"/>
      <c r="EE13" s="183"/>
      <c r="EF13" s="183"/>
      <c r="EG13" s="183"/>
      <c r="EH13" s="183"/>
      <c r="EI13" s="183"/>
      <c r="EJ13" s="183"/>
      <c r="EK13" s="183"/>
      <c r="EL13" s="183"/>
      <c r="EM13" s="183"/>
      <c r="EN13" s="183"/>
      <c r="EO13" s="183"/>
      <c r="EP13" s="183"/>
      <c r="EQ13" s="183"/>
      <c r="ER13" s="183"/>
      <c r="ES13" s="183"/>
      <c r="ET13" s="183"/>
      <c r="EU13" s="183"/>
      <c r="EV13" s="183"/>
      <c r="EW13" s="183"/>
      <c r="EX13" s="183"/>
      <c r="EY13" s="183"/>
      <c r="EZ13" s="183"/>
      <c r="FA13" s="183"/>
      <c r="FB13" s="183"/>
      <c r="FC13" s="183"/>
      <c r="FD13" s="183"/>
      <c r="FE13" s="183"/>
      <c r="FF13" s="183"/>
      <c r="FG13" s="183"/>
      <c r="FH13" s="183"/>
      <c r="FI13" s="183"/>
      <c r="FJ13" s="183"/>
      <c r="FK13" s="183"/>
      <c r="FL13" s="183"/>
      <c r="FM13" s="183"/>
      <c r="FN13" s="183"/>
      <c r="FO13" s="183"/>
      <c r="FP13" s="183"/>
      <c r="FQ13" s="183"/>
      <c r="FR13" s="183"/>
      <c r="FS13" s="183"/>
      <c r="FT13" s="183"/>
      <c r="FU13" s="183"/>
      <c r="FV13" s="183"/>
      <c r="FW13" s="183"/>
      <c r="FX13" s="183"/>
      <c r="FY13" s="183"/>
      <c r="FZ13" s="183"/>
      <c r="GA13" s="183"/>
      <c r="GB13" s="183"/>
      <c r="GC13" s="183"/>
      <c r="GD13" s="183"/>
      <c r="GE13" s="183"/>
      <c r="GF13" s="183"/>
      <c r="GG13" s="183"/>
      <c r="GH13" s="183"/>
      <c r="GI13" s="183"/>
      <c r="GJ13" s="183"/>
      <c r="GK13" s="183"/>
      <c r="GL13" s="183"/>
      <c r="GM13" s="183"/>
      <c r="GN13" s="183"/>
      <c r="GO13" s="183"/>
      <c r="GP13" s="183"/>
      <c r="GQ13" s="183"/>
      <c r="GR13" s="183"/>
      <c r="GS13" s="183"/>
      <c r="GT13" s="183"/>
      <c r="GU13" s="183"/>
      <c r="GV13" s="183"/>
      <c r="GW13" s="183"/>
      <c r="GX13" s="183"/>
      <c r="GY13" s="183"/>
      <c r="GZ13" s="183"/>
      <c r="HA13" s="183"/>
      <c r="HB13" s="183"/>
      <c r="HC13" s="183"/>
      <c r="HD13" s="183"/>
      <c r="HE13" s="183"/>
      <c r="HF13" s="183"/>
      <c r="HG13" s="183"/>
      <c r="HH13" s="183"/>
      <c r="HI13" s="183"/>
      <c r="HJ13" s="183"/>
      <c r="HK13" s="183"/>
      <c r="HL13" s="183"/>
      <c r="HM13" s="183"/>
      <c r="HN13" s="183"/>
      <c r="HO13" s="183"/>
      <c r="HP13" s="183"/>
      <c r="HQ13" s="183"/>
      <c r="HR13" s="183"/>
      <c r="HS13" s="183"/>
      <c r="HT13" s="183"/>
      <c r="HU13" s="183"/>
      <c r="HV13" s="183"/>
      <c r="HW13" s="183"/>
      <c r="HX13" s="183"/>
      <c r="HY13" s="183"/>
      <c r="HZ13" s="183"/>
      <c r="IA13" s="183"/>
      <c r="IB13" s="183"/>
      <c r="IC13" s="183"/>
      <c r="ID13" s="183"/>
      <c r="IE13" s="183"/>
      <c r="IF13" s="183"/>
    </row>
    <row r="14" spans="1:240" s="182" customFormat="1" ht="33" customHeight="1" x14ac:dyDescent="0.2">
      <c r="A14" s="189"/>
      <c r="B14" s="181">
        <v>5</v>
      </c>
      <c r="C14" s="188" t="str">
        <f>+'Ciclo Cine1'!B5</f>
        <v>Formación ciudadana y difusión de la cultura democrática con Ciclos de Cine</v>
      </c>
      <c r="D14" s="187"/>
      <c r="E14" s="186"/>
      <c r="F14" s="185">
        <f>+'Ciclo Cine1'!F42</f>
        <v>517000</v>
      </c>
      <c r="G14" s="185">
        <f>+'Ciclo Cine1'!G42</f>
        <v>15000</v>
      </c>
      <c r="H14" s="185">
        <f>+'Ciclo Cine1'!H42</f>
        <v>48500</v>
      </c>
      <c r="I14" s="185">
        <f>+'Ciclo Cine1'!I42</f>
        <v>180000</v>
      </c>
      <c r="J14" s="185">
        <f>+'Ciclo Cine1'!J42</f>
        <v>23000</v>
      </c>
      <c r="K14" s="185">
        <f>+'Ciclo Cine1'!K42</f>
        <v>16000</v>
      </c>
      <c r="L14" s="185">
        <f>+'Ciclo Cine1'!L42</f>
        <v>0</v>
      </c>
      <c r="M14" s="185">
        <f>+'Ciclo Cine1'!M42</f>
        <v>23000</v>
      </c>
      <c r="N14" s="185">
        <f>+'Ciclo Cine1'!N42</f>
        <v>32500</v>
      </c>
      <c r="O14" s="185">
        <f>+'Ciclo Cine1'!O42</f>
        <v>70000</v>
      </c>
      <c r="P14" s="185">
        <f>+'Ciclo Cine1'!P42</f>
        <v>105000</v>
      </c>
      <c r="Q14" s="185">
        <f>+'Ciclo Cine1'!Q42</f>
        <v>4000</v>
      </c>
      <c r="R14" s="185">
        <f>+'Ciclo Cine1'!R42</f>
        <v>0</v>
      </c>
      <c r="S14" s="179">
        <f t="shared" si="0"/>
        <v>517000</v>
      </c>
      <c r="T14" s="184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183"/>
      <c r="AL14" s="183"/>
      <c r="AM14" s="183"/>
      <c r="AN14" s="183"/>
      <c r="AO14" s="183"/>
      <c r="AP14" s="183"/>
      <c r="AQ14" s="183"/>
      <c r="AR14" s="183"/>
      <c r="AS14" s="183"/>
      <c r="AT14" s="183"/>
      <c r="AU14" s="183"/>
      <c r="AV14" s="183"/>
      <c r="AW14" s="183"/>
      <c r="AX14" s="183"/>
      <c r="AY14" s="183"/>
      <c r="AZ14" s="183"/>
      <c r="BA14" s="183"/>
      <c r="BB14" s="183"/>
      <c r="BC14" s="183"/>
      <c r="BD14" s="183"/>
      <c r="BE14" s="183"/>
      <c r="BF14" s="183"/>
      <c r="BG14" s="183"/>
      <c r="BH14" s="183"/>
      <c r="BI14" s="183"/>
      <c r="BJ14" s="183"/>
      <c r="BK14" s="183"/>
      <c r="BL14" s="183"/>
      <c r="BM14" s="183"/>
      <c r="BN14" s="183"/>
      <c r="BO14" s="183"/>
      <c r="BP14" s="183"/>
      <c r="BQ14" s="183"/>
      <c r="BR14" s="183"/>
      <c r="BS14" s="183"/>
      <c r="BT14" s="183"/>
      <c r="BU14" s="183"/>
      <c r="BV14" s="183"/>
      <c r="BW14" s="183"/>
      <c r="BX14" s="183"/>
      <c r="BY14" s="183"/>
      <c r="BZ14" s="183"/>
      <c r="CA14" s="183"/>
      <c r="CB14" s="183"/>
      <c r="CC14" s="183"/>
      <c r="CD14" s="183"/>
      <c r="CE14" s="183"/>
      <c r="CF14" s="183"/>
      <c r="CG14" s="183"/>
      <c r="CH14" s="183"/>
      <c r="CI14" s="183"/>
      <c r="CJ14" s="183"/>
      <c r="CK14" s="183"/>
      <c r="CL14" s="183"/>
      <c r="CM14" s="183"/>
      <c r="CN14" s="183"/>
      <c r="CO14" s="183"/>
      <c r="CP14" s="183"/>
      <c r="CQ14" s="183"/>
      <c r="CR14" s="183"/>
      <c r="CS14" s="183"/>
      <c r="CT14" s="183"/>
      <c r="CU14" s="183"/>
      <c r="CV14" s="183"/>
      <c r="CW14" s="183"/>
      <c r="CX14" s="183"/>
      <c r="CY14" s="183"/>
      <c r="CZ14" s="183"/>
      <c r="DA14" s="183"/>
      <c r="DB14" s="183"/>
      <c r="DC14" s="183"/>
      <c r="DD14" s="183"/>
      <c r="DE14" s="183"/>
      <c r="DF14" s="183"/>
      <c r="DG14" s="183"/>
      <c r="DH14" s="183"/>
      <c r="DI14" s="183"/>
      <c r="DJ14" s="183"/>
      <c r="DK14" s="183"/>
      <c r="DL14" s="183"/>
      <c r="DM14" s="183"/>
      <c r="DN14" s="183"/>
      <c r="DO14" s="183"/>
      <c r="DP14" s="183"/>
      <c r="DQ14" s="183"/>
      <c r="DR14" s="183"/>
      <c r="DS14" s="183"/>
      <c r="DT14" s="183"/>
      <c r="DU14" s="183"/>
      <c r="DV14" s="183"/>
      <c r="DW14" s="183"/>
      <c r="DX14" s="183"/>
      <c r="DY14" s="183"/>
      <c r="DZ14" s="183"/>
      <c r="EA14" s="183"/>
      <c r="EB14" s="183"/>
      <c r="EC14" s="183"/>
      <c r="ED14" s="183"/>
      <c r="EE14" s="183"/>
      <c r="EF14" s="183"/>
      <c r="EG14" s="183"/>
      <c r="EH14" s="183"/>
      <c r="EI14" s="183"/>
      <c r="EJ14" s="183"/>
      <c r="EK14" s="183"/>
      <c r="EL14" s="183"/>
      <c r="EM14" s="183"/>
      <c r="EN14" s="183"/>
      <c r="EO14" s="183"/>
      <c r="EP14" s="183"/>
      <c r="EQ14" s="183"/>
      <c r="ER14" s="183"/>
      <c r="ES14" s="183"/>
      <c r="ET14" s="183"/>
      <c r="EU14" s="183"/>
      <c r="EV14" s="183"/>
      <c r="EW14" s="183"/>
      <c r="EX14" s="183"/>
      <c r="EY14" s="183"/>
      <c r="EZ14" s="183"/>
      <c r="FA14" s="183"/>
      <c r="FB14" s="183"/>
      <c r="FC14" s="183"/>
      <c r="FD14" s="183"/>
      <c r="FE14" s="183"/>
      <c r="FF14" s="183"/>
      <c r="FG14" s="183"/>
      <c r="FH14" s="183"/>
      <c r="FI14" s="183"/>
      <c r="FJ14" s="183"/>
      <c r="FK14" s="183"/>
      <c r="FL14" s="183"/>
      <c r="FM14" s="183"/>
      <c r="FN14" s="183"/>
      <c r="FO14" s="183"/>
      <c r="FP14" s="183"/>
      <c r="FQ14" s="183"/>
      <c r="FR14" s="183"/>
      <c r="FS14" s="183"/>
      <c r="FT14" s="183"/>
      <c r="FU14" s="183"/>
      <c r="FV14" s="183"/>
      <c r="FW14" s="183"/>
      <c r="FX14" s="183"/>
      <c r="FY14" s="183"/>
      <c r="FZ14" s="183"/>
      <c r="GA14" s="183"/>
      <c r="GB14" s="183"/>
      <c r="GC14" s="183"/>
      <c r="GD14" s="183"/>
      <c r="GE14" s="183"/>
      <c r="GF14" s="183"/>
      <c r="GG14" s="183"/>
      <c r="GH14" s="183"/>
      <c r="GI14" s="183"/>
      <c r="GJ14" s="183"/>
      <c r="GK14" s="183"/>
      <c r="GL14" s="183"/>
      <c r="GM14" s="183"/>
      <c r="GN14" s="183"/>
      <c r="GO14" s="183"/>
      <c r="GP14" s="183"/>
      <c r="GQ14" s="183"/>
      <c r="GR14" s="183"/>
      <c r="GS14" s="183"/>
      <c r="GT14" s="183"/>
      <c r="GU14" s="183"/>
      <c r="GV14" s="183"/>
      <c r="GW14" s="183"/>
      <c r="GX14" s="183"/>
      <c r="GY14" s="183"/>
      <c r="GZ14" s="183"/>
      <c r="HA14" s="183"/>
      <c r="HB14" s="183"/>
      <c r="HC14" s="183"/>
      <c r="HD14" s="183"/>
      <c r="HE14" s="183"/>
      <c r="HF14" s="183"/>
      <c r="HG14" s="183"/>
      <c r="HH14" s="183"/>
      <c r="HI14" s="183"/>
      <c r="HJ14" s="183"/>
      <c r="HK14" s="183"/>
      <c r="HL14" s="183"/>
      <c r="HM14" s="183"/>
      <c r="HN14" s="183"/>
      <c r="HO14" s="183"/>
      <c r="HP14" s="183"/>
      <c r="HQ14" s="183"/>
      <c r="HR14" s="183"/>
      <c r="HS14" s="183"/>
      <c r="HT14" s="183"/>
      <c r="HU14" s="183"/>
      <c r="HV14" s="183"/>
      <c r="HW14" s="183"/>
      <c r="HX14" s="183"/>
      <c r="HY14" s="183"/>
      <c r="HZ14" s="183"/>
      <c r="IA14" s="183"/>
      <c r="IB14" s="183"/>
      <c r="IC14" s="183"/>
      <c r="ID14" s="183"/>
      <c r="IE14" s="183"/>
      <c r="IF14" s="183"/>
    </row>
    <row r="15" spans="1:240" ht="25.15" customHeight="1" x14ac:dyDescent="0.3">
      <c r="B15" s="181">
        <v>6</v>
      </c>
      <c r="C15" s="188" t="str">
        <f>+'FIL (2)'!B5</f>
        <v>Formación ciudadana y difusión de la cultura democrática en la FIL</v>
      </c>
      <c r="D15" s="180"/>
      <c r="E15" s="170"/>
      <c r="F15" s="170">
        <f>+'FIL (2)'!F22</f>
        <v>504520</v>
      </c>
      <c r="G15" s="170">
        <f>+'FIL (2)'!G22</f>
        <v>0</v>
      </c>
      <c r="H15" s="170">
        <f>+'FIL (2)'!H22</f>
        <v>260000</v>
      </c>
      <c r="I15" s="170">
        <f>+'FIL (2)'!I22</f>
        <v>0</v>
      </c>
      <c r="J15" s="170">
        <f>+'FIL (2)'!J22</f>
        <v>0</v>
      </c>
      <c r="K15" s="170">
        <f>+'FIL (2)'!K22</f>
        <v>0</v>
      </c>
      <c r="L15" s="170">
        <f>+'FIL (2)'!L22</f>
        <v>0</v>
      </c>
      <c r="M15" s="170">
        <f>+'FIL (2)'!M22</f>
        <v>0</v>
      </c>
      <c r="N15" s="170">
        <f>+'FIL (2)'!N22</f>
        <v>0</v>
      </c>
      <c r="O15" s="170">
        <f>+'FIL (2)'!O22</f>
        <v>135000</v>
      </c>
      <c r="P15" s="170">
        <f>+'FIL (2)'!P22</f>
        <v>8500</v>
      </c>
      <c r="Q15" s="170">
        <f>+'FIL (2)'!Q22</f>
        <v>101020</v>
      </c>
      <c r="R15" s="170">
        <f>+'FIL (2)'!R22</f>
        <v>0</v>
      </c>
      <c r="S15" s="179">
        <f t="shared" si="0"/>
        <v>504520</v>
      </c>
    </row>
    <row r="16" spans="1:240" x14ac:dyDescent="0.3">
      <c r="B16" s="181">
        <v>7</v>
      </c>
      <c r="C16" s="188" t="str">
        <f>+'Inv Elec'!B5</f>
        <v>Investigación Electoral</v>
      </c>
      <c r="D16" s="180"/>
      <c r="E16" s="170"/>
      <c r="F16" s="170">
        <f>+'Inv Elec'!F36</f>
        <v>517500</v>
      </c>
      <c r="G16" s="170">
        <f>+'Inv Elec'!G36</f>
        <v>19500</v>
      </c>
      <c r="H16" s="170">
        <f>+'Inv Elec'!H36</f>
        <v>0</v>
      </c>
      <c r="I16" s="170">
        <f>+'Inv Elec'!I36</f>
        <v>41000</v>
      </c>
      <c r="J16" s="170">
        <f>+'Inv Elec'!J36</f>
        <v>97500</v>
      </c>
      <c r="K16" s="170">
        <f>+'Inv Elec'!K36</f>
        <v>1666.6666666666667</v>
      </c>
      <c r="L16" s="170">
        <f>+'Inv Elec'!L36</f>
        <v>267833.33333333331</v>
      </c>
      <c r="M16" s="170">
        <f>+'Inv Elec'!M36</f>
        <v>0</v>
      </c>
      <c r="N16" s="170">
        <f>+'Inv Elec'!N36</f>
        <v>0</v>
      </c>
      <c r="O16" s="170">
        <f>+'Inv Elec'!O36</f>
        <v>0</v>
      </c>
      <c r="P16" s="170">
        <f>+'Inv Elec'!P36</f>
        <v>90000</v>
      </c>
      <c r="Q16" s="170">
        <f>+'Inv Elec'!Q36</f>
        <v>0</v>
      </c>
      <c r="R16" s="170">
        <f>+'Inv Elec'!R36</f>
        <v>0</v>
      </c>
      <c r="S16" s="179">
        <f t="shared" si="0"/>
        <v>517500</v>
      </c>
    </row>
    <row r="17" spans="1:240" ht="27" x14ac:dyDescent="0.3">
      <c r="B17" s="181">
        <v>8</v>
      </c>
      <c r="C17" s="188" t="str">
        <f>+'Papirolas (2)'!B5</f>
        <v>Formación ciudadana y difusión de la cultura democrática en PAPIROLAS</v>
      </c>
      <c r="D17" s="180"/>
      <c r="E17" s="170"/>
      <c r="F17" s="170">
        <f>+'Papirolas (2)'!F17</f>
        <v>239192</v>
      </c>
      <c r="G17" s="170">
        <f>+'Papirolas (2)'!G17</f>
        <v>130000</v>
      </c>
      <c r="H17" s="170">
        <f>+'Papirolas (2)'!H17</f>
        <v>0</v>
      </c>
      <c r="I17" s="170">
        <f>+'Papirolas (2)'!I17</f>
        <v>0</v>
      </c>
      <c r="J17" s="170">
        <f>+'Papirolas (2)'!J17</f>
        <v>60000</v>
      </c>
      <c r="K17" s="170">
        <f>+'Papirolas (2)'!K17</f>
        <v>6000</v>
      </c>
      <c r="L17" s="170">
        <f>+'Papirolas (2)'!L17</f>
        <v>0</v>
      </c>
      <c r="M17" s="170">
        <f>+'Papirolas (2)'!M17</f>
        <v>0</v>
      </c>
      <c r="N17" s="170">
        <f>+'Papirolas (2)'!N17</f>
        <v>10798</v>
      </c>
      <c r="O17" s="170">
        <f>+'Papirolas (2)'!O17</f>
        <v>10798</v>
      </c>
      <c r="P17" s="170">
        <f>+'Papirolas (2)'!P17</f>
        <v>10798</v>
      </c>
      <c r="Q17" s="170">
        <f>+'Papirolas (2)'!Q17</f>
        <v>10798</v>
      </c>
      <c r="R17" s="170">
        <f>+'Papirolas (2)'!R17</f>
        <v>0</v>
      </c>
      <c r="S17" s="179">
        <f t="shared" si="0"/>
        <v>239192</v>
      </c>
    </row>
    <row r="18" spans="1:240" x14ac:dyDescent="0.3">
      <c r="B18" s="181">
        <v>9</v>
      </c>
      <c r="C18" s="188" t="str">
        <f>+'Formación FC'!B5</f>
        <v>Formación de futuros ciudadanos</v>
      </c>
      <c r="D18" s="180"/>
      <c r="E18" s="170"/>
      <c r="F18" s="170">
        <f>+'Formación FC'!F29</f>
        <v>458000</v>
      </c>
      <c r="G18" s="170">
        <f>+'Formación FC'!G29</f>
        <v>833.33333333333337</v>
      </c>
      <c r="H18" s="170">
        <f>+'Formación FC'!H29</f>
        <v>150833.33333333334</v>
      </c>
      <c r="I18" s="170">
        <f>+'Formación FC'!I29</f>
        <v>29833.333333333336</v>
      </c>
      <c r="J18" s="170">
        <f>+'Formación FC'!J29</f>
        <v>240833.33333333334</v>
      </c>
      <c r="K18" s="170">
        <f>+'Formación FC'!K29</f>
        <v>29833.333333333336</v>
      </c>
      <c r="L18" s="170">
        <f>+'Formación FC'!L29</f>
        <v>833.33333333333337</v>
      </c>
      <c r="M18" s="170">
        <f>+'Formación FC'!M29</f>
        <v>833.33333333333337</v>
      </c>
      <c r="N18" s="170">
        <f>+'Formación FC'!N29</f>
        <v>833.33333333333337</v>
      </c>
      <c r="O18" s="170">
        <f>+'Formación FC'!O29</f>
        <v>833.33333333333337</v>
      </c>
      <c r="P18" s="170">
        <f>+'Formación FC'!P29</f>
        <v>833.33333333333337</v>
      </c>
      <c r="Q18" s="170">
        <f>+'Formación FC'!Q29</f>
        <v>833.33333333333337</v>
      </c>
      <c r="R18" s="170">
        <f>+'Formación FC'!R29</f>
        <v>833.33333333333337</v>
      </c>
      <c r="S18" s="179">
        <f t="shared" si="0"/>
        <v>457999.99999999988</v>
      </c>
    </row>
    <row r="19" spans="1:240" ht="19.5" thickBot="1" x14ac:dyDescent="0.35">
      <c r="A19" s="178"/>
      <c r="B19" s="177"/>
      <c r="C19" s="176"/>
      <c r="D19" s="175"/>
      <c r="E19" s="175"/>
      <c r="F19" s="174"/>
      <c r="G19" s="174"/>
      <c r="H19" s="174"/>
      <c r="I19" s="174"/>
      <c r="J19" s="174"/>
      <c r="K19" s="174"/>
      <c r="L19" s="174"/>
      <c r="M19" s="174"/>
      <c r="N19" s="174"/>
      <c r="O19" s="174"/>
      <c r="P19" s="174"/>
      <c r="Q19" s="174"/>
      <c r="R19" s="174"/>
      <c r="S19" s="174"/>
    </row>
    <row r="20" spans="1:240" x14ac:dyDescent="0.3">
      <c r="B20" s="172"/>
      <c r="C20" s="173"/>
      <c r="D20" s="172"/>
      <c r="E20" s="171"/>
      <c r="F20" s="170"/>
      <c r="G20" s="166"/>
      <c r="H20" s="166"/>
      <c r="I20" s="166"/>
      <c r="J20" s="166"/>
      <c r="K20" s="167"/>
      <c r="L20" s="166"/>
      <c r="M20" s="165"/>
      <c r="N20" s="169"/>
      <c r="O20" s="168"/>
      <c r="P20" s="167"/>
      <c r="Q20" s="166"/>
      <c r="R20" s="166"/>
      <c r="S20" s="165"/>
      <c r="T20" s="164"/>
      <c r="U20" s="149"/>
      <c r="V20" s="149"/>
      <c r="W20" s="149"/>
      <c r="X20" s="149"/>
      <c r="Y20" s="149"/>
      <c r="Z20" s="149"/>
      <c r="AA20" s="149"/>
      <c r="AB20" s="149"/>
      <c r="AC20" s="149"/>
      <c r="AD20" s="149"/>
      <c r="AE20" s="149"/>
      <c r="AF20" s="149"/>
      <c r="AG20" s="149"/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  <c r="BI20" s="149"/>
      <c r="BJ20" s="149"/>
      <c r="BK20" s="149"/>
      <c r="BL20" s="149"/>
      <c r="BM20" s="149"/>
      <c r="BN20" s="149"/>
      <c r="BO20" s="149"/>
      <c r="BP20" s="149"/>
      <c r="BQ20" s="149"/>
      <c r="BR20" s="149"/>
      <c r="BS20" s="149"/>
      <c r="BT20" s="149"/>
      <c r="BU20" s="149"/>
      <c r="BV20" s="149"/>
      <c r="BW20" s="149"/>
      <c r="BX20" s="149"/>
      <c r="BY20" s="149"/>
      <c r="BZ20" s="149"/>
      <c r="CA20" s="149"/>
      <c r="CB20" s="149"/>
      <c r="CC20" s="149"/>
      <c r="CD20" s="149"/>
      <c r="CE20" s="149"/>
      <c r="CF20" s="149"/>
      <c r="CG20" s="149"/>
      <c r="CH20" s="149"/>
      <c r="CI20" s="149"/>
      <c r="CJ20" s="149"/>
      <c r="CK20" s="149"/>
      <c r="CL20" s="149"/>
      <c r="CM20" s="149"/>
      <c r="CN20" s="149"/>
      <c r="CO20" s="149"/>
      <c r="CP20" s="149"/>
      <c r="CQ20" s="149"/>
      <c r="CR20" s="149"/>
      <c r="CS20" s="149"/>
      <c r="CT20" s="149"/>
      <c r="CU20" s="149"/>
      <c r="CV20" s="149"/>
      <c r="CW20" s="149"/>
      <c r="CX20" s="149"/>
      <c r="CY20" s="149"/>
      <c r="CZ20" s="149"/>
      <c r="DA20" s="149"/>
      <c r="DB20" s="149"/>
      <c r="DC20" s="149"/>
      <c r="DD20" s="149"/>
      <c r="DE20" s="149"/>
      <c r="DF20" s="149"/>
      <c r="DG20" s="149"/>
      <c r="DH20" s="149"/>
      <c r="DI20" s="149"/>
      <c r="DJ20" s="149"/>
      <c r="DK20" s="149"/>
      <c r="DL20" s="149"/>
      <c r="DM20" s="149"/>
      <c r="DN20" s="149"/>
      <c r="DO20" s="149"/>
      <c r="DP20" s="149"/>
      <c r="DQ20" s="149"/>
      <c r="DR20" s="149"/>
      <c r="DS20" s="149"/>
      <c r="DT20" s="149"/>
      <c r="DU20" s="149"/>
      <c r="DV20" s="149"/>
      <c r="DW20" s="149"/>
      <c r="DX20" s="149"/>
      <c r="DY20" s="149"/>
      <c r="DZ20" s="149"/>
      <c r="EA20" s="149"/>
      <c r="EB20" s="149"/>
      <c r="EC20" s="149"/>
      <c r="ED20" s="149"/>
      <c r="EE20" s="149"/>
      <c r="EF20" s="149"/>
      <c r="EG20" s="149"/>
      <c r="EH20" s="149"/>
      <c r="EI20" s="149"/>
      <c r="EJ20" s="149"/>
      <c r="EK20" s="149"/>
      <c r="EL20" s="149"/>
      <c r="EM20" s="149"/>
      <c r="EN20" s="149"/>
      <c r="EO20" s="149"/>
      <c r="EP20" s="149"/>
      <c r="EQ20" s="149"/>
      <c r="ER20" s="149"/>
      <c r="ES20" s="149"/>
      <c r="ET20" s="149"/>
      <c r="EU20" s="149"/>
      <c r="EV20" s="149"/>
      <c r="EW20" s="149"/>
      <c r="EX20" s="149"/>
      <c r="EY20" s="149"/>
      <c r="EZ20" s="149"/>
      <c r="FA20" s="149"/>
      <c r="FB20" s="149"/>
      <c r="FC20" s="149"/>
      <c r="FD20" s="149"/>
      <c r="FE20" s="149"/>
      <c r="FF20" s="149"/>
      <c r="FG20" s="149"/>
      <c r="FH20" s="149"/>
      <c r="FI20" s="149"/>
      <c r="FJ20" s="149"/>
      <c r="FK20" s="149"/>
      <c r="FL20" s="149"/>
      <c r="FM20" s="149"/>
      <c r="FN20" s="149"/>
      <c r="FO20" s="149"/>
      <c r="FP20" s="149"/>
      <c r="FQ20" s="149"/>
      <c r="FR20" s="149"/>
      <c r="FS20" s="149"/>
      <c r="FT20" s="149"/>
      <c r="FU20" s="149"/>
      <c r="FV20" s="149"/>
      <c r="FW20" s="149"/>
      <c r="FX20" s="149"/>
      <c r="FY20" s="149"/>
      <c r="FZ20" s="149"/>
      <c r="GA20" s="149"/>
      <c r="GB20" s="149"/>
      <c r="GC20" s="149"/>
      <c r="GD20" s="149"/>
      <c r="GE20" s="149"/>
      <c r="GF20" s="149"/>
      <c r="GG20" s="149"/>
      <c r="GH20" s="149"/>
      <c r="GI20" s="149"/>
      <c r="GJ20" s="149"/>
      <c r="GK20" s="149"/>
      <c r="GL20" s="149"/>
      <c r="GM20" s="149"/>
      <c r="GN20" s="149"/>
      <c r="GO20" s="149"/>
      <c r="GP20" s="149"/>
      <c r="GQ20" s="149"/>
      <c r="GR20" s="149"/>
      <c r="GS20" s="149"/>
      <c r="GT20" s="149"/>
      <c r="GU20" s="149"/>
      <c r="GV20" s="149"/>
      <c r="GW20" s="149"/>
      <c r="GX20" s="149"/>
      <c r="GY20" s="149"/>
      <c r="GZ20" s="149"/>
      <c r="HA20" s="149"/>
      <c r="HB20" s="149"/>
      <c r="HC20" s="149"/>
      <c r="HD20" s="149"/>
      <c r="HE20" s="149"/>
      <c r="HF20" s="149"/>
      <c r="HG20" s="149"/>
      <c r="HH20" s="149"/>
      <c r="HI20" s="149"/>
      <c r="HJ20" s="149"/>
      <c r="HK20" s="149"/>
      <c r="HL20" s="149"/>
      <c r="HM20" s="149"/>
      <c r="HN20" s="149"/>
      <c r="HO20" s="149"/>
      <c r="HP20" s="149"/>
      <c r="HQ20" s="149"/>
      <c r="HR20" s="149"/>
      <c r="HS20" s="149"/>
      <c r="HT20" s="149"/>
      <c r="HU20" s="149"/>
      <c r="HV20" s="149"/>
      <c r="HW20" s="149"/>
      <c r="HX20" s="149"/>
      <c r="HY20" s="149"/>
      <c r="HZ20" s="149"/>
      <c r="IA20" s="149"/>
      <c r="IB20" s="149"/>
      <c r="IC20" s="149"/>
      <c r="ID20" s="149"/>
      <c r="IE20" s="149"/>
      <c r="IF20" s="149"/>
    </row>
    <row r="21" spans="1:240" s="159" customFormat="1" ht="19.5" thickBot="1" x14ac:dyDescent="0.35">
      <c r="A21" s="156"/>
      <c r="C21" s="163" t="s">
        <v>173</v>
      </c>
      <c r="D21" s="163"/>
      <c r="E21" s="162"/>
      <c r="F21" s="162">
        <f>SUM(F10:F20)</f>
        <v>8117281</v>
      </c>
      <c r="G21" s="162">
        <f t="shared" ref="G21:R21" si="1">SUM(G10:G20)</f>
        <v>348808.33333333331</v>
      </c>
      <c r="H21" s="162">
        <f t="shared" si="1"/>
        <v>552709</v>
      </c>
      <c r="I21" s="162">
        <f t="shared" si="1"/>
        <v>1953376.6666666665</v>
      </c>
      <c r="J21" s="162">
        <f t="shared" si="1"/>
        <v>567400</v>
      </c>
      <c r="K21" s="162">
        <f t="shared" si="1"/>
        <v>230566.66666666669</v>
      </c>
      <c r="L21" s="162">
        <f t="shared" si="1"/>
        <v>639400.00000000012</v>
      </c>
      <c r="M21" s="162">
        <f t="shared" si="1"/>
        <v>243308.33333333334</v>
      </c>
      <c r="N21" s="162">
        <f t="shared" si="1"/>
        <v>2177531.3333333335</v>
      </c>
      <c r="O21" s="162">
        <f t="shared" si="1"/>
        <v>529364.66666666674</v>
      </c>
      <c r="P21" s="162">
        <f t="shared" si="1"/>
        <v>462364.66666666663</v>
      </c>
      <c r="Q21" s="162">
        <f t="shared" si="1"/>
        <v>322384.66666666669</v>
      </c>
      <c r="R21" s="162">
        <f t="shared" si="1"/>
        <v>90066.666666666672</v>
      </c>
      <c r="S21" s="162">
        <f>SUM(G21:R21)</f>
        <v>8117281.0000000019</v>
      </c>
      <c r="T21" s="161">
        <f>+S21-F21</f>
        <v>0</v>
      </c>
      <c r="U21" s="160"/>
      <c r="V21" s="160"/>
      <c r="W21" s="160"/>
      <c r="X21" s="160"/>
      <c r="Y21" s="160"/>
      <c r="Z21" s="160"/>
      <c r="AA21" s="160"/>
      <c r="AB21" s="160"/>
      <c r="AC21" s="160"/>
      <c r="AD21" s="160"/>
      <c r="AE21" s="160"/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  <c r="BI21" s="160"/>
      <c r="BJ21" s="160"/>
      <c r="BK21" s="160"/>
      <c r="BL21" s="160"/>
      <c r="BM21" s="160"/>
      <c r="BN21" s="160"/>
      <c r="BO21" s="160"/>
      <c r="BP21" s="160"/>
      <c r="BQ21" s="160"/>
      <c r="BR21" s="160"/>
      <c r="BS21" s="160"/>
      <c r="BT21" s="160"/>
      <c r="BU21" s="160"/>
      <c r="BV21" s="160"/>
      <c r="BW21" s="160"/>
      <c r="BX21" s="160"/>
      <c r="BY21" s="160"/>
      <c r="BZ21" s="160"/>
      <c r="CA21" s="160"/>
      <c r="CB21" s="160"/>
      <c r="CC21" s="160"/>
      <c r="CD21" s="160"/>
      <c r="CE21" s="160"/>
      <c r="CF21" s="160"/>
      <c r="CG21" s="160"/>
      <c r="CH21" s="160"/>
      <c r="CI21" s="160"/>
      <c r="CJ21" s="160"/>
      <c r="CK21" s="160"/>
      <c r="CL21" s="160"/>
      <c r="CM21" s="160"/>
      <c r="CN21" s="160"/>
      <c r="CO21" s="160"/>
      <c r="CP21" s="160"/>
      <c r="CQ21" s="160"/>
      <c r="CR21" s="160"/>
      <c r="CS21" s="160"/>
      <c r="CT21" s="160"/>
      <c r="CU21" s="160"/>
      <c r="CV21" s="160"/>
      <c r="CW21" s="160"/>
      <c r="CX21" s="160"/>
      <c r="CY21" s="160"/>
      <c r="CZ21" s="160"/>
      <c r="DA21" s="160"/>
      <c r="DB21" s="160"/>
      <c r="DC21" s="160"/>
      <c r="DD21" s="160"/>
      <c r="DE21" s="160"/>
      <c r="DF21" s="160"/>
      <c r="DG21" s="160"/>
      <c r="DH21" s="160"/>
      <c r="DI21" s="160"/>
      <c r="DJ21" s="160"/>
      <c r="DK21" s="160"/>
      <c r="DL21" s="160"/>
      <c r="DM21" s="160"/>
      <c r="DN21" s="160"/>
      <c r="DO21" s="160"/>
      <c r="DP21" s="160"/>
      <c r="DQ21" s="160"/>
      <c r="DR21" s="160"/>
      <c r="DS21" s="160"/>
      <c r="DT21" s="160"/>
      <c r="DU21" s="160"/>
      <c r="DV21" s="160"/>
      <c r="DW21" s="160"/>
      <c r="DX21" s="160"/>
      <c r="DY21" s="160"/>
      <c r="DZ21" s="160"/>
      <c r="EA21" s="160"/>
      <c r="EB21" s="160"/>
      <c r="EC21" s="160"/>
      <c r="ED21" s="160"/>
      <c r="EE21" s="160"/>
      <c r="EF21" s="160"/>
      <c r="EG21" s="160"/>
      <c r="EH21" s="160"/>
      <c r="EI21" s="160"/>
      <c r="EJ21" s="160"/>
      <c r="EK21" s="160"/>
      <c r="EL21" s="160"/>
      <c r="EM21" s="160"/>
      <c r="EN21" s="160"/>
      <c r="EO21" s="160"/>
      <c r="EP21" s="160"/>
      <c r="EQ21" s="160"/>
      <c r="ER21" s="160"/>
      <c r="ES21" s="160"/>
      <c r="ET21" s="160"/>
      <c r="EU21" s="160"/>
      <c r="EV21" s="160"/>
      <c r="EW21" s="160"/>
      <c r="EX21" s="160"/>
      <c r="EY21" s="160"/>
      <c r="EZ21" s="160"/>
      <c r="FA21" s="160"/>
      <c r="FB21" s="160"/>
      <c r="FC21" s="160"/>
      <c r="FD21" s="160"/>
      <c r="FE21" s="160"/>
      <c r="FF21" s="160"/>
      <c r="FG21" s="160"/>
      <c r="FH21" s="160"/>
      <c r="FI21" s="160"/>
      <c r="FJ21" s="160"/>
      <c r="FK21" s="160"/>
      <c r="FL21" s="160"/>
      <c r="FM21" s="160"/>
      <c r="FN21" s="160"/>
      <c r="FO21" s="160"/>
      <c r="FP21" s="160"/>
      <c r="FQ21" s="160"/>
      <c r="FR21" s="160"/>
      <c r="FS21" s="160"/>
      <c r="FT21" s="160"/>
      <c r="FU21" s="160"/>
      <c r="FV21" s="160"/>
      <c r="FW21" s="160"/>
      <c r="FX21" s="160"/>
      <c r="FY21" s="160"/>
      <c r="FZ21" s="160"/>
      <c r="GA21" s="160"/>
      <c r="GB21" s="160"/>
      <c r="GC21" s="160"/>
      <c r="GD21" s="160"/>
      <c r="GE21" s="160"/>
      <c r="GF21" s="160"/>
      <c r="GG21" s="160"/>
      <c r="GH21" s="160"/>
      <c r="GI21" s="160"/>
      <c r="GJ21" s="160"/>
      <c r="GK21" s="160"/>
      <c r="GL21" s="160"/>
      <c r="GM21" s="160"/>
      <c r="GN21" s="160"/>
      <c r="GO21" s="160"/>
      <c r="GP21" s="160"/>
      <c r="GQ21" s="160"/>
      <c r="GR21" s="160"/>
      <c r="GS21" s="160"/>
      <c r="GT21" s="160"/>
      <c r="GU21" s="160"/>
      <c r="GV21" s="160"/>
      <c r="GW21" s="160"/>
      <c r="GX21" s="160"/>
      <c r="GY21" s="160"/>
      <c r="GZ21" s="160"/>
      <c r="HA21" s="160"/>
      <c r="HB21" s="160"/>
      <c r="HC21" s="160"/>
      <c r="HD21" s="160"/>
      <c r="HE21" s="160"/>
      <c r="HF21" s="160"/>
      <c r="HG21" s="160"/>
      <c r="HH21" s="160"/>
      <c r="HI21" s="160"/>
      <c r="HJ21" s="160"/>
      <c r="HK21" s="160"/>
      <c r="HL21" s="160"/>
      <c r="HM21" s="160"/>
      <c r="HN21" s="160"/>
      <c r="HO21" s="160"/>
      <c r="HP21" s="160"/>
      <c r="HQ21" s="160"/>
      <c r="HR21" s="160"/>
      <c r="HS21" s="160"/>
      <c r="HT21" s="160"/>
      <c r="HU21" s="160"/>
      <c r="HV21" s="160"/>
      <c r="HW21" s="160"/>
      <c r="HX21" s="160"/>
      <c r="HY21" s="160"/>
      <c r="HZ21" s="160"/>
      <c r="IA21" s="160"/>
      <c r="IB21" s="160"/>
      <c r="IC21" s="160"/>
      <c r="ID21" s="160"/>
      <c r="IE21" s="160"/>
      <c r="IF21" s="160"/>
    </row>
    <row r="22" spans="1:240" ht="19.5" thickTop="1" x14ac:dyDescent="0.3">
      <c r="C22" s="155" t="s">
        <v>171</v>
      </c>
    </row>
    <row r="27" spans="1:240" x14ac:dyDescent="0.3">
      <c r="C27" s="158" t="s">
        <v>172</v>
      </c>
      <c r="F27" s="157">
        <f t="shared" ref="F27:S27" si="2">+F10+F11+F12+F13+F14+F15+F16+F17+F18</f>
        <v>8117281</v>
      </c>
      <c r="G27" s="157">
        <f t="shared" si="2"/>
        <v>348808.33333333331</v>
      </c>
      <c r="H27" s="157">
        <f t="shared" si="2"/>
        <v>552709</v>
      </c>
      <c r="I27" s="157">
        <f t="shared" si="2"/>
        <v>1953376.6666666665</v>
      </c>
      <c r="J27" s="157">
        <f t="shared" si="2"/>
        <v>567400</v>
      </c>
      <c r="K27" s="157">
        <f t="shared" si="2"/>
        <v>230566.66666666669</v>
      </c>
      <c r="L27" s="157">
        <f t="shared" si="2"/>
        <v>639400.00000000012</v>
      </c>
      <c r="M27" s="157">
        <f t="shared" si="2"/>
        <v>243308.33333333334</v>
      </c>
      <c r="N27" s="157">
        <f t="shared" si="2"/>
        <v>2177531.3333333335</v>
      </c>
      <c r="O27" s="157">
        <f t="shared" si="2"/>
        <v>529364.66666666674</v>
      </c>
      <c r="P27" s="157">
        <f t="shared" si="2"/>
        <v>462364.66666666663</v>
      </c>
      <c r="Q27" s="157">
        <f t="shared" si="2"/>
        <v>322384.66666666669</v>
      </c>
      <c r="R27" s="157">
        <f t="shared" si="2"/>
        <v>90066.666666666672</v>
      </c>
      <c r="S27" s="157">
        <f t="shared" si="2"/>
        <v>8117281</v>
      </c>
    </row>
    <row r="28" spans="1:240" x14ac:dyDescent="0.3">
      <c r="E28" s="153" t="s">
        <v>171</v>
      </c>
      <c r="F28" s="153">
        <f t="shared" ref="F28:S28" si="3">+F21-F27</f>
        <v>0</v>
      </c>
      <c r="G28" s="153">
        <f t="shared" si="3"/>
        <v>0</v>
      </c>
      <c r="H28" s="153">
        <f t="shared" si="3"/>
        <v>0</v>
      </c>
      <c r="I28" s="153">
        <f t="shared" si="3"/>
        <v>0</v>
      </c>
      <c r="J28" s="153">
        <f t="shared" si="3"/>
        <v>0</v>
      </c>
      <c r="K28" s="153">
        <f t="shared" si="3"/>
        <v>0</v>
      </c>
      <c r="L28" s="153">
        <f t="shared" si="3"/>
        <v>0</v>
      </c>
      <c r="M28" s="153">
        <f t="shared" si="3"/>
        <v>0</v>
      </c>
      <c r="N28" s="153">
        <f t="shared" si="3"/>
        <v>0</v>
      </c>
      <c r="O28" s="153">
        <f t="shared" si="3"/>
        <v>0</v>
      </c>
      <c r="P28" s="153">
        <f t="shared" si="3"/>
        <v>0</v>
      </c>
      <c r="Q28" s="153">
        <f t="shared" si="3"/>
        <v>0</v>
      </c>
      <c r="R28" s="153">
        <f t="shared" si="3"/>
        <v>0</v>
      </c>
      <c r="S28" s="153">
        <f t="shared" si="3"/>
        <v>0</v>
      </c>
    </row>
    <row r="29" spans="1:240" x14ac:dyDescent="0.3"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</row>
  </sheetData>
  <mergeCells count="5">
    <mergeCell ref="B2:F2"/>
    <mergeCell ref="B3:F3"/>
    <mergeCell ref="B4:F4"/>
    <mergeCell ref="B5:F5"/>
    <mergeCell ref="G6:S6"/>
  </mergeCells>
  <pageMargins left="1.2598425196850394" right="3.937007874015748E-2" top="0.94488188976377963" bottom="0.51181102362204722" header="0.15748031496062992" footer="0.23622047244094491"/>
  <pageSetup scale="75" orientation="portrait" r:id="rId1"/>
  <headerFooter alignWithMargins="0">
    <oddFooter>Página &amp;P de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IF65"/>
  <sheetViews>
    <sheetView topLeftCell="A48" workbookViewId="0">
      <selection activeCell="F64" sqref="F64"/>
    </sheetView>
  </sheetViews>
  <sheetFormatPr baseColWidth="10" defaultColWidth="11.42578125" defaultRowHeight="13.5" x14ac:dyDescent="0.2"/>
  <cols>
    <col min="1" max="1" width="7" style="207" customWidth="1"/>
    <col min="2" max="2" width="8" style="206" customWidth="1"/>
    <col min="3" max="3" width="51.7109375" style="206" customWidth="1"/>
    <col min="4" max="4" width="6.28515625" style="182" hidden="1" customWidth="1"/>
    <col min="5" max="5" width="6.140625" style="205" bestFit="1" customWidth="1"/>
    <col min="6" max="6" width="12.5703125" style="205" bestFit="1" customWidth="1"/>
    <col min="7" max="7" width="10.5703125" style="204" customWidth="1"/>
    <col min="8" max="8" width="9.85546875" style="204" bestFit="1" customWidth="1"/>
    <col min="9" max="9" width="10.7109375" style="204" customWidth="1"/>
    <col min="10" max="10" width="11.140625" style="204" bestFit="1" customWidth="1"/>
    <col min="11" max="11" width="9.7109375" style="204" customWidth="1"/>
    <col min="12" max="12" width="9.5703125" style="204" customWidth="1"/>
    <col min="13" max="13" width="10" style="204" customWidth="1"/>
    <col min="14" max="14" width="9.5703125" style="204" customWidth="1"/>
    <col min="15" max="16" width="9.85546875" style="204" customWidth="1"/>
    <col min="17" max="17" width="9.42578125" style="204" customWidth="1"/>
    <col min="18" max="18" width="9" style="204" customWidth="1"/>
    <col min="19" max="19" width="12.140625" style="204" customWidth="1"/>
    <col min="20" max="20" width="11.42578125" style="184"/>
    <col min="21" max="240" width="11.42578125" style="183"/>
    <col min="241" max="16384" width="11.42578125" style="182"/>
  </cols>
  <sheetData>
    <row r="1" spans="1:240" ht="14.25" thickBot="1" x14ac:dyDescent="0.25"/>
    <row r="2" spans="1:240" ht="19.899999999999999" customHeight="1" x14ac:dyDescent="0.2">
      <c r="A2" s="232"/>
      <c r="B2" s="416" t="str">
        <f>'[1]TOTAL GENERALCALEND.'!B2:G2</f>
        <v>INSTITUTO ELECTORAL Y DE PARTICIPACIÓN CIUDADANA DEL ESTADO DE JALISCO</v>
      </c>
      <c r="C2" s="417"/>
      <c r="D2" s="417"/>
      <c r="E2" s="417"/>
      <c r="F2" s="418"/>
      <c r="T2" s="183"/>
      <c r="IF2" s="182"/>
    </row>
    <row r="3" spans="1:240" ht="12" customHeight="1" x14ac:dyDescent="0.2">
      <c r="A3" s="232"/>
      <c r="B3" s="419" t="s">
        <v>194</v>
      </c>
      <c r="C3" s="405"/>
      <c r="D3" s="405"/>
      <c r="E3" s="405"/>
      <c r="F3" s="420"/>
      <c r="T3" s="183"/>
      <c r="IF3" s="182"/>
    </row>
    <row r="4" spans="1:240" ht="18" x14ac:dyDescent="0.2">
      <c r="A4" s="232"/>
      <c r="B4" s="421" t="s">
        <v>214</v>
      </c>
      <c r="C4" s="422"/>
      <c r="D4" s="422"/>
      <c r="E4" s="422"/>
      <c r="F4" s="423"/>
      <c r="G4" s="184"/>
      <c r="T4" s="183"/>
      <c r="IF4" s="182"/>
    </row>
    <row r="5" spans="1:240" ht="18" x14ac:dyDescent="0.3">
      <c r="A5" s="232"/>
      <c r="B5" s="424" t="s">
        <v>192</v>
      </c>
      <c r="C5" s="408"/>
      <c r="D5" s="408"/>
      <c r="E5" s="408"/>
      <c r="F5" s="425"/>
      <c r="T5" s="183"/>
      <c r="IF5" s="182"/>
    </row>
    <row r="6" spans="1:240" ht="15" x14ac:dyDescent="0.2">
      <c r="A6" s="182"/>
      <c r="B6" s="231"/>
      <c r="C6" s="182"/>
      <c r="D6" s="231"/>
      <c r="E6" s="182"/>
      <c r="F6" s="182"/>
      <c r="G6" s="413" t="s">
        <v>191</v>
      </c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5"/>
    </row>
    <row r="7" spans="1:240" ht="27" x14ac:dyDescent="0.2">
      <c r="B7" s="202" t="s">
        <v>213</v>
      </c>
      <c r="C7" s="202" t="s">
        <v>212</v>
      </c>
      <c r="D7" s="230" t="s">
        <v>188</v>
      </c>
      <c r="E7" s="201" t="s">
        <v>187</v>
      </c>
      <c r="F7" s="201" t="s">
        <v>186</v>
      </c>
      <c r="G7" s="200" t="s">
        <v>185</v>
      </c>
      <c r="H7" s="200" t="s">
        <v>184</v>
      </c>
      <c r="I7" s="200" t="s">
        <v>183</v>
      </c>
      <c r="J7" s="200" t="s">
        <v>182</v>
      </c>
      <c r="K7" s="200" t="s">
        <v>181</v>
      </c>
      <c r="L7" s="200" t="s">
        <v>180</v>
      </c>
      <c r="M7" s="200" t="s">
        <v>179</v>
      </c>
      <c r="N7" s="200" t="s">
        <v>178</v>
      </c>
      <c r="O7" s="200" t="s">
        <v>177</v>
      </c>
      <c r="P7" s="200" t="s">
        <v>176</v>
      </c>
      <c r="Q7" s="200" t="s">
        <v>175</v>
      </c>
      <c r="R7" s="200" t="s">
        <v>174</v>
      </c>
      <c r="S7" s="199" t="s">
        <v>173</v>
      </c>
    </row>
    <row r="8" spans="1:240" x14ac:dyDescent="0.2">
      <c r="B8" s="229"/>
      <c r="C8" s="229"/>
      <c r="D8" s="228"/>
      <c r="E8" s="227"/>
      <c r="F8" s="227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</row>
    <row r="9" spans="1:240" s="149" customFormat="1" ht="14.25" thickBot="1" x14ac:dyDescent="0.35">
      <c r="A9" s="224"/>
      <c r="B9" s="177">
        <v>2111</v>
      </c>
      <c r="C9" s="176" t="s">
        <v>211</v>
      </c>
      <c r="D9" s="222"/>
      <c r="E9" s="175"/>
      <c r="F9" s="174">
        <f t="shared" ref="F9:R9" si="0">SUM(F10:F10)</f>
        <v>8000</v>
      </c>
      <c r="G9" s="174">
        <f t="shared" si="0"/>
        <v>0</v>
      </c>
      <c r="H9" s="174">
        <f t="shared" si="0"/>
        <v>0</v>
      </c>
      <c r="I9" s="174">
        <f t="shared" si="0"/>
        <v>0</v>
      </c>
      <c r="J9" s="174">
        <f t="shared" si="0"/>
        <v>0</v>
      </c>
      <c r="K9" s="174">
        <f t="shared" si="0"/>
        <v>0</v>
      </c>
      <c r="L9" s="174">
        <f t="shared" si="0"/>
        <v>0</v>
      </c>
      <c r="M9" s="174">
        <f t="shared" si="0"/>
        <v>5000</v>
      </c>
      <c r="N9" s="174">
        <f t="shared" si="0"/>
        <v>0</v>
      </c>
      <c r="O9" s="174">
        <f t="shared" si="0"/>
        <v>0</v>
      </c>
      <c r="P9" s="174">
        <f t="shared" si="0"/>
        <v>3000</v>
      </c>
      <c r="Q9" s="174">
        <f t="shared" si="0"/>
        <v>0</v>
      </c>
      <c r="R9" s="174">
        <f t="shared" si="0"/>
        <v>0</v>
      </c>
      <c r="S9" s="174">
        <f t="shared" ref="S9:S10" si="1">SUM(G9:R9)</f>
        <v>8000</v>
      </c>
      <c r="T9" s="151"/>
      <c r="U9" s="151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  <c r="BI9" s="150"/>
      <c r="BJ9" s="150"/>
      <c r="BK9" s="150"/>
      <c r="BL9" s="150"/>
      <c r="BM9" s="150"/>
      <c r="BN9" s="150"/>
      <c r="BO9" s="150"/>
      <c r="BP9" s="150"/>
      <c r="BQ9" s="150"/>
      <c r="BR9" s="150"/>
      <c r="BS9" s="150"/>
      <c r="BT9" s="150"/>
      <c r="BU9" s="150"/>
      <c r="BV9" s="150"/>
      <c r="BW9" s="150"/>
      <c r="BX9" s="150"/>
      <c r="BY9" s="150"/>
      <c r="BZ9" s="150"/>
      <c r="CA9" s="150"/>
      <c r="CB9" s="150"/>
      <c r="CC9" s="150"/>
      <c r="CD9" s="150"/>
      <c r="CE9" s="150"/>
      <c r="CF9" s="150"/>
      <c r="CG9" s="150"/>
      <c r="CH9" s="150"/>
      <c r="CI9" s="150"/>
      <c r="CJ9" s="150"/>
      <c r="CK9" s="150"/>
      <c r="CL9" s="150"/>
      <c r="CM9" s="150"/>
      <c r="CN9" s="150"/>
      <c r="CO9" s="150"/>
      <c r="CP9" s="150"/>
      <c r="CQ9" s="150"/>
      <c r="CR9" s="150"/>
      <c r="CS9" s="150"/>
      <c r="CT9" s="150"/>
      <c r="CU9" s="150"/>
      <c r="CV9" s="150"/>
      <c r="CW9" s="150"/>
      <c r="CX9" s="150"/>
      <c r="CY9" s="150"/>
      <c r="CZ9" s="150"/>
      <c r="DA9" s="150"/>
      <c r="DB9" s="150"/>
      <c r="DC9" s="150"/>
      <c r="DD9" s="150"/>
      <c r="DE9" s="150"/>
      <c r="DF9" s="150"/>
      <c r="DG9" s="150"/>
      <c r="DH9" s="150"/>
      <c r="DI9" s="150"/>
      <c r="DJ9" s="150"/>
      <c r="DK9" s="150"/>
      <c r="DL9" s="150"/>
      <c r="DM9" s="150"/>
      <c r="DN9" s="150"/>
      <c r="DO9" s="150"/>
      <c r="DP9" s="150"/>
      <c r="DQ9" s="150"/>
      <c r="DR9" s="150"/>
      <c r="DS9" s="150"/>
      <c r="DT9" s="150"/>
      <c r="DU9" s="150"/>
      <c r="DV9" s="150"/>
      <c r="DW9" s="150"/>
      <c r="DX9" s="150"/>
      <c r="DY9" s="150"/>
      <c r="DZ9" s="150"/>
      <c r="EA9" s="150"/>
      <c r="EB9" s="150"/>
      <c r="EC9" s="150"/>
      <c r="ED9" s="150"/>
      <c r="EE9" s="150"/>
      <c r="EF9" s="150"/>
      <c r="EG9" s="150"/>
      <c r="EH9" s="150"/>
      <c r="EI9" s="150"/>
      <c r="EJ9" s="150"/>
      <c r="EK9" s="150"/>
      <c r="EL9" s="150"/>
      <c r="EM9" s="150"/>
      <c r="EN9" s="150"/>
      <c r="EO9" s="150"/>
      <c r="EP9" s="150"/>
      <c r="EQ9" s="150"/>
      <c r="ER9" s="150"/>
      <c r="ES9" s="150"/>
      <c r="ET9" s="150"/>
      <c r="EU9" s="150"/>
      <c r="EV9" s="150"/>
      <c r="EW9" s="150"/>
      <c r="EX9" s="150"/>
      <c r="EY9" s="150"/>
      <c r="EZ9" s="150"/>
      <c r="FA9" s="150"/>
      <c r="FB9" s="150"/>
      <c r="FC9" s="150"/>
      <c r="FD9" s="150"/>
      <c r="FE9" s="150"/>
      <c r="FF9" s="150"/>
      <c r="FG9" s="150"/>
      <c r="FH9" s="150"/>
      <c r="FI9" s="150"/>
      <c r="FJ9" s="150"/>
      <c r="FK9" s="150"/>
      <c r="FL9" s="150"/>
      <c r="FM9" s="150"/>
      <c r="FN9" s="150"/>
      <c r="FO9" s="150"/>
      <c r="FP9" s="150"/>
      <c r="FQ9" s="150"/>
      <c r="FR9" s="150"/>
      <c r="FS9" s="150"/>
      <c r="FT9" s="150"/>
      <c r="FU9" s="150"/>
      <c r="FV9" s="150"/>
      <c r="FW9" s="150"/>
      <c r="FX9" s="150"/>
      <c r="FY9" s="150"/>
      <c r="FZ9" s="150"/>
      <c r="GA9" s="150"/>
      <c r="GB9" s="150"/>
      <c r="GC9" s="150"/>
      <c r="GD9" s="150"/>
      <c r="GE9" s="150"/>
      <c r="GF9" s="150"/>
      <c r="GG9" s="150"/>
      <c r="GH9" s="150"/>
      <c r="GI9" s="150"/>
      <c r="GJ9" s="150"/>
      <c r="GK9" s="150"/>
      <c r="GL9" s="150"/>
      <c r="GM9" s="150"/>
      <c r="GN9" s="150"/>
      <c r="GO9" s="150"/>
      <c r="GP9" s="150"/>
      <c r="GQ9" s="150"/>
      <c r="GR9" s="150"/>
      <c r="GS9" s="150"/>
      <c r="GT9" s="150"/>
      <c r="GU9" s="150"/>
      <c r="GV9" s="150"/>
      <c r="GW9" s="150"/>
      <c r="GX9" s="150"/>
      <c r="GY9" s="150"/>
      <c r="GZ9" s="150"/>
      <c r="HA9" s="150"/>
      <c r="HB9" s="150"/>
      <c r="HC9" s="150"/>
      <c r="HD9" s="150"/>
      <c r="HE9" s="150"/>
      <c r="HF9" s="150"/>
      <c r="HG9" s="150"/>
      <c r="HH9" s="150"/>
      <c r="HI9" s="150"/>
      <c r="HJ9" s="150"/>
      <c r="HK9" s="150"/>
      <c r="HL9" s="150"/>
      <c r="HM9" s="150"/>
      <c r="HN9" s="150"/>
      <c r="HO9" s="150"/>
      <c r="HP9" s="150"/>
      <c r="HQ9" s="150"/>
      <c r="HR9" s="150"/>
      <c r="HS9" s="150"/>
      <c r="HT9" s="150"/>
      <c r="HU9" s="150"/>
      <c r="HV9" s="150"/>
      <c r="HW9" s="150"/>
      <c r="HX9" s="150"/>
      <c r="HY9" s="150"/>
      <c r="HZ9" s="150"/>
      <c r="IA9" s="150"/>
      <c r="IB9" s="150"/>
      <c r="IC9" s="150"/>
      <c r="ID9" s="150"/>
      <c r="IE9" s="150"/>
      <c r="IF9" s="150"/>
    </row>
    <row r="10" spans="1:240" s="149" customFormat="1" x14ac:dyDescent="0.3">
      <c r="A10" s="224"/>
      <c r="B10" s="172">
        <v>2111</v>
      </c>
      <c r="C10" s="173" t="str">
        <f>+'Cultura Politica'!B5</f>
        <v>Cultura Política Democrática</v>
      </c>
      <c r="D10" s="220">
        <v>1</v>
      </c>
      <c r="E10" s="170"/>
      <c r="F10" s="170">
        <f>+'Cultura Politica'!F9</f>
        <v>8000</v>
      </c>
      <c r="G10" s="170">
        <f>+'Cultura Politica'!G9</f>
        <v>0</v>
      </c>
      <c r="H10" s="170">
        <f>+'Cultura Politica'!H9</f>
        <v>0</v>
      </c>
      <c r="I10" s="170">
        <f>+'Cultura Politica'!I9</f>
        <v>0</v>
      </c>
      <c r="J10" s="170">
        <f>+'Cultura Politica'!J9</f>
        <v>0</v>
      </c>
      <c r="K10" s="170">
        <f>+'Cultura Politica'!K9</f>
        <v>0</v>
      </c>
      <c r="L10" s="170">
        <f>+'Cultura Politica'!L9</f>
        <v>0</v>
      </c>
      <c r="M10" s="170">
        <f>+'Cultura Politica'!M9</f>
        <v>5000</v>
      </c>
      <c r="N10" s="170">
        <f>+'Cultura Politica'!N9</f>
        <v>0</v>
      </c>
      <c r="O10" s="170">
        <f>+'Cultura Politica'!O9</f>
        <v>0</v>
      </c>
      <c r="P10" s="170">
        <f>+'Cultura Politica'!P9</f>
        <v>3000</v>
      </c>
      <c r="Q10" s="170">
        <f>+'Cultura Politica'!Q9</f>
        <v>0</v>
      </c>
      <c r="R10" s="170">
        <f>+'Cultura Politica'!R9</f>
        <v>0</v>
      </c>
      <c r="S10" s="219">
        <f t="shared" si="1"/>
        <v>8000</v>
      </c>
      <c r="T10" s="151"/>
      <c r="U10" s="151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  <c r="BI10" s="150"/>
      <c r="BJ10" s="150"/>
      <c r="BK10" s="150"/>
      <c r="BL10" s="150"/>
      <c r="BM10" s="150"/>
      <c r="BN10" s="150"/>
      <c r="BO10" s="150"/>
      <c r="BP10" s="150"/>
      <c r="BQ10" s="150"/>
      <c r="BR10" s="150"/>
      <c r="BS10" s="150"/>
      <c r="BT10" s="150"/>
      <c r="BU10" s="150"/>
      <c r="BV10" s="150"/>
      <c r="BW10" s="150"/>
      <c r="BX10" s="150"/>
      <c r="BY10" s="150"/>
      <c r="BZ10" s="150"/>
      <c r="CA10" s="150"/>
      <c r="CB10" s="150"/>
      <c r="CC10" s="150"/>
      <c r="CD10" s="150"/>
      <c r="CE10" s="150"/>
      <c r="CF10" s="150"/>
      <c r="CG10" s="150"/>
      <c r="CH10" s="150"/>
      <c r="CI10" s="150"/>
      <c r="CJ10" s="150"/>
      <c r="CK10" s="150"/>
      <c r="CL10" s="150"/>
      <c r="CM10" s="150"/>
      <c r="CN10" s="150"/>
      <c r="CO10" s="150"/>
      <c r="CP10" s="150"/>
      <c r="CQ10" s="150"/>
      <c r="CR10" s="150"/>
      <c r="CS10" s="150"/>
      <c r="CT10" s="150"/>
      <c r="CU10" s="150"/>
      <c r="CV10" s="150"/>
      <c r="CW10" s="150"/>
      <c r="CX10" s="150"/>
      <c r="CY10" s="150"/>
      <c r="CZ10" s="150"/>
      <c r="DA10" s="150"/>
      <c r="DB10" s="150"/>
      <c r="DC10" s="150"/>
      <c r="DD10" s="150"/>
      <c r="DE10" s="150"/>
      <c r="DF10" s="150"/>
      <c r="DG10" s="150"/>
      <c r="DH10" s="150"/>
      <c r="DI10" s="150"/>
      <c r="DJ10" s="150"/>
      <c r="DK10" s="150"/>
      <c r="DL10" s="150"/>
      <c r="DM10" s="150"/>
      <c r="DN10" s="150"/>
      <c r="DO10" s="150"/>
      <c r="DP10" s="150"/>
      <c r="DQ10" s="150"/>
      <c r="DR10" s="150"/>
      <c r="DS10" s="150"/>
      <c r="DT10" s="150"/>
      <c r="DU10" s="150"/>
      <c r="DV10" s="150"/>
      <c r="DW10" s="150"/>
      <c r="DX10" s="150"/>
      <c r="DY10" s="150"/>
      <c r="DZ10" s="150"/>
      <c r="EA10" s="150"/>
      <c r="EB10" s="150"/>
      <c r="EC10" s="150"/>
      <c r="ED10" s="150"/>
      <c r="EE10" s="150"/>
      <c r="EF10" s="150"/>
      <c r="EG10" s="150"/>
      <c r="EH10" s="150"/>
      <c r="EI10" s="150"/>
      <c r="EJ10" s="150"/>
      <c r="EK10" s="150"/>
      <c r="EL10" s="150"/>
      <c r="EM10" s="150"/>
      <c r="EN10" s="150"/>
      <c r="EO10" s="150"/>
      <c r="EP10" s="150"/>
      <c r="EQ10" s="150"/>
      <c r="ER10" s="150"/>
      <c r="ES10" s="150"/>
      <c r="ET10" s="150"/>
      <c r="EU10" s="150"/>
      <c r="EV10" s="150"/>
      <c r="EW10" s="150"/>
      <c r="EX10" s="150"/>
      <c r="EY10" s="150"/>
      <c r="EZ10" s="150"/>
      <c r="FA10" s="150"/>
      <c r="FB10" s="150"/>
      <c r="FC10" s="150"/>
      <c r="FD10" s="150"/>
      <c r="FE10" s="150"/>
      <c r="FF10" s="150"/>
      <c r="FG10" s="150"/>
      <c r="FH10" s="150"/>
      <c r="FI10" s="150"/>
      <c r="FJ10" s="150"/>
      <c r="FK10" s="150"/>
      <c r="FL10" s="150"/>
      <c r="FM10" s="150"/>
      <c r="FN10" s="150"/>
      <c r="FO10" s="150"/>
      <c r="FP10" s="150"/>
      <c r="FQ10" s="150"/>
      <c r="FR10" s="150"/>
      <c r="FS10" s="150"/>
      <c r="FT10" s="150"/>
      <c r="FU10" s="150"/>
      <c r="FV10" s="150"/>
      <c r="FW10" s="150"/>
      <c r="FX10" s="150"/>
      <c r="FY10" s="150"/>
      <c r="FZ10" s="150"/>
      <c r="GA10" s="150"/>
      <c r="GB10" s="150"/>
      <c r="GC10" s="150"/>
      <c r="GD10" s="150"/>
      <c r="GE10" s="150"/>
      <c r="GF10" s="150"/>
      <c r="GG10" s="150"/>
      <c r="GH10" s="150"/>
      <c r="GI10" s="150"/>
      <c r="GJ10" s="150"/>
      <c r="GK10" s="150"/>
      <c r="GL10" s="150"/>
      <c r="GM10" s="150"/>
      <c r="GN10" s="150"/>
      <c r="GO10" s="150"/>
      <c r="GP10" s="150"/>
      <c r="GQ10" s="150"/>
      <c r="GR10" s="150"/>
      <c r="GS10" s="150"/>
      <c r="GT10" s="150"/>
      <c r="GU10" s="150"/>
      <c r="GV10" s="150"/>
      <c r="GW10" s="150"/>
      <c r="GX10" s="150"/>
      <c r="GY10" s="150"/>
      <c r="GZ10" s="150"/>
      <c r="HA10" s="150"/>
      <c r="HB10" s="150"/>
      <c r="HC10" s="150"/>
      <c r="HD10" s="150"/>
      <c r="HE10" s="150"/>
      <c r="HF10" s="150"/>
      <c r="HG10" s="150"/>
      <c r="HH10" s="150"/>
      <c r="HI10" s="150"/>
      <c r="HJ10" s="150"/>
      <c r="HK10" s="150"/>
      <c r="HL10" s="150"/>
      <c r="HM10" s="150"/>
      <c r="HN10" s="150"/>
      <c r="HO10" s="150"/>
      <c r="HP10" s="150"/>
      <c r="HQ10" s="150"/>
      <c r="HR10" s="150"/>
      <c r="HS10" s="150"/>
      <c r="HT10" s="150"/>
      <c r="HU10" s="150"/>
      <c r="HV10" s="150"/>
      <c r="HW10" s="150"/>
      <c r="HX10" s="150"/>
      <c r="HY10" s="150"/>
      <c r="HZ10" s="150"/>
      <c r="IA10" s="150"/>
      <c r="IB10" s="150"/>
      <c r="IC10" s="150"/>
      <c r="ID10" s="150"/>
      <c r="IE10" s="150"/>
      <c r="IF10" s="150"/>
    </row>
    <row r="11" spans="1:240" ht="27.75" thickBot="1" x14ac:dyDescent="0.35">
      <c r="B11" s="177">
        <v>2214</v>
      </c>
      <c r="C11" s="192" t="s">
        <v>210</v>
      </c>
      <c r="D11" s="191"/>
      <c r="E11" s="191"/>
      <c r="F11" s="190">
        <f>SUM(F12:F13)</f>
        <v>80000</v>
      </c>
      <c r="G11" s="190">
        <f t="shared" ref="G11:R11" si="2">SUM(G12:G13)</f>
        <v>0</v>
      </c>
      <c r="H11" s="190">
        <f t="shared" si="2"/>
        <v>15000</v>
      </c>
      <c r="I11" s="190">
        <f t="shared" si="2"/>
        <v>15000</v>
      </c>
      <c r="J11" s="190">
        <f t="shared" si="2"/>
        <v>15000</v>
      </c>
      <c r="K11" s="190">
        <f t="shared" si="2"/>
        <v>15000</v>
      </c>
      <c r="L11" s="190">
        <f t="shared" si="2"/>
        <v>0</v>
      </c>
      <c r="M11" s="190">
        <f t="shared" si="2"/>
        <v>0</v>
      </c>
      <c r="N11" s="190">
        <f t="shared" si="2"/>
        <v>0</v>
      </c>
      <c r="O11" s="190">
        <f t="shared" si="2"/>
        <v>5000</v>
      </c>
      <c r="P11" s="190">
        <f t="shared" si="2"/>
        <v>5000</v>
      </c>
      <c r="Q11" s="190">
        <f t="shared" si="2"/>
        <v>10000</v>
      </c>
      <c r="R11" s="190">
        <f t="shared" si="2"/>
        <v>0</v>
      </c>
      <c r="S11" s="190">
        <f>SUM(G11:R11)</f>
        <v>80000</v>
      </c>
      <c r="T11" s="151"/>
      <c r="U11" s="151"/>
    </row>
    <row r="12" spans="1:240" x14ac:dyDescent="0.3">
      <c r="B12" s="218">
        <v>2214</v>
      </c>
      <c r="C12" s="217" t="str">
        <f>+'Cap Elec'!B5</f>
        <v>Capacitación Electoral en el proceso electoral 2017-2018</v>
      </c>
      <c r="D12" s="216"/>
      <c r="E12" s="185"/>
      <c r="F12" s="185">
        <f>+'Cap Elec'!F10</f>
        <v>20000</v>
      </c>
      <c r="G12" s="185">
        <f>+'Cap Elec'!G10</f>
        <v>0</v>
      </c>
      <c r="H12" s="185">
        <f>+'Cap Elec'!H10</f>
        <v>0</v>
      </c>
      <c r="I12" s="185">
        <f>+'Cap Elec'!I10</f>
        <v>0</v>
      </c>
      <c r="J12" s="185">
        <f>+'Cap Elec'!J10</f>
        <v>0</v>
      </c>
      <c r="K12" s="185">
        <f>+'Cap Elec'!K10</f>
        <v>0</v>
      </c>
      <c r="L12" s="185">
        <f>+'Cap Elec'!L10</f>
        <v>0</v>
      </c>
      <c r="M12" s="185">
        <f>+'Cap Elec'!M10</f>
        <v>0</v>
      </c>
      <c r="N12" s="185">
        <f>+'Cap Elec'!N10</f>
        <v>0</v>
      </c>
      <c r="O12" s="185">
        <f>+'Cap Elec'!O10</f>
        <v>5000</v>
      </c>
      <c r="P12" s="185">
        <f>+'Cap Elec'!P10</f>
        <v>5000</v>
      </c>
      <c r="Q12" s="185">
        <f>+'Cap Elec'!Q10</f>
        <v>10000</v>
      </c>
      <c r="R12" s="185">
        <f>+'Cap Elec'!R10</f>
        <v>0</v>
      </c>
      <c r="S12" s="215">
        <f t="shared" ref="S12:S13" si="3">SUM(G12:R12)</f>
        <v>20000</v>
      </c>
      <c r="T12" s="151"/>
      <c r="U12" s="151"/>
    </row>
    <row r="13" spans="1:240" x14ac:dyDescent="0.3">
      <c r="B13" s="218">
        <v>2214</v>
      </c>
      <c r="C13" s="217" t="str">
        <f>+'Formación FC'!B5</f>
        <v>Formación de futuros ciudadanos</v>
      </c>
      <c r="D13" s="216"/>
      <c r="E13" s="185"/>
      <c r="F13" s="185">
        <f>+'Formación FC'!F9</f>
        <v>60000</v>
      </c>
      <c r="G13" s="185">
        <f>+'Formación FC'!G9</f>
        <v>0</v>
      </c>
      <c r="H13" s="185">
        <f>+'Formación FC'!H9</f>
        <v>15000</v>
      </c>
      <c r="I13" s="185">
        <f>+'Formación FC'!I9</f>
        <v>15000</v>
      </c>
      <c r="J13" s="185">
        <f>+'Formación FC'!J9</f>
        <v>15000</v>
      </c>
      <c r="K13" s="185">
        <f>+'Formación FC'!K9</f>
        <v>15000</v>
      </c>
      <c r="L13" s="185">
        <f>+'Formación FC'!L9</f>
        <v>0</v>
      </c>
      <c r="M13" s="185">
        <f>+'Formación FC'!M9</f>
        <v>0</v>
      </c>
      <c r="N13" s="185">
        <f>+'Formación FC'!N9</f>
        <v>0</v>
      </c>
      <c r="O13" s="185">
        <f>+'Formación FC'!O9</f>
        <v>0</v>
      </c>
      <c r="P13" s="185">
        <f>+'Formación FC'!P9</f>
        <v>0</v>
      </c>
      <c r="Q13" s="185">
        <f>+'Formación FC'!Q9</f>
        <v>0</v>
      </c>
      <c r="R13" s="185">
        <f>+'Formación FC'!R9</f>
        <v>0</v>
      </c>
      <c r="S13" s="215">
        <f t="shared" si="3"/>
        <v>60000</v>
      </c>
      <c r="T13" s="151"/>
      <c r="U13" s="151"/>
    </row>
    <row r="14" spans="1:240" ht="27.75" thickBot="1" x14ac:dyDescent="0.35">
      <c r="B14" s="177">
        <v>2216</v>
      </c>
      <c r="C14" s="192" t="s">
        <v>210</v>
      </c>
      <c r="D14" s="191"/>
      <c r="E14" s="191"/>
      <c r="F14" s="190">
        <f>SUM(F15:F15)</f>
        <v>35000</v>
      </c>
      <c r="G14" s="190">
        <f t="shared" ref="G14:R14" si="4">SUM(G15:G15)</f>
        <v>0</v>
      </c>
      <c r="H14" s="190">
        <f t="shared" si="4"/>
        <v>10000</v>
      </c>
      <c r="I14" s="190">
        <f t="shared" si="4"/>
        <v>0</v>
      </c>
      <c r="J14" s="190">
        <f t="shared" si="4"/>
        <v>0</v>
      </c>
      <c r="K14" s="190">
        <f t="shared" si="4"/>
        <v>0</v>
      </c>
      <c r="L14" s="190">
        <f t="shared" si="4"/>
        <v>0</v>
      </c>
      <c r="M14" s="190">
        <f t="shared" si="4"/>
        <v>6000</v>
      </c>
      <c r="N14" s="190">
        <f t="shared" si="4"/>
        <v>1000</v>
      </c>
      <c r="O14" s="190">
        <f t="shared" si="4"/>
        <v>0</v>
      </c>
      <c r="P14" s="190">
        <f t="shared" si="4"/>
        <v>18000</v>
      </c>
      <c r="Q14" s="190">
        <f t="shared" si="4"/>
        <v>0</v>
      </c>
      <c r="R14" s="190">
        <f t="shared" si="4"/>
        <v>0</v>
      </c>
      <c r="S14" s="190">
        <f>SUM(G14:R14)</f>
        <v>35000</v>
      </c>
      <c r="T14" s="151"/>
      <c r="U14" s="151"/>
    </row>
    <row r="15" spans="1:240" x14ac:dyDescent="0.3">
      <c r="B15" s="218">
        <v>2216</v>
      </c>
      <c r="C15" s="217" t="str">
        <f>+'Cultura Politica'!B5</f>
        <v>Cultura Política Democrática</v>
      </c>
      <c r="D15" s="216"/>
      <c r="E15" s="185"/>
      <c r="F15" s="185">
        <f>+'Cultura Politica'!F12</f>
        <v>35000</v>
      </c>
      <c r="G15" s="185">
        <f>+'Cultura Politica'!G12</f>
        <v>0</v>
      </c>
      <c r="H15" s="185">
        <f>+'Cultura Politica'!H12</f>
        <v>10000</v>
      </c>
      <c r="I15" s="185">
        <f>+'Cultura Politica'!I12</f>
        <v>0</v>
      </c>
      <c r="J15" s="185">
        <f>+'Cultura Politica'!J12</f>
        <v>0</v>
      </c>
      <c r="K15" s="185">
        <f>+'Cultura Politica'!K12</f>
        <v>0</v>
      </c>
      <c r="L15" s="185">
        <f>+'Cultura Politica'!L12</f>
        <v>0</v>
      </c>
      <c r="M15" s="185">
        <f>+'Cultura Politica'!M12</f>
        <v>6000</v>
      </c>
      <c r="N15" s="185">
        <f>+'Cultura Politica'!N12</f>
        <v>1000</v>
      </c>
      <c r="O15" s="185">
        <f>+'Cultura Politica'!O12</f>
        <v>0</v>
      </c>
      <c r="P15" s="185">
        <f>+'Cultura Politica'!P12</f>
        <v>18000</v>
      </c>
      <c r="Q15" s="185">
        <f>+'Cultura Politica'!Q12</f>
        <v>0</v>
      </c>
      <c r="R15" s="185">
        <f>+'Cultura Politica'!R12</f>
        <v>0</v>
      </c>
      <c r="S15" s="215">
        <f t="shared" ref="S15:S37" si="5">SUM(G15:R15)</f>
        <v>35000</v>
      </c>
      <c r="T15" s="151"/>
      <c r="U15" s="151"/>
    </row>
    <row r="16" spans="1:240" ht="27.75" thickBot="1" x14ac:dyDescent="0.35">
      <c r="B16" s="193">
        <v>2612</v>
      </c>
      <c r="C16" s="192" t="s">
        <v>209</v>
      </c>
      <c r="D16" s="191"/>
      <c r="E16" s="191"/>
      <c r="F16" s="190">
        <f>SUM(F17:F19)</f>
        <v>633500</v>
      </c>
      <c r="G16" s="190">
        <f t="shared" ref="G16:R16" si="6">SUM(G17:G19)</f>
        <v>59166.666666666672</v>
      </c>
      <c r="H16" s="190">
        <f t="shared" si="6"/>
        <v>88166.666666666672</v>
      </c>
      <c r="I16" s="190">
        <f t="shared" si="6"/>
        <v>23166.666666666668</v>
      </c>
      <c r="J16" s="190">
        <f t="shared" si="6"/>
        <v>73166.666666666672</v>
      </c>
      <c r="K16" s="190">
        <f t="shared" si="6"/>
        <v>29416.666666666668</v>
      </c>
      <c r="L16" s="190">
        <f t="shared" si="6"/>
        <v>15416.666666666668</v>
      </c>
      <c r="M16" s="190">
        <f t="shared" si="6"/>
        <v>65416.666666666672</v>
      </c>
      <c r="N16" s="190">
        <f t="shared" si="6"/>
        <v>15416.666666666668</v>
      </c>
      <c r="O16" s="190">
        <f t="shared" si="6"/>
        <v>47916.666666666672</v>
      </c>
      <c r="P16" s="190">
        <f t="shared" si="6"/>
        <v>57083.333333333343</v>
      </c>
      <c r="Q16" s="190">
        <f t="shared" si="6"/>
        <v>108333.33333333333</v>
      </c>
      <c r="R16" s="190">
        <f t="shared" si="6"/>
        <v>50833.333333333343</v>
      </c>
      <c r="S16" s="190">
        <f>SUM(G16:R16)</f>
        <v>633500.00000000023</v>
      </c>
      <c r="T16" s="151"/>
      <c r="U16" s="151"/>
    </row>
    <row r="17" spans="1:240" x14ac:dyDescent="0.3">
      <c r="B17" s="218">
        <v>2612</v>
      </c>
      <c r="C17" s="217" t="str">
        <f>+'Cap Elec'!B5</f>
        <v>Capacitación Electoral en el proceso electoral 2017-2018</v>
      </c>
      <c r="D17" s="216"/>
      <c r="E17" s="185"/>
      <c r="F17" s="185">
        <f>+'Cap Elec'!F13</f>
        <v>227500</v>
      </c>
      <c r="G17" s="185">
        <f>+'Cap Elec'!G13</f>
        <v>0</v>
      </c>
      <c r="H17" s="185">
        <f>+'Cap Elec'!H13</f>
        <v>0</v>
      </c>
      <c r="I17" s="185">
        <f>+'Cap Elec'!I13</f>
        <v>0</v>
      </c>
      <c r="J17" s="185">
        <f>+'Cap Elec'!J13</f>
        <v>0</v>
      </c>
      <c r="K17" s="185">
        <f>+'Cap Elec'!K13</f>
        <v>0</v>
      </c>
      <c r="L17" s="185">
        <f>+'Cap Elec'!L13</f>
        <v>0</v>
      </c>
      <c r="M17" s="185">
        <f>+'Cap Elec'!M13</f>
        <v>0</v>
      </c>
      <c r="N17" s="185">
        <f>+'Cap Elec'!N13</f>
        <v>0</v>
      </c>
      <c r="O17" s="185">
        <f>+'Cap Elec'!O13</f>
        <v>38750</v>
      </c>
      <c r="P17" s="185">
        <f>+'Cap Elec'!P13</f>
        <v>47916.666666666672</v>
      </c>
      <c r="Q17" s="185">
        <f>+'Cap Elec'!Q13</f>
        <v>99166.666666666672</v>
      </c>
      <c r="R17" s="185">
        <f>+'Cap Elec'!R13</f>
        <v>41666.666666666672</v>
      </c>
      <c r="S17" s="215">
        <f t="shared" si="5"/>
        <v>227500</v>
      </c>
      <c r="T17" s="151"/>
      <c r="U17" s="151"/>
    </row>
    <row r="18" spans="1:240" x14ac:dyDescent="0.3">
      <c r="B18" s="218">
        <v>2612</v>
      </c>
      <c r="C18" s="217" t="str">
        <f>+'Cultura Politica'!B5</f>
        <v>Cultura Política Democrática</v>
      </c>
      <c r="D18" s="216"/>
      <c r="E18" s="185"/>
      <c r="F18" s="185">
        <f>+'Cultura Politica'!F18</f>
        <v>240000</v>
      </c>
      <c r="G18" s="185">
        <f>+'Cultura Politica'!G18</f>
        <v>58333.333333333336</v>
      </c>
      <c r="H18" s="185">
        <f>+'Cultura Politica'!H18</f>
        <v>23333.333333333336</v>
      </c>
      <c r="I18" s="185">
        <f>+'Cultura Politica'!I18</f>
        <v>8333.3333333333339</v>
      </c>
      <c r="J18" s="185">
        <f>+'Cultura Politica'!J18</f>
        <v>8333.3333333333339</v>
      </c>
      <c r="K18" s="185">
        <f>+'Cultura Politica'!K18</f>
        <v>14583.333333333334</v>
      </c>
      <c r="L18" s="185">
        <f>+'Cultura Politica'!L18</f>
        <v>14583.333333333334</v>
      </c>
      <c r="M18" s="185">
        <f>+'Cultura Politica'!M18</f>
        <v>64583.333333333336</v>
      </c>
      <c r="N18" s="185">
        <f>+'Cultura Politica'!N18</f>
        <v>14583.333333333334</v>
      </c>
      <c r="O18" s="185">
        <f>+'Cultura Politica'!O18</f>
        <v>8333.3333333333339</v>
      </c>
      <c r="P18" s="185">
        <f>+'Cultura Politica'!P18</f>
        <v>8333.3333333333339</v>
      </c>
      <c r="Q18" s="185">
        <f>+'Cultura Politica'!Q18</f>
        <v>8333.3333333333339</v>
      </c>
      <c r="R18" s="185">
        <f>+'Cultura Politica'!R18</f>
        <v>8333.3333333333339</v>
      </c>
      <c r="S18" s="215">
        <f t="shared" si="5"/>
        <v>240000.00000000003</v>
      </c>
      <c r="T18" s="151"/>
      <c r="U18" s="151"/>
    </row>
    <row r="19" spans="1:240" x14ac:dyDescent="0.3">
      <c r="B19" s="218">
        <v>2612</v>
      </c>
      <c r="C19" s="217" t="str">
        <f>+'Formación FC'!B5</f>
        <v>Formación de futuros ciudadanos</v>
      </c>
      <c r="D19" s="216"/>
      <c r="E19" s="185"/>
      <c r="F19" s="185">
        <f>+'Formación FC'!F12</f>
        <v>166000</v>
      </c>
      <c r="G19" s="185">
        <f>+'Formación FC'!G12</f>
        <v>833.33333333333337</v>
      </c>
      <c r="H19" s="185">
        <f>+'Formación FC'!H12</f>
        <v>64833.333333333336</v>
      </c>
      <c r="I19" s="185">
        <f>+'Formación FC'!I12</f>
        <v>14833.333333333334</v>
      </c>
      <c r="J19" s="185">
        <f>+'Formación FC'!J12</f>
        <v>64833.333333333336</v>
      </c>
      <c r="K19" s="185">
        <f>+'Formación FC'!K12</f>
        <v>14833.333333333334</v>
      </c>
      <c r="L19" s="185">
        <f>+'Formación FC'!L12</f>
        <v>833.33333333333337</v>
      </c>
      <c r="M19" s="185">
        <f>+'Formación FC'!M12</f>
        <v>833.33333333333337</v>
      </c>
      <c r="N19" s="185">
        <f>+'Formación FC'!N12</f>
        <v>833.33333333333337</v>
      </c>
      <c r="O19" s="185">
        <f>+'Formación FC'!O12</f>
        <v>833.33333333333337</v>
      </c>
      <c r="P19" s="185">
        <f>+'Formación FC'!P12</f>
        <v>833.33333333333337</v>
      </c>
      <c r="Q19" s="185">
        <f>+'Formación FC'!Q12</f>
        <v>833.33333333333337</v>
      </c>
      <c r="R19" s="185">
        <f>+'Formación FC'!R12</f>
        <v>833.33333333333337</v>
      </c>
      <c r="S19" s="215">
        <f t="shared" si="5"/>
        <v>166000.00000000009</v>
      </c>
      <c r="T19" s="151"/>
      <c r="U19" s="151"/>
    </row>
    <row r="20" spans="1:240" s="149" customFormat="1" ht="14.25" thickBot="1" x14ac:dyDescent="0.35">
      <c r="A20" s="224"/>
      <c r="B20" s="177">
        <v>3181</v>
      </c>
      <c r="C20" s="176" t="s">
        <v>208</v>
      </c>
      <c r="D20" s="222"/>
      <c r="E20" s="175"/>
      <c r="F20" s="174">
        <f>SUM(F21:F22)</f>
        <v>69000</v>
      </c>
      <c r="G20" s="174">
        <f t="shared" ref="G20:R20" si="7">SUM(G21:G22)</f>
        <v>4666.666666666667</v>
      </c>
      <c r="H20" s="174">
        <f t="shared" si="7"/>
        <v>14666.666666666668</v>
      </c>
      <c r="I20" s="174">
        <f t="shared" si="7"/>
        <v>4666.666666666667</v>
      </c>
      <c r="J20" s="174">
        <f t="shared" si="7"/>
        <v>4666.666666666667</v>
      </c>
      <c r="K20" s="174">
        <f t="shared" si="7"/>
        <v>4666.666666666667</v>
      </c>
      <c r="L20" s="174">
        <f t="shared" si="7"/>
        <v>5666.666666666667</v>
      </c>
      <c r="M20" s="174">
        <f t="shared" si="7"/>
        <v>5666.666666666667</v>
      </c>
      <c r="N20" s="174">
        <f t="shared" si="7"/>
        <v>5666.666666666667</v>
      </c>
      <c r="O20" s="174">
        <f t="shared" si="7"/>
        <v>4666.666666666667</v>
      </c>
      <c r="P20" s="174">
        <f t="shared" si="7"/>
        <v>4666.666666666667</v>
      </c>
      <c r="Q20" s="174">
        <f t="shared" si="7"/>
        <v>4666.666666666667</v>
      </c>
      <c r="R20" s="174">
        <f t="shared" si="7"/>
        <v>4666.666666666667</v>
      </c>
      <c r="S20" s="174">
        <f t="shared" si="5"/>
        <v>68999.999999999985</v>
      </c>
      <c r="T20" s="151"/>
      <c r="U20" s="151"/>
      <c r="V20" s="150"/>
      <c r="W20" s="150"/>
      <c r="X20" s="150"/>
      <c r="Y20" s="150"/>
      <c r="Z20" s="150"/>
      <c r="AA20" s="150"/>
      <c r="AB20" s="150"/>
      <c r="AC20" s="150"/>
      <c r="AD20" s="150"/>
      <c r="AE20" s="150"/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  <c r="BI20" s="150"/>
      <c r="BJ20" s="150"/>
      <c r="BK20" s="150"/>
      <c r="BL20" s="150"/>
      <c r="BM20" s="150"/>
      <c r="BN20" s="150"/>
      <c r="BO20" s="150"/>
      <c r="BP20" s="150"/>
      <c r="BQ20" s="150"/>
      <c r="BR20" s="150"/>
      <c r="BS20" s="150"/>
      <c r="BT20" s="150"/>
      <c r="BU20" s="150"/>
      <c r="BV20" s="150"/>
      <c r="BW20" s="150"/>
      <c r="BX20" s="150"/>
      <c r="BY20" s="150"/>
      <c r="BZ20" s="150"/>
      <c r="CA20" s="150"/>
      <c r="CB20" s="150"/>
      <c r="CC20" s="150"/>
      <c r="CD20" s="150"/>
      <c r="CE20" s="150"/>
      <c r="CF20" s="150"/>
      <c r="CG20" s="150"/>
      <c r="CH20" s="150"/>
      <c r="CI20" s="150"/>
      <c r="CJ20" s="150"/>
      <c r="CK20" s="150"/>
      <c r="CL20" s="150"/>
      <c r="CM20" s="150"/>
      <c r="CN20" s="150"/>
      <c r="CO20" s="150"/>
      <c r="CP20" s="150"/>
      <c r="CQ20" s="150"/>
      <c r="CR20" s="150"/>
      <c r="CS20" s="150"/>
      <c r="CT20" s="150"/>
      <c r="CU20" s="150"/>
      <c r="CV20" s="150"/>
      <c r="CW20" s="150"/>
      <c r="CX20" s="150"/>
      <c r="CY20" s="150"/>
      <c r="CZ20" s="150"/>
      <c r="DA20" s="150"/>
      <c r="DB20" s="150"/>
      <c r="DC20" s="150"/>
      <c r="DD20" s="150"/>
      <c r="DE20" s="150"/>
      <c r="DF20" s="150"/>
      <c r="DG20" s="150"/>
      <c r="DH20" s="150"/>
      <c r="DI20" s="150"/>
      <c r="DJ20" s="150"/>
      <c r="DK20" s="150"/>
      <c r="DL20" s="150"/>
      <c r="DM20" s="150"/>
      <c r="DN20" s="150"/>
      <c r="DO20" s="150"/>
      <c r="DP20" s="150"/>
      <c r="DQ20" s="150"/>
      <c r="DR20" s="150"/>
      <c r="DS20" s="150"/>
      <c r="DT20" s="150"/>
      <c r="DU20" s="150"/>
      <c r="DV20" s="150"/>
      <c r="DW20" s="150"/>
      <c r="DX20" s="150"/>
      <c r="DY20" s="150"/>
      <c r="DZ20" s="150"/>
      <c r="EA20" s="150"/>
      <c r="EB20" s="150"/>
      <c r="EC20" s="150"/>
      <c r="ED20" s="150"/>
      <c r="EE20" s="150"/>
      <c r="EF20" s="150"/>
      <c r="EG20" s="150"/>
      <c r="EH20" s="150"/>
      <c r="EI20" s="150"/>
      <c r="EJ20" s="150"/>
      <c r="EK20" s="150"/>
      <c r="EL20" s="150"/>
      <c r="EM20" s="150"/>
      <c r="EN20" s="150"/>
      <c r="EO20" s="150"/>
      <c r="EP20" s="150"/>
      <c r="EQ20" s="150"/>
      <c r="ER20" s="150"/>
      <c r="ES20" s="150"/>
      <c r="ET20" s="150"/>
      <c r="EU20" s="150"/>
      <c r="EV20" s="150"/>
      <c r="EW20" s="150"/>
      <c r="EX20" s="150"/>
      <c r="EY20" s="150"/>
      <c r="EZ20" s="150"/>
      <c r="FA20" s="150"/>
      <c r="FB20" s="150"/>
      <c r="FC20" s="150"/>
      <c r="FD20" s="150"/>
      <c r="FE20" s="150"/>
      <c r="FF20" s="150"/>
      <c r="FG20" s="150"/>
      <c r="FH20" s="150"/>
      <c r="FI20" s="150"/>
      <c r="FJ20" s="150"/>
      <c r="FK20" s="150"/>
      <c r="FL20" s="150"/>
      <c r="FM20" s="150"/>
      <c r="FN20" s="150"/>
      <c r="FO20" s="150"/>
      <c r="FP20" s="150"/>
      <c r="FQ20" s="150"/>
      <c r="FR20" s="150"/>
      <c r="FS20" s="150"/>
      <c r="FT20" s="150"/>
      <c r="FU20" s="150"/>
      <c r="FV20" s="150"/>
      <c r="FW20" s="150"/>
      <c r="FX20" s="150"/>
      <c r="FY20" s="150"/>
      <c r="FZ20" s="150"/>
      <c r="GA20" s="150"/>
      <c r="GB20" s="150"/>
      <c r="GC20" s="150"/>
      <c r="GD20" s="150"/>
      <c r="GE20" s="150"/>
      <c r="GF20" s="150"/>
      <c r="GG20" s="150"/>
      <c r="GH20" s="150"/>
      <c r="GI20" s="150"/>
      <c r="GJ20" s="150"/>
      <c r="GK20" s="150"/>
      <c r="GL20" s="150"/>
      <c r="GM20" s="150"/>
      <c r="GN20" s="150"/>
      <c r="GO20" s="150"/>
      <c r="GP20" s="150"/>
      <c r="GQ20" s="150"/>
      <c r="GR20" s="150"/>
      <c r="GS20" s="150"/>
      <c r="GT20" s="150"/>
      <c r="GU20" s="150"/>
      <c r="GV20" s="150"/>
      <c r="GW20" s="150"/>
      <c r="GX20" s="150"/>
      <c r="GY20" s="150"/>
      <c r="GZ20" s="150"/>
      <c r="HA20" s="150"/>
      <c r="HB20" s="150"/>
      <c r="HC20" s="150"/>
      <c r="HD20" s="150"/>
      <c r="HE20" s="150"/>
      <c r="HF20" s="150"/>
      <c r="HG20" s="150"/>
      <c r="HH20" s="150"/>
      <c r="HI20" s="150"/>
      <c r="HJ20" s="150"/>
      <c r="HK20" s="150"/>
      <c r="HL20" s="150"/>
      <c r="HM20" s="150"/>
      <c r="HN20" s="150"/>
      <c r="HO20" s="150"/>
      <c r="HP20" s="150"/>
      <c r="HQ20" s="150"/>
      <c r="HR20" s="150"/>
      <c r="HS20" s="150"/>
      <c r="HT20" s="150"/>
      <c r="HU20" s="150"/>
      <c r="HV20" s="150"/>
      <c r="HW20" s="150"/>
      <c r="HX20" s="150"/>
      <c r="HY20" s="150"/>
      <c r="HZ20" s="150"/>
      <c r="IA20" s="150"/>
      <c r="IB20" s="150"/>
      <c r="IC20" s="150"/>
      <c r="ID20" s="150"/>
      <c r="IE20" s="150"/>
      <c r="IF20" s="150"/>
    </row>
    <row r="21" spans="1:240" s="149" customFormat="1" x14ac:dyDescent="0.3">
      <c r="A21" s="224"/>
      <c r="B21" s="172">
        <v>3181</v>
      </c>
      <c r="C21" s="173" t="str">
        <f>+'Cap Elec'!B5</f>
        <v>Capacitación Electoral en el proceso electoral 2017-2018</v>
      </c>
      <c r="D21" s="220">
        <v>1</v>
      </c>
      <c r="E21" s="170"/>
      <c r="F21" s="170">
        <f>+'Cap Elec'!F19</f>
        <v>3000</v>
      </c>
      <c r="G21" s="170">
        <f>+'Cap Elec'!G19</f>
        <v>0</v>
      </c>
      <c r="H21" s="170">
        <f>+'Cap Elec'!H19</f>
        <v>0</v>
      </c>
      <c r="I21" s="170">
        <f>+'Cap Elec'!I19</f>
        <v>0</v>
      </c>
      <c r="J21" s="170">
        <f>+'Cap Elec'!J19</f>
        <v>0</v>
      </c>
      <c r="K21" s="170">
        <f>+'Cap Elec'!K19</f>
        <v>0</v>
      </c>
      <c r="L21" s="170">
        <f>+'Cap Elec'!L19</f>
        <v>1000</v>
      </c>
      <c r="M21" s="170">
        <f>+'Cap Elec'!M19</f>
        <v>1000</v>
      </c>
      <c r="N21" s="170">
        <f>+'Cap Elec'!N19</f>
        <v>1000</v>
      </c>
      <c r="O21" s="170">
        <f>+'Cap Elec'!O19</f>
        <v>0</v>
      </c>
      <c r="P21" s="170">
        <f>+'Cap Elec'!P19</f>
        <v>0</v>
      </c>
      <c r="Q21" s="170">
        <f>+'Cap Elec'!Q19</f>
        <v>0</v>
      </c>
      <c r="R21" s="170">
        <f>+'Cap Elec'!R19</f>
        <v>0</v>
      </c>
      <c r="S21" s="219">
        <f t="shared" si="5"/>
        <v>3000</v>
      </c>
      <c r="T21" s="151"/>
      <c r="U21" s="151"/>
      <c r="V21" s="150"/>
      <c r="W21" s="150"/>
      <c r="X21" s="150"/>
      <c r="Y21" s="150"/>
      <c r="Z21" s="150"/>
      <c r="AA21" s="150"/>
      <c r="AB21" s="150"/>
      <c r="AC21" s="150"/>
      <c r="AD21" s="150"/>
      <c r="AE21" s="150"/>
      <c r="AF21" s="150"/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  <c r="BI21" s="150"/>
      <c r="BJ21" s="150"/>
      <c r="BK21" s="150"/>
      <c r="BL21" s="150"/>
      <c r="BM21" s="150"/>
      <c r="BN21" s="150"/>
      <c r="BO21" s="150"/>
      <c r="BP21" s="150"/>
      <c r="BQ21" s="150"/>
      <c r="BR21" s="150"/>
      <c r="BS21" s="150"/>
      <c r="BT21" s="150"/>
      <c r="BU21" s="150"/>
      <c r="BV21" s="150"/>
      <c r="BW21" s="150"/>
      <c r="BX21" s="150"/>
      <c r="BY21" s="150"/>
      <c r="BZ21" s="150"/>
      <c r="CA21" s="150"/>
      <c r="CB21" s="150"/>
      <c r="CC21" s="150"/>
      <c r="CD21" s="150"/>
      <c r="CE21" s="150"/>
      <c r="CF21" s="150"/>
      <c r="CG21" s="150"/>
      <c r="CH21" s="150"/>
      <c r="CI21" s="150"/>
      <c r="CJ21" s="150"/>
      <c r="CK21" s="150"/>
      <c r="CL21" s="150"/>
      <c r="CM21" s="150"/>
      <c r="CN21" s="150"/>
      <c r="CO21" s="150"/>
      <c r="CP21" s="150"/>
      <c r="CQ21" s="150"/>
      <c r="CR21" s="150"/>
      <c r="CS21" s="150"/>
      <c r="CT21" s="150"/>
      <c r="CU21" s="150"/>
      <c r="CV21" s="150"/>
      <c r="CW21" s="150"/>
      <c r="CX21" s="150"/>
      <c r="CY21" s="150"/>
      <c r="CZ21" s="150"/>
      <c r="DA21" s="150"/>
      <c r="DB21" s="150"/>
      <c r="DC21" s="150"/>
      <c r="DD21" s="150"/>
      <c r="DE21" s="150"/>
      <c r="DF21" s="150"/>
      <c r="DG21" s="150"/>
      <c r="DH21" s="150"/>
      <c r="DI21" s="150"/>
      <c r="DJ21" s="150"/>
      <c r="DK21" s="150"/>
      <c r="DL21" s="150"/>
      <c r="DM21" s="150"/>
      <c r="DN21" s="150"/>
      <c r="DO21" s="150"/>
      <c r="DP21" s="150"/>
      <c r="DQ21" s="150"/>
      <c r="DR21" s="150"/>
      <c r="DS21" s="150"/>
      <c r="DT21" s="150"/>
      <c r="DU21" s="150"/>
      <c r="DV21" s="150"/>
      <c r="DW21" s="150"/>
      <c r="DX21" s="150"/>
      <c r="DY21" s="150"/>
      <c r="DZ21" s="150"/>
      <c r="EA21" s="150"/>
      <c r="EB21" s="150"/>
      <c r="EC21" s="150"/>
      <c r="ED21" s="150"/>
      <c r="EE21" s="150"/>
      <c r="EF21" s="150"/>
      <c r="EG21" s="150"/>
      <c r="EH21" s="150"/>
      <c r="EI21" s="150"/>
      <c r="EJ21" s="150"/>
      <c r="EK21" s="150"/>
      <c r="EL21" s="150"/>
      <c r="EM21" s="150"/>
      <c r="EN21" s="150"/>
      <c r="EO21" s="150"/>
      <c r="EP21" s="150"/>
      <c r="EQ21" s="150"/>
      <c r="ER21" s="150"/>
      <c r="ES21" s="150"/>
      <c r="ET21" s="150"/>
      <c r="EU21" s="150"/>
      <c r="EV21" s="150"/>
      <c r="EW21" s="150"/>
      <c r="EX21" s="150"/>
      <c r="EY21" s="150"/>
      <c r="EZ21" s="150"/>
      <c r="FA21" s="150"/>
      <c r="FB21" s="150"/>
      <c r="FC21" s="150"/>
      <c r="FD21" s="150"/>
      <c r="FE21" s="150"/>
      <c r="FF21" s="150"/>
      <c r="FG21" s="150"/>
      <c r="FH21" s="150"/>
      <c r="FI21" s="150"/>
      <c r="FJ21" s="150"/>
      <c r="FK21" s="150"/>
      <c r="FL21" s="150"/>
      <c r="FM21" s="150"/>
      <c r="FN21" s="150"/>
      <c r="FO21" s="150"/>
      <c r="FP21" s="150"/>
      <c r="FQ21" s="150"/>
      <c r="FR21" s="150"/>
      <c r="FS21" s="150"/>
      <c r="FT21" s="150"/>
      <c r="FU21" s="150"/>
      <c r="FV21" s="150"/>
      <c r="FW21" s="150"/>
      <c r="FX21" s="150"/>
      <c r="FY21" s="150"/>
      <c r="FZ21" s="150"/>
      <c r="GA21" s="150"/>
      <c r="GB21" s="150"/>
      <c r="GC21" s="150"/>
      <c r="GD21" s="150"/>
      <c r="GE21" s="150"/>
      <c r="GF21" s="150"/>
      <c r="GG21" s="150"/>
      <c r="GH21" s="150"/>
      <c r="GI21" s="150"/>
      <c r="GJ21" s="150"/>
      <c r="GK21" s="150"/>
      <c r="GL21" s="150"/>
      <c r="GM21" s="150"/>
      <c r="GN21" s="150"/>
      <c r="GO21" s="150"/>
      <c r="GP21" s="150"/>
      <c r="GQ21" s="150"/>
      <c r="GR21" s="150"/>
      <c r="GS21" s="150"/>
      <c r="GT21" s="150"/>
      <c r="GU21" s="150"/>
      <c r="GV21" s="150"/>
      <c r="GW21" s="150"/>
      <c r="GX21" s="150"/>
      <c r="GY21" s="150"/>
      <c r="GZ21" s="150"/>
      <c r="HA21" s="150"/>
      <c r="HB21" s="150"/>
      <c r="HC21" s="150"/>
      <c r="HD21" s="150"/>
      <c r="HE21" s="150"/>
      <c r="HF21" s="150"/>
      <c r="HG21" s="150"/>
      <c r="HH21" s="150"/>
      <c r="HI21" s="150"/>
      <c r="HJ21" s="150"/>
      <c r="HK21" s="150"/>
      <c r="HL21" s="150"/>
      <c r="HM21" s="150"/>
      <c r="HN21" s="150"/>
      <c r="HO21" s="150"/>
      <c r="HP21" s="150"/>
      <c r="HQ21" s="150"/>
      <c r="HR21" s="150"/>
      <c r="HS21" s="150"/>
      <c r="HT21" s="150"/>
      <c r="HU21" s="150"/>
      <c r="HV21" s="150"/>
      <c r="HW21" s="150"/>
      <c r="HX21" s="150"/>
      <c r="HY21" s="150"/>
      <c r="HZ21" s="150"/>
      <c r="IA21" s="150"/>
      <c r="IB21" s="150"/>
      <c r="IC21" s="150"/>
      <c r="ID21" s="150"/>
      <c r="IE21" s="150"/>
      <c r="IF21" s="150"/>
    </row>
    <row r="22" spans="1:240" s="149" customFormat="1" x14ac:dyDescent="0.3">
      <c r="A22" s="224"/>
      <c r="B22" s="172">
        <v>3181</v>
      </c>
      <c r="C22" s="173" t="str">
        <f>+'Cultura Politica'!B5</f>
        <v>Cultura Política Democrática</v>
      </c>
      <c r="D22" s="220">
        <v>1</v>
      </c>
      <c r="E22" s="170"/>
      <c r="F22" s="170">
        <f>+'Cultura Politica'!F24</f>
        <v>66000</v>
      </c>
      <c r="G22" s="170">
        <f>+'Cultura Politica'!G24</f>
        <v>4666.666666666667</v>
      </c>
      <c r="H22" s="170">
        <f>+'Cultura Politica'!H24</f>
        <v>14666.666666666668</v>
      </c>
      <c r="I22" s="170">
        <f>+'Cultura Politica'!I24</f>
        <v>4666.666666666667</v>
      </c>
      <c r="J22" s="170">
        <f>+'Cultura Politica'!J24</f>
        <v>4666.666666666667</v>
      </c>
      <c r="K22" s="170">
        <f>+'Cultura Politica'!K24</f>
        <v>4666.666666666667</v>
      </c>
      <c r="L22" s="170">
        <f>+'Cultura Politica'!L24</f>
        <v>4666.666666666667</v>
      </c>
      <c r="M22" s="170">
        <f>+'Cultura Politica'!M24</f>
        <v>4666.666666666667</v>
      </c>
      <c r="N22" s="170">
        <f>+'Cultura Politica'!N24</f>
        <v>4666.666666666667</v>
      </c>
      <c r="O22" s="170">
        <f>+'Cultura Politica'!O24</f>
        <v>4666.666666666667</v>
      </c>
      <c r="P22" s="170">
        <f>+'Cultura Politica'!P24</f>
        <v>4666.666666666667</v>
      </c>
      <c r="Q22" s="170">
        <f>+'Cultura Politica'!Q24</f>
        <v>4666.666666666667</v>
      </c>
      <c r="R22" s="170">
        <f>+'Cultura Politica'!R24</f>
        <v>4666.666666666667</v>
      </c>
      <c r="S22" s="219">
        <f t="shared" si="5"/>
        <v>65999.999999999985</v>
      </c>
      <c r="T22" s="151"/>
      <c r="U22" s="151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  <c r="BI22" s="150"/>
      <c r="BJ22" s="150"/>
      <c r="BK22" s="150"/>
      <c r="BL22" s="150"/>
      <c r="BM22" s="150"/>
      <c r="BN22" s="150"/>
      <c r="BO22" s="150"/>
      <c r="BP22" s="150"/>
      <c r="BQ22" s="150"/>
      <c r="BR22" s="150"/>
      <c r="BS22" s="150"/>
      <c r="BT22" s="150"/>
      <c r="BU22" s="150"/>
      <c r="BV22" s="150"/>
      <c r="BW22" s="150"/>
      <c r="BX22" s="150"/>
      <c r="BY22" s="150"/>
      <c r="BZ22" s="150"/>
      <c r="CA22" s="150"/>
      <c r="CB22" s="150"/>
      <c r="CC22" s="150"/>
      <c r="CD22" s="150"/>
      <c r="CE22" s="150"/>
      <c r="CF22" s="150"/>
      <c r="CG22" s="150"/>
      <c r="CH22" s="150"/>
      <c r="CI22" s="150"/>
      <c r="CJ22" s="150"/>
      <c r="CK22" s="150"/>
      <c r="CL22" s="150"/>
      <c r="CM22" s="150"/>
      <c r="CN22" s="150"/>
      <c r="CO22" s="150"/>
      <c r="CP22" s="150"/>
      <c r="CQ22" s="150"/>
      <c r="CR22" s="150"/>
      <c r="CS22" s="150"/>
      <c r="CT22" s="150"/>
      <c r="CU22" s="150"/>
      <c r="CV22" s="150"/>
      <c r="CW22" s="150"/>
      <c r="CX22" s="150"/>
      <c r="CY22" s="150"/>
      <c r="CZ22" s="150"/>
      <c r="DA22" s="150"/>
      <c r="DB22" s="150"/>
      <c r="DC22" s="150"/>
      <c r="DD22" s="150"/>
      <c r="DE22" s="150"/>
      <c r="DF22" s="150"/>
      <c r="DG22" s="150"/>
      <c r="DH22" s="150"/>
      <c r="DI22" s="150"/>
      <c r="DJ22" s="150"/>
      <c r="DK22" s="150"/>
      <c r="DL22" s="150"/>
      <c r="DM22" s="150"/>
      <c r="DN22" s="150"/>
      <c r="DO22" s="150"/>
      <c r="DP22" s="150"/>
      <c r="DQ22" s="150"/>
      <c r="DR22" s="150"/>
      <c r="DS22" s="150"/>
      <c r="DT22" s="150"/>
      <c r="DU22" s="150"/>
      <c r="DV22" s="150"/>
      <c r="DW22" s="150"/>
      <c r="DX22" s="150"/>
      <c r="DY22" s="150"/>
      <c r="DZ22" s="150"/>
      <c r="EA22" s="150"/>
      <c r="EB22" s="150"/>
      <c r="EC22" s="150"/>
      <c r="ED22" s="150"/>
      <c r="EE22" s="150"/>
      <c r="EF22" s="150"/>
      <c r="EG22" s="150"/>
      <c r="EH22" s="150"/>
      <c r="EI22" s="150"/>
      <c r="EJ22" s="150"/>
      <c r="EK22" s="150"/>
      <c r="EL22" s="150"/>
      <c r="EM22" s="150"/>
      <c r="EN22" s="150"/>
      <c r="EO22" s="150"/>
      <c r="EP22" s="150"/>
      <c r="EQ22" s="150"/>
      <c r="ER22" s="150"/>
      <c r="ES22" s="150"/>
      <c r="ET22" s="150"/>
      <c r="EU22" s="150"/>
      <c r="EV22" s="150"/>
      <c r="EW22" s="150"/>
      <c r="EX22" s="150"/>
      <c r="EY22" s="150"/>
      <c r="EZ22" s="150"/>
      <c r="FA22" s="150"/>
      <c r="FB22" s="150"/>
      <c r="FC22" s="150"/>
      <c r="FD22" s="150"/>
      <c r="FE22" s="150"/>
      <c r="FF22" s="150"/>
      <c r="FG22" s="150"/>
      <c r="FH22" s="150"/>
      <c r="FI22" s="150"/>
      <c r="FJ22" s="150"/>
      <c r="FK22" s="150"/>
      <c r="FL22" s="150"/>
      <c r="FM22" s="150"/>
      <c r="FN22" s="150"/>
      <c r="FO22" s="150"/>
      <c r="FP22" s="150"/>
      <c r="FQ22" s="150"/>
      <c r="FR22" s="150"/>
      <c r="FS22" s="150"/>
      <c r="FT22" s="150"/>
      <c r="FU22" s="150"/>
      <c r="FV22" s="150"/>
      <c r="FW22" s="150"/>
      <c r="FX22" s="150"/>
      <c r="FY22" s="150"/>
      <c r="FZ22" s="150"/>
      <c r="GA22" s="150"/>
      <c r="GB22" s="150"/>
      <c r="GC22" s="150"/>
      <c r="GD22" s="150"/>
      <c r="GE22" s="150"/>
      <c r="GF22" s="150"/>
      <c r="GG22" s="150"/>
      <c r="GH22" s="150"/>
      <c r="GI22" s="150"/>
      <c r="GJ22" s="150"/>
      <c r="GK22" s="150"/>
      <c r="GL22" s="150"/>
      <c r="GM22" s="150"/>
      <c r="GN22" s="150"/>
      <c r="GO22" s="150"/>
      <c r="GP22" s="150"/>
      <c r="GQ22" s="150"/>
      <c r="GR22" s="150"/>
      <c r="GS22" s="150"/>
      <c r="GT22" s="150"/>
      <c r="GU22" s="150"/>
      <c r="GV22" s="150"/>
      <c r="GW22" s="150"/>
      <c r="GX22" s="150"/>
      <c r="GY22" s="150"/>
      <c r="GZ22" s="150"/>
      <c r="HA22" s="150"/>
      <c r="HB22" s="150"/>
      <c r="HC22" s="150"/>
      <c r="HD22" s="150"/>
      <c r="HE22" s="150"/>
      <c r="HF22" s="150"/>
      <c r="HG22" s="150"/>
      <c r="HH22" s="150"/>
      <c r="HI22" s="150"/>
      <c r="HJ22" s="150"/>
      <c r="HK22" s="150"/>
      <c r="HL22" s="150"/>
      <c r="HM22" s="150"/>
      <c r="HN22" s="150"/>
      <c r="HO22" s="150"/>
      <c r="HP22" s="150"/>
      <c r="HQ22" s="150"/>
      <c r="HR22" s="150"/>
      <c r="HS22" s="150"/>
      <c r="HT22" s="150"/>
      <c r="HU22" s="150"/>
      <c r="HV22" s="150"/>
      <c r="HW22" s="150"/>
      <c r="HX22" s="150"/>
      <c r="HY22" s="150"/>
      <c r="HZ22" s="150"/>
      <c r="IA22" s="150"/>
      <c r="IB22" s="150"/>
      <c r="IC22" s="150"/>
      <c r="ID22" s="150"/>
      <c r="IE22" s="150"/>
      <c r="IF22" s="150"/>
    </row>
    <row r="23" spans="1:240" s="149" customFormat="1" ht="41.25" thickBot="1" x14ac:dyDescent="0.35">
      <c r="A23" s="224"/>
      <c r="B23" s="225">
        <v>3252</v>
      </c>
      <c r="C23" s="192" t="s">
        <v>207</v>
      </c>
      <c r="D23" s="222"/>
      <c r="E23" s="175"/>
      <c r="F23" s="174">
        <f>SUM(F24)</f>
        <v>8000</v>
      </c>
      <c r="G23" s="174">
        <f t="shared" ref="G23:R23" si="8">SUM(G24)</f>
        <v>0</v>
      </c>
      <c r="H23" s="174">
        <f t="shared" si="8"/>
        <v>0</v>
      </c>
      <c r="I23" s="174">
        <f t="shared" si="8"/>
        <v>0</v>
      </c>
      <c r="J23" s="174">
        <f t="shared" si="8"/>
        <v>0</v>
      </c>
      <c r="K23" s="174">
        <f t="shared" si="8"/>
        <v>0</v>
      </c>
      <c r="L23" s="174">
        <f t="shared" si="8"/>
        <v>0</v>
      </c>
      <c r="M23" s="174">
        <f t="shared" si="8"/>
        <v>6000</v>
      </c>
      <c r="N23" s="174">
        <f t="shared" si="8"/>
        <v>2000</v>
      </c>
      <c r="O23" s="174">
        <f t="shared" si="8"/>
        <v>0</v>
      </c>
      <c r="P23" s="174">
        <f t="shared" si="8"/>
        <v>0</v>
      </c>
      <c r="Q23" s="174">
        <f t="shared" si="8"/>
        <v>0</v>
      </c>
      <c r="R23" s="174">
        <f t="shared" si="8"/>
        <v>0</v>
      </c>
      <c r="S23" s="174">
        <f t="shared" si="5"/>
        <v>8000</v>
      </c>
      <c r="T23" s="151"/>
      <c r="U23" s="151"/>
      <c r="V23" s="150"/>
      <c r="W23" s="150"/>
      <c r="X23" s="150"/>
      <c r="Y23" s="150"/>
      <c r="Z23" s="150"/>
      <c r="AA23" s="150"/>
      <c r="AB23" s="150"/>
      <c r="AC23" s="150"/>
      <c r="AD23" s="150"/>
      <c r="AE23" s="150"/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  <c r="BI23" s="150"/>
      <c r="BJ23" s="150"/>
      <c r="BK23" s="150"/>
      <c r="BL23" s="150"/>
      <c r="BM23" s="150"/>
      <c r="BN23" s="150"/>
      <c r="BO23" s="150"/>
      <c r="BP23" s="150"/>
      <c r="BQ23" s="150"/>
      <c r="BR23" s="150"/>
      <c r="BS23" s="150"/>
      <c r="BT23" s="150"/>
      <c r="BU23" s="150"/>
      <c r="BV23" s="150"/>
      <c r="BW23" s="150"/>
      <c r="BX23" s="150"/>
      <c r="BY23" s="150"/>
      <c r="BZ23" s="150"/>
      <c r="CA23" s="150"/>
      <c r="CB23" s="150"/>
      <c r="CC23" s="150"/>
      <c r="CD23" s="150"/>
      <c r="CE23" s="150"/>
      <c r="CF23" s="150"/>
      <c r="CG23" s="150"/>
      <c r="CH23" s="150"/>
      <c r="CI23" s="150"/>
      <c r="CJ23" s="150"/>
      <c r="CK23" s="150"/>
      <c r="CL23" s="150"/>
      <c r="CM23" s="150"/>
      <c r="CN23" s="150"/>
      <c r="CO23" s="150"/>
      <c r="CP23" s="150"/>
      <c r="CQ23" s="150"/>
      <c r="CR23" s="150"/>
      <c r="CS23" s="150"/>
      <c r="CT23" s="150"/>
      <c r="CU23" s="150"/>
      <c r="CV23" s="150"/>
      <c r="CW23" s="150"/>
      <c r="CX23" s="150"/>
      <c r="CY23" s="150"/>
      <c r="CZ23" s="150"/>
      <c r="DA23" s="150"/>
      <c r="DB23" s="150"/>
      <c r="DC23" s="150"/>
      <c r="DD23" s="150"/>
      <c r="DE23" s="150"/>
      <c r="DF23" s="150"/>
      <c r="DG23" s="150"/>
      <c r="DH23" s="150"/>
      <c r="DI23" s="150"/>
      <c r="DJ23" s="150"/>
      <c r="DK23" s="150"/>
      <c r="DL23" s="150"/>
      <c r="DM23" s="150"/>
      <c r="DN23" s="150"/>
      <c r="DO23" s="150"/>
      <c r="DP23" s="150"/>
      <c r="DQ23" s="150"/>
      <c r="DR23" s="150"/>
      <c r="DS23" s="150"/>
      <c r="DT23" s="150"/>
      <c r="DU23" s="150"/>
      <c r="DV23" s="150"/>
      <c r="DW23" s="150"/>
      <c r="DX23" s="150"/>
      <c r="DY23" s="150"/>
      <c r="DZ23" s="150"/>
      <c r="EA23" s="150"/>
      <c r="EB23" s="150"/>
      <c r="EC23" s="150"/>
      <c r="ED23" s="150"/>
      <c r="EE23" s="150"/>
      <c r="EF23" s="150"/>
      <c r="EG23" s="150"/>
      <c r="EH23" s="150"/>
      <c r="EI23" s="150"/>
      <c r="EJ23" s="150"/>
      <c r="EK23" s="150"/>
      <c r="EL23" s="150"/>
      <c r="EM23" s="150"/>
      <c r="EN23" s="150"/>
      <c r="EO23" s="150"/>
      <c r="EP23" s="150"/>
      <c r="EQ23" s="150"/>
      <c r="ER23" s="150"/>
      <c r="ES23" s="150"/>
      <c r="ET23" s="150"/>
      <c r="EU23" s="150"/>
      <c r="EV23" s="150"/>
      <c r="EW23" s="150"/>
      <c r="EX23" s="150"/>
      <c r="EY23" s="150"/>
      <c r="EZ23" s="150"/>
      <c r="FA23" s="150"/>
      <c r="FB23" s="150"/>
      <c r="FC23" s="150"/>
      <c r="FD23" s="150"/>
      <c r="FE23" s="150"/>
      <c r="FF23" s="150"/>
      <c r="FG23" s="150"/>
      <c r="FH23" s="150"/>
      <c r="FI23" s="150"/>
      <c r="FJ23" s="150"/>
      <c r="FK23" s="150"/>
      <c r="FL23" s="150"/>
      <c r="FM23" s="150"/>
      <c r="FN23" s="150"/>
      <c r="FO23" s="150"/>
      <c r="FP23" s="150"/>
      <c r="FQ23" s="150"/>
      <c r="FR23" s="150"/>
      <c r="FS23" s="150"/>
      <c r="FT23" s="150"/>
      <c r="FU23" s="150"/>
      <c r="FV23" s="150"/>
      <c r="FW23" s="150"/>
      <c r="FX23" s="150"/>
      <c r="FY23" s="150"/>
      <c r="FZ23" s="150"/>
      <c r="GA23" s="150"/>
      <c r="GB23" s="150"/>
      <c r="GC23" s="150"/>
      <c r="GD23" s="150"/>
      <c r="GE23" s="150"/>
      <c r="GF23" s="150"/>
      <c r="GG23" s="150"/>
      <c r="GH23" s="150"/>
      <c r="GI23" s="150"/>
      <c r="GJ23" s="150"/>
      <c r="GK23" s="150"/>
      <c r="GL23" s="150"/>
      <c r="GM23" s="150"/>
      <c r="GN23" s="150"/>
      <c r="GO23" s="150"/>
      <c r="GP23" s="150"/>
      <c r="GQ23" s="150"/>
      <c r="GR23" s="150"/>
      <c r="GS23" s="150"/>
      <c r="GT23" s="150"/>
      <c r="GU23" s="150"/>
      <c r="GV23" s="150"/>
      <c r="GW23" s="150"/>
      <c r="GX23" s="150"/>
      <c r="GY23" s="150"/>
      <c r="GZ23" s="150"/>
      <c r="HA23" s="150"/>
      <c r="HB23" s="150"/>
      <c r="HC23" s="150"/>
      <c r="HD23" s="150"/>
      <c r="HE23" s="150"/>
      <c r="HF23" s="150"/>
      <c r="HG23" s="150"/>
      <c r="HH23" s="150"/>
      <c r="HI23" s="150"/>
      <c r="HJ23" s="150"/>
      <c r="HK23" s="150"/>
      <c r="HL23" s="150"/>
      <c r="HM23" s="150"/>
      <c r="HN23" s="150"/>
      <c r="HO23" s="150"/>
      <c r="HP23" s="150"/>
      <c r="HQ23" s="150"/>
      <c r="HR23" s="150"/>
      <c r="HS23" s="150"/>
      <c r="HT23" s="150"/>
      <c r="HU23" s="150"/>
      <c r="HV23" s="150"/>
      <c r="HW23" s="150"/>
      <c r="HX23" s="150"/>
      <c r="HY23" s="150"/>
      <c r="HZ23" s="150"/>
      <c r="IA23" s="150"/>
      <c r="IB23" s="150"/>
      <c r="IC23" s="150"/>
      <c r="ID23" s="150"/>
      <c r="IE23" s="150"/>
      <c r="IF23" s="150"/>
    </row>
    <row r="24" spans="1:240" s="149" customFormat="1" x14ac:dyDescent="0.3">
      <c r="A24" s="224"/>
      <c r="B24" s="172">
        <v>3352</v>
      </c>
      <c r="C24" s="173" t="str">
        <f>+'Cultura Politica'!B5</f>
        <v>Cultura Política Democrática</v>
      </c>
      <c r="D24" s="220"/>
      <c r="E24" s="170"/>
      <c r="F24" s="170">
        <f>+'Cultura Politica'!F27</f>
        <v>8000</v>
      </c>
      <c r="G24" s="170">
        <f>+'Cultura Politica'!G27</f>
        <v>0</v>
      </c>
      <c r="H24" s="170">
        <f>+'Cultura Politica'!H27</f>
        <v>0</v>
      </c>
      <c r="I24" s="170">
        <f>+'Cultura Politica'!I27</f>
        <v>0</v>
      </c>
      <c r="J24" s="170">
        <f>+'Cultura Politica'!J27</f>
        <v>0</v>
      </c>
      <c r="K24" s="170">
        <f>+'Cultura Politica'!K27</f>
        <v>0</v>
      </c>
      <c r="L24" s="170">
        <f>+'Cultura Politica'!L27</f>
        <v>0</v>
      </c>
      <c r="M24" s="170">
        <f>+'Cultura Politica'!M27</f>
        <v>6000</v>
      </c>
      <c r="N24" s="170">
        <f>+'Cultura Politica'!N27</f>
        <v>2000</v>
      </c>
      <c r="O24" s="170">
        <f>+'Cultura Politica'!O27</f>
        <v>0</v>
      </c>
      <c r="P24" s="170">
        <f>+'Cultura Politica'!P27</f>
        <v>0</v>
      </c>
      <c r="Q24" s="170">
        <f>+'Cultura Politica'!Q27</f>
        <v>0</v>
      </c>
      <c r="R24" s="170">
        <f>+'Cultura Politica'!R27</f>
        <v>0</v>
      </c>
      <c r="S24" s="219">
        <f t="shared" si="5"/>
        <v>8000</v>
      </c>
      <c r="T24" s="151"/>
      <c r="U24" s="151"/>
      <c r="V24" s="150"/>
      <c r="W24" s="150"/>
      <c r="X24" s="150"/>
      <c r="Y24" s="150"/>
      <c r="Z24" s="150"/>
      <c r="AA24" s="150"/>
      <c r="AB24" s="150"/>
      <c r="AC24" s="150"/>
      <c r="AD24" s="150"/>
      <c r="AE24" s="150"/>
      <c r="AF24" s="150"/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  <c r="BI24" s="150"/>
      <c r="BJ24" s="150"/>
      <c r="BK24" s="150"/>
      <c r="BL24" s="150"/>
      <c r="BM24" s="150"/>
      <c r="BN24" s="150"/>
      <c r="BO24" s="150"/>
      <c r="BP24" s="150"/>
      <c r="BQ24" s="150"/>
      <c r="BR24" s="150"/>
      <c r="BS24" s="150"/>
      <c r="BT24" s="150"/>
      <c r="BU24" s="150"/>
      <c r="BV24" s="150"/>
      <c r="BW24" s="150"/>
      <c r="BX24" s="150"/>
      <c r="BY24" s="150"/>
      <c r="BZ24" s="150"/>
      <c r="CA24" s="150"/>
      <c r="CB24" s="150"/>
      <c r="CC24" s="150"/>
      <c r="CD24" s="150"/>
      <c r="CE24" s="150"/>
      <c r="CF24" s="150"/>
      <c r="CG24" s="150"/>
      <c r="CH24" s="150"/>
      <c r="CI24" s="150"/>
      <c r="CJ24" s="150"/>
      <c r="CK24" s="150"/>
      <c r="CL24" s="150"/>
      <c r="CM24" s="150"/>
      <c r="CN24" s="150"/>
      <c r="CO24" s="150"/>
      <c r="CP24" s="150"/>
      <c r="CQ24" s="150"/>
      <c r="CR24" s="150"/>
      <c r="CS24" s="150"/>
      <c r="CT24" s="150"/>
      <c r="CU24" s="150"/>
      <c r="CV24" s="150"/>
      <c r="CW24" s="150"/>
      <c r="CX24" s="150"/>
      <c r="CY24" s="150"/>
      <c r="CZ24" s="150"/>
      <c r="DA24" s="150"/>
      <c r="DB24" s="150"/>
      <c r="DC24" s="150"/>
      <c r="DD24" s="150"/>
      <c r="DE24" s="150"/>
      <c r="DF24" s="150"/>
      <c r="DG24" s="150"/>
      <c r="DH24" s="150"/>
      <c r="DI24" s="150"/>
      <c r="DJ24" s="150"/>
      <c r="DK24" s="150"/>
      <c r="DL24" s="150"/>
      <c r="DM24" s="150"/>
      <c r="DN24" s="150"/>
      <c r="DO24" s="150"/>
      <c r="DP24" s="150"/>
      <c r="DQ24" s="150"/>
      <c r="DR24" s="150"/>
      <c r="DS24" s="150"/>
      <c r="DT24" s="150"/>
      <c r="DU24" s="150"/>
      <c r="DV24" s="150"/>
      <c r="DW24" s="150"/>
      <c r="DX24" s="150"/>
      <c r="DY24" s="150"/>
      <c r="DZ24" s="150"/>
      <c r="EA24" s="150"/>
      <c r="EB24" s="150"/>
      <c r="EC24" s="150"/>
      <c r="ED24" s="150"/>
      <c r="EE24" s="150"/>
      <c r="EF24" s="150"/>
      <c r="EG24" s="150"/>
      <c r="EH24" s="150"/>
      <c r="EI24" s="150"/>
      <c r="EJ24" s="150"/>
      <c r="EK24" s="150"/>
      <c r="EL24" s="150"/>
      <c r="EM24" s="150"/>
      <c r="EN24" s="150"/>
      <c r="EO24" s="150"/>
      <c r="EP24" s="150"/>
      <c r="EQ24" s="150"/>
      <c r="ER24" s="150"/>
      <c r="ES24" s="150"/>
      <c r="ET24" s="150"/>
      <c r="EU24" s="150"/>
      <c r="EV24" s="150"/>
      <c r="EW24" s="150"/>
      <c r="EX24" s="150"/>
      <c r="EY24" s="150"/>
      <c r="EZ24" s="150"/>
      <c r="FA24" s="150"/>
      <c r="FB24" s="150"/>
      <c r="FC24" s="150"/>
      <c r="FD24" s="150"/>
      <c r="FE24" s="150"/>
      <c r="FF24" s="150"/>
      <c r="FG24" s="150"/>
      <c r="FH24" s="150"/>
      <c r="FI24" s="150"/>
      <c r="FJ24" s="150"/>
      <c r="FK24" s="150"/>
      <c r="FL24" s="150"/>
      <c r="FM24" s="150"/>
      <c r="FN24" s="150"/>
      <c r="FO24" s="150"/>
      <c r="FP24" s="150"/>
      <c r="FQ24" s="150"/>
      <c r="FR24" s="150"/>
      <c r="FS24" s="150"/>
      <c r="FT24" s="150"/>
      <c r="FU24" s="150"/>
      <c r="FV24" s="150"/>
      <c r="FW24" s="150"/>
      <c r="FX24" s="150"/>
      <c r="FY24" s="150"/>
      <c r="FZ24" s="150"/>
      <c r="GA24" s="150"/>
      <c r="GB24" s="150"/>
      <c r="GC24" s="150"/>
      <c r="GD24" s="150"/>
      <c r="GE24" s="150"/>
      <c r="GF24" s="150"/>
      <c r="GG24" s="150"/>
      <c r="GH24" s="150"/>
      <c r="GI24" s="150"/>
      <c r="GJ24" s="150"/>
      <c r="GK24" s="150"/>
      <c r="GL24" s="150"/>
      <c r="GM24" s="150"/>
      <c r="GN24" s="150"/>
      <c r="GO24" s="150"/>
      <c r="GP24" s="150"/>
      <c r="GQ24" s="150"/>
      <c r="GR24" s="150"/>
      <c r="GS24" s="150"/>
      <c r="GT24" s="150"/>
      <c r="GU24" s="150"/>
      <c r="GV24" s="150"/>
      <c r="GW24" s="150"/>
      <c r="GX24" s="150"/>
      <c r="GY24" s="150"/>
      <c r="GZ24" s="150"/>
      <c r="HA24" s="150"/>
      <c r="HB24" s="150"/>
      <c r="HC24" s="150"/>
      <c r="HD24" s="150"/>
      <c r="HE24" s="150"/>
      <c r="HF24" s="150"/>
      <c r="HG24" s="150"/>
      <c r="HH24" s="150"/>
      <c r="HI24" s="150"/>
      <c r="HJ24" s="150"/>
      <c r="HK24" s="150"/>
      <c r="HL24" s="150"/>
      <c r="HM24" s="150"/>
      <c r="HN24" s="150"/>
      <c r="HO24" s="150"/>
      <c r="HP24" s="150"/>
      <c r="HQ24" s="150"/>
      <c r="HR24" s="150"/>
      <c r="HS24" s="150"/>
      <c r="HT24" s="150"/>
      <c r="HU24" s="150"/>
      <c r="HV24" s="150"/>
      <c r="HW24" s="150"/>
      <c r="HX24" s="150"/>
      <c r="HY24" s="150"/>
      <c r="HZ24" s="150"/>
      <c r="IA24" s="150"/>
      <c r="IB24" s="150"/>
      <c r="IC24" s="150"/>
      <c r="ID24" s="150"/>
      <c r="IE24" s="150"/>
      <c r="IF24" s="150"/>
    </row>
    <row r="25" spans="1:240" s="149" customFormat="1" ht="14.25" thickBot="1" x14ac:dyDescent="0.35">
      <c r="A25" s="224"/>
      <c r="B25" s="177">
        <v>3271</v>
      </c>
      <c r="C25" s="176" t="s">
        <v>206</v>
      </c>
      <c r="D25" s="222"/>
      <c r="E25" s="175"/>
      <c r="F25" s="174">
        <f>SUM(F26)</f>
        <v>4800</v>
      </c>
      <c r="G25" s="174">
        <f t="shared" ref="G25:R25" si="9">SUM(G26)</f>
        <v>400</v>
      </c>
      <c r="H25" s="174">
        <f t="shared" si="9"/>
        <v>400</v>
      </c>
      <c r="I25" s="174">
        <f t="shared" si="9"/>
        <v>400</v>
      </c>
      <c r="J25" s="174">
        <f t="shared" si="9"/>
        <v>400</v>
      </c>
      <c r="K25" s="174">
        <f t="shared" si="9"/>
        <v>400</v>
      </c>
      <c r="L25" s="174">
        <f t="shared" si="9"/>
        <v>400</v>
      </c>
      <c r="M25" s="174">
        <f t="shared" si="9"/>
        <v>400</v>
      </c>
      <c r="N25" s="174">
        <f t="shared" si="9"/>
        <v>400</v>
      </c>
      <c r="O25" s="174">
        <f t="shared" si="9"/>
        <v>400</v>
      </c>
      <c r="P25" s="174">
        <f t="shared" si="9"/>
        <v>400</v>
      </c>
      <c r="Q25" s="174">
        <f t="shared" si="9"/>
        <v>400</v>
      </c>
      <c r="R25" s="174">
        <f t="shared" si="9"/>
        <v>400</v>
      </c>
      <c r="S25" s="174">
        <f t="shared" si="5"/>
        <v>4800</v>
      </c>
      <c r="T25" s="151"/>
      <c r="U25" s="151"/>
      <c r="V25" s="150"/>
      <c r="W25" s="150"/>
      <c r="X25" s="150"/>
      <c r="Y25" s="150"/>
      <c r="Z25" s="150"/>
      <c r="AA25" s="150"/>
      <c r="AB25" s="150"/>
      <c r="AC25" s="150"/>
      <c r="AD25" s="150"/>
      <c r="AE25" s="150"/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  <c r="BI25" s="150"/>
      <c r="BJ25" s="150"/>
      <c r="BK25" s="150"/>
      <c r="BL25" s="150"/>
      <c r="BM25" s="150"/>
      <c r="BN25" s="150"/>
      <c r="BO25" s="150"/>
      <c r="BP25" s="150"/>
      <c r="BQ25" s="150"/>
      <c r="BR25" s="150"/>
      <c r="BS25" s="150"/>
      <c r="BT25" s="150"/>
      <c r="BU25" s="150"/>
      <c r="BV25" s="150"/>
      <c r="BW25" s="150"/>
      <c r="BX25" s="150"/>
      <c r="BY25" s="150"/>
      <c r="BZ25" s="150"/>
      <c r="CA25" s="150"/>
      <c r="CB25" s="150"/>
      <c r="CC25" s="150"/>
      <c r="CD25" s="150"/>
      <c r="CE25" s="150"/>
      <c r="CF25" s="150"/>
      <c r="CG25" s="150"/>
      <c r="CH25" s="150"/>
      <c r="CI25" s="150"/>
      <c r="CJ25" s="150"/>
      <c r="CK25" s="150"/>
      <c r="CL25" s="150"/>
      <c r="CM25" s="150"/>
      <c r="CN25" s="150"/>
      <c r="CO25" s="150"/>
      <c r="CP25" s="150"/>
      <c r="CQ25" s="150"/>
      <c r="CR25" s="150"/>
      <c r="CS25" s="150"/>
      <c r="CT25" s="150"/>
      <c r="CU25" s="150"/>
      <c r="CV25" s="150"/>
      <c r="CW25" s="150"/>
      <c r="CX25" s="150"/>
      <c r="CY25" s="150"/>
      <c r="CZ25" s="150"/>
      <c r="DA25" s="150"/>
      <c r="DB25" s="150"/>
      <c r="DC25" s="150"/>
      <c r="DD25" s="150"/>
      <c r="DE25" s="150"/>
      <c r="DF25" s="150"/>
      <c r="DG25" s="150"/>
      <c r="DH25" s="150"/>
      <c r="DI25" s="150"/>
      <c r="DJ25" s="150"/>
      <c r="DK25" s="150"/>
      <c r="DL25" s="150"/>
      <c r="DM25" s="150"/>
      <c r="DN25" s="150"/>
      <c r="DO25" s="150"/>
      <c r="DP25" s="150"/>
      <c r="DQ25" s="150"/>
      <c r="DR25" s="150"/>
      <c r="DS25" s="150"/>
      <c r="DT25" s="150"/>
      <c r="DU25" s="150"/>
      <c r="DV25" s="150"/>
      <c r="DW25" s="150"/>
      <c r="DX25" s="150"/>
      <c r="DY25" s="150"/>
      <c r="DZ25" s="150"/>
      <c r="EA25" s="150"/>
      <c r="EB25" s="150"/>
      <c r="EC25" s="150"/>
      <c r="ED25" s="150"/>
      <c r="EE25" s="150"/>
      <c r="EF25" s="150"/>
      <c r="EG25" s="150"/>
      <c r="EH25" s="150"/>
      <c r="EI25" s="150"/>
      <c r="EJ25" s="150"/>
      <c r="EK25" s="150"/>
      <c r="EL25" s="150"/>
      <c r="EM25" s="150"/>
      <c r="EN25" s="150"/>
      <c r="EO25" s="150"/>
      <c r="EP25" s="150"/>
      <c r="EQ25" s="150"/>
      <c r="ER25" s="150"/>
      <c r="ES25" s="150"/>
      <c r="ET25" s="150"/>
      <c r="EU25" s="150"/>
      <c r="EV25" s="150"/>
      <c r="EW25" s="150"/>
      <c r="EX25" s="150"/>
      <c r="EY25" s="150"/>
      <c r="EZ25" s="150"/>
      <c r="FA25" s="150"/>
      <c r="FB25" s="150"/>
      <c r="FC25" s="150"/>
      <c r="FD25" s="150"/>
      <c r="FE25" s="150"/>
      <c r="FF25" s="150"/>
      <c r="FG25" s="150"/>
      <c r="FH25" s="150"/>
      <c r="FI25" s="150"/>
      <c r="FJ25" s="150"/>
      <c r="FK25" s="150"/>
      <c r="FL25" s="150"/>
      <c r="FM25" s="150"/>
      <c r="FN25" s="150"/>
      <c r="FO25" s="150"/>
      <c r="FP25" s="150"/>
      <c r="FQ25" s="150"/>
      <c r="FR25" s="150"/>
      <c r="FS25" s="150"/>
      <c r="FT25" s="150"/>
      <c r="FU25" s="150"/>
      <c r="FV25" s="150"/>
      <c r="FW25" s="150"/>
      <c r="FX25" s="150"/>
      <c r="FY25" s="150"/>
      <c r="FZ25" s="150"/>
      <c r="GA25" s="150"/>
      <c r="GB25" s="150"/>
      <c r="GC25" s="150"/>
      <c r="GD25" s="150"/>
      <c r="GE25" s="150"/>
      <c r="GF25" s="150"/>
      <c r="GG25" s="150"/>
      <c r="GH25" s="150"/>
      <c r="GI25" s="150"/>
      <c r="GJ25" s="150"/>
      <c r="GK25" s="150"/>
      <c r="GL25" s="150"/>
      <c r="GM25" s="150"/>
      <c r="GN25" s="150"/>
      <c r="GO25" s="150"/>
      <c r="GP25" s="150"/>
      <c r="GQ25" s="150"/>
      <c r="GR25" s="150"/>
      <c r="GS25" s="150"/>
      <c r="GT25" s="150"/>
      <c r="GU25" s="150"/>
      <c r="GV25" s="150"/>
      <c r="GW25" s="150"/>
      <c r="GX25" s="150"/>
      <c r="GY25" s="150"/>
      <c r="GZ25" s="150"/>
      <c r="HA25" s="150"/>
      <c r="HB25" s="150"/>
      <c r="HC25" s="150"/>
      <c r="HD25" s="150"/>
      <c r="HE25" s="150"/>
      <c r="HF25" s="150"/>
      <c r="HG25" s="150"/>
      <c r="HH25" s="150"/>
      <c r="HI25" s="150"/>
      <c r="HJ25" s="150"/>
      <c r="HK25" s="150"/>
      <c r="HL25" s="150"/>
      <c r="HM25" s="150"/>
      <c r="HN25" s="150"/>
      <c r="HO25" s="150"/>
      <c r="HP25" s="150"/>
      <c r="HQ25" s="150"/>
      <c r="HR25" s="150"/>
      <c r="HS25" s="150"/>
      <c r="HT25" s="150"/>
      <c r="HU25" s="150"/>
      <c r="HV25" s="150"/>
      <c r="HW25" s="150"/>
      <c r="HX25" s="150"/>
      <c r="HY25" s="150"/>
      <c r="HZ25" s="150"/>
      <c r="IA25" s="150"/>
      <c r="IB25" s="150"/>
      <c r="IC25" s="150"/>
      <c r="ID25" s="150"/>
      <c r="IE25" s="150"/>
      <c r="IF25" s="150"/>
    </row>
    <row r="26" spans="1:240" s="149" customFormat="1" x14ac:dyDescent="0.3">
      <c r="A26" s="224"/>
      <c r="B26" s="172">
        <v>3271</v>
      </c>
      <c r="C26" s="173" t="str">
        <f>+'Plataforma Virtual'!B5</f>
        <v>Plataforma virtual de Educación Cívica</v>
      </c>
      <c r="D26" s="220">
        <v>1</v>
      </c>
      <c r="E26" s="170"/>
      <c r="F26" s="170">
        <f>+'Plataforma Virtual'!F9</f>
        <v>4800</v>
      </c>
      <c r="G26" s="170">
        <f>+'Plataforma Virtual'!G9</f>
        <v>400</v>
      </c>
      <c r="H26" s="170">
        <f>+'Plataforma Virtual'!H9</f>
        <v>400</v>
      </c>
      <c r="I26" s="170">
        <f>+'Plataforma Virtual'!I9</f>
        <v>400</v>
      </c>
      <c r="J26" s="170">
        <f>+'Plataforma Virtual'!J9</f>
        <v>400</v>
      </c>
      <c r="K26" s="170">
        <f>+'Plataforma Virtual'!K9</f>
        <v>400</v>
      </c>
      <c r="L26" s="170">
        <f>+'Plataforma Virtual'!L9</f>
        <v>400</v>
      </c>
      <c r="M26" s="170">
        <f>+'Plataforma Virtual'!M9</f>
        <v>400</v>
      </c>
      <c r="N26" s="170">
        <f>+'Plataforma Virtual'!N9</f>
        <v>400</v>
      </c>
      <c r="O26" s="170">
        <f>+'Plataforma Virtual'!O9</f>
        <v>400</v>
      </c>
      <c r="P26" s="170">
        <f>+'Plataforma Virtual'!P9</f>
        <v>400</v>
      </c>
      <c r="Q26" s="170">
        <f>+'Plataforma Virtual'!Q9</f>
        <v>400</v>
      </c>
      <c r="R26" s="170">
        <f>+'Plataforma Virtual'!R9</f>
        <v>400</v>
      </c>
      <c r="S26" s="219">
        <f t="shared" si="5"/>
        <v>4800</v>
      </c>
      <c r="T26" s="151"/>
      <c r="U26" s="151"/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  <c r="AF26" s="150"/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  <c r="BI26" s="150"/>
      <c r="BJ26" s="150"/>
      <c r="BK26" s="150"/>
      <c r="BL26" s="150"/>
      <c r="BM26" s="150"/>
      <c r="BN26" s="150"/>
      <c r="BO26" s="150"/>
      <c r="BP26" s="150"/>
      <c r="BQ26" s="150"/>
      <c r="BR26" s="150"/>
      <c r="BS26" s="150"/>
      <c r="BT26" s="150"/>
      <c r="BU26" s="150"/>
      <c r="BV26" s="150"/>
      <c r="BW26" s="150"/>
      <c r="BX26" s="150"/>
      <c r="BY26" s="150"/>
      <c r="BZ26" s="150"/>
      <c r="CA26" s="150"/>
      <c r="CB26" s="150"/>
      <c r="CC26" s="150"/>
      <c r="CD26" s="150"/>
      <c r="CE26" s="150"/>
      <c r="CF26" s="150"/>
      <c r="CG26" s="150"/>
      <c r="CH26" s="150"/>
      <c r="CI26" s="150"/>
      <c r="CJ26" s="150"/>
      <c r="CK26" s="150"/>
      <c r="CL26" s="150"/>
      <c r="CM26" s="150"/>
      <c r="CN26" s="150"/>
      <c r="CO26" s="150"/>
      <c r="CP26" s="150"/>
      <c r="CQ26" s="150"/>
      <c r="CR26" s="150"/>
      <c r="CS26" s="150"/>
      <c r="CT26" s="150"/>
      <c r="CU26" s="150"/>
      <c r="CV26" s="150"/>
      <c r="CW26" s="150"/>
      <c r="CX26" s="150"/>
      <c r="CY26" s="150"/>
      <c r="CZ26" s="150"/>
      <c r="DA26" s="150"/>
      <c r="DB26" s="150"/>
      <c r="DC26" s="150"/>
      <c r="DD26" s="150"/>
      <c r="DE26" s="150"/>
      <c r="DF26" s="150"/>
      <c r="DG26" s="150"/>
      <c r="DH26" s="150"/>
      <c r="DI26" s="150"/>
      <c r="DJ26" s="150"/>
      <c r="DK26" s="150"/>
      <c r="DL26" s="150"/>
      <c r="DM26" s="150"/>
      <c r="DN26" s="150"/>
      <c r="DO26" s="150"/>
      <c r="DP26" s="150"/>
      <c r="DQ26" s="150"/>
      <c r="DR26" s="150"/>
      <c r="DS26" s="150"/>
      <c r="DT26" s="150"/>
      <c r="DU26" s="150"/>
      <c r="DV26" s="150"/>
      <c r="DW26" s="150"/>
      <c r="DX26" s="150"/>
      <c r="DY26" s="150"/>
      <c r="DZ26" s="150"/>
      <c r="EA26" s="150"/>
      <c r="EB26" s="150"/>
      <c r="EC26" s="150"/>
      <c r="ED26" s="150"/>
      <c r="EE26" s="150"/>
      <c r="EF26" s="150"/>
      <c r="EG26" s="150"/>
      <c r="EH26" s="150"/>
      <c r="EI26" s="150"/>
      <c r="EJ26" s="150"/>
      <c r="EK26" s="150"/>
      <c r="EL26" s="150"/>
      <c r="EM26" s="150"/>
      <c r="EN26" s="150"/>
      <c r="EO26" s="150"/>
      <c r="EP26" s="150"/>
      <c r="EQ26" s="150"/>
      <c r="ER26" s="150"/>
      <c r="ES26" s="150"/>
      <c r="ET26" s="150"/>
      <c r="EU26" s="150"/>
      <c r="EV26" s="150"/>
      <c r="EW26" s="150"/>
      <c r="EX26" s="150"/>
      <c r="EY26" s="150"/>
      <c r="EZ26" s="150"/>
      <c r="FA26" s="150"/>
      <c r="FB26" s="150"/>
      <c r="FC26" s="150"/>
      <c r="FD26" s="150"/>
      <c r="FE26" s="150"/>
      <c r="FF26" s="150"/>
      <c r="FG26" s="150"/>
      <c r="FH26" s="150"/>
      <c r="FI26" s="150"/>
      <c r="FJ26" s="150"/>
      <c r="FK26" s="150"/>
      <c r="FL26" s="150"/>
      <c r="FM26" s="150"/>
      <c r="FN26" s="150"/>
      <c r="FO26" s="150"/>
      <c r="FP26" s="150"/>
      <c r="FQ26" s="150"/>
      <c r="FR26" s="150"/>
      <c r="FS26" s="150"/>
      <c r="FT26" s="150"/>
      <c r="FU26" s="150"/>
      <c r="FV26" s="150"/>
      <c r="FW26" s="150"/>
      <c r="FX26" s="150"/>
      <c r="FY26" s="150"/>
      <c r="FZ26" s="150"/>
      <c r="GA26" s="150"/>
      <c r="GB26" s="150"/>
      <c r="GC26" s="150"/>
      <c r="GD26" s="150"/>
      <c r="GE26" s="150"/>
      <c r="GF26" s="150"/>
      <c r="GG26" s="150"/>
      <c r="GH26" s="150"/>
      <c r="GI26" s="150"/>
      <c r="GJ26" s="150"/>
      <c r="GK26" s="150"/>
      <c r="GL26" s="150"/>
      <c r="GM26" s="150"/>
      <c r="GN26" s="150"/>
      <c r="GO26" s="150"/>
      <c r="GP26" s="150"/>
      <c r="GQ26" s="150"/>
      <c r="GR26" s="150"/>
      <c r="GS26" s="150"/>
      <c r="GT26" s="150"/>
      <c r="GU26" s="150"/>
      <c r="GV26" s="150"/>
      <c r="GW26" s="150"/>
      <c r="GX26" s="150"/>
      <c r="GY26" s="150"/>
      <c r="GZ26" s="150"/>
      <c r="HA26" s="150"/>
      <c r="HB26" s="150"/>
      <c r="HC26" s="150"/>
      <c r="HD26" s="150"/>
      <c r="HE26" s="150"/>
      <c r="HF26" s="150"/>
      <c r="HG26" s="150"/>
      <c r="HH26" s="150"/>
      <c r="HI26" s="150"/>
      <c r="HJ26" s="150"/>
      <c r="HK26" s="150"/>
      <c r="HL26" s="150"/>
      <c r="HM26" s="150"/>
      <c r="HN26" s="150"/>
      <c r="HO26" s="150"/>
      <c r="HP26" s="150"/>
      <c r="HQ26" s="150"/>
      <c r="HR26" s="150"/>
      <c r="HS26" s="150"/>
      <c r="HT26" s="150"/>
      <c r="HU26" s="150"/>
      <c r="HV26" s="150"/>
      <c r="HW26" s="150"/>
      <c r="HX26" s="150"/>
      <c r="HY26" s="150"/>
      <c r="HZ26" s="150"/>
      <c r="IA26" s="150"/>
      <c r="IB26" s="150"/>
      <c r="IC26" s="150"/>
      <c r="ID26" s="150"/>
      <c r="IE26" s="150"/>
      <c r="IF26" s="150"/>
    </row>
    <row r="27" spans="1:240" s="149" customFormat="1" ht="14.25" thickBot="1" x14ac:dyDescent="0.35">
      <c r="A27" s="224"/>
      <c r="B27" s="177">
        <v>3331</v>
      </c>
      <c r="C27" s="176" t="s">
        <v>205</v>
      </c>
      <c r="D27" s="222"/>
      <c r="E27" s="175"/>
      <c r="F27" s="174">
        <f>SUM(F28)</f>
        <v>300000</v>
      </c>
      <c r="G27" s="174">
        <f t="shared" ref="G27:R27" si="10">SUM(G28)</f>
        <v>0</v>
      </c>
      <c r="H27" s="174">
        <f t="shared" si="10"/>
        <v>0</v>
      </c>
      <c r="I27" s="174">
        <f t="shared" si="10"/>
        <v>100000</v>
      </c>
      <c r="J27" s="174">
        <f t="shared" si="10"/>
        <v>100000</v>
      </c>
      <c r="K27" s="174">
        <f t="shared" si="10"/>
        <v>100000</v>
      </c>
      <c r="L27" s="174">
        <f t="shared" si="10"/>
        <v>0</v>
      </c>
      <c r="M27" s="174">
        <f t="shared" si="10"/>
        <v>0</v>
      </c>
      <c r="N27" s="174">
        <f t="shared" si="10"/>
        <v>0</v>
      </c>
      <c r="O27" s="174">
        <f t="shared" si="10"/>
        <v>0</v>
      </c>
      <c r="P27" s="174">
        <f t="shared" si="10"/>
        <v>0</v>
      </c>
      <c r="Q27" s="174">
        <f t="shared" si="10"/>
        <v>0</v>
      </c>
      <c r="R27" s="174">
        <f t="shared" si="10"/>
        <v>0</v>
      </c>
      <c r="S27" s="174">
        <f t="shared" si="5"/>
        <v>300000</v>
      </c>
      <c r="T27" s="151"/>
      <c r="U27" s="151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  <c r="AF27" s="150"/>
      <c r="AG27" s="150"/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  <c r="BI27" s="150"/>
      <c r="BJ27" s="150"/>
      <c r="BK27" s="150"/>
      <c r="BL27" s="150"/>
      <c r="BM27" s="150"/>
      <c r="BN27" s="150"/>
      <c r="BO27" s="150"/>
      <c r="BP27" s="150"/>
      <c r="BQ27" s="150"/>
      <c r="BR27" s="150"/>
      <c r="BS27" s="150"/>
      <c r="BT27" s="150"/>
      <c r="BU27" s="150"/>
      <c r="BV27" s="150"/>
      <c r="BW27" s="150"/>
      <c r="BX27" s="150"/>
      <c r="BY27" s="150"/>
      <c r="BZ27" s="150"/>
      <c r="CA27" s="150"/>
      <c r="CB27" s="150"/>
      <c r="CC27" s="150"/>
      <c r="CD27" s="150"/>
      <c r="CE27" s="150"/>
      <c r="CF27" s="150"/>
      <c r="CG27" s="150"/>
      <c r="CH27" s="150"/>
      <c r="CI27" s="150"/>
      <c r="CJ27" s="150"/>
      <c r="CK27" s="150"/>
      <c r="CL27" s="150"/>
      <c r="CM27" s="150"/>
      <c r="CN27" s="150"/>
      <c r="CO27" s="150"/>
      <c r="CP27" s="150"/>
      <c r="CQ27" s="150"/>
      <c r="CR27" s="150"/>
      <c r="CS27" s="150"/>
      <c r="CT27" s="150"/>
      <c r="CU27" s="150"/>
      <c r="CV27" s="150"/>
      <c r="CW27" s="150"/>
      <c r="CX27" s="150"/>
      <c r="CY27" s="150"/>
      <c r="CZ27" s="150"/>
      <c r="DA27" s="150"/>
      <c r="DB27" s="150"/>
      <c r="DC27" s="150"/>
      <c r="DD27" s="150"/>
      <c r="DE27" s="150"/>
      <c r="DF27" s="150"/>
      <c r="DG27" s="150"/>
      <c r="DH27" s="150"/>
      <c r="DI27" s="150"/>
      <c r="DJ27" s="150"/>
      <c r="DK27" s="150"/>
      <c r="DL27" s="150"/>
      <c r="DM27" s="150"/>
      <c r="DN27" s="150"/>
      <c r="DO27" s="150"/>
      <c r="DP27" s="150"/>
      <c r="DQ27" s="150"/>
      <c r="DR27" s="150"/>
      <c r="DS27" s="150"/>
      <c r="DT27" s="150"/>
      <c r="DU27" s="150"/>
      <c r="DV27" s="150"/>
      <c r="DW27" s="150"/>
      <c r="DX27" s="150"/>
      <c r="DY27" s="150"/>
      <c r="DZ27" s="150"/>
      <c r="EA27" s="150"/>
      <c r="EB27" s="150"/>
      <c r="EC27" s="150"/>
      <c r="ED27" s="150"/>
      <c r="EE27" s="150"/>
      <c r="EF27" s="150"/>
      <c r="EG27" s="150"/>
      <c r="EH27" s="150"/>
      <c r="EI27" s="150"/>
      <c r="EJ27" s="150"/>
      <c r="EK27" s="150"/>
      <c r="EL27" s="150"/>
      <c r="EM27" s="150"/>
      <c r="EN27" s="150"/>
      <c r="EO27" s="150"/>
      <c r="EP27" s="150"/>
      <c r="EQ27" s="150"/>
      <c r="ER27" s="150"/>
      <c r="ES27" s="150"/>
      <c r="ET27" s="150"/>
      <c r="EU27" s="150"/>
      <c r="EV27" s="150"/>
      <c r="EW27" s="150"/>
      <c r="EX27" s="150"/>
      <c r="EY27" s="150"/>
      <c r="EZ27" s="150"/>
      <c r="FA27" s="150"/>
      <c r="FB27" s="150"/>
      <c r="FC27" s="150"/>
      <c r="FD27" s="150"/>
      <c r="FE27" s="150"/>
      <c r="FF27" s="150"/>
      <c r="FG27" s="150"/>
      <c r="FH27" s="150"/>
      <c r="FI27" s="150"/>
      <c r="FJ27" s="150"/>
      <c r="FK27" s="150"/>
      <c r="FL27" s="150"/>
      <c r="FM27" s="150"/>
      <c r="FN27" s="150"/>
      <c r="FO27" s="150"/>
      <c r="FP27" s="150"/>
      <c r="FQ27" s="150"/>
      <c r="FR27" s="150"/>
      <c r="FS27" s="150"/>
      <c r="FT27" s="150"/>
      <c r="FU27" s="150"/>
      <c r="FV27" s="150"/>
      <c r="FW27" s="150"/>
      <c r="FX27" s="150"/>
      <c r="FY27" s="150"/>
      <c r="FZ27" s="150"/>
      <c r="GA27" s="150"/>
      <c r="GB27" s="150"/>
      <c r="GC27" s="150"/>
      <c r="GD27" s="150"/>
      <c r="GE27" s="150"/>
      <c r="GF27" s="150"/>
      <c r="GG27" s="150"/>
      <c r="GH27" s="150"/>
      <c r="GI27" s="150"/>
      <c r="GJ27" s="150"/>
      <c r="GK27" s="150"/>
      <c r="GL27" s="150"/>
      <c r="GM27" s="150"/>
      <c r="GN27" s="150"/>
      <c r="GO27" s="150"/>
      <c r="GP27" s="150"/>
      <c r="GQ27" s="150"/>
      <c r="GR27" s="150"/>
      <c r="GS27" s="150"/>
      <c r="GT27" s="150"/>
      <c r="GU27" s="150"/>
      <c r="GV27" s="150"/>
      <c r="GW27" s="150"/>
      <c r="GX27" s="150"/>
      <c r="GY27" s="150"/>
      <c r="GZ27" s="150"/>
      <c r="HA27" s="150"/>
      <c r="HB27" s="150"/>
      <c r="HC27" s="150"/>
      <c r="HD27" s="150"/>
      <c r="HE27" s="150"/>
      <c r="HF27" s="150"/>
      <c r="HG27" s="150"/>
      <c r="HH27" s="150"/>
      <c r="HI27" s="150"/>
      <c r="HJ27" s="150"/>
      <c r="HK27" s="150"/>
      <c r="HL27" s="150"/>
      <c r="HM27" s="150"/>
      <c r="HN27" s="150"/>
      <c r="HO27" s="150"/>
      <c r="HP27" s="150"/>
      <c r="HQ27" s="150"/>
      <c r="HR27" s="150"/>
      <c r="HS27" s="150"/>
      <c r="HT27" s="150"/>
      <c r="HU27" s="150"/>
      <c r="HV27" s="150"/>
      <c r="HW27" s="150"/>
      <c r="HX27" s="150"/>
      <c r="HY27" s="150"/>
      <c r="HZ27" s="150"/>
      <c r="IA27" s="150"/>
      <c r="IB27" s="150"/>
      <c r="IC27" s="150"/>
      <c r="ID27" s="150"/>
      <c r="IE27" s="150"/>
      <c r="IF27" s="150"/>
    </row>
    <row r="28" spans="1:240" s="149" customFormat="1" x14ac:dyDescent="0.3">
      <c r="A28" s="224"/>
      <c r="B28" s="172">
        <v>3331</v>
      </c>
      <c r="C28" s="173" t="str">
        <f>+'Plataforma Virtual'!B5</f>
        <v>Plataforma virtual de Educación Cívica</v>
      </c>
      <c r="D28" s="220">
        <v>1</v>
      </c>
      <c r="E28" s="170"/>
      <c r="F28" s="170">
        <f>+'Plataforma Virtual'!F12</f>
        <v>300000</v>
      </c>
      <c r="G28" s="170">
        <f>+'Plataforma Virtual'!G12</f>
        <v>0</v>
      </c>
      <c r="H28" s="170">
        <f>+'Plataforma Virtual'!H12</f>
        <v>0</v>
      </c>
      <c r="I28" s="170">
        <f>+'Plataforma Virtual'!I12</f>
        <v>100000</v>
      </c>
      <c r="J28" s="170">
        <f>+'Plataforma Virtual'!J12</f>
        <v>100000</v>
      </c>
      <c r="K28" s="170">
        <f>+'Plataforma Virtual'!K12</f>
        <v>100000</v>
      </c>
      <c r="L28" s="170">
        <f>+'Plataforma Virtual'!L12</f>
        <v>0</v>
      </c>
      <c r="M28" s="170">
        <f>+'Plataforma Virtual'!M12</f>
        <v>0</v>
      </c>
      <c r="N28" s="170">
        <f>+'Plataforma Virtual'!N12</f>
        <v>0</v>
      </c>
      <c r="O28" s="170">
        <f>+'Plataforma Virtual'!O12</f>
        <v>0</v>
      </c>
      <c r="P28" s="170">
        <f>+'Plataforma Virtual'!P12</f>
        <v>0</v>
      </c>
      <c r="Q28" s="170">
        <f>+'Plataforma Virtual'!Q12</f>
        <v>0</v>
      </c>
      <c r="R28" s="170">
        <f>+'Plataforma Virtual'!R12</f>
        <v>0</v>
      </c>
      <c r="S28" s="219">
        <f>SUM(G28:R28)</f>
        <v>300000</v>
      </c>
      <c r="T28" s="151"/>
      <c r="U28" s="151"/>
      <c r="V28" s="150"/>
      <c r="W28" s="150"/>
      <c r="X28" s="150"/>
      <c r="Y28" s="150"/>
      <c r="Z28" s="150"/>
      <c r="AA28" s="150"/>
      <c r="AB28" s="150"/>
      <c r="AC28" s="150"/>
      <c r="AD28" s="150"/>
      <c r="AE28" s="150"/>
      <c r="AF28" s="150"/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  <c r="BI28" s="150"/>
      <c r="BJ28" s="150"/>
      <c r="BK28" s="150"/>
      <c r="BL28" s="150"/>
      <c r="BM28" s="150"/>
      <c r="BN28" s="150"/>
      <c r="BO28" s="150"/>
      <c r="BP28" s="150"/>
      <c r="BQ28" s="150"/>
      <c r="BR28" s="150"/>
      <c r="BS28" s="150"/>
      <c r="BT28" s="150"/>
      <c r="BU28" s="150"/>
      <c r="BV28" s="150"/>
      <c r="BW28" s="150"/>
      <c r="BX28" s="150"/>
      <c r="BY28" s="150"/>
      <c r="BZ28" s="150"/>
      <c r="CA28" s="150"/>
      <c r="CB28" s="150"/>
      <c r="CC28" s="150"/>
      <c r="CD28" s="150"/>
      <c r="CE28" s="150"/>
      <c r="CF28" s="150"/>
      <c r="CG28" s="150"/>
      <c r="CH28" s="150"/>
      <c r="CI28" s="150"/>
      <c r="CJ28" s="150"/>
      <c r="CK28" s="150"/>
      <c r="CL28" s="150"/>
      <c r="CM28" s="150"/>
      <c r="CN28" s="150"/>
      <c r="CO28" s="150"/>
      <c r="CP28" s="150"/>
      <c r="CQ28" s="150"/>
      <c r="CR28" s="150"/>
      <c r="CS28" s="150"/>
      <c r="CT28" s="150"/>
      <c r="CU28" s="150"/>
      <c r="CV28" s="150"/>
      <c r="CW28" s="150"/>
      <c r="CX28" s="150"/>
      <c r="CY28" s="150"/>
      <c r="CZ28" s="150"/>
      <c r="DA28" s="150"/>
      <c r="DB28" s="150"/>
      <c r="DC28" s="150"/>
      <c r="DD28" s="150"/>
      <c r="DE28" s="150"/>
      <c r="DF28" s="150"/>
      <c r="DG28" s="150"/>
      <c r="DH28" s="150"/>
      <c r="DI28" s="150"/>
      <c r="DJ28" s="150"/>
      <c r="DK28" s="150"/>
      <c r="DL28" s="150"/>
      <c r="DM28" s="150"/>
      <c r="DN28" s="150"/>
      <c r="DO28" s="150"/>
      <c r="DP28" s="150"/>
      <c r="DQ28" s="150"/>
      <c r="DR28" s="150"/>
      <c r="DS28" s="150"/>
      <c r="DT28" s="150"/>
      <c r="DU28" s="150"/>
      <c r="DV28" s="150"/>
      <c r="DW28" s="150"/>
      <c r="DX28" s="150"/>
      <c r="DY28" s="150"/>
      <c r="DZ28" s="150"/>
      <c r="EA28" s="150"/>
      <c r="EB28" s="150"/>
      <c r="EC28" s="150"/>
      <c r="ED28" s="150"/>
      <c r="EE28" s="150"/>
      <c r="EF28" s="150"/>
      <c r="EG28" s="150"/>
      <c r="EH28" s="150"/>
      <c r="EI28" s="150"/>
      <c r="EJ28" s="150"/>
      <c r="EK28" s="150"/>
      <c r="EL28" s="150"/>
      <c r="EM28" s="150"/>
      <c r="EN28" s="150"/>
      <c r="EO28" s="150"/>
      <c r="EP28" s="150"/>
      <c r="EQ28" s="150"/>
      <c r="ER28" s="150"/>
      <c r="ES28" s="150"/>
      <c r="ET28" s="150"/>
      <c r="EU28" s="150"/>
      <c r="EV28" s="150"/>
      <c r="EW28" s="150"/>
      <c r="EX28" s="150"/>
      <c r="EY28" s="150"/>
      <c r="EZ28" s="150"/>
      <c r="FA28" s="150"/>
      <c r="FB28" s="150"/>
      <c r="FC28" s="150"/>
      <c r="FD28" s="150"/>
      <c r="FE28" s="150"/>
      <c r="FF28" s="150"/>
      <c r="FG28" s="150"/>
      <c r="FH28" s="150"/>
      <c r="FI28" s="150"/>
      <c r="FJ28" s="150"/>
      <c r="FK28" s="150"/>
      <c r="FL28" s="150"/>
      <c r="FM28" s="150"/>
      <c r="FN28" s="150"/>
      <c r="FO28" s="150"/>
      <c r="FP28" s="150"/>
      <c r="FQ28" s="150"/>
      <c r="FR28" s="150"/>
      <c r="FS28" s="150"/>
      <c r="FT28" s="150"/>
      <c r="FU28" s="150"/>
      <c r="FV28" s="150"/>
      <c r="FW28" s="150"/>
      <c r="FX28" s="150"/>
      <c r="FY28" s="150"/>
      <c r="FZ28" s="150"/>
      <c r="GA28" s="150"/>
      <c r="GB28" s="150"/>
      <c r="GC28" s="150"/>
      <c r="GD28" s="150"/>
      <c r="GE28" s="150"/>
      <c r="GF28" s="150"/>
      <c r="GG28" s="150"/>
      <c r="GH28" s="150"/>
      <c r="GI28" s="150"/>
      <c r="GJ28" s="150"/>
      <c r="GK28" s="150"/>
      <c r="GL28" s="150"/>
      <c r="GM28" s="150"/>
      <c r="GN28" s="150"/>
      <c r="GO28" s="150"/>
      <c r="GP28" s="150"/>
      <c r="GQ28" s="150"/>
      <c r="GR28" s="150"/>
      <c r="GS28" s="150"/>
      <c r="GT28" s="150"/>
      <c r="GU28" s="150"/>
      <c r="GV28" s="150"/>
      <c r="GW28" s="150"/>
      <c r="GX28" s="150"/>
      <c r="GY28" s="150"/>
      <c r="GZ28" s="150"/>
      <c r="HA28" s="150"/>
      <c r="HB28" s="150"/>
      <c r="HC28" s="150"/>
      <c r="HD28" s="150"/>
      <c r="HE28" s="150"/>
      <c r="HF28" s="150"/>
      <c r="HG28" s="150"/>
      <c r="HH28" s="150"/>
      <c r="HI28" s="150"/>
      <c r="HJ28" s="150"/>
      <c r="HK28" s="150"/>
      <c r="HL28" s="150"/>
      <c r="HM28" s="150"/>
      <c r="HN28" s="150"/>
      <c r="HO28" s="150"/>
      <c r="HP28" s="150"/>
      <c r="HQ28" s="150"/>
      <c r="HR28" s="150"/>
      <c r="HS28" s="150"/>
      <c r="HT28" s="150"/>
      <c r="HU28" s="150"/>
      <c r="HV28" s="150"/>
      <c r="HW28" s="150"/>
      <c r="HX28" s="150"/>
      <c r="HY28" s="150"/>
      <c r="HZ28" s="150"/>
      <c r="IA28" s="150"/>
      <c r="IB28" s="150"/>
      <c r="IC28" s="150"/>
      <c r="ID28" s="150"/>
      <c r="IE28" s="150"/>
      <c r="IF28" s="150"/>
    </row>
    <row r="29" spans="1:240" s="149" customFormat="1" ht="14.25" thickBot="1" x14ac:dyDescent="0.35">
      <c r="A29" s="224"/>
      <c r="B29" s="177">
        <v>3351</v>
      </c>
      <c r="C29" s="176" t="s">
        <v>204</v>
      </c>
      <c r="D29" s="222"/>
      <c r="E29" s="175"/>
      <c r="F29" s="174">
        <f>SUM(F30)</f>
        <v>303000</v>
      </c>
      <c r="G29" s="174">
        <f t="shared" ref="G29:R29" si="11">SUM(G30)</f>
        <v>0</v>
      </c>
      <c r="H29" s="174">
        <f t="shared" si="11"/>
        <v>0</v>
      </c>
      <c r="I29" s="174">
        <f t="shared" si="11"/>
        <v>0</v>
      </c>
      <c r="J29" s="174">
        <f t="shared" si="11"/>
        <v>0</v>
      </c>
      <c r="K29" s="174">
        <f t="shared" si="11"/>
        <v>0</v>
      </c>
      <c r="L29" s="174">
        <f t="shared" si="11"/>
        <v>250000</v>
      </c>
      <c r="M29" s="174">
        <f t="shared" si="11"/>
        <v>0</v>
      </c>
      <c r="N29" s="174">
        <f t="shared" si="11"/>
        <v>0</v>
      </c>
      <c r="O29" s="174">
        <f t="shared" si="11"/>
        <v>0</v>
      </c>
      <c r="P29" s="174">
        <f t="shared" si="11"/>
        <v>53000</v>
      </c>
      <c r="Q29" s="174">
        <f t="shared" si="11"/>
        <v>0</v>
      </c>
      <c r="R29" s="174">
        <f t="shared" si="11"/>
        <v>0</v>
      </c>
      <c r="S29" s="174">
        <f t="shared" ref="S29:S30" si="12">SUM(G29:R29)</f>
        <v>303000</v>
      </c>
      <c r="T29" s="151"/>
      <c r="U29" s="151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  <c r="BI29" s="150"/>
      <c r="BJ29" s="150"/>
      <c r="BK29" s="150"/>
      <c r="BL29" s="150"/>
      <c r="BM29" s="150"/>
      <c r="BN29" s="150"/>
      <c r="BO29" s="150"/>
      <c r="BP29" s="150"/>
      <c r="BQ29" s="150"/>
      <c r="BR29" s="150"/>
      <c r="BS29" s="150"/>
      <c r="BT29" s="150"/>
      <c r="BU29" s="150"/>
      <c r="BV29" s="150"/>
      <c r="BW29" s="150"/>
      <c r="BX29" s="150"/>
      <c r="BY29" s="150"/>
      <c r="BZ29" s="150"/>
      <c r="CA29" s="150"/>
      <c r="CB29" s="150"/>
      <c r="CC29" s="150"/>
      <c r="CD29" s="150"/>
      <c r="CE29" s="150"/>
      <c r="CF29" s="150"/>
      <c r="CG29" s="150"/>
      <c r="CH29" s="150"/>
      <c r="CI29" s="150"/>
      <c r="CJ29" s="150"/>
      <c r="CK29" s="150"/>
      <c r="CL29" s="150"/>
      <c r="CM29" s="150"/>
      <c r="CN29" s="150"/>
      <c r="CO29" s="150"/>
      <c r="CP29" s="150"/>
      <c r="CQ29" s="150"/>
      <c r="CR29" s="150"/>
      <c r="CS29" s="150"/>
      <c r="CT29" s="150"/>
      <c r="CU29" s="150"/>
      <c r="CV29" s="150"/>
      <c r="CW29" s="150"/>
      <c r="CX29" s="150"/>
      <c r="CY29" s="150"/>
      <c r="CZ29" s="150"/>
      <c r="DA29" s="150"/>
      <c r="DB29" s="150"/>
      <c r="DC29" s="150"/>
      <c r="DD29" s="150"/>
      <c r="DE29" s="150"/>
      <c r="DF29" s="150"/>
      <c r="DG29" s="150"/>
      <c r="DH29" s="150"/>
      <c r="DI29" s="150"/>
      <c r="DJ29" s="150"/>
      <c r="DK29" s="150"/>
      <c r="DL29" s="150"/>
      <c r="DM29" s="150"/>
      <c r="DN29" s="150"/>
      <c r="DO29" s="150"/>
      <c r="DP29" s="150"/>
      <c r="DQ29" s="150"/>
      <c r="DR29" s="150"/>
      <c r="DS29" s="150"/>
      <c r="DT29" s="150"/>
      <c r="DU29" s="150"/>
      <c r="DV29" s="150"/>
      <c r="DW29" s="150"/>
      <c r="DX29" s="150"/>
      <c r="DY29" s="150"/>
      <c r="DZ29" s="150"/>
      <c r="EA29" s="150"/>
      <c r="EB29" s="150"/>
      <c r="EC29" s="150"/>
      <c r="ED29" s="150"/>
      <c r="EE29" s="150"/>
      <c r="EF29" s="150"/>
      <c r="EG29" s="150"/>
      <c r="EH29" s="150"/>
      <c r="EI29" s="150"/>
      <c r="EJ29" s="150"/>
      <c r="EK29" s="150"/>
      <c r="EL29" s="150"/>
      <c r="EM29" s="150"/>
      <c r="EN29" s="150"/>
      <c r="EO29" s="150"/>
      <c r="EP29" s="150"/>
      <c r="EQ29" s="150"/>
      <c r="ER29" s="150"/>
      <c r="ES29" s="150"/>
      <c r="ET29" s="150"/>
      <c r="EU29" s="150"/>
      <c r="EV29" s="150"/>
      <c r="EW29" s="150"/>
      <c r="EX29" s="150"/>
      <c r="EY29" s="150"/>
      <c r="EZ29" s="150"/>
      <c r="FA29" s="150"/>
      <c r="FB29" s="150"/>
      <c r="FC29" s="150"/>
      <c r="FD29" s="150"/>
      <c r="FE29" s="150"/>
      <c r="FF29" s="150"/>
      <c r="FG29" s="150"/>
      <c r="FH29" s="150"/>
      <c r="FI29" s="150"/>
      <c r="FJ29" s="150"/>
      <c r="FK29" s="150"/>
      <c r="FL29" s="150"/>
      <c r="FM29" s="150"/>
      <c r="FN29" s="150"/>
      <c r="FO29" s="150"/>
      <c r="FP29" s="150"/>
      <c r="FQ29" s="150"/>
      <c r="FR29" s="150"/>
      <c r="FS29" s="150"/>
      <c r="FT29" s="150"/>
      <c r="FU29" s="150"/>
      <c r="FV29" s="150"/>
      <c r="FW29" s="150"/>
      <c r="FX29" s="150"/>
      <c r="FY29" s="150"/>
      <c r="FZ29" s="150"/>
      <c r="GA29" s="150"/>
      <c r="GB29" s="150"/>
      <c r="GC29" s="150"/>
      <c r="GD29" s="150"/>
      <c r="GE29" s="150"/>
      <c r="GF29" s="150"/>
      <c r="GG29" s="150"/>
      <c r="GH29" s="150"/>
      <c r="GI29" s="150"/>
      <c r="GJ29" s="150"/>
      <c r="GK29" s="150"/>
      <c r="GL29" s="150"/>
      <c r="GM29" s="150"/>
      <c r="GN29" s="150"/>
      <c r="GO29" s="150"/>
      <c r="GP29" s="150"/>
      <c r="GQ29" s="150"/>
      <c r="GR29" s="150"/>
      <c r="GS29" s="150"/>
      <c r="GT29" s="150"/>
      <c r="GU29" s="150"/>
      <c r="GV29" s="150"/>
      <c r="GW29" s="150"/>
      <c r="GX29" s="150"/>
      <c r="GY29" s="150"/>
      <c r="GZ29" s="150"/>
      <c r="HA29" s="150"/>
      <c r="HB29" s="150"/>
      <c r="HC29" s="150"/>
      <c r="HD29" s="150"/>
      <c r="HE29" s="150"/>
      <c r="HF29" s="150"/>
      <c r="HG29" s="150"/>
      <c r="HH29" s="150"/>
      <c r="HI29" s="150"/>
      <c r="HJ29" s="150"/>
      <c r="HK29" s="150"/>
      <c r="HL29" s="150"/>
      <c r="HM29" s="150"/>
      <c r="HN29" s="150"/>
      <c r="HO29" s="150"/>
      <c r="HP29" s="150"/>
      <c r="HQ29" s="150"/>
      <c r="HR29" s="150"/>
      <c r="HS29" s="150"/>
      <c r="HT29" s="150"/>
      <c r="HU29" s="150"/>
      <c r="HV29" s="150"/>
      <c r="HW29" s="150"/>
      <c r="HX29" s="150"/>
      <c r="HY29" s="150"/>
      <c r="HZ29" s="150"/>
      <c r="IA29" s="150"/>
      <c r="IB29" s="150"/>
      <c r="IC29" s="150"/>
      <c r="ID29" s="150"/>
      <c r="IE29" s="150"/>
      <c r="IF29" s="150"/>
    </row>
    <row r="30" spans="1:240" s="149" customFormat="1" x14ac:dyDescent="0.3">
      <c r="A30" s="224"/>
      <c r="B30" s="172">
        <v>3351</v>
      </c>
      <c r="C30" s="173" t="str">
        <f>+'Inv Elec'!B5</f>
        <v>Investigación Electoral</v>
      </c>
      <c r="D30" s="220">
        <v>1</v>
      </c>
      <c r="E30" s="170"/>
      <c r="F30" s="170">
        <f>+'Inv Elec'!F9</f>
        <v>303000</v>
      </c>
      <c r="G30" s="170">
        <f>+'Inv Elec'!G9</f>
        <v>0</v>
      </c>
      <c r="H30" s="170">
        <f>+'Inv Elec'!H9</f>
        <v>0</v>
      </c>
      <c r="I30" s="170">
        <f>+'Inv Elec'!I9</f>
        <v>0</v>
      </c>
      <c r="J30" s="170">
        <f>+'Inv Elec'!J9</f>
        <v>0</v>
      </c>
      <c r="K30" s="170">
        <f>+'Inv Elec'!K9</f>
        <v>0</v>
      </c>
      <c r="L30" s="170">
        <f>+'Inv Elec'!L9</f>
        <v>250000</v>
      </c>
      <c r="M30" s="170">
        <f>+'Inv Elec'!M9</f>
        <v>0</v>
      </c>
      <c r="N30" s="170">
        <f>+'Inv Elec'!N9</f>
        <v>0</v>
      </c>
      <c r="O30" s="170">
        <f>+'Inv Elec'!O9</f>
        <v>0</v>
      </c>
      <c r="P30" s="170">
        <f>+'Inv Elec'!P9</f>
        <v>53000</v>
      </c>
      <c r="Q30" s="170">
        <f>+'Inv Elec'!Q9</f>
        <v>0</v>
      </c>
      <c r="R30" s="170">
        <f>+'Inv Elec'!R9</f>
        <v>0</v>
      </c>
      <c r="S30" s="219">
        <f t="shared" si="12"/>
        <v>303000</v>
      </c>
      <c r="T30" s="151"/>
      <c r="U30" s="151"/>
      <c r="V30" s="150"/>
      <c r="W30" s="150"/>
      <c r="X30" s="150"/>
      <c r="Y30" s="150"/>
      <c r="Z30" s="150"/>
      <c r="AA30" s="150"/>
      <c r="AB30" s="150"/>
      <c r="AC30" s="150"/>
      <c r="AD30" s="150"/>
      <c r="AE30" s="150"/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  <c r="BI30" s="150"/>
      <c r="BJ30" s="150"/>
      <c r="BK30" s="150"/>
      <c r="BL30" s="150"/>
      <c r="BM30" s="150"/>
      <c r="BN30" s="150"/>
      <c r="BO30" s="150"/>
      <c r="BP30" s="150"/>
      <c r="BQ30" s="150"/>
      <c r="BR30" s="150"/>
      <c r="BS30" s="150"/>
      <c r="BT30" s="150"/>
      <c r="BU30" s="150"/>
      <c r="BV30" s="150"/>
      <c r="BW30" s="150"/>
      <c r="BX30" s="150"/>
      <c r="BY30" s="150"/>
      <c r="BZ30" s="150"/>
      <c r="CA30" s="150"/>
      <c r="CB30" s="150"/>
      <c r="CC30" s="150"/>
      <c r="CD30" s="150"/>
      <c r="CE30" s="150"/>
      <c r="CF30" s="150"/>
      <c r="CG30" s="150"/>
      <c r="CH30" s="150"/>
      <c r="CI30" s="150"/>
      <c r="CJ30" s="150"/>
      <c r="CK30" s="150"/>
      <c r="CL30" s="150"/>
      <c r="CM30" s="150"/>
      <c r="CN30" s="150"/>
      <c r="CO30" s="150"/>
      <c r="CP30" s="150"/>
      <c r="CQ30" s="150"/>
      <c r="CR30" s="150"/>
      <c r="CS30" s="150"/>
      <c r="CT30" s="150"/>
      <c r="CU30" s="150"/>
      <c r="CV30" s="150"/>
      <c r="CW30" s="150"/>
      <c r="CX30" s="150"/>
      <c r="CY30" s="150"/>
      <c r="CZ30" s="150"/>
      <c r="DA30" s="150"/>
      <c r="DB30" s="150"/>
      <c r="DC30" s="150"/>
      <c r="DD30" s="150"/>
      <c r="DE30" s="150"/>
      <c r="DF30" s="150"/>
      <c r="DG30" s="150"/>
      <c r="DH30" s="150"/>
      <c r="DI30" s="150"/>
      <c r="DJ30" s="150"/>
      <c r="DK30" s="150"/>
      <c r="DL30" s="150"/>
      <c r="DM30" s="150"/>
      <c r="DN30" s="150"/>
      <c r="DO30" s="150"/>
      <c r="DP30" s="150"/>
      <c r="DQ30" s="150"/>
      <c r="DR30" s="150"/>
      <c r="DS30" s="150"/>
      <c r="DT30" s="150"/>
      <c r="DU30" s="150"/>
      <c r="DV30" s="150"/>
      <c r="DW30" s="150"/>
      <c r="DX30" s="150"/>
      <c r="DY30" s="150"/>
      <c r="DZ30" s="150"/>
      <c r="EA30" s="150"/>
      <c r="EB30" s="150"/>
      <c r="EC30" s="150"/>
      <c r="ED30" s="150"/>
      <c r="EE30" s="150"/>
      <c r="EF30" s="150"/>
      <c r="EG30" s="150"/>
      <c r="EH30" s="150"/>
      <c r="EI30" s="150"/>
      <c r="EJ30" s="150"/>
      <c r="EK30" s="150"/>
      <c r="EL30" s="150"/>
      <c r="EM30" s="150"/>
      <c r="EN30" s="150"/>
      <c r="EO30" s="150"/>
      <c r="EP30" s="150"/>
      <c r="EQ30" s="150"/>
      <c r="ER30" s="150"/>
      <c r="ES30" s="150"/>
      <c r="ET30" s="150"/>
      <c r="EU30" s="150"/>
      <c r="EV30" s="150"/>
      <c r="EW30" s="150"/>
      <c r="EX30" s="150"/>
      <c r="EY30" s="150"/>
      <c r="EZ30" s="150"/>
      <c r="FA30" s="150"/>
      <c r="FB30" s="150"/>
      <c r="FC30" s="150"/>
      <c r="FD30" s="150"/>
      <c r="FE30" s="150"/>
      <c r="FF30" s="150"/>
      <c r="FG30" s="150"/>
      <c r="FH30" s="150"/>
      <c r="FI30" s="150"/>
      <c r="FJ30" s="150"/>
      <c r="FK30" s="150"/>
      <c r="FL30" s="150"/>
      <c r="FM30" s="150"/>
      <c r="FN30" s="150"/>
      <c r="FO30" s="150"/>
      <c r="FP30" s="150"/>
      <c r="FQ30" s="150"/>
      <c r="FR30" s="150"/>
      <c r="FS30" s="150"/>
      <c r="FT30" s="150"/>
      <c r="FU30" s="150"/>
      <c r="FV30" s="150"/>
      <c r="FW30" s="150"/>
      <c r="FX30" s="150"/>
      <c r="FY30" s="150"/>
      <c r="FZ30" s="150"/>
      <c r="GA30" s="150"/>
      <c r="GB30" s="150"/>
      <c r="GC30" s="150"/>
      <c r="GD30" s="150"/>
      <c r="GE30" s="150"/>
      <c r="GF30" s="150"/>
      <c r="GG30" s="150"/>
      <c r="GH30" s="150"/>
      <c r="GI30" s="150"/>
      <c r="GJ30" s="150"/>
      <c r="GK30" s="150"/>
      <c r="GL30" s="150"/>
      <c r="GM30" s="150"/>
      <c r="GN30" s="150"/>
      <c r="GO30" s="150"/>
      <c r="GP30" s="150"/>
      <c r="GQ30" s="150"/>
      <c r="GR30" s="150"/>
      <c r="GS30" s="150"/>
      <c r="GT30" s="150"/>
      <c r="GU30" s="150"/>
      <c r="GV30" s="150"/>
      <c r="GW30" s="150"/>
      <c r="GX30" s="150"/>
      <c r="GY30" s="150"/>
      <c r="GZ30" s="150"/>
      <c r="HA30" s="150"/>
      <c r="HB30" s="150"/>
      <c r="HC30" s="150"/>
      <c r="HD30" s="150"/>
      <c r="HE30" s="150"/>
      <c r="HF30" s="150"/>
      <c r="HG30" s="150"/>
      <c r="HH30" s="150"/>
      <c r="HI30" s="150"/>
      <c r="HJ30" s="150"/>
      <c r="HK30" s="150"/>
      <c r="HL30" s="150"/>
      <c r="HM30" s="150"/>
      <c r="HN30" s="150"/>
      <c r="HO30" s="150"/>
      <c r="HP30" s="150"/>
      <c r="HQ30" s="150"/>
      <c r="HR30" s="150"/>
      <c r="HS30" s="150"/>
      <c r="HT30" s="150"/>
      <c r="HU30" s="150"/>
      <c r="HV30" s="150"/>
      <c r="HW30" s="150"/>
      <c r="HX30" s="150"/>
      <c r="HY30" s="150"/>
      <c r="HZ30" s="150"/>
      <c r="IA30" s="150"/>
      <c r="IB30" s="150"/>
      <c r="IC30" s="150"/>
      <c r="ID30" s="150"/>
      <c r="IE30" s="150"/>
      <c r="IF30" s="150"/>
    </row>
    <row r="31" spans="1:240" s="149" customFormat="1" ht="14.25" thickBot="1" x14ac:dyDescent="0.35">
      <c r="A31" s="224"/>
      <c r="B31" s="225">
        <v>3391</v>
      </c>
      <c r="C31" s="176" t="s">
        <v>203</v>
      </c>
      <c r="D31" s="222"/>
      <c r="E31" s="175"/>
      <c r="F31" s="174">
        <f>SUM(F32)</f>
        <v>130000</v>
      </c>
      <c r="G31" s="174">
        <f t="shared" ref="G31:R31" si="13">SUM(G32)</f>
        <v>0</v>
      </c>
      <c r="H31" s="174">
        <f t="shared" si="13"/>
        <v>0</v>
      </c>
      <c r="I31" s="174">
        <f t="shared" si="13"/>
        <v>15000</v>
      </c>
      <c r="J31" s="174">
        <f t="shared" si="13"/>
        <v>0</v>
      </c>
      <c r="K31" s="174">
        <f t="shared" si="13"/>
        <v>15000</v>
      </c>
      <c r="L31" s="174">
        <f t="shared" si="13"/>
        <v>0</v>
      </c>
      <c r="M31" s="174">
        <f t="shared" si="13"/>
        <v>50000</v>
      </c>
      <c r="N31" s="174">
        <f t="shared" si="13"/>
        <v>50000</v>
      </c>
      <c r="O31" s="174">
        <f t="shared" si="13"/>
        <v>0</v>
      </c>
      <c r="P31" s="174">
        <f t="shared" si="13"/>
        <v>0</v>
      </c>
      <c r="Q31" s="174">
        <f t="shared" si="13"/>
        <v>0</v>
      </c>
      <c r="R31" s="174">
        <f t="shared" si="13"/>
        <v>0</v>
      </c>
      <c r="S31" s="174">
        <f t="shared" si="5"/>
        <v>130000</v>
      </c>
      <c r="T31" s="151"/>
      <c r="U31" s="151"/>
      <c r="V31" s="150"/>
      <c r="W31" s="150"/>
      <c r="X31" s="150"/>
      <c r="Y31" s="150"/>
      <c r="Z31" s="150"/>
      <c r="AA31" s="150"/>
      <c r="AB31" s="150"/>
      <c r="AC31" s="150"/>
      <c r="AD31" s="150"/>
      <c r="AE31" s="150"/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  <c r="BI31" s="150"/>
      <c r="BJ31" s="150"/>
      <c r="BK31" s="150"/>
      <c r="BL31" s="150"/>
      <c r="BM31" s="150"/>
      <c r="BN31" s="150"/>
      <c r="BO31" s="150"/>
      <c r="BP31" s="150"/>
      <c r="BQ31" s="150"/>
      <c r="BR31" s="150"/>
      <c r="BS31" s="150"/>
      <c r="BT31" s="150"/>
      <c r="BU31" s="150"/>
      <c r="BV31" s="150"/>
      <c r="BW31" s="150"/>
      <c r="BX31" s="150"/>
      <c r="BY31" s="150"/>
      <c r="BZ31" s="150"/>
      <c r="CA31" s="150"/>
      <c r="CB31" s="150"/>
      <c r="CC31" s="150"/>
      <c r="CD31" s="150"/>
      <c r="CE31" s="150"/>
      <c r="CF31" s="150"/>
      <c r="CG31" s="150"/>
      <c r="CH31" s="150"/>
      <c r="CI31" s="150"/>
      <c r="CJ31" s="150"/>
      <c r="CK31" s="150"/>
      <c r="CL31" s="150"/>
      <c r="CM31" s="150"/>
      <c r="CN31" s="150"/>
      <c r="CO31" s="150"/>
      <c r="CP31" s="150"/>
      <c r="CQ31" s="150"/>
      <c r="CR31" s="150"/>
      <c r="CS31" s="150"/>
      <c r="CT31" s="150"/>
      <c r="CU31" s="150"/>
      <c r="CV31" s="150"/>
      <c r="CW31" s="150"/>
      <c r="CX31" s="150"/>
      <c r="CY31" s="150"/>
      <c r="CZ31" s="150"/>
      <c r="DA31" s="150"/>
      <c r="DB31" s="150"/>
      <c r="DC31" s="150"/>
      <c r="DD31" s="150"/>
      <c r="DE31" s="150"/>
      <c r="DF31" s="150"/>
      <c r="DG31" s="150"/>
      <c r="DH31" s="150"/>
      <c r="DI31" s="150"/>
      <c r="DJ31" s="150"/>
      <c r="DK31" s="150"/>
      <c r="DL31" s="150"/>
      <c r="DM31" s="150"/>
      <c r="DN31" s="150"/>
      <c r="DO31" s="150"/>
      <c r="DP31" s="150"/>
      <c r="DQ31" s="150"/>
      <c r="DR31" s="150"/>
      <c r="DS31" s="150"/>
      <c r="DT31" s="150"/>
      <c r="DU31" s="150"/>
      <c r="DV31" s="150"/>
      <c r="DW31" s="150"/>
      <c r="DX31" s="150"/>
      <c r="DY31" s="150"/>
      <c r="DZ31" s="150"/>
      <c r="EA31" s="150"/>
      <c r="EB31" s="150"/>
      <c r="EC31" s="150"/>
      <c r="ED31" s="150"/>
      <c r="EE31" s="150"/>
      <c r="EF31" s="150"/>
      <c r="EG31" s="150"/>
      <c r="EH31" s="150"/>
      <c r="EI31" s="150"/>
      <c r="EJ31" s="150"/>
      <c r="EK31" s="150"/>
      <c r="EL31" s="150"/>
      <c r="EM31" s="150"/>
      <c r="EN31" s="150"/>
      <c r="EO31" s="150"/>
      <c r="EP31" s="150"/>
      <c r="EQ31" s="150"/>
      <c r="ER31" s="150"/>
      <c r="ES31" s="150"/>
      <c r="ET31" s="150"/>
      <c r="EU31" s="150"/>
      <c r="EV31" s="150"/>
      <c r="EW31" s="150"/>
      <c r="EX31" s="150"/>
      <c r="EY31" s="150"/>
      <c r="EZ31" s="150"/>
      <c r="FA31" s="150"/>
      <c r="FB31" s="150"/>
      <c r="FC31" s="150"/>
      <c r="FD31" s="150"/>
      <c r="FE31" s="150"/>
      <c r="FF31" s="150"/>
      <c r="FG31" s="150"/>
      <c r="FH31" s="150"/>
      <c r="FI31" s="150"/>
      <c r="FJ31" s="150"/>
      <c r="FK31" s="150"/>
      <c r="FL31" s="150"/>
      <c r="FM31" s="150"/>
      <c r="FN31" s="150"/>
      <c r="FO31" s="150"/>
      <c r="FP31" s="150"/>
      <c r="FQ31" s="150"/>
      <c r="FR31" s="150"/>
      <c r="FS31" s="150"/>
      <c r="FT31" s="150"/>
      <c r="FU31" s="150"/>
      <c r="FV31" s="150"/>
      <c r="FW31" s="150"/>
      <c r="FX31" s="150"/>
      <c r="FY31" s="150"/>
      <c r="FZ31" s="150"/>
      <c r="GA31" s="150"/>
      <c r="GB31" s="150"/>
      <c r="GC31" s="150"/>
      <c r="GD31" s="150"/>
      <c r="GE31" s="150"/>
      <c r="GF31" s="150"/>
      <c r="GG31" s="150"/>
      <c r="GH31" s="150"/>
      <c r="GI31" s="150"/>
      <c r="GJ31" s="150"/>
      <c r="GK31" s="150"/>
      <c r="GL31" s="150"/>
      <c r="GM31" s="150"/>
      <c r="GN31" s="150"/>
      <c r="GO31" s="150"/>
      <c r="GP31" s="150"/>
      <c r="GQ31" s="150"/>
      <c r="GR31" s="150"/>
      <c r="GS31" s="150"/>
      <c r="GT31" s="150"/>
      <c r="GU31" s="150"/>
      <c r="GV31" s="150"/>
      <c r="GW31" s="150"/>
      <c r="GX31" s="150"/>
      <c r="GY31" s="150"/>
      <c r="GZ31" s="150"/>
      <c r="HA31" s="150"/>
      <c r="HB31" s="150"/>
      <c r="HC31" s="150"/>
      <c r="HD31" s="150"/>
      <c r="HE31" s="150"/>
      <c r="HF31" s="150"/>
      <c r="HG31" s="150"/>
      <c r="HH31" s="150"/>
      <c r="HI31" s="150"/>
      <c r="HJ31" s="150"/>
      <c r="HK31" s="150"/>
      <c r="HL31" s="150"/>
      <c r="HM31" s="150"/>
      <c r="HN31" s="150"/>
      <c r="HO31" s="150"/>
      <c r="HP31" s="150"/>
      <c r="HQ31" s="150"/>
      <c r="HR31" s="150"/>
      <c r="HS31" s="150"/>
      <c r="HT31" s="150"/>
      <c r="HU31" s="150"/>
      <c r="HV31" s="150"/>
      <c r="HW31" s="150"/>
      <c r="HX31" s="150"/>
      <c r="HY31" s="150"/>
      <c r="HZ31" s="150"/>
      <c r="IA31" s="150"/>
      <c r="IB31" s="150"/>
      <c r="IC31" s="150"/>
      <c r="ID31" s="150"/>
      <c r="IE31" s="150"/>
      <c r="IF31" s="150"/>
    </row>
    <row r="32" spans="1:240" s="149" customFormat="1" x14ac:dyDescent="0.3">
      <c r="A32" s="224"/>
      <c r="B32" s="172">
        <v>3391</v>
      </c>
      <c r="C32" s="173" t="str">
        <f>+'Plataforma Virtual'!B5</f>
        <v>Plataforma virtual de Educación Cívica</v>
      </c>
      <c r="D32" s="220">
        <v>1</v>
      </c>
      <c r="E32" s="170"/>
      <c r="F32" s="170">
        <f>+'Plataforma Virtual'!F15</f>
        <v>130000</v>
      </c>
      <c r="G32" s="170">
        <f>+'Plataforma Virtual'!G15</f>
        <v>0</v>
      </c>
      <c r="H32" s="170">
        <f>+'Plataforma Virtual'!H15</f>
        <v>0</v>
      </c>
      <c r="I32" s="170">
        <f>+'Plataforma Virtual'!I15</f>
        <v>15000</v>
      </c>
      <c r="J32" s="170">
        <f>+'Plataforma Virtual'!J15</f>
        <v>0</v>
      </c>
      <c r="K32" s="170">
        <f>+'Plataforma Virtual'!K15</f>
        <v>15000</v>
      </c>
      <c r="L32" s="170">
        <f>+'Plataforma Virtual'!L15</f>
        <v>0</v>
      </c>
      <c r="M32" s="170">
        <f>+'Plataforma Virtual'!M15</f>
        <v>50000</v>
      </c>
      <c r="N32" s="170">
        <f>+'Plataforma Virtual'!N15</f>
        <v>50000</v>
      </c>
      <c r="O32" s="170">
        <f>+'Plataforma Virtual'!O15</f>
        <v>0</v>
      </c>
      <c r="P32" s="170">
        <f>+'Plataforma Virtual'!P15</f>
        <v>0</v>
      </c>
      <c r="Q32" s="170">
        <f>+'Plataforma Virtual'!Q15</f>
        <v>0</v>
      </c>
      <c r="R32" s="170">
        <f>+'Plataforma Virtual'!R15</f>
        <v>0</v>
      </c>
      <c r="S32" s="219">
        <f t="shared" si="5"/>
        <v>130000</v>
      </c>
      <c r="T32" s="151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  <c r="BI32" s="150"/>
      <c r="BJ32" s="150"/>
      <c r="BK32" s="150"/>
      <c r="BL32" s="150"/>
      <c r="BM32" s="150"/>
      <c r="BN32" s="150"/>
      <c r="BO32" s="150"/>
      <c r="BP32" s="150"/>
      <c r="BQ32" s="150"/>
      <c r="BR32" s="150"/>
      <c r="BS32" s="150"/>
      <c r="BT32" s="150"/>
      <c r="BU32" s="150"/>
      <c r="BV32" s="150"/>
      <c r="BW32" s="150"/>
      <c r="BX32" s="150"/>
      <c r="BY32" s="150"/>
      <c r="BZ32" s="150"/>
      <c r="CA32" s="150"/>
      <c r="CB32" s="150"/>
      <c r="CC32" s="150"/>
      <c r="CD32" s="150"/>
      <c r="CE32" s="150"/>
      <c r="CF32" s="150"/>
      <c r="CG32" s="150"/>
      <c r="CH32" s="150"/>
      <c r="CI32" s="150"/>
      <c r="CJ32" s="150"/>
      <c r="CK32" s="150"/>
      <c r="CL32" s="150"/>
      <c r="CM32" s="150"/>
      <c r="CN32" s="150"/>
      <c r="CO32" s="150"/>
      <c r="CP32" s="150"/>
      <c r="CQ32" s="150"/>
      <c r="CR32" s="150"/>
      <c r="CS32" s="150"/>
      <c r="CT32" s="150"/>
      <c r="CU32" s="150"/>
      <c r="CV32" s="150"/>
      <c r="CW32" s="150"/>
      <c r="CX32" s="150"/>
      <c r="CY32" s="150"/>
      <c r="CZ32" s="150"/>
      <c r="DA32" s="150"/>
      <c r="DB32" s="150"/>
      <c r="DC32" s="150"/>
      <c r="DD32" s="150"/>
      <c r="DE32" s="150"/>
      <c r="DF32" s="150"/>
      <c r="DG32" s="150"/>
      <c r="DH32" s="150"/>
      <c r="DI32" s="150"/>
      <c r="DJ32" s="150"/>
      <c r="DK32" s="150"/>
      <c r="DL32" s="150"/>
      <c r="DM32" s="150"/>
      <c r="DN32" s="150"/>
      <c r="DO32" s="150"/>
      <c r="DP32" s="150"/>
      <c r="DQ32" s="150"/>
      <c r="DR32" s="150"/>
      <c r="DS32" s="150"/>
      <c r="DT32" s="150"/>
      <c r="DU32" s="150"/>
      <c r="DV32" s="150"/>
      <c r="DW32" s="150"/>
      <c r="DX32" s="150"/>
      <c r="DY32" s="150"/>
      <c r="DZ32" s="150"/>
      <c r="EA32" s="150"/>
      <c r="EB32" s="150"/>
      <c r="EC32" s="150"/>
      <c r="ED32" s="150"/>
      <c r="EE32" s="150"/>
      <c r="EF32" s="150"/>
      <c r="EG32" s="150"/>
      <c r="EH32" s="150"/>
      <c r="EI32" s="150"/>
      <c r="EJ32" s="150"/>
      <c r="EK32" s="150"/>
      <c r="EL32" s="150"/>
      <c r="EM32" s="150"/>
      <c r="EN32" s="150"/>
      <c r="EO32" s="150"/>
      <c r="EP32" s="150"/>
      <c r="EQ32" s="150"/>
      <c r="ER32" s="150"/>
      <c r="ES32" s="150"/>
      <c r="ET32" s="150"/>
      <c r="EU32" s="150"/>
      <c r="EV32" s="150"/>
      <c r="EW32" s="150"/>
      <c r="EX32" s="150"/>
      <c r="EY32" s="150"/>
      <c r="EZ32" s="150"/>
      <c r="FA32" s="150"/>
      <c r="FB32" s="150"/>
      <c r="FC32" s="150"/>
      <c r="FD32" s="150"/>
      <c r="FE32" s="150"/>
      <c r="FF32" s="150"/>
      <c r="FG32" s="150"/>
      <c r="FH32" s="150"/>
      <c r="FI32" s="150"/>
      <c r="FJ32" s="150"/>
      <c r="FK32" s="150"/>
      <c r="FL32" s="150"/>
      <c r="FM32" s="150"/>
      <c r="FN32" s="150"/>
      <c r="FO32" s="150"/>
      <c r="FP32" s="150"/>
      <c r="FQ32" s="150"/>
      <c r="FR32" s="150"/>
      <c r="FS32" s="150"/>
      <c r="FT32" s="150"/>
      <c r="FU32" s="150"/>
      <c r="FV32" s="150"/>
      <c r="FW32" s="150"/>
      <c r="FX32" s="150"/>
      <c r="FY32" s="150"/>
      <c r="FZ32" s="150"/>
      <c r="GA32" s="150"/>
      <c r="GB32" s="150"/>
      <c r="GC32" s="150"/>
      <c r="GD32" s="150"/>
      <c r="GE32" s="150"/>
      <c r="GF32" s="150"/>
      <c r="GG32" s="150"/>
      <c r="GH32" s="150"/>
      <c r="GI32" s="150"/>
      <c r="GJ32" s="150"/>
      <c r="GK32" s="150"/>
      <c r="GL32" s="150"/>
      <c r="GM32" s="150"/>
      <c r="GN32" s="150"/>
      <c r="GO32" s="150"/>
      <c r="GP32" s="150"/>
      <c r="GQ32" s="150"/>
      <c r="GR32" s="150"/>
      <c r="GS32" s="150"/>
      <c r="GT32" s="150"/>
      <c r="GU32" s="150"/>
      <c r="GV32" s="150"/>
      <c r="GW32" s="150"/>
      <c r="GX32" s="150"/>
      <c r="GY32" s="150"/>
      <c r="GZ32" s="150"/>
      <c r="HA32" s="150"/>
      <c r="HB32" s="150"/>
      <c r="HC32" s="150"/>
      <c r="HD32" s="150"/>
      <c r="HE32" s="150"/>
      <c r="HF32" s="150"/>
      <c r="HG32" s="150"/>
      <c r="HH32" s="150"/>
      <c r="HI32" s="150"/>
      <c r="HJ32" s="150"/>
      <c r="HK32" s="150"/>
      <c r="HL32" s="150"/>
      <c r="HM32" s="150"/>
      <c r="HN32" s="150"/>
      <c r="HO32" s="150"/>
      <c r="HP32" s="150"/>
      <c r="HQ32" s="150"/>
      <c r="HR32" s="150"/>
      <c r="HS32" s="150"/>
      <c r="HT32" s="150"/>
      <c r="HU32" s="150"/>
      <c r="HV32" s="150"/>
      <c r="HW32" s="150"/>
      <c r="HX32" s="150"/>
      <c r="HY32" s="150"/>
      <c r="HZ32" s="150"/>
      <c r="IA32" s="150"/>
      <c r="IB32" s="150"/>
      <c r="IC32" s="150"/>
      <c r="ID32" s="150"/>
      <c r="IE32" s="150"/>
      <c r="IF32" s="150"/>
    </row>
    <row r="33" spans="1:240" ht="36" customHeight="1" thickBot="1" x14ac:dyDescent="0.35">
      <c r="B33" s="193">
        <v>3363</v>
      </c>
      <c r="C33" s="192" t="s">
        <v>202</v>
      </c>
      <c r="D33" s="191"/>
      <c r="E33" s="191"/>
      <c r="F33" s="174">
        <f>SUM(F34:F36)</f>
        <v>2070000</v>
      </c>
      <c r="G33" s="174">
        <f t="shared" ref="G33:R33" si="14">SUM(G34:G36)</f>
        <v>20000</v>
      </c>
      <c r="H33" s="174">
        <f t="shared" si="14"/>
        <v>30000</v>
      </c>
      <c r="I33" s="174">
        <f t="shared" si="14"/>
        <v>0</v>
      </c>
      <c r="J33" s="174">
        <f t="shared" si="14"/>
        <v>120000</v>
      </c>
      <c r="K33" s="174">
        <f t="shared" si="14"/>
        <v>0</v>
      </c>
      <c r="L33" s="174">
        <f t="shared" si="14"/>
        <v>0</v>
      </c>
      <c r="M33" s="174">
        <f t="shared" si="14"/>
        <v>0</v>
      </c>
      <c r="N33" s="174">
        <f t="shared" si="14"/>
        <v>1900000</v>
      </c>
      <c r="O33" s="174">
        <f t="shared" si="14"/>
        <v>0</v>
      </c>
      <c r="P33" s="174">
        <f t="shared" si="14"/>
        <v>0</v>
      </c>
      <c r="Q33" s="174">
        <f t="shared" si="14"/>
        <v>0</v>
      </c>
      <c r="R33" s="174">
        <f t="shared" si="14"/>
        <v>0</v>
      </c>
      <c r="S33" s="174">
        <f t="shared" si="5"/>
        <v>2070000</v>
      </c>
      <c r="T33" s="151"/>
    </row>
    <row r="34" spans="1:240" x14ac:dyDescent="0.3">
      <c r="B34" s="218">
        <v>3363</v>
      </c>
      <c r="C34" s="223" t="str">
        <f>+'Cap Elec'!B5</f>
        <v>Capacitación Electoral en el proceso electoral 2017-2018</v>
      </c>
      <c r="D34" s="223">
        <f>+'Cap Elec'!C1</f>
        <v>0</v>
      </c>
      <c r="E34" s="185"/>
      <c r="F34" s="185">
        <f>+'Cap Elec'!F21</f>
        <v>1900000</v>
      </c>
      <c r="G34" s="185">
        <f>+'Cap Elec'!G21</f>
        <v>0</v>
      </c>
      <c r="H34" s="185">
        <f>+'Cap Elec'!H21</f>
        <v>0</v>
      </c>
      <c r="I34" s="185">
        <f>+'Cap Elec'!I21</f>
        <v>0</v>
      </c>
      <c r="J34" s="185">
        <f>+'Cap Elec'!J21</f>
        <v>0</v>
      </c>
      <c r="K34" s="185">
        <f>+'Cap Elec'!K21</f>
        <v>0</v>
      </c>
      <c r="L34" s="185">
        <f>+'Cap Elec'!L21</f>
        <v>0</v>
      </c>
      <c r="M34" s="185">
        <f>+'Cap Elec'!M21</f>
        <v>0</v>
      </c>
      <c r="N34" s="185">
        <f>+'Cap Elec'!N21</f>
        <v>1900000</v>
      </c>
      <c r="O34" s="185">
        <f>+'Cap Elec'!O21</f>
        <v>0</v>
      </c>
      <c r="P34" s="185">
        <f>+'Cap Elec'!P21</f>
        <v>0</v>
      </c>
      <c r="Q34" s="185">
        <f>+'Cap Elec'!Q21</f>
        <v>0</v>
      </c>
      <c r="R34" s="185">
        <f>+'Cap Elec'!R21</f>
        <v>0</v>
      </c>
      <c r="S34" s="215">
        <f>SUM(G34:R34)</f>
        <v>1900000</v>
      </c>
      <c r="T34" s="151"/>
    </row>
    <row r="35" spans="1:240" x14ac:dyDescent="0.3">
      <c r="B35" s="218">
        <v>3363</v>
      </c>
      <c r="C35" s="223" t="str">
        <f>+'Cultura Politica'!B5</f>
        <v>Cultura Política Democrática</v>
      </c>
      <c r="D35" s="216"/>
      <c r="E35" s="185"/>
      <c r="F35" s="185">
        <f>+'Cultura Politica'!F30</f>
        <v>20000</v>
      </c>
      <c r="G35" s="185">
        <f>+'Cultura Politica'!G30</f>
        <v>20000</v>
      </c>
      <c r="H35" s="185">
        <f>+'Cultura Politica'!H30</f>
        <v>0</v>
      </c>
      <c r="I35" s="185">
        <f>+'Cultura Politica'!I30</f>
        <v>0</v>
      </c>
      <c r="J35" s="185">
        <f>+'Cultura Politica'!J30</f>
        <v>0</v>
      </c>
      <c r="K35" s="185">
        <f>+'Cultura Politica'!K30</f>
        <v>0</v>
      </c>
      <c r="L35" s="185">
        <f>+'Cultura Politica'!L30</f>
        <v>0</v>
      </c>
      <c r="M35" s="185">
        <f>+'Cultura Politica'!M30</f>
        <v>0</v>
      </c>
      <c r="N35" s="185">
        <f>+'Cultura Politica'!N30</f>
        <v>0</v>
      </c>
      <c r="O35" s="185">
        <f>+'Cultura Politica'!O30</f>
        <v>0</v>
      </c>
      <c r="P35" s="185">
        <f>+'Cultura Politica'!P30</f>
        <v>0</v>
      </c>
      <c r="Q35" s="185">
        <f>+'Cultura Politica'!Q30</f>
        <v>0</v>
      </c>
      <c r="R35" s="185">
        <f>+'Cultura Politica'!R30</f>
        <v>0</v>
      </c>
      <c r="S35" s="215">
        <f>SUM(G35:R35)</f>
        <v>20000</v>
      </c>
      <c r="T35" s="151"/>
    </row>
    <row r="36" spans="1:240" x14ac:dyDescent="0.3">
      <c r="B36" s="218">
        <v>3363</v>
      </c>
      <c r="C36" s="217" t="str">
        <f>+'Formación FC'!B5</f>
        <v>Formación de futuros ciudadanos</v>
      </c>
      <c r="D36" s="216"/>
      <c r="E36" s="185"/>
      <c r="F36" s="185">
        <f>+'Formación FC'!F18</f>
        <v>150000</v>
      </c>
      <c r="G36" s="185">
        <f>+'Formación FC'!G18</f>
        <v>0</v>
      </c>
      <c r="H36" s="185">
        <f>+'Formación FC'!H18</f>
        <v>30000</v>
      </c>
      <c r="I36" s="185">
        <f>+'Formación FC'!I18</f>
        <v>0</v>
      </c>
      <c r="J36" s="185">
        <f>+'Formación FC'!J18</f>
        <v>120000</v>
      </c>
      <c r="K36" s="185">
        <f>+'Formación FC'!K18</f>
        <v>0</v>
      </c>
      <c r="L36" s="185">
        <f>+'Formación FC'!L18</f>
        <v>0</v>
      </c>
      <c r="M36" s="185">
        <f>+'Formación FC'!M18</f>
        <v>0</v>
      </c>
      <c r="N36" s="185">
        <f>+'Formación FC'!N18</f>
        <v>0</v>
      </c>
      <c r="O36" s="185">
        <f>+'Formación FC'!O18</f>
        <v>0</v>
      </c>
      <c r="P36" s="185">
        <f>+'Formación FC'!P18</f>
        <v>0</v>
      </c>
      <c r="Q36" s="185">
        <f>+'Formación FC'!Q18</f>
        <v>0</v>
      </c>
      <c r="R36" s="185">
        <f>+'Formación FC'!R18</f>
        <v>0</v>
      </c>
      <c r="S36" s="215">
        <f>SUM(G36:R36)</f>
        <v>150000</v>
      </c>
      <c r="T36" s="151"/>
    </row>
    <row r="37" spans="1:240" ht="36" customHeight="1" thickBot="1" x14ac:dyDescent="0.35">
      <c r="B37" s="193">
        <v>3365</v>
      </c>
      <c r="C37" s="192" t="s">
        <v>201</v>
      </c>
      <c r="D37" s="191"/>
      <c r="E37" s="191"/>
      <c r="F37" s="174">
        <f>SUM(F38:F38)</f>
        <v>40000</v>
      </c>
      <c r="G37" s="174">
        <f t="shared" ref="G37:R37" si="15">SUM(G38:G38)</f>
        <v>0</v>
      </c>
      <c r="H37" s="174">
        <f t="shared" si="15"/>
        <v>0</v>
      </c>
      <c r="I37" s="174">
        <f t="shared" si="15"/>
        <v>0</v>
      </c>
      <c r="J37" s="174">
        <f t="shared" si="15"/>
        <v>0</v>
      </c>
      <c r="K37" s="174">
        <f t="shared" si="15"/>
        <v>0</v>
      </c>
      <c r="L37" s="174">
        <f t="shared" si="15"/>
        <v>0</v>
      </c>
      <c r="M37" s="174">
        <f t="shared" si="15"/>
        <v>0</v>
      </c>
      <c r="N37" s="174">
        <f t="shared" si="15"/>
        <v>0</v>
      </c>
      <c r="O37" s="174">
        <f t="shared" si="15"/>
        <v>40000</v>
      </c>
      <c r="P37" s="174">
        <f t="shared" si="15"/>
        <v>0</v>
      </c>
      <c r="Q37" s="174">
        <f t="shared" si="15"/>
        <v>0</v>
      </c>
      <c r="R37" s="174">
        <f t="shared" si="15"/>
        <v>0</v>
      </c>
      <c r="S37" s="174">
        <f t="shared" si="5"/>
        <v>40000</v>
      </c>
      <c r="T37" s="151"/>
    </row>
    <row r="38" spans="1:240" x14ac:dyDescent="0.3">
      <c r="B38" s="218">
        <v>3365</v>
      </c>
      <c r="C38" s="223" t="str">
        <f>+'Cap Elec'!B5</f>
        <v>Capacitación Electoral en el proceso electoral 2017-2018</v>
      </c>
      <c r="D38" s="223">
        <f>+'Cap Elec'!C5</f>
        <v>0</v>
      </c>
      <c r="E38" s="185"/>
      <c r="F38" s="185">
        <f>+'Cap Elec'!F26</f>
        <v>40000</v>
      </c>
      <c r="G38" s="185">
        <f>+'Cap Elec'!G26</f>
        <v>0</v>
      </c>
      <c r="H38" s="185">
        <f>+'Cap Elec'!H26</f>
        <v>0</v>
      </c>
      <c r="I38" s="185">
        <f>+'Cap Elec'!I26</f>
        <v>0</v>
      </c>
      <c r="J38" s="185">
        <f>+'Cap Elec'!J26</f>
        <v>0</v>
      </c>
      <c r="K38" s="185">
        <f>+'Cap Elec'!K26</f>
        <v>0</v>
      </c>
      <c r="L38" s="185">
        <f>+'Cap Elec'!L26</f>
        <v>0</v>
      </c>
      <c r="M38" s="185">
        <f>+'Cap Elec'!M26</f>
        <v>0</v>
      </c>
      <c r="N38" s="185">
        <f>+'Cap Elec'!N26</f>
        <v>0</v>
      </c>
      <c r="O38" s="185">
        <f>+'Cap Elec'!O26</f>
        <v>40000</v>
      </c>
      <c r="P38" s="185">
        <f>+'Cap Elec'!P26</f>
        <v>0</v>
      </c>
      <c r="Q38" s="185">
        <f>+'Cap Elec'!Q26</f>
        <v>0</v>
      </c>
      <c r="R38" s="185">
        <f>+'Cap Elec'!R26</f>
        <v>0</v>
      </c>
      <c r="S38" s="215">
        <f>SUM(G38:R38)</f>
        <v>40000</v>
      </c>
      <c r="T38" s="151"/>
    </row>
    <row r="39" spans="1:240" ht="33" customHeight="1" thickBot="1" x14ac:dyDescent="0.35">
      <c r="B39" s="193">
        <v>3611</v>
      </c>
      <c r="C39" s="192" t="s">
        <v>200</v>
      </c>
      <c r="D39" s="191"/>
      <c r="E39" s="191"/>
      <c r="F39" s="190">
        <f t="shared" ref="F39:R39" si="16">SUM(F40:F41)</f>
        <v>2084810</v>
      </c>
      <c r="G39" s="190">
        <f t="shared" si="16"/>
        <v>40000</v>
      </c>
      <c r="H39" s="190">
        <f t="shared" si="16"/>
        <v>0</v>
      </c>
      <c r="I39" s="190">
        <f t="shared" si="16"/>
        <v>1551143.3333333333</v>
      </c>
      <c r="J39" s="190">
        <f t="shared" si="16"/>
        <v>0</v>
      </c>
      <c r="K39" s="190">
        <f t="shared" si="16"/>
        <v>0</v>
      </c>
      <c r="L39" s="190">
        <f t="shared" si="16"/>
        <v>185333.33333333334</v>
      </c>
      <c r="M39" s="190">
        <f t="shared" si="16"/>
        <v>7000</v>
      </c>
      <c r="N39" s="190">
        <f t="shared" si="16"/>
        <v>0</v>
      </c>
      <c r="O39" s="190">
        <f t="shared" si="16"/>
        <v>181333.33333333334</v>
      </c>
      <c r="P39" s="190">
        <f t="shared" si="16"/>
        <v>120000</v>
      </c>
      <c r="Q39" s="190">
        <f t="shared" si="16"/>
        <v>0</v>
      </c>
      <c r="R39" s="190">
        <f t="shared" si="16"/>
        <v>0</v>
      </c>
      <c r="S39" s="190">
        <f t="shared" ref="S39:S41" si="17">SUM(G39:R39)</f>
        <v>2084809.9999999998</v>
      </c>
      <c r="T39" s="151"/>
    </row>
    <row r="40" spans="1:240" x14ac:dyDescent="0.3">
      <c r="B40" s="218">
        <v>3611</v>
      </c>
      <c r="C40" s="223" t="str">
        <f>+'Cap Elec'!B5</f>
        <v>Capacitación Electoral en el proceso electoral 2017-2018</v>
      </c>
      <c r="D40" s="216"/>
      <c r="E40" s="185"/>
      <c r="F40" s="185">
        <f>+'Cap Elec'!F29</f>
        <v>3000</v>
      </c>
      <c r="G40" s="185">
        <f>+'Cap Elec'!G29</f>
        <v>0</v>
      </c>
      <c r="H40" s="185">
        <f>+'Cap Elec'!H29</f>
        <v>0</v>
      </c>
      <c r="I40" s="185">
        <f>+'Cap Elec'!I29</f>
        <v>0</v>
      </c>
      <c r="J40" s="185">
        <f>+'Cap Elec'!J29</f>
        <v>0</v>
      </c>
      <c r="K40" s="185">
        <f>+'Cap Elec'!K29</f>
        <v>0</v>
      </c>
      <c r="L40" s="185">
        <f>+'Cap Elec'!L29</f>
        <v>0</v>
      </c>
      <c r="M40" s="185">
        <f>+'Cap Elec'!M29</f>
        <v>3000</v>
      </c>
      <c r="N40" s="185">
        <f>+'Cap Elec'!N29</f>
        <v>0</v>
      </c>
      <c r="O40" s="185">
        <f>+'Cap Elec'!O29</f>
        <v>0</v>
      </c>
      <c r="P40" s="185">
        <f>+'Cap Elec'!P29</f>
        <v>0</v>
      </c>
      <c r="Q40" s="185">
        <f>+'Cap Elec'!Q29</f>
        <v>0</v>
      </c>
      <c r="R40" s="185">
        <f>+'Cap Elec'!R29</f>
        <v>0</v>
      </c>
      <c r="S40" s="215">
        <f t="shared" si="17"/>
        <v>3000</v>
      </c>
      <c r="T40" s="151"/>
    </row>
    <row r="41" spans="1:240" x14ac:dyDescent="0.3">
      <c r="B41" s="218">
        <v>3611</v>
      </c>
      <c r="C41" s="217" t="str">
        <f>+'Cultura Politica'!B5</f>
        <v>Cultura Política Democrática</v>
      </c>
      <c r="D41" s="216"/>
      <c r="E41" s="185"/>
      <c r="F41" s="185">
        <f>+'Cultura Politica'!F33</f>
        <v>2081810</v>
      </c>
      <c r="G41" s="185">
        <f>+'Cultura Politica'!G33</f>
        <v>40000</v>
      </c>
      <c r="H41" s="185">
        <f>+'Cultura Politica'!H33</f>
        <v>0</v>
      </c>
      <c r="I41" s="185">
        <f>+'Cultura Politica'!I33</f>
        <v>1551143.3333333333</v>
      </c>
      <c r="J41" s="185">
        <f>+'Cultura Politica'!J33</f>
        <v>0</v>
      </c>
      <c r="K41" s="185">
        <f>+'Cultura Politica'!K33</f>
        <v>0</v>
      </c>
      <c r="L41" s="185">
        <f>+'Cultura Politica'!L33</f>
        <v>185333.33333333334</v>
      </c>
      <c r="M41" s="185">
        <f>+'Cultura Politica'!M33</f>
        <v>4000</v>
      </c>
      <c r="N41" s="185">
        <f>+'Cultura Politica'!N33</f>
        <v>0</v>
      </c>
      <c r="O41" s="185">
        <f>+'Cultura Politica'!O33</f>
        <v>181333.33333333334</v>
      </c>
      <c r="P41" s="185">
        <f>+'Cultura Politica'!P33</f>
        <v>120000</v>
      </c>
      <c r="Q41" s="185">
        <f>+'Cultura Politica'!Q33</f>
        <v>0</v>
      </c>
      <c r="R41" s="185">
        <f>+'Cultura Politica'!R33</f>
        <v>0</v>
      </c>
      <c r="S41" s="215">
        <f t="shared" si="17"/>
        <v>2081809.9999999998</v>
      </c>
      <c r="T41" s="151"/>
    </row>
    <row r="42" spans="1:240" ht="14.25" thickBot="1" x14ac:dyDescent="0.35">
      <c r="B42" s="193">
        <v>3711</v>
      </c>
      <c r="C42" s="221" t="s">
        <v>199</v>
      </c>
      <c r="D42" s="191"/>
      <c r="E42" s="191"/>
      <c r="F42" s="190">
        <f>SUM(F43:F44)</f>
        <v>99500</v>
      </c>
      <c r="G42" s="190">
        <f t="shared" ref="G42:R42" si="18">SUM(G43:G44)</f>
        <v>7000</v>
      </c>
      <c r="H42" s="190">
        <f t="shared" si="18"/>
        <v>14500</v>
      </c>
      <c r="I42" s="190">
        <f t="shared" si="18"/>
        <v>0</v>
      </c>
      <c r="J42" s="190">
        <f t="shared" si="18"/>
        <v>47000</v>
      </c>
      <c r="K42" s="190">
        <f t="shared" si="18"/>
        <v>10000</v>
      </c>
      <c r="L42" s="190">
        <f t="shared" si="18"/>
        <v>7000</v>
      </c>
      <c r="M42" s="190">
        <f t="shared" si="18"/>
        <v>0</v>
      </c>
      <c r="N42" s="190">
        <f t="shared" si="18"/>
        <v>0</v>
      </c>
      <c r="O42" s="190">
        <f t="shared" si="18"/>
        <v>0</v>
      </c>
      <c r="P42" s="190">
        <f t="shared" si="18"/>
        <v>14000</v>
      </c>
      <c r="Q42" s="190">
        <f t="shared" si="18"/>
        <v>0</v>
      </c>
      <c r="R42" s="190">
        <f t="shared" si="18"/>
        <v>0</v>
      </c>
      <c r="S42" s="190">
        <f>SUM(G42:R42)</f>
        <v>99500</v>
      </c>
      <c r="T42" s="151"/>
    </row>
    <row r="43" spans="1:240" x14ac:dyDescent="0.3">
      <c r="B43" s="218">
        <v>3711</v>
      </c>
      <c r="C43" s="217" t="str">
        <f>+'Cap Elec'!B5</f>
        <v>Capacitación Electoral en el proceso electoral 2017-2018</v>
      </c>
      <c r="D43" s="216"/>
      <c r="E43" s="185"/>
      <c r="F43" s="185">
        <f>+'Cap Elec'!F32</f>
        <v>34500</v>
      </c>
      <c r="G43" s="185">
        <f>+'Cap Elec'!G32</f>
        <v>0</v>
      </c>
      <c r="H43" s="185">
        <f>+'Cap Elec'!H32</f>
        <v>14500</v>
      </c>
      <c r="I43" s="185">
        <f>+'Cap Elec'!I32</f>
        <v>0</v>
      </c>
      <c r="J43" s="185">
        <f>+'Cap Elec'!J32</f>
        <v>10000</v>
      </c>
      <c r="K43" s="185">
        <f>+'Cap Elec'!K32</f>
        <v>10000</v>
      </c>
      <c r="L43" s="185">
        <f>+'Cap Elec'!L32</f>
        <v>0</v>
      </c>
      <c r="M43" s="185">
        <f>+'Cap Elec'!M32</f>
        <v>0</v>
      </c>
      <c r="N43" s="185">
        <f>+'Cap Elec'!N32</f>
        <v>0</v>
      </c>
      <c r="O43" s="185">
        <f>+'Cap Elec'!O32</f>
        <v>0</v>
      </c>
      <c r="P43" s="185">
        <f>+'Cap Elec'!P32</f>
        <v>0</v>
      </c>
      <c r="Q43" s="185">
        <f>+'Cap Elec'!Q32</f>
        <v>0</v>
      </c>
      <c r="R43" s="185">
        <f>+'Cap Elec'!R32</f>
        <v>0</v>
      </c>
      <c r="S43" s="215">
        <f>SUM(G43:R43)</f>
        <v>34500</v>
      </c>
      <c r="T43" s="151"/>
    </row>
    <row r="44" spans="1:240" x14ac:dyDescent="0.3">
      <c r="B44" s="218">
        <v>3711</v>
      </c>
      <c r="C44" s="217" t="str">
        <f>+'Inv Elec'!B5</f>
        <v>Investigación Electoral</v>
      </c>
      <c r="D44" s="216"/>
      <c r="E44" s="185"/>
      <c r="F44" s="185">
        <f>+'Inv Elec'!F14</f>
        <v>65000</v>
      </c>
      <c r="G44" s="185">
        <f>+'Inv Elec'!G14</f>
        <v>7000</v>
      </c>
      <c r="H44" s="185">
        <f>+'Inv Elec'!H14</f>
        <v>0</v>
      </c>
      <c r="I44" s="185">
        <f>+'Inv Elec'!I14</f>
        <v>0</v>
      </c>
      <c r="J44" s="185">
        <f>+'Inv Elec'!J14</f>
        <v>37000</v>
      </c>
      <c r="K44" s="185">
        <f>+'Inv Elec'!K14</f>
        <v>0</v>
      </c>
      <c r="L44" s="185">
        <f>+'Inv Elec'!L14</f>
        <v>7000</v>
      </c>
      <c r="M44" s="185">
        <f>+'Inv Elec'!M14</f>
        <v>0</v>
      </c>
      <c r="N44" s="185">
        <f>+'Inv Elec'!N14</f>
        <v>0</v>
      </c>
      <c r="O44" s="185">
        <f>+'Inv Elec'!O14</f>
        <v>0</v>
      </c>
      <c r="P44" s="185">
        <f>+'Inv Elec'!P14</f>
        <v>14000</v>
      </c>
      <c r="Q44" s="185">
        <f>+'Inv Elec'!Q14</f>
        <v>0</v>
      </c>
      <c r="R44" s="185">
        <f>+'Inv Elec'!R14</f>
        <v>0</v>
      </c>
      <c r="S44" s="215">
        <f>SUM(G44:R44)</f>
        <v>65000</v>
      </c>
      <c r="T44" s="151"/>
    </row>
    <row r="45" spans="1:240" ht="18.600000000000001" customHeight="1" thickBot="1" x14ac:dyDescent="0.35">
      <c r="B45" s="193">
        <v>3721</v>
      </c>
      <c r="C45" s="221" t="s">
        <v>198</v>
      </c>
      <c r="D45" s="191"/>
      <c r="E45" s="191"/>
      <c r="F45" s="174">
        <f>SUM(F46:F47)</f>
        <v>25809</v>
      </c>
      <c r="G45" s="174">
        <f t="shared" ref="G45:R45" si="19">SUM(G46:G47)</f>
        <v>1666.6666666666667</v>
      </c>
      <c r="H45" s="174">
        <f t="shared" si="19"/>
        <v>4142.3333333333339</v>
      </c>
      <c r="I45" s="174">
        <f t="shared" si="19"/>
        <v>5000</v>
      </c>
      <c r="J45" s="174">
        <f t="shared" si="19"/>
        <v>10000</v>
      </c>
      <c r="K45" s="174">
        <f t="shared" si="19"/>
        <v>5000</v>
      </c>
      <c r="L45" s="174">
        <f t="shared" si="19"/>
        <v>0</v>
      </c>
      <c r="M45" s="174">
        <f t="shared" si="19"/>
        <v>0</v>
      </c>
      <c r="N45" s="174">
        <f t="shared" si="19"/>
        <v>0</v>
      </c>
      <c r="O45" s="174">
        <f t="shared" si="19"/>
        <v>0</v>
      </c>
      <c r="P45" s="174">
        <f t="shared" si="19"/>
        <v>0</v>
      </c>
      <c r="Q45" s="174">
        <f t="shared" si="19"/>
        <v>0</v>
      </c>
      <c r="R45" s="174">
        <f t="shared" si="19"/>
        <v>0</v>
      </c>
      <c r="S45" s="174">
        <f t="shared" ref="S45:S46" si="20">SUM(G45:R45)</f>
        <v>25809</v>
      </c>
      <c r="T45" s="151"/>
    </row>
    <row r="46" spans="1:240" s="149" customFormat="1" x14ac:dyDescent="0.3">
      <c r="A46" s="207"/>
      <c r="B46" s="172">
        <v>3721</v>
      </c>
      <c r="C46" s="173" t="str">
        <f>+'Cap Elec'!B5</f>
        <v>Capacitación Electoral en el proceso electoral 2017-2018</v>
      </c>
      <c r="D46" s="220">
        <v>1</v>
      </c>
      <c r="E46" s="170"/>
      <c r="F46" s="170">
        <f>+'Cap Elec'!F35</f>
        <v>10809</v>
      </c>
      <c r="G46" s="170">
        <f>+'Cap Elec'!G35</f>
        <v>0</v>
      </c>
      <c r="H46" s="170">
        <f>+'Cap Elec'!H35</f>
        <v>4142.3333333333339</v>
      </c>
      <c r="I46" s="170">
        <f>+'Cap Elec'!I35</f>
        <v>0</v>
      </c>
      <c r="J46" s="170">
        <f>+'Cap Elec'!J35</f>
        <v>3333.3333333333335</v>
      </c>
      <c r="K46" s="170">
        <f>+'Cap Elec'!K35</f>
        <v>3333.3333333333335</v>
      </c>
      <c r="L46" s="170">
        <f>+'Cap Elec'!L35</f>
        <v>0</v>
      </c>
      <c r="M46" s="170">
        <f>+'Cap Elec'!M35</f>
        <v>0</v>
      </c>
      <c r="N46" s="170">
        <f>+'Cap Elec'!N35</f>
        <v>0</v>
      </c>
      <c r="O46" s="170">
        <f>+'Cap Elec'!O35</f>
        <v>0</v>
      </c>
      <c r="P46" s="170">
        <f>+'Cap Elec'!P35</f>
        <v>0</v>
      </c>
      <c r="Q46" s="170">
        <f>+'Cap Elec'!Q35</f>
        <v>0</v>
      </c>
      <c r="R46" s="170">
        <f>+'Cap Elec'!R35</f>
        <v>0</v>
      </c>
      <c r="S46" s="219">
        <f t="shared" si="20"/>
        <v>10809.000000000002</v>
      </c>
      <c r="T46" s="151"/>
      <c r="U46" s="150"/>
      <c r="V46" s="150"/>
      <c r="W46" s="150"/>
      <c r="X46" s="150"/>
      <c r="Y46" s="150"/>
      <c r="Z46" s="150"/>
      <c r="AA46" s="150"/>
      <c r="AB46" s="150"/>
      <c r="AC46" s="150"/>
      <c r="AD46" s="150"/>
      <c r="AE46" s="150"/>
      <c r="AF46" s="150"/>
      <c r="AG46" s="150"/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  <c r="BI46" s="150"/>
      <c r="BJ46" s="150"/>
      <c r="BK46" s="150"/>
      <c r="BL46" s="150"/>
      <c r="BM46" s="150"/>
      <c r="BN46" s="150"/>
      <c r="BO46" s="150"/>
      <c r="BP46" s="150"/>
      <c r="BQ46" s="150"/>
      <c r="BR46" s="150"/>
      <c r="BS46" s="150"/>
      <c r="BT46" s="150"/>
      <c r="BU46" s="150"/>
      <c r="BV46" s="150"/>
      <c r="BW46" s="150"/>
      <c r="BX46" s="150"/>
      <c r="BY46" s="150"/>
      <c r="BZ46" s="150"/>
      <c r="CA46" s="150"/>
      <c r="CB46" s="150"/>
      <c r="CC46" s="150"/>
      <c r="CD46" s="150"/>
      <c r="CE46" s="150"/>
      <c r="CF46" s="150"/>
      <c r="CG46" s="150"/>
      <c r="CH46" s="150"/>
      <c r="CI46" s="150"/>
      <c r="CJ46" s="150"/>
      <c r="CK46" s="150"/>
      <c r="CL46" s="150"/>
      <c r="CM46" s="150"/>
      <c r="CN46" s="150"/>
      <c r="CO46" s="150"/>
      <c r="CP46" s="150"/>
      <c r="CQ46" s="150"/>
      <c r="CR46" s="150"/>
      <c r="CS46" s="150"/>
      <c r="CT46" s="150"/>
      <c r="CU46" s="150"/>
      <c r="CV46" s="150"/>
      <c r="CW46" s="150"/>
      <c r="CX46" s="150"/>
      <c r="CY46" s="150"/>
      <c r="CZ46" s="150"/>
      <c r="DA46" s="150"/>
      <c r="DB46" s="150"/>
      <c r="DC46" s="150"/>
      <c r="DD46" s="150"/>
      <c r="DE46" s="150"/>
      <c r="DF46" s="150"/>
      <c r="DG46" s="150"/>
      <c r="DH46" s="150"/>
      <c r="DI46" s="150"/>
      <c r="DJ46" s="150"/>
      <c r="DK46" s="150"/>
      <c r="DL46" s="150"/>
      <c r="DM46" s="150"/>
      <c r="DN46" s="150"/>
      <c r="DO46" s="150"/>
      <c r="DP46" s="150"/>
      <c r="DQ46" s="150"/>
      <c r="DR46" s="150"/>
      <c r="DS46" s="150"/>
      <c r="DT46" s="150"/>
      <c r="DU46" s="150"/>
      <c r="DV46" s="150"/>
      <c r="DW46" s="150"/>
      <c r="DX46" s="150"/>
      <c r="DY46" s="150"/>
      <c r="DZ46" s="150"/>
      <c r="EA46" s="150"/>
      <c r="EB46" s="150"/>
      <c r="EC46" s="150"/>
      <c r="ED46" s="150"/>
      <c r="EE46" s="150"/>
      <c r="EF46" s="150"/>
      <c r="EG46" s="150"/>
      <c r="EH46" s="150"/>
      <c r="EI46" s="150"/>
      <c r="EJ46" s="150"/>
      <c r="EK46" s="150"/>
      <c r="EL46" s="150"/>
      <c r="EM46" s="150"/>
      <c r="EN46" s="150"/>
      <c r="EO46" s="150"/>
      <c r="EP46" s="150"/>
      <c r="EQ46" s="150"/>
      <c r="ER46" s="150"/>
      <c r="ES46" s="150"/>
      <c r="ET46" s="150"/>
      <c r="EU46" s="150"/>
      <c r="EV46" s="150"/>
      <c r="EW46" s="150"/>
      <c r="EX46" s="150"/>
      <c r="EY46" s="150"/>
      <c r="EZ46" s="150"/>
      <c r="FA46" s="150"/>
      <c r="FB46" s="150"/>
      <c r="FC46" s="150"/>
      <c r="FD46" s="150"/>
      <c r="FE46" s="150"/>
      <c r="FF46" s="150"/>
      <c r="FG46" s="150"/>
      <c r="FH46" s="150"/>
      <c r="FI46" s="150"/>
      <c r="FJ46" s="150"/>
      <c r="FK46" s="150"/>
      <c r="FL46" s="150"/>
      <c r="FM46" s="150"/>
      <c r="FN46" s="150"/>
      <c r="FO46" s="150"/>
      <c r="FP46" s="150"/>
      <c r="FQ46" s="150"/>
      <c r="FR46" s="150"/>
      <c r="FS46" s="150"/>
      <c r="FT46" s="150"/>
      <c r="FU46" s="150"/>
      <c r="FV46" s="150"/>
      <c r="FW46" s="150"/>
      <c r="FX46" s="150"/>
      <c r="FY46" s="150"/>
      <c r="FZ46" s="150"/>
      <c r="GA46" s="150"/>
      <c r="GB46" s="150"/>
      <c r="GC46" s="150"/>
      <c r="GD46" s="150"/>
      <c r="GE46" s="150"/>
      <c r="GF46" s="150"/>
      <c r="GG46" s="150"/>
      <c r="GH46" s="150"/>
      <c r="GI46" s="150"/>
      <c r="GJ46" s="150"/>
      <c r="GK46" s="150"/>
      <c r="GL46" s="150"/>
      <c r="GM46" s="150"/>
      <c r="GN46" s="150"/>
      <c r="GO46" s="150"/>
      <c r="GP46" s="150"/>
      <c r="GQ46" s="150"/>
      <c r="GR46" s="150"/>
      <c r="GS46" s="150"/>
      <c r="GT46" s="150"/>
      <c r="GU46" s="150"/>
      <c r="GV46" s="150"/>
      <c r="GW46" s="150"/>
      <c r="GX46" s="150"/>
      <c r="GY46" s="150"/>
      <c r="GZ46" s="150"/>
      <c r="HA46" s="150"/>
      <c r="HB46" s="150"/>
      <c r="HC46" s="150"/>
      <c r="HD46" s="150"/>
      <c r="HE46" s="150"/>
      <c r="HF46" s="150"/>
      <c r="HG46" s="150"/>
      <c r="HH46" s="150"/>
      <c r="HI46" s="150"/>
      <c r="HJ46" s="150"/>
      <c r="HK46" s="150"/>
      <c r="HL46" s="150"/>
      <c r="HM46" s="150"/>
      <c r="HN46" s="150"/>
      <c r="HO46" s="150"/>
      <c r="HP46" s="150"/>
      <c r="HQ46" s="150"/>
      <c r="HR46" s="150"/>
      <c r="HS46" s="150"/>
      <c r="HT46" s="150"/>
      <c r="HU46" s="150"/>
      <c r="HV46" s="150"/>
      <c r="HW46" s="150"/>
      <c r="HX46" s="150"/>
      <c r="HY46" s="150"/>
      <c r="HZ46" s="150"/>
      <c r="IA46" s="150"/>
      <c r="IB46" s="150"/>
      <c r="IC46" s="150"/>
      <c r="ID46" s="150"/>
      <c r="IE46" s="150"/>
      <c r="IF46" s="150"/>
    </row>
    <row r="47" spans="1:240" s="149" customFormat="1" x14ac:dyDescent="0.3">
      <c r="A47" s="207"/>
      <c r="B47" s="172">
        <v>3721</v>
      </c>
      <c r="C47" s="173" t="str">
        <f>+'Inv Elec'!B5</f>
        <v>Investigación Electoral</v>
      </c>
      <c r="D47" s="220">
        <v>1</v>
      </c>
      <c r="E47" s="170"/>
      <c r="F47" s="170">
        <f>+'Inv Elec'!F18</f>
        <v>15000</v>
      </c>
      <c r="G47" s="170">
        <f>+'Inv Elec'!G18</f>
        <v>1666.6666666666667</v>
      </c>
      <c r="H47" s="170">
        <f>+'Inv Elec'!H18</f>
        <v>0</v>
      </c>
      <c r="I47" s="170">
        <f>+'Inv Elec'!I18</f>
        <v>5000</v>
      </c>
      <c r="J47" s="170">
        <f>+'Inv Elec'!J18</f>
        <v>6666.666666666667</v>
      </c>
      <c r="K47" s="170">
        <f>+'Inv Elec'!K18</f>
        <v>1666.6666666666667</v>
      </c>
      <c r="L47" s="170">
        <f>+'Inv Elec'!L18</f>
        <v>0</v>
      </c>
      <c r="M47" s="170">
        <f>+'Inv Elec'!M18</f>
        <v>0</v>
      </c>
      <c r="N47" s="170">
        <f>+'Inv Elec'!N18</f>
        <v>0</v>
      </c>
      <c r="O47" s="170">
        <f>+'Inv Elec'!O18</f>
        <v>0</v>
      </c>
      <c r="P47" s="170">
        <f>+'Inv Elec'!P18</f>
        <v>0</v>
      </c>
      <c r="Q47" s="170">
        <f>+'Inv Elec'!Q18</f>
        <v>0</v>
      </c>
      <c r="R47" s="170">
        <f>+'Inv Elec'!R18</f>
        <v>0</v>
      </c>
      <c r="S47" s="170">
        <f>+'Inv Elec'!S18</f>
        <v>15000</v>
      </c>
      <c r="T47" s="151"/>
      <c r="U47" s="150"/>
      <c r="V47" s="150"/>
      <c r="W47" s="150"/>
      <c r="X47" s="150"/>
      <c r="Y47" s="150"/>
      <c r="Z47" s="150"/>
      <c r="AA47" s="150"/>
      <c r="AB47" s="150"/>
      <c r="AC47" s="150"/>
      <c r="AD47" s="150"/>
      <c r="AE47" s="150"/>
      <c r="AF47" s="150"/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  <c r="BI47" s="150"/>
      <c r="BJ47" s="150"/>
      <c r="BK47" s="150"/>
      <c r="BL47" s="150"/>
      <c r="BM47" s="150"/>
      <c r="BN47" s="150"/>
      <c r="BO47" s="150"/>
      <c r="BP47" s="150"/>
      <c r="BQ47" s="150"/>
      <c r="BR47" s="150"/>
      <c r="BS47" s="150"/>
      <c r="BT47" s="150"/>
      <c r="BU47" s="150"/>
      <c r="BV47" s="150"/>
      <c r="BW47" s="150"/>
      <c r="BX47" s="150"/>
      <c r="BY47" s="150"/>
      <c r="BZ47" s="150"/>
      <c r="CA47" s="150"/>
      <c r="CB47" s="150"/>
      <c r="CC47" s="150"/>
      <c r="CD47" s="150"/>
      <c r="CE47" s="150"/>
      <c r="CF47" s="150"/>
      <c r="CG47" s="150"/>
      <c r="CH47" s="150"/>
      <c r="CI47" s="150"/>
      <c r="CJ47" s="150"/>
      <c r="CK47" s="150"/>
      <c r="CL47" s="150"/>
      <c r="CM47" s="150"/>
      <c r="CN47" s="150"/>
      <c r="CO47" s="150"/>
      <c r="CP47" s="150"/>
      <c r="CQ47" s="150"/>
      <c r="CR47" s="150"/>
      <c r="CS47" s="150"/>
      <c r="CT47" s="150"/>
      <c r="CU47" s="150"/>
      <c r="CV47" s="150"/>
      <c r="CW47" s="150"/>
      <c r="CX47" s="150"/>
      <c r="CY47" s="150"/>
      <c r="CZ47" s="150"/>
      <c r="DA47" s="150"/>
      <c r="DB47" s="150"/>
      <c r="DC47" s="150"/>
      <c r="DD47" s="150"/>
      <c r="DE47" s="150"/>
      <c r="DF47" s="150"/>
      <c r="DG47" s="150"/>
      <c r="DH47" s="150"/>
      <c r="DI47" s="150"/>
      <c r="DJ47" s="150"/>
      <c r="DK47" s="150"/>
      <c r="DL47" s="150"/>
      <c r="DM47" s="150"/>
      <c r="DN47" s="150"/>
      <c r="DO47" s="150"/>
      <c r="DP47" s="150"/>
      <c r="DQ47" s="150"/>
      <c r="DR47" s="150"/>
      <c r="DS47" s="150"/>
      <c r="DT47" s="150"/>
      <c r="DU47" s="150"/>
      <c r="DV47" s="150"/>
      <c r="DW47" s="150"/>
      <c r="DX47" s="150"/>
      <c r="DY47" s="150"/>
      <c r="DZ47" s="150"/>
      <c r="EA47" s="150"/>
      <c r="EB47" s="150"/>
      <c r="EC47" s="150"/>
      <c r="ED47" s="150"/>
      <c r="EE47" s="150"/>
      <c r="EF47" s="150"/>
      <c r="EG47" s="150"/>
      <c r="EH47" s="150"/>
      <c r="EI47" s="150"/>
      <c r="EJ47" s="150"/>
      <c r="EK47" s="150"/>
      <c r="EL47" s="150"/>
      <c r="EM47" s="150"/>
      <c r="EN47" s="150"/>
      <c r="EO47" s="150"/>
      <c r="EP47" s="150"/>
      <c r="EQ47" s="150"/>
      <c r="ER47" s="150"/>
      <c r="ES47" s="150"/>
      <c r="ET47" s="150"/>
      <c r="EU47" s="150"/>
      <c r="EV47" s="150"/>
      <c r="EW47" s="150"/>
      <c r="EX47" s="150"/>
      <c r="EY47" s="150"/>
      <c r="EZ47" s="150"/>
      <c r="FA47" s="150"/>
      <c r="FB47" s="150"/>
      <c r="FC47" s="150"/>
      <c r="FD47" s="150"/>
      <c r="FE47" s="150"/>
      <c r="FF47" s="150"/>
      <c r="FG47" s="150"/>
      <c r="FH47" s="150"/>
      <c r="FI47" s="150"/>
      <c r="FJ47" s="150"/>
      <c r="FK47" s="150"/>
      <c r="FL47" s="150"/>
      <c r="FM47" s="150"/>
      <c r="FN47" s="150"/>
      <c r="FO47" s="150"/>
      <c r="FP47" s="150"/>
      <c r="FQ47" s="150"/>
      <c r="FR47" s="150"/>
      <c r="FS47" s="150"/>
      <c r="FT47" s="150"/>
      <c r="FU47" s="150"/>
      <c r="FV47" s="150"/>
      <c r="FW47" s="150"/>
      <c r="FX47" s="150"/>
      <c r="FY47" s="150"/>
      <c r="FZ47" s="150"/>
      <c r="GA47" s="150"/>
      <c r="GB47" s="150"/>
      <c r="GC47" s="150"/>
      <c r="GD47" s="150"/>
      <c r="GE47" s="150"/>
      <c r="GF47" s="150"/>
      <c r="GG47" s="150"/>
      <c r="GH47" s="150"/>
      <c r="GI47" s="150"/>
      <c r="GJ47" s="150"/>
      <c r="GK47" s="150"/>
      <c r="GL47" s="150"/>
      <c r="GM47" s="150"/>
      <c r="GN47" s="150"/>
      <c r="GO47" s="150"/>
      <c r="GP47" s="150"/>
      <c r="GQ47" s="150"/>
      <c r="GR47" s="150"/>
      <c r="GS47" s="150"/>
      <c r="GT47" s="150"/>
      <c r="GU47" s="150"/>
      <c r="GV47" s="150"/>
      <c r="GW47" s="150"/>
      <c r="GX47" s="150"/>
      <c r="GY47" s="150"/>
      <c r="GZ47" s="150"/>
      <c r="HA47" s="150"/>
      <c r="HB47" s="150"/>
      <c r="HC47" s="150"/>
      <c r="HD47" s="150"/>
      <c r="HE47" s="150"/>
      <c r="HF47" s="150"/>
      <c r="HG47" s="150"/>
      <c r="HH47" s="150"/>
      <c r="HI47" s="150"/>
      <c r="HJ47" s="150"/>
      <c r="HK47" s="150"/>
      <c r="HL47" s="150"/>
      <c r="HM47" s="150"/>
      <c r="HN47" s="150"/>
      <c r="HO47" s="150"/>
      <c r="HP47" s="150"/>
      <c r="HQ47" s="150"/>
      <c r="HR47" s="150"/>
      <c r="HS47" s="150"/>
      <c r="HT47" s="150"/>
      <c r="HU47" s="150"/>
      <c r="HV47" s="150"/>
      <c r="HW47" s="150"/>
      <c r="HX47" s="150"/>
      <c r="HY47" s="150"/>
      <c r="HZ47" s="150"/>
      <c r="IA47" s="150"/>
      <c r="IB47" s="150"/>
      <c r="IC47" s="150"/>
      <c r="ID47" s="150"/>
      <c r="IE47" s="150"/>
      <c r="IF47" s="150"/>
    </row>
    <row r="48" spans="1:240" ht="14.25" thickBot="1" x14ac:dyDescent="0.35">
      <c r="B48" s="193">
        <v>3751</v>
      </c>
      <c r="C48" s="221" t="s">
        <v>197</v>
      </c>
      <c r="D48" s="191"/>
      <c r="E48" s="191"/>
      <c r="F48" s="190">
        <f>SUM(F49:F52)</f>
        <v>450560</v>
      </c>
      <c r="G48" s="190">
        <f t="shared" ref="G48:R48" si="21">SUM(G49:G52)</f>
        <v>63113.333333333336</v>
      </c>
      <c r="H48" s="190">
        <f t="shared" si="21"/>
        <v>51333.333333333336</v>
      </c>
      <c r="I48" s="190">
        <f t="shared" si="21"/>
        <v>0</v>
      </c>
      <c r="J48" s="190">
        <f t="shared" si="21"/>
        <v>83166.666666666672</v>
      </c>
      <c r="K48" s="190">
        <f t="shared" si="21"/>
        <v>26583.333333333336</v>
      </c>
      <c r="L48" s="190">
        <f t="shared" si="21"/>
        <v>18083.333333333336</v>
      </c>
      <c r="M48" s="190">
        <f t="shared" si="21"/>
        <v>59530</v>
      </c>
      <c r="N48" s="190">
        <f t="shared" si="21"/>
        <v>7250</v>
      </c>
      <c r="O48" s="190">
        <f t="shared" si="21"/>
        <v>21750</v>
      </c>
      <c r="P48" s="190">
        <f t="shared" si="21"/>
        <v>47583.333333333336</v>
      </c>
      <c r="Q48" s="190">
        <f t="shared" si="21"/>
        <v>51333.333333333336</v>
      </c>
      <c r="R48" s="190">
        <f t="shared" si="21"/>
        <v>20833.333333333336</v>
      </c>
      <c r="S48" s="190">
        <f>SUM(G48:R48)</f>
        <v>450559.99999999994</v>
      </c>
      <c r="T48" s="151"/>
    </row>
    <row r="49" spans="1:240" x14ac:dyDescent="0.3">
      <c r="B49" s="218">
        <v>3751</v>
      </c>
      <c r="C49" s="173" t="str">
        <f>+'Cap Elec'!B5</f>
        <v>Capacitación Electoral en el proceso electoral 2017-2018</v>
      </c>
      <c r="D49" s="216"/>
      <c r="E49" s="185"/>
      <c r="F49" s="185">
        <f>+'Cap Elec'!F38</f>
        <v>183500</v>
      </c>
      <c r="G49" s="185">
        <f>+'Cap Elec'!G38</f>
        <v>0</v>
      </c>
      <c r="H49" s="185">
        <f>+'Cap Elec'!H38</f>
        <v>26333.333333333336</v>
      </c>
      <c r="I49" s="185">
        <f>+'Cap Elec'!I38</f>
        <v>0</v>
      </c>
      <c r="J49" s="185">
        <f>+'Cap Elec'!J38</f>
        <v>19333.333333333336</v>
      </c>
      <c r="K49" s="185">
        <f>+'Cap Elec'!K38</f>
        <v>19333.333333333336</v>
      </c>
      <c r="L49" s="185">
        <f>+'Cap Elec'!L38</f>
        <v>0</v>
      </c>
      <c r="M49" s="185">
        <f>+'Cap Elec'!M38</f>
        <v>0</v>
      </c>
      <c r="N49" s="185">
        <f>+'Cap Elec'!N38</f>
        <v>0</v>
      </c>
      <c r="O49" s="185">
        <f>+'Cap Elec'!O38</f>
        <v>21750</v>
      </c>
      <c r="P49" s="185">
        <f>+'Cap Elec'!P38</f>
        <v>24583.333333333336</v>
      </c>
      <c r="Q49" s="185">
        <f>+'Cap Elec'!Q38</f>
        <v>51333.333333333336</v>
      </c>
      <c r="R49" s="185">
        <f>+'Cap Elec'!R38</f>
        <v>20833.333333333336</v>
      </c>
      <c r="S49" s="215">
        <f>SUM(G49:R49)</f>
        <v>183500.00000000003</v>
      </c>
      <c r="T49" s="151"/>
    </row>
    <row r="50" spans="1:240" x14ac:dyDescent="0.3">
      <c r="B50" s="218">
        <v>3751</v>
      </c>
      <c r="C50" s="217" t="str">
        <f>+'Cultura Politica'!B5</f>
        <v>Cultura Política Democrática</v>
      </c>
      <c r="D50" s="216"/>
      <c r="E50" s="185"/>
      <c r="F50" s="185">
        <f>+'Cultura Politica'!F43</f>
        <v>133560</v>
      </c>
      <c r="G50" s="185">
        <f>+'Cultura Politica'!G43</f>
        <v>52280</v>
      </c>
      <c r="H50" s="185">
        <f>+'Cultura Politica'!H43</f>
        <v>0</v>
      </c>
      <c r="I50" s="185">
        <f>+'Cultura Politica'!I43</f>
        <v>0</v>
      </c>
      <c r="J50" s="185">
        <f>+'Cultura Politica'!J43</f>
        <v>0</v>
      </c>
      <c r="K50" s="185">
        <f>+'Cultura Politica'!K43</f>
        <v>7250</v>
      </c>
      <c r="L50" s="185">
        <f>+'Cultura Politica'!L43</f>
        <v>7250</v>
      </c>
      <c r="M50" s="185">
        <f>+'Cultura Politica'!M43</f>
        <v>59530</v>
      </c>
      <c r="N50" s="185">
        <f>+'Cultura Politica'!N43</f>
        <v>7250</v>
      </c>
      <c r="O50" s="185">
        <f>+'Cultura Politica'!O43</f>
        <v>0</v>
      </c>
      <c r="P50" s="185">
        <f>+'Cultura Politica'!P43</f>
        <v>0</v>
      </c>
      <c r="Q50" s="185">
        <f>+'Cultura Politica'!Q43</f>
        <v>0</v>
      </c>
      <c r="R50" s="185">
        <f>+'Cultura Politica'!R43</f>
        <v>0</v>
      </c>
      <c r="S50" s="215">
        <f>SUM(G50:R50)</f>
        <v>133560</v>
      </c>
      <c r="T50" s="151"/>
    </row>
    <row r="51" spans="1:240" x14ac:dyDescent="0.3">
      <c r="B51" s="218">
        <v>3751</v>
      </c>
      <c r="C51" s="217" t="str">
        <f>+'Inv Elec'!B5</f>
        <v>Investigación Electoral</v>
      </c>
      <c r="D51" s="216"/>
      <c r="E51" s="185"/>
      <c r="F51" s="185">
        <f>+'Inv Elec'!F22</f>
        <v>83500</v>
      </c>
      <c r="G51" s="185">
        <f>+'Inv Elec'!G22</f>
        <v>10833.333333333334</v>
      </c>
      <c r="H51" s="185">
        <f>+'Inv Elec'!H22</f>
        <v>0</v>
      </c>
      <c r="I51" s="185">
        <f>+'Inv Elec'!I22</f>
        <v>0</v>
      </c>
      <c r="J51" s="185">
        <f>+'Inv Elec'!J22</f>
        <v>38833.333333333336</v>
      </c>
      <c r="K51" s="185">
        <f>+'Inv Elec'!K22</f>
        <v>0</v>
      </c>
      <c r="L51" s="185">
        <f>+'Inv Elec'!L22</f>
        <v>10833.333333333334</v>
      </c>
      <c r="M51" s="185">
        <f>+'Inv Elec'!M22</f>
        <v>0</v>
      </c>
      <c r="N51" s="185">
        <f>+'Inv Elec'!N22</f>
        <v>0</v>
      </c>
      <c r="O51" s="185">
        <f>+'Inv Elec'!O22</f>
        <v>0</v>
      </c>
      <c r="P51" s="185">
        <f>+'Inv Elec'!P22</f>
        <v>23000</v>
      </c>
      <c r="Q51" s="185">
        <f>+'Inv Elec'!Q22</f>
        <v>0</v>
      </c>
      <c r="R51" s="185">
        <f>+'Inv Elec'!R22</f>
        <v>0</v>
      </c>
      <c r="S51" s="215">
        <f>SUM(G51:R51)</f>
        <v>83500</v>
      </c>
      <c r="T51" s="151"/>
    </row>
    <row r="52" spans="1:240" x14ac:dyDescent="0.3">
      <c r="B52" s="218">
        <v>3751</v>
      </c>
      <c r="C52" s="217" t="str">
        <f>+'Formación FC'!B5</f>
        <v>Formación de futuros ciudadanos</v>
      </c>
      <c r="D52" s="216"/>
      <c r="E52" s="185"/>
      <c r="F52" s="185">
        <f>+'Formación FC'!F21</f>
        <v>50000</v>
      </c>
      <c r="G52" s="185">
        <f>+'Formación FC'!G21</f>
        <v>0</v>
      </c>
      <c r="H52" s="185">
        <f>+'Formación FC'!H21</f>
        <v>25000</v>
      </c>
      <c r="I52" s="185">
        <f>+'Formación FC'!I21</f>
        <v>0</v>
      </c>
      <c r="J52" s="185">
        <f>+'Formación FC'!J21</f>
        <v>25000</v>
      </c>
      <c r="K52" s="185">
        <f>+'Formación FC'!K21</f>
        <v>0</v>
      </c>
      <c r="L52" s="185">
        <f>+'Formación FC'!L21</f>
        <v>0</v>
      </c>
      <c r="M52" s="185">
        <f>+'Formación FC'!M21</f>
        <v>0</v>
      </c>
      <c r="N52" s="185">
        <f>+'Formación FC'!N21</f>
        <v>0</v>
      </c>
      <c r="O52" s="185">
        <f>+'Formación FC'!O21</f>
        <v>0</v>
      </c>
      <c r="P52" s="185">
        <f>+'Formación FC'!P21</f>
        <v>0</v>
      </c>
      <c r="Q52" s="185">
        <f>+'Formación FC'!Q21</f>
        <v>0</v>
      </c>
      <c r="R52" s="185">
        <f>+'Formación FC'!R21</f>
        <v>0</v>
      </c>
      <c r="S52" s="215">
        <f>SUM(G52:R52)</f>
        <v>50000</v>
      </c>
      <c r="T52" s="151"/>
    </row>
    <row r="53" spans="1:240" s="151" customFormat="1" ht="14.25" thickBot="1" x14ac:dyDescent="0.35">
      <c r="A53" s="207"/>
      <c r="B53" s="193">
        <v>3921</v>
      </c>
      <c r="C53" s="192" t="s">
        <v>196</v>
      </c>
      <c r="D53" s="222"/>
      <c r="E53" s="175"/>
      <c r="F53" s="174">
        <f>SUM(F54:F56)</f>
        <v>130590</v>
      </c>
      <c r="G53" s="174">
        <f t="shared" ref="G53:R53" si="22">SUM(G54:G56)</f>
        <v>7795</v>
      </c>
      <c r="H53" s="174">
        <f t="shared" si="22"/>
        <v>16000</v>
      </c>
      <c r="I53" s="174">
        <f t="shared" si="22"/>
        <v>0</v>
      </c>
      <c r="J53" s="174">
        <f t="shared" si="22"/>
        <v>16000</v>
      </c>
      <c r="K53" s="174">
        <f t="shared" si="22"/>
        <v>2500</v>
      </c>
      <c r="L53" s="174">
        <f t="shared" si="22"/>
        <v>2500</v>
      </c>
      <c r="M53" s="174">
        <f t="shared" si="22"/>
        <v>10295</v>
      </c>
      <c r="N53" s="174">
        <f t="shared" si="22"/>
        <v>2500</v>
      </c>
      <c r="O53" s="174">
        <f t="shared" si="22"/>
        <v>12500</v>
      </c>
      <c r="P53" s="174">
        <f t="shared" si="22"/>
        <v>15333.333333333332</v>
      </c>
      <c r="Q53" s="174">
        <f t="shared" si="22"/>
        <v>31833.333333333332</v>
      </c>
      <c r="R53" s="174">
        <f t="shared" si="22"/>
        <v>13333.333333333332</v>
      </c>
      <c r="S53" s="174">
        <f t="shared" ref="S53:S54" si="23">SUM(G53:R53)</f>
        <v>130589.99999999999</v>
      </c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  <c r="BI53" s="150"/>
      <c r="BJ53" s="150"/>
      <c r="BK53" s="150"/>
      <c r="BL53" s="150"/>
      <c r="BM53" s="150"/>
      <c r="BN53" s="150"/>
      <c r="BO53" s="150"/>
      <c r="BP53" s="150"/>
      <c r="BQ53" s="150"/>
      <c r="BR53" s="150"/>
      <c r="BS53" s="150"/>
      <c r="BT53" s="150"/>
      <c r="BU53" s="150"/>
      <c r="BV53" s="150"/>
      <c r="BW53" s="150"/>
      <c r="BX53" s="150"/>
      <c r="BY53" s="150"/>
      <c r="BZ53" s="150"/>
      <c r="CA53" s="150"/>
      <c r="CB53" s="150"/>
      <c r="CC53" s="150"/>
      <c r="CD53" s="150"/>
      <c r="CE53" s="150"/>
      <c r="CF53" s="150"/>
      <c r="CG53" s="150"/>
      <c r="CH53" s="150"/>
      <c r="CI53" s="150"/>
      <c r="CJ53" s="150"/>
      <c r="CK53" s="150"/>
      <c r="CL53" s="150"/>
      <c r="CM53" s="150"/>
      <c r="CN53" s="150"/>
      <c r="CO53" s="150"/>
      <c r="CP53" s="150"/>
      <c r="CQ53" s="150"/>
      <c r="CR53" s="150"/>
      <c r="CS53" s="150"/>
      <c r="CT53" s="150"/>
      <c r="CU53" s="150"/>
      <c r="CV53" s="150"/>
      <c r="CW53" s="150"/>
      <c r="CX53" s="150"/>
      <c r="CY53" s="150"/>
      <c r="CZ53" s="150"/>
      <c r="DA53" s="150"/>
      <c r="DB53" s="150"/>
      <c r="DC53" s="150"/>
      <c r="DD53" s="150"/>
      <c r="DE53" s="150"/>
      <c r="DF53" s="150"/>
      <c r="DG53" s="150"/>
      <c r="DH53" s="150"/>
      <c r="DI53" s="150"/>
      <c r="DJ53" s="150"/>
      <c r="DK53" s="150"/>
      <c r="DL53" s="150"/>
      <c r="DM53" s="150"/>
      <c r="DN53" s="150"/>
      <c r="DO53" s="150"/>
      <c r="DP53" s="150"/>
      <c r="DQ53" s="150"/>
      <c r="DR53" s="150"/>
      <c r="DS53" s="150"/>
      <c r="DT53" s="150"/>
      <c r="DU53" s="150"/>
      <c r="DV53" s="150"/>
      <c r="DW53" s="150"/>
      <c r="DX53" s="150"/>
      <c r="DY53" s="150"/>
      <c r="DZ53" s="150"/>
      <c r="EA53" s="150"/>
      <c r="EB53" s="150"/>
      <c r="EC53" s="150"/>
      <c r="ED53" s="150"/>
      <c r="EE53" s="150"/>
      <c r="EF53" s="150"/>
      <c r="EG53" s="150"/>
      <c r="EH53" s="150"/>
      <c r="EI53" s="150"/>
      <c r="EJ53" s="150"/>
      <c r="EK53" s="150"/>
      <c r="EL53" s="150"/>
      <c r="EM53" s="150"/>
      <c r="EN53" s="150"/>
      <c r="EO53" s="150"/>
      <c r="EP53" s="150"/>
      <c r="EQ53" s="150"/>
      <c r="ER53" s="150"/>
      <c r="ES53" s="150"/>
      <c r="ET53" s="150"/>
      <c r="EU53" s="150"/>
      <c r="EV53" s="150"/>
      <c r="EW53" s="150"/>
      <c r="EX53" s="150"/>
      <c r="EY53" s="150"/>
      <c r="EZ53" s="150"/>
      <c r="FA53" s="150"/>
      <c r="FB53" s="150"/>
      <c r="FC53" s="150"/>
      <c r="FD53" s="150"/>
      <c r="FE53" s="150"/>
      <c r="FF53" s="150"/>
      <c r="FG53" s="150"/>
      <c r="FH53" s="150"/>
      <c r="FI53" s="150"/>
      <c r="FJ53" s="150"/>
      <c r="FK53" s="150"/>
      <c r="FL53" s="150"/>
      <c r="FM53" s="150"/>
      <c r="FN53" s="150"/>
      <c r="FO53" s="150"/>
      <c r="FP53" s="150"/>
      <c r="FQ53" s="150"/>
      <c r="FR53" s="150"/>
      <c r="FS53" s="150"/>
      <c r="FT53" s="150"/>
      <c r="FU53" s="150"/>
      <c r="FV53" s="150"/>
      <c r="FW53" s="150"/>
      <c r="FX53" s="150"/>
      <c r="FY53" s="150"/>
      <c r="FZ53" s="150"/>
      <c r="GA53" s="150"/>
      <c r="GB53" s="150"/>
      <c r="GC53" s="150"/>
      <c r="GD53" s="150"/>
      <c r="GE53" s="150"/>
      <c r="GF53" s="150"/>
      <c r="GG53" s="150"/>
      <c r="GH53" s="150"/>
      <c r="GI53" s="150"/>
      <c r="GJ53" s="150"/>
      <c r="GK53" s="150"/>
      <c r="GL53" s="150"/>
      <c r="GM53" s="150"/>
      <c r="GN53" s="150"/>
      <c r="GO53" s="150"/>
      <c r="GP53" s="150"/>
      <c r="GQ53" s="150"/>
      <c r="GR53" s="150"/>
      <c r="GS53" s="150"/>
      <c r="GT53" s="150"/>
      <c r="GU53" s="150"/>
      <c r="GV53" s="150"/>
      <c r="GW53" s="150"/>
      <c r="GX53" s="150"/>
      <c r="GY53" s="150"/>
      <c r="GZ53" s="150"/>
      <c r="HA53" s="150"/>
      <c r="HB53" s="150"/>
      <c r="HC53" s="150"/>
      <c r="HD53" s="150"/>
      <c r="HE53" s="150"/>
      <c r="HF53" s="150"/>
      <c r="HG53" s="150"/>
      <c r="HH53" s="150"/>
      <c r="HI53" s="150"/>
      <c r="HJ53" s="150"/>
      <c r="HK53" s="150"/>
      <c r="HL53" s="150"/>
      <c r="HM53" s="150"/>
      <c r="HN53" s="150"/>
      <c r="HO53" s="150"/>
      <c r="HP53" s="150"/>
      <c r="HQ53" s="150"/>
      <c r="HR53" s="150"/>
      <c r="HS53" s="150"/>
      <c r="HT53" s="150"/>
      <c r="HU53" s="150"/>
      <c r="HV53" s="150"/>
      <c r="HW53" s="150"/>
      <c r="HX53" s="150"/>
      <c r="HY53" s="150"/>
      <c r="HZ53" s="150"/>
      <c r="IA53" s="150"/>
      <c r="IB53" s="150"/>
      <c r="IC53" s="150"/>
      <c r="ID53" s="150"/>
      <c r="IE53" s="150"/>
      <c r="IF53" s="150"/>
    </row>
    <row r="54" spans="1:240" s="149" customFormat="1" x14ac:dyDescent="0.3">
      <c r="A54" s="207"/>
      <c r="B54" s="172">
        <v>3921</v>
      </c>
      <c r="C54" s="173" t="str">
        <f>+'Cap Elec'!B5</f>
        <v>Capacitación Electoral en el proceso electoral 2017-2018</v>
      </c>
      <c r="D54" s="220">
        <v>1</v>
      </c>
      <c r="E54" s="170"/>
      <c r="F54" s="170">
        <f>+'Cap Elec'!F53</f>
        <v>73000</v>
      </c>
      <c r="G54" s="170">
        <f>+'Cap Elec'!G53</f>
        <v>0</v>
      </c>
      <c r="H54" s="170">
        <f>+'Cap Elec'!H53</f>
        <v>0</v>
      </c>
      <c r="I54" s="170">
        <f>+'Cap Elec'!I53</f>
        <v>0</v>
      </c>
      <c r="J54" s="170">
        <f>+'Cap Elec'!J53</f>
        <v>0</v>
      </c>
      <c r="K54" s="170">
        <f>+'Cap Elec'!K53</f>
        <v>0</v>
      </c>
      <c r="L54" s="170">
        <f>+'Cap Elec'!L53</f>
        <v>0</v>
      </c>
      <c r="M54" s="170">
        <f>+'Cap Elec'!M53</f>
        <v>0</v>
      </c>
      <c r="N54" s="170">
        <f>+'Cap Elec'!N53</f>
        <v>0</v>
      </c>
      <c r="O54" s="170">
        <f>+'Cap Elec'!O53</f>
        <v>12500</v>
      </c>
      <c r="P54" s="170">
        <f>+'Cap Elec'!P53</f>
        <v>15333.333333333332</v>
      </c>
      <c r="Q54" s="170">
        <f>+'Cap Elec'!Q53</f>
        <v>31833.333333333332</v>
      </c>
      <c r="R54" s="170">
        <f>+'Cap Elec'!R53</f>
        <v>13333.333333333332</v>
      </c>
      <c r="S54" s="219">
        <f t="shared" si="23"/>
        <v>73000</v>
      </c>
      <c r="T54" s="151"/>
      <c r="U54" s="150"/>
      <c r="V54" s="150"/>
      <c r="W54" s="150"/>
      <c r="X54" s="150"/>
      <c r="Y54" s="150"/>
      <c r="Z54" s="150"/>
      <c r="AA54" s="150"/>
      <c r="AB54" s="150"/>
      <c r="AC54" s="150"/>
      <c r="AD54" s="150"/>
      <c r="AE54" s="150"/>
      <c r="AF54" s="150"/>
      <c r="AG54" s="150"/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  <c r="BI54" s="150"/>
      <c r="BJ54" s="150"/>
      <c r="BK54" s="150"/>
      <c r="BL54" s="150"/>
      <c r="BM54" s="150"/>
      <c r="BN54" s="150"/>
      <c r="BO54" s="150"/>
      <c r="BP54" s="150"/>
      <c r="BQ54" s="150"/>
      <c r="BR54" s="150"/>
      <c r="BS54" s="150"/>
      <c r="BT54" s="150"/>
      <c r="BU54" s="150"/>
      <c r="BV54" s="150"/>
      <c r="BW54" s="150"/>
      <c r="BX54" s="150"/>
      <c r="BY54" s="150"/>
      <c r="BZ54" s="150"/>
      <c r="CA54" s="150"/>
      <c r="CB54" s="150"/>
      <c r="CC54" s="150"/>
      <c r="CD54" s="150"/>
      <c r="CE54" s="150"/>
      <c r="CF54" s="150"/>
      <c r="CG54" s="150"/>
      <c r="CH54" s="150"/>
      <c r="CI54" s="150"/>
      <c r="CJ54" s="150"/>
      <c r="CK54" s="150"/>
      <c r="CL54" s="150"/>
      <c r="CM54" s="150"/>
      <c r="CN54" s="150"/>
      <c r="CO54" s="150"/>
      <c r="CP54" s="150"/>
      <c r="CQ54" s="150"/>
      <c r="CR54" s="150"/>
      <c r="CS54" s="150"/>
      <c r="CT54" s="150"/>
      <c r="CU54" s="150"/>
      <c r="CV54" s="150"/>
      <c r="CW54" s="150"/>
      <c r="CX54" s="150"/>
      <c r="CY54" s="150"/>
      <c r="CZ54" s="150"/>
      <c r="DA54" s="150"/>
      <c r="DB54" s="150"/>
      <c r="DC54" s="150"/>
      <c r="DD54" s="150"/>
      <c r="DE54" s="150"/>
      <c r="DF54" s="150"/>
      <c r="DG54" s="150"/>
      <c r="DH54" s="150"/>
      <c r="DI54" s="150"/>
      <c r="DJ54" s="150"/>
      <c r="DK54" s="150"/>
      <c r="DL54" s="150"/>
      <c r="DM54" s="150"/>
      <c r="DN54" s="150"/>
      <c r="DO54" s="150"/>
      <c r="DP54" s="150"/>
      <c r="DQ54" s="150"/>
      <c r="DR54" s="150"/>
      <c r="DS54" s="150"/>
      <c r="DT54" s="150"/>
      <c r="DU54" s="150"/>
      <c r="DV54" s="150"/>
      <c r="DW54" s="150"/>
      <c r="DX54" s="150"/>
      <c r="DY54" s="150"/>
      <c r="DZ54" s="150"/>
      <c r="EA54" s="150"/>
      <c r="EB54" s="150"/>
      <c r="EC54" s="150"/>
      <c r="ED54" s="150"/>
      <c r="EE54" s="150"/>
      <c r="EF54" s="150"/>
      <c r="EG54" s="150"/>
      <c r="EH54" s="150"/>
      <c r="EI54" s="150"/>
      <c r="EJ54" s="150"/>
      <c r="EK54" s="150"/>
      <c r="EL54" s="150"/>
      <c r="EM54" s="150"/>
      <c r="EN54" s="150"/>
      <c r="EO54" s="150"/>
      <c r="EP54" s="150"/>
      <c r="EQ54" s="150"/>
      <c r="ER54" s="150"/>
      <c r="ES54" s="150"/>
      <c r="ET54" s="150"/>
      <c r="EU54" s="150"/>
      <c r="EV54" s="150"/>
      <c r="EW54" s="150"/>
      <c r="EX54" s="150"/>
      <c r="EY54" s="150"/>
      <c r="EZ54" s="150"/>
      <c r="FA54" s="150"/>
      <c r="FB54" s="150"/>
      <c r="FC54" s="150"/>
      <c r="FD54" s="150"/>
      <c r="FE54" s="150"/>
      <c r="FF54" s="150"/>
      <c r="FG54" s="150"/>
      <c r="FH54" s="150"/>
      <c r="FI54" s="150"/>
      <c r="FJ54" s="150"/>
      <c r="FK54" s="150"/>
      <c r="FL54" s="150"/>
      <c r="FM54" s="150"/>
      <c r="FN54" s="150"/>
      <c r="FO54" s="150"/>
      <c r="FP54" s="150"/>
      <c r="FQ54" s="150"/>
      <c r="FR54" s="150"/>
      <c r="FS54" s="150"/>
      <c r="FT54" s="150"/>
      <c r="FU54" s="150"/>
      <c r="FV54" s="150"/>
      <c r="FW54" s="150"/>
      <c r="FX54" s="150"/>
      <c r="FY54" s="150"/>
      <c r="FZ54" s="150"/>
      <c r="GA54" s="150"/>
      <c r="GB54" s="150"/>
      <c r="GC54" s="150"/>
      <c r="GD54" s="150"/>
      <c r="GE54" s="150"/>
      <c r="GF54" s="150"/>
      <c r="GG54" s="150"/>
      <c r="GH54" s="150"/>
      <c r="GI54" s="150"/>
      <c r="GJ54" s="150"/>
      <c r="GK54" s="150"/>
      <c r="GL54" s="150"/>
      <c r="GM54" s="150"/>
      <c r="GN54" s="150"/>
      <c r="GO54" s="150"/>
      <c r="GP54" s="150"/>
      <c r="GQ54" s="150"/>
      <c r="GR54" s="150"/>
      <c r="GS54" s="150"/>
      <c r="GT54" s="150"/>
      <c r="GU54" s="150"/>
      <c r="GV54" s="150"/>
      <c r="GW54" s="150"/>
      <c r="GX54" s="150"/>
      <c r="GY54" s="150"/>
      <c r="GZ54" s="150"/>
      <c r="HA54" s="150"/>
      <c r="HB54" s="150"/>
      <c r="HC54" s="150"/>
      <c r="HD54" s="150"/>
      <c r="HE54" s="150"/>
      <c r="HF54" s="150"/>
      <c r="HG54" s="150"/>
      <c r="HH54" s="150"/>
      <c r="HI54" s="150"/>
      <c r="HJ54" s="150"/>
      <c r="HK54" s="150"/>
      <c r="HL54" s="150"/>
      <c r="HM54" s="150"/>
      <c r="HN54" s="150"/>
      <c r="HO54" s="150"/>
      <c r="HP54" s="150"/>
      <c r="HQ54" s="150"/>
      <c r="HR54" s="150"/>
      <c r="HS54" s="150"/>
      <c r="HT54" s="150"/>
      <c r="HU54" s="150"/>
      <c r="HV54" s="150"/>
      <c r="HW54" s="150"/>
      <c r="HX54" s="150"/>
      <c r="HY54" s="150"/>
      <c r="HZ54" s="150"/>
      <c r="IA54" s="150"/>
      <c r="IB54" s="150"/>
      <c r="IC54" s="150"/>
      <c r="ID54" s="150"/>
      <c r="IE54" s="150"/>
      <c r="IF54" s="150"/>
    </row>
    <row r="55" spans="1:240" s="149" customFormat="1" x14ac:dyDescent="0.3">
      <c r="A55" s="207"/>
      <c r="B55" s="172">
        <v>3921</v>
      </c>
      <c r="C55" s="173" t="str">
        <f>+'Cultura Politica'!B5</f>
        <v>Cultura Política Democrática</v>
      </c>
      <c r="D55" s="220">
        <v>1</v>
      </c>
      <c r="E55" s="170"/>
      <c r="F55" s="170">
        <f>+'Cultura Politica'!F48</f>
        <v>25590</v>
      </c>
      <c r="G55" s="170">
        <f>+'Cultura Politica'!G48</f>
        <v>7795</v>
      </c>
      <c r="H55" s="170">
        <f>+'Cultura Politica'!H48</f>
        <v>0</v>
      </c>
      <c r="I55" s="170">
        <f>+'Cultura Politica'!I48</f>
        <v>0</v>
      </c>
      <c r="J55" s="170">
        <f>+'Cultura Politica'!J48</f>
        <v>0</v>
      </c>
      <c r="K55" s="170">
        <f>+'Cultura Politica'!K48</f>
        <v>2500</v>
      </c>
      <c r="L55" s="170">
        <f>+'Cultura Politica'!L48</f>
        <v>2500</v>
      </c>
      <c r="M55" s="170">
        <f>+'Cultura Politica'!M48</f>
        <v>10295</v>
      </c>
      <c r="N55" s="170">
        <f>+'Cultura Politica'!N48</f>
        <v>2500</v>
      </c>
      <c r="O55" s="170">
        <f>+'Cultura Politica'!O48</f>
        <v>0</v>
      </c>
      <c r="P55" s="170">
        <f>+'Cultura Politica'!P48</f>
        <v>0</v>
      </c>
      <c r="Q55" s="170">
        <f>+'Cultura Politica'!Q48</f>
        <v>0</v>
      </c>
      <c r="R55" s="170">
        <f>+'Cultura Politica'!R48</f>
        <v>0</v>
      </c>
      <c r="S55" s="219">
        <f>SUM(G55:R55)</f>
        <v>25590</v>
      </c>
      <c r="T55" s="151"/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  <c r="AE55" s="150"/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  <c r="BI55" s="150"/>
      <c r="BJ55" s="150"/>
      <c r="BK55" s="150"/>
      <c r="BL55" s="150"/>
      <c r="BM55" s="150"/>
      <c r="BN55" s="150"/>
      <c r="BO55" s="150"/>
      <c r="BP55" s="150"/>
      <c r="BQ55" s="150"/>
      <c r="BR55" s="150"/>
      <c r="BS55" s="150"/>
      <c r="BT55" s="150"/>
      <c r="BU55" s="150"/>
      <c r="BV55" s="150"/>
      <c r="BW55" s="150"/>
      <c r="BX55" s="150"/>
      <c r="BY55" s="150"/>
      <c r="BZ55" s="150"/>
      <c r="CA55" s="150"/>
      <c r="CB55" s="150"/>
      <c r="CC55" s="150"/>
      <c r="CD55" s="150"/>
      <c r="CE55" s="150"/>
      <c r="CF55" s="150"/>
      <c r="CG55" s="150"/>
      <c r="CH55" s="150"/>
      <c r="CI55" s="150"/>
      <c r="CJ55" s="150"/>
      <c r="CK55" s="150"/>
      <c r="CL55" s="150"/>
      <c r="CM55" s="150"/>
      <c r="CN55" s="150"/>
      <c r="CO55" s="150"/>
      <c r="CP55" s="150"/>
      <c r="CQ55" s="150"/>
      <c r="CR55" s="150"/>
      <c r="CS55" s="150"/>
      <c r="CT55" s="150"/>
      <c r="CU55" s="150"/>
      <c r="CV55" s="150"/>
      <c r="CW55" s="150"/>
      <c r="CX55" s="150"/>
      <c r="CY55" s="150"/>
      <c r="CZ55" s="150"/>
      <c r="DA55" s="150"/>
      <c r="DB55" s="150"/>
      <c r="DC55" s="150"/>
      <c r="DD55" s="150"/>
      <c r="DE55" s="150"/>
      <c r="DF55" s="150"/>
      <c r="DG55" s="150"/>
      <c r="DH55" s="150"/>
      <c r="DI55" s="150"/>
      <c r="DJ55" s="150"/>
      <c r="DK55" s="150"/>
      <c r="DL55" s="150"/>
      <c r="DM55" s="150"/>
      <c r="DN55" s="150"/>
      <c r="DO55" s="150"/>
      <c r="DP55" s="150"/>
      <c r="DQ55" s="150"/>
      <c r="DR55" s="150"/>
      <c r="DS55" s="150"/>
      <c r="DT55" s="150"/>
      <c r="DU55" s="150"/>
      <c r="DV55" s="150"/>
      <c r="DW55" s="150"/>
      <c r="DX55" s="150"/>
      <c r="DY55" s="150"/>
      <c r="DZ55" s="150"/>
      <c r="EA55" s="150"/>
      <c r="EB55" s="150"/>
      <c r="EC55" s="150"/>
      <c r="ED55" s="150"/>
      <c r="EE55" s="150"/>
      <c r="EF55" s="150"/>
      <c r="EG55" s="150"/>
      <c r="EH55" s="150"/>
      <c r="EI55" s="150"/>
      <c r="EJ55" s="150"/>
      <c r="EK55" s="150"/>
      <c r="EL55" s="150"/>
      <c r="EM55" s="150"/>
      <c r="EN55" s="150"/>
      <c r="EO55" s="150"/>
      <c r="EP55" s="150"/>
      <c r="EQ55" s="150"/>
      <c r="ER55" s="150"/>
      <c r="ES55" s="150"/>
      <c r="ET55" s="150"/>
      <c r="EU55" s="150"/>
      <c r="EV55" s="150"/>
      <c r="EW55" s="150"/>
      <c r="EX55" s="150"/>
      <c r="EY55" s="150"/>
      <c r="EZ55" s="150"/>
      <c r="FA55" s="150"/>
      <c r="FB55" s="150"/>
      <c r="FC55" s="150"/>
      <c r="FD55" s="150"/>
      <c r="FE55" s="150"/>
      <c r="FF55" s="150"/>
      <c r="FG55" s="150"/>
      <c r="FH55" s="150"/>
      <c r="FI55" s="150"/>
      <c r="FJ55" s="150"/>
      <c r="FK55" s="150"/>
      <c r="FL55" s="150"/>
      <c r="FM55" s="150"/>
      <c r="FN55" s="150"/>
      <c r="FO55" s="150"/>
      <c r="FP55" s="150"/>
      <c r="FQ55" s="150"/>
      <c r="FR55" s="150"/>
      <c r="FS55" s="150"/>
      <c r="FT55" s="150"/>
      <c r="FU55" s="150"/>
      <c r="FV55" s="150"/>
      <c r="FW55" s="150"/>
      <c r="FX55" s="150"/>
      <c r="FY55" s="150"/>
      <c r="FZ55" s="150"/>
      <c r="GA55" s="150"/>
      <c r="GB55" s="150"/>
      <c r="GC55" s="150"/>
      <c r="GD55" s="150"/>
      <c r="GE55" s="150"/>
      <c r="GF55" s="150"/>
      <c r="GG55" s="150"/>
      <c r="GH55" s="150"/>
      <c r="GI55" s="150"/>
      <c r="GJ55" s="150"/>
      <c r="GK55" s="150"/>
      <c r="GL55" s="150"/>
      <c r="GM55" s="150"/>
      <c r="GN55" s="150"/>
      <c r="GO55" s="150"/>
      <c r="GP55" s="150"/>
      <c r="GQ55" s="150"/>
      <c r="GR55" s="150"/>
      <c r="GS55" s="150"/>
      <c r="GT55" s="150"/>
      <c r="GU55" s="150"/>
      <c r="GV55" s="150"/>
      <c r="GW55" s="150"/>
      <c r="GX55" s="150"/>
      <c r="GY55" s="150"/>
      <c r="GZ55" s="150"/>
      <c r="HA55" s="150"/>
      <c r="HB55" s="150"/>
      <c r="HC55" s="150"/>
      <c r="HD55" s="150"/>
      <c r="HE55" s="150"/>
      <c r="HF55" s="150"/>
      <c r="HG55" s="150"/>
      <c r="HH55" s="150"/>
      <c r="HI55" s="150"/>
      <c r="HJ55" s="150"/>
      <c r="HK55" s="150"/>
      <c r="HL55" s="150"/>
      <c r="HM55" s="150"/>
      <c r="HN55" s="150"/>
      <c r="HO55" s="150"/>
      <c r="HP55" s="150"/>
      <c r="HQ55" s="150"/>
      <c r="HR55" s="150"/>
      <c r="HS55" s="150"/>
      <c r="HT55" s="150"/>
      <c r="HU55" s="150"/>
      <c r="HV55" s="150"/>
      <c r="HW55" s="150"/>
      <c r="HX55" s="150"/>
      <c r="HY55" s="150"/>
      <c r="HZ55" s="150"/>
      <c r="IA55" s="150"/>
      <c r="IB55" s="150"/>
      <c r="IC55" s="150"/>
      <c r="ID55" s="150"/>
      <c r="IE55" s="150"/>
      <c r="IF55" s="150"/>
    </row>
    <row r="56" spans="1:240" s="149" customFormat="1" x14ac:dyDescent="0.3">
      <c r="A56" s="207"/>
      <c r="B56" s="172">
        <v>3921</v>
      </c>
      <c r="C56" s="173" t="str">
        <f>+'Formación FC'!B5</f>
        <v>Formación de futuros ciudadanos</v>
      </c>
      <c r="D56" s="220">
        <v>1</v>
      </c>
      <c r="E56" s="170"/>
      <c r="F56" s="170">
        <f>+'Formación FC'!F26</f>
        <v>32000</v>
      </c>
      <c r="G56" s="170">
        <f>+'Formación FC'!G26</f>
        <v>0</v>
      </c>
      <c r="H56" s="170">
        <f>+'Formación FC'!H26</f>
        <v>16000</v>
      </c>
      <c r="I56" s="170">
        <f>+'Formación FC'!I26</f>
        <v>0</v>
      </c>
      <c r="J56" s="170">
        <f>+'Formación FC'!J26</f>
        <v>16000</v>
      </c>
      <c r="K56" s="170">
        <f>+'Formación FC'!K26</f>
        <v>0</v>
      </c>
      <c r="L56" s="170">
        <f>+'Formación FC'!L26</f>
        <v>0</v>
      </c>
      <c r="M56" s="170">
        <f>+'Formación FC'!M26</f>
        <v>0</v>
      </c>
      <c r="N56" s="170">
        <f>+'Formación FC'!N26</f>
        <v>0</v>
      </c>
      <c r="O56" s="170">
        <f>+'Formación FC'!O26</f>
        <v>0</v>
      </c>
      <c r="P56" s="170">
        <f>+'Formación FC'!P26</f>
        <v>0</v>
      </c>
      <c r="Q56" s="170">
        <f>+'Formación FC'!Q26</f>
        <v>0</v>
      </c>
      <c r="R56" s="170">
        <f>+'Formación FC'!R26</f>
        <v>0</v>
      </c>
      <c r="S56" s="219">
        <f t="shared" ref="S56:S62" si="24">SUM(G56:R56)</f>
        <v>32000</v>
      </c>
      <c r="T56" s="151"/>
      <c r="U56" s="150"/>
      <c r="V56" s="150"/>
      <c r="W56" s="150"/>
      <c r="X56" s="150"/>
      <c r="Y56" s="150"/>
      <c r="Z56" s="150"/>
      <c r="AA56" s="150"/>
      <c r="AB56" s="150"/>
      <c r="AC56" s="150"/>
      <c r="AD56" s="150"/>
      <c r="AE56" s="150"/>
      <c r="AF56" s="150"/>
      <c r="AG56" s="150"/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  <c r="BI56" s="150"/>
      <c r="BJ56" s="150"/>
      <c r="BK56" s="150"/>
      <c r="BL56" s="150"/>
      <c r="BM56" s="150"/>
      <c r="BN56" s="150"/>
      <c r="BO56" s="150"/>
      <c r="BP56" s="150"/>
      <c r="BQ56" s="150"/>
      <c r="BR56" s="150"/>
      <c r="BS56" s="150"/>
      <c r="BT56" s="150"/>
      <c r="BU56" s="150"/>
      <c r="BV56" s="150"/>
      <c r="BW56" s="150"/>
      <c r="BX56" s="150"/>
      <c r="BY56" s="150"/>
      <c r="BZ56" s="150"/>
      <c r="CA56" s="150"/>
      <c r="CB56" s="150"/>
      <c r="CC56" s="150"/>
      <c r="CD56" s="150"/>
      <c r="CE56" s="150"/>
      <c r="CF56" s="150"/>
      <c r="CG56" s="150"/>
      <c r="CH56" s="150"/>
      <c r="CI56" s="150"/>
      <c r="CJ56" s="150"/>
      <c r="CK56" s="150"/>
      <c r="CL56" s="150"/>
      <c r="CM56" s="150"/>
      <c r="CN56" s="150"/>
      <c r="CO56" s="150"/>
      <c r="CP56" s="150"/>
      <c r="CQ56" s="150"/>
      <c r="CR56" s="150"/>
      <c r="CS56" s="150"/>
      <c r="CT56" s="150"/>
      <c r="CU56" s="150"/>
      <c r="CV56" s="150"/>
      <c r="CW56" s="150"/>
      <c r="CX56" s="150"/>
      <c r="CY56" s="150"/>
      <c r="CZ56" s="150"/>
      <c r="DA56" s="150"/>
      <c r="DB56" s="150"/>
      <c r="DC56" s="150"/>
      <c r="DD56" s="150"/>
      <c r="DE56" s="150"/>
      <c r="DF56" s="150"/>
      <c r="DG56" s="150"/>
      <c r="DH56" s="150"/>
      <c r="DI56" s="150"/>
      <c r="DJ56" s="150"/>
      <c r="DK56" s="150"/>
      <c r="DL56" s="150"/>
      <c r="DM56" s="150"/>
      <c r="DN56" s="150"/>
      <c r="DO56" s="150"/>
      <c r="DP56" s="150"/>
      <c r="DQ56" s="150"/>
      <c r="DR56" s="150"/>
      <c r="DS56" s="150"/>
      <c r="DT56" s="150"/>
      <c r="DU56" s="150"/>
      <c r="DV56" s="150"/>
      <c r="DW56" s="150"/>
      <c r="DX56" s="150"/>
      <c r="DY56" s="150"/>
      <c r="DZ56" s="150"/>
      <c r="EA56" s="150"/>
      <c r="EB56" s="150"/>
      <c r="EC56" s="150"/>
      <c r="ED56" s="150"/>
      <c r="EE56" s="150"/>
      <c r="EF56" s="150"/>
      <c r="EG56" s="150"/>
      <c r="EH56" s="150"/>
      <c r="EI56" s="150"/>
      <c r="EJ56" s="150"/>
      <c r="EK56" s="150"/>
      <c r="EL56" s="150"/>
      <c r="EM56" s="150"/>
      <c r="EN56" s="150"/>
      <c r="EO56" s="150"/>
      <c r="EP56" s="150"/>
      <c r="EQ56" s="150"/>
      <c r="ER56" s="150"/>
      <c r="ES56" s="150"/>
      <c r="ET56" s="150"/>
      <c r="EU56" s="150"/>
      <c r="EV56" s="150"/>
      <c r="EW56" s="150"/>
      <c r="EX56" s="150"/>
      <c r="EY56" s="150"/>
      <c r="EZ56" s="150"/>
      <c r="FA56" s="150"/>
      <c r="FB56" s="150"/>
      <c r="FC56" s="150"/>
      <c r="FD56" s="150"/>
      <c r="FE56" s="150"/>
      <c r="FF56" s="150"/>
      <c r="FG56" s="150"/>
      <c r="FH56" s="150"/>
      <c r="FI56" s="150"/>
      <c r="FJ56" s="150"/>
      <c r="FK56" s="150"/>
      <c r="FL56" s="150"/>
      <c r="FM56" s="150"/>
      <c r="FN56" s="150"/>
      <c r="FO56" s="150"/>
      <c r="FP56" s="150"/>
      <c r="FQ56" s="150"/>
      <c r="FR56" s="150"/>
      <c r="FS56" s="150"/>
      <c r="FT56" s="150"/>
      <c r="FU56" s="150"/>
      <c r="FV56" s="150"/>
      <c r="FW56" s="150"/>
      <c r="FX56" s="150"/>
      <c r="FY56" s="150"/>
      <c r="FZ56" s="150"/>
      <c r="GA56" s="150"/>
      <c r="GB56" s="150"/>
      <c r="GC56" s="150"/>
      <c r="GD56" s="150"/>
      <c r="GE56" s="150"/>
      <c r="GF56" s="150"/>
      <c r="GG56" s="150"/>
      <c r="GH56" s="150"/>
      <c r="GI56" s="150"/>
      <c r="GJ56" s="150"/>
      <c r="GK56" s="150"/>
      <c r="GL56" s="150"/>
      <c r="GM56" s="150"/>
      <c r="GN56" s="150"/>
      <c r="GO56" s="150"/>
      <c r="GP56" s="150"/>
      <c r="GQ56" s="150"/>
      <c r="GR56" s="150"/>
      <c r="GS56" s="150"/>
      <c r="GT56" s="150"/>
      <c r="GU56" s="150"/>
      <c r="GV56" s="150"/>
      <c r="GW56" s="150"/>
      <c r="GX56" s="150"/>
      <c r="GY56" s="150"/>
      <c r="GZ56" s="150"/>
      <c r="HA56" s="150"/>
      <c r="HB56" s="150"/>
      <c r="HC56" s="150"/>
      <c r="HD56" s="150"/>
      <c r="HE56" s="150"/>
      <c r="HF56" s="150"/>
      <c r="HG56" s="150"/>
      <c r="HH56" s="150"/>
      <c r="HI56" s="150"/>
      <c r="HJ56" s="150"/>
      <c r="HK56" s="150"/>
      <c r="HL56" s="150"/>
      <c r="HM56" s="150"/>
      <c r="HN56" s="150"/>
      <c r="HO56" s="150"/>
      <c r="HP56" s="150"/>
      <c r="HQ56" s="150"/>
      <c r="HR56" s="150"/>
      <c r="HS56" s="150"/>
      <c r="HT56" s="150"/>
      <c r="HU56" s="150"/>
      <c r="HV56" s="150"/>
      <c r="HW56" s="150"/>
      <c r="HX56" s="150"/>
      <c r="HY56" s="150"/>
      <c r="HZ56" s="150"/>
      <c r="IA56" s="150"/>
      <c r="IB56" s="150"/>
      <c r="IC56" s="150"/>
      <c r="ID56" s="150"/>
      <c r="IE56" s="150"/>
      <c r="IF56" s="150"/>
    </row>
    <row r="57" spans="1:240" ht="21" customHeight="1" thickBot="1" x14ac:dyDescent="0.35">
      <c r="B57" s="193">
        <v>3831</v>
      </c>
      <c r="C57" s="221" t="s">
        <v>195</v>
      </c>
      <c r="D57" s="191"/>
      <c r="E57" s="191"/>
      <c r="F57" s="174">
        <f>SUM(F58:F63)</f>
        <v>1644712</v>
      </c>
      <c r="G57" s="174">
        <f t="shared" ref="G57:R57" si="25">SUM(G58:G63)</f>
        <v>145000</v>
      </c>
      <c r="H57" s="174">
        <f t="shared" si="25"/>
        <v>308500</v>
      </c>
      <c r="I57" s="174">
        <f t="shared" si="25"/>
        <v>239000</v>
      </c>
      <c r="J57" s="174">
        <f t="shared" si="25"/>
        <v>98000</v>
      </c>
      <c r="K57" s="174">
        <f t="shared" si="25"/>
        <v>22000</v>
      </c>
      <c r="L57" s="174">
        <f t="shared" si="25"/>
        <v>155000</v>
      </c>
      <c r="M57" s="174">
        <f t="shared" si="25"/>
        <v>28000</v>
      </c>
      <c r="N57" s="174">
        <f t="shared" si="25"/>
        <v>193298</v>
      </c>
      <c r="O57" s="174">
        <f t="shared" si="25"/>
        <v>215798</v>
      </c>
      <c r="P57" s="174">
        <f t="shared" si="25"/>
        <v>124298</v>
      </c>
      <c r="Q57" s="174">
        <f t="shared" si="25"/>
        <v>115818</v>
      </c>
      <c r="R57" s="174">
        <f t="shared" si="25"/>
        <v>0</v>
      </c>
      <c r="S57" s="174">
        <f t="shared" si="24"/>
        <v>1644712</v>
      </c>
      <c r="T57" s="151"/>
    </row>
    <row r="58" spans="1:240" s="149" customFormat="1" x14ac:dyDescent="0.3">
      <c r="A58" s="207"/>
      <c r="B58" s="172">
        <v>3831</v>
      </c>
      <c r="C58" s="173" t="str">
        <f>+'Cultura Politica'!B5</f>
        <v>Cultura Política Democrática</v>
      </c>
      <c r="D58" s="220"/>
      <c r="E58" s="170"/>
      <c r="F58" s="170">
        <f>+'Cultura Politica'!F51</f>
        <v>333000</v>
      </c>
      <c r="G58" s="170">
        <f>+'Cultura Politica'!G51</f>
        <v>0</v>
      </c>
      <c r="H58" s="170">
        <f>+'Cultura Politica'!H51</f>
        <v>0</v>
      </c>
      <c r="I58" s="170">
        <f>+'Cultura Politica'!I51</f>
        <v>23000</v>
      </c>
      <c r="J58" s="170">
        <f>+'Cultura Politica'!J51</f>
        <v>0</v>
      </c>
      <c r="K58" s="170">
        <f>+'Cultura Politica'!K51</f>
        <v>0</v>
      </c>
      <c r="L58" s="170">
        <f>+'Cultura Politica'!L51</f>
        <v>155000</v>
      </c>
      <c r="M58" s="170">
        <f>+'Cultura Politica'!M51</f>
        <v>5000</v>
      </c>
      <c r="N58" s="170">
        <f>+'Cultura Politica'!N51</f>
        <v>150000</v>
      </c>
      <c r="O58" s="170">
        <f>+'Cultura Politica'!O51</f>
        <v>0</v>
      </c>
      <c r="P58" s="170">
        <f>+'Cultura Politica'!P51</f>
        <v>0</v>
      </c>
      <c r="Q58" s="170">
        <f>+'Cultura Politica'!Q51</f>
        <v>0</v>
      </c>
      <c r="R58" s="170">
        <f>+'Cultura Politica'!R51</f>
        <v>0</v>
      </c>
      <c r="S58" s="219">
        <f>SUM(G58:R58)</f>
        <v>333000</v>
      </c>
      <c r="T58" s="151"/>
      <c r="U58" s="150"/>
      <c r="V58" s="150"/>
      <c r="W58" s="150"/>
      <c r="X58" s="150"/>
      <c r="Y58" s="150"/>
      <c r="Z58" s="150"/>
      <c r="AA58" s="150"/>
      <c r="AB58" s="150"/>
      <c r="AC58" s="150"/>
      <c r="AD58" s="150"/>
      <c r="AE58" s="150"/>
      <c r="AF58" s="150"/>
      <c r="AG58" s="150"/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  <c r="BI58" s="150"/>
      <c r="BJ58" s="150"/>
      <c r="BK58" s="150"/>
      <c r="BL58" s="150"/>
      <c r="BM58" s="150"/>
      <c r="BN58" s="150"/>
      <c r="BO58" s="150"/>
      <c r="BP58" s="150"/>
      <c r="BQ58" s="150"/>
      <c r="BR58" s="150"/>
      <c r="BS58" s="150"/>
      <c r="BT58" s="150"/>
      <c r="BU58" s="150"/>
      <c r="BV58" s="150"/>
      <c r="BW58" s="150"/>
      <c r="BX58" s="150"/>
      <c r="BY58" s="150"/>
      <c r="BZ58" s="150"/>
      <c r="CA58" s="150"/>
      <c r="CB58" s="150"/>
      <c r="CC58" s="150"/>
      <c r="CD58" s="150"/>
      <c r="CE58" s="150"/>
      <c r="CF58" s="150"/>
      <c r="CG58" s="150"/>
      <c r="CH58" s="150"/>
      <c r="CI58" s="150"/>
      <c r="CJ58" s="150"/>
      <c r="CK58" s="150"/>
      <c r="CL58" s="150"/>
      <c r="CM58" s="150"/>
      <c r="CN58" s="150"/>
      <c r="CO58" s="150"/>
      <c r="CP58" s="150"/>
      <c r="CQ58" s="150"/>
      <c r="CR58" s="150"/>
      <c r="CS58" s="150"/>
      <c r="CT58" s="150"/>
      <c r="CU58" s="150"/>
      <c r="CV58" s="150"/>
      <c r="CW58" s="150"/>
      <c r="CX58" s="150"/>
      <c r="CY58" s="150"/>
      <c r="CZ58" s="150"/>
      <c r="DA58" s="150"/>
      <c r="DB58" s="150"/>
      <c r="DC58" s="150"/>
      <c r="DD58" s="150"/>
      <c r="DE58" s="150"/>
      <c r="DF58" s="150"/>
      <c r="DG58" s="150"/>
      <c r="DH58" s="150"/>
      <c r="DI58" s="150"/>
      <c r="DJ58" s="150"/>
      <c r="DK58" s="150"/>
      <c r="DL58" s="150"/>
      <c r="DM58" s="150"/>
      <c r="DN58" s="150"/>
      <c r="DO58" s="150"/>
      <c r="DP58" s="150"/>
      <c r="DQ58" s="150"/>
      <c r="DR58" s="150"/>
      <c r="DS58" s="150"/>
      <c r="DT58" s="150"/>
      <c r="DU58" s="150"/>
      <c r="DV58" s="150"/>
      <c r="DW58" s="150"/>
      <c r="DX58" s="150"/>
      <c r="DY58" s="150"/>
      <c r="DZ58" s="150"/>
      <c r="EA58" s="150"/>
      <c r="EB58" s="150"/>
      <c r="EC58" s="150"/>
      <c r="ED58" s="150"/>
      <c r="EE58" s="150"/>
      <c r="EF58" s="150"/>
      <c r="EG58" s="150"/>
      <c r="EH58" s="150"/>
      <c r="EI58" s="150"/>
      <c r="EJ58" s="150"/>
      <c r="EK58" s="150"/>
      <c r="EL58" s="150"/>
      <c r="EM58" s="150"/>
      <c r="EN58" s="150"/>
      <c r="EO58" s="150"/>
      <c r="EP58" s="150"/>
      <c r="EQ58" s="150"/>
      <c r="ER58" s="150"/>
      <c r="ES58" s="150"/>
      <c r="ET58" s="150"/>
      <c r="EU58" s="150"/>
      <c r="EV58" s="150"/>
      <c r="EW58" s="150"/>
      <c r="EX58" s="150"/>
      <c r="EY58" s="150"/>
      <c r="EZ58" s="150"/>
      <c r="FA58" s="150"/>
      <c r="FB58" s="150"/>
      <c r="FC58" s="150"/>
      <c r="FD58" s="150"/>
      <c r="FE58" s="150"/>
      <c r="FF58" s="150"/>
      <c r="FG58" s="150"/>
      <c r="FH58" s="150"/>
      <c r="FI58" s="150"/>
      <c r="FJ58" s="150"/>
      <c r="FK58" s="150"/>
      <c r="FL58" s="150"/>
      <c r="FM58" s="150"/>
      <c r="FN58" s="150"/>
      <c r="FO58" s="150"/>
      <c r="FP58" s="150"/>
      <c r="FQ58" s="150"/>
      <c r="FR58" s="150"/>
      <c r="FS58" s="150"/>
      <c r="FT58" s="150"/>
      <c r="FU58" s="150"/>
      <c r="FV58" s="150"/>
      <c r="FW58" s="150"/>
      <c r="FX58" s="150"/>
      <c r="FY58" s="150"/>
      <c r="FZ58" s="150"/>
      <c r="GA58" s="150"/>
      <c r="GB58" s="150"/>
      <c r="GC58" s="150"/>
      <c r="GD58" s="150"/>
      <c r="GE58" s="150"/>
      <c r="GF58" s="150"/>
      <c r="GG58" s="150"/>
      <c r="GH58" s="150"/>
      <c r="GI58" s="150"/>
      <c r="GJ58" s="150"/>
      <c r="GK58" s="150"/>
      <c r="GL58" s="150"/>
      <c r="GM58" s="150"/>
      <c r="GN58" s="150"/>
      <c r="GO58" s="150"/>
      <c r="GP58" s="150"/>
      <c r="GQ58" s="150"/>
      <c r="GR58" s="150"/>
      <c r="GS58" s="150"/>
      <c r="GT58" s="150"/>
      <c r="GU58" s="150"/>
      <c r="GV58" s="150"/>
      <c r="GW58" s="150"/>
      <c r="GX58" s="150"/>
      <c r="GY58" s="150"/>
      <c r="GZ58" s="150"/>
      <c r="HA58" s="150"/>
      <c r="HB58" s="150"/>
      <c r="HC58" s="150"/>
      <c r="HD58" s="150"/>
      <c r="HE58" s="150"/>
      <c r="HF58" s="150"/>
      <c r="HG58" s="150"/>
      <c r="HH58" s="150"/>
      <c r="HI58" s="150"/>
      <c r="HJ58" s="150"/>
      <c r="HK58" s="150"/>
      <c r="HL58" s="150"/>
      <c r="HM58" s="150"/>
      <c r="HN58" s="150"/>
      <c r="HO58" s="150"/>
      <c r="HP58" s="150"/>
      <c r="HQ58" s="150"/>
      <c r="HR58" s="150"/>
      <c r="HS58" s="150"/>
      <c r="HT58" s="150"/>
      <c r="HU58" s="150"/>
      <c r="HV58" s="150"/>
      <c r="HW58" s="150"/>
      <c r="HX58" s="150"/>
      <c r="HY58" s="150"/>
      <c r="HZ58" s="150"/>
      <c r="IA58" s="150"/>
      <c r="IB58" s="150"/>
      <c r="IC58" s="150"/>
      <c r="ID58" s="150"/>
      <c r="IE58" s="150"/>
      <c r="IF58" s="150"/>
    </row>
    <row r="59" spans="1:240" s="149" customFormat="1" ht="15.75" customHeight="1" x14ac:dyDescent="0.3">
      <c r="A59" s="207"/>
      <c r="B59" s="172">
        <v>3831</v>
      </c>
      <c r="C59" s="173" t="str">
        <f>+'Ciclo Cine1'!B5</f>
        <v>Formación ciudadana y difusión de la cultura democrática con Ciclos de Cine</v>
      </c>
      <c r="D59" s="220"/>
      <c r="E59" s="170"/>
      <c r="F59" s="170">
        <f>+'Ciclo Cine1'!F10</f>
        <v>517000</v>
      </c>
      <c r="G59" s="170">
        <f>+'Ciclo Cine1'!G10</f>
        <v>15000</v>
      </c>
      <c r="H59" s="170">
        <f>+'Ciclo Cine1'!H10</f>
        <v>48500</v>
      </c>
      <c r="I59" s="170">
        <f>+'Ciclo Cine1'!I10</f>
        <v>180000</v>
      </c>
      <c r="J59" s="170">
        <f>+'Ciclo Cine1'!J10</f>
        <v>23000</v>
      </c>
      <c r="K59" s="170">
        <f>+'Ciclo Cine1'!K10</f>
        <v>16000</v>
      </c>
      <c r="L59" s="170">
        <f>+'Ciclo Cine1'!L10</f>
        <v>0</v>
      </c>
      <c r="M59" s="170">
        <f>+'Ciclo Cine1'!M10</f>
        <v>23000</v>
      </c>
      <c r="N59" s="170">
        <f>+'Ciclo Cine1'!N10</f>
        <v>32500</v>
      </c>
      <c r="O59" s="170">
        <f>+'Ciclo Cine1'!O10</f>
        <v>70000</v>
      </c>
      <c r="P59" s="170">
        <f>+'Ciclo Cine1'!P10</f>
        <v>105000</v>
      </c>
      <c r="Q59" s="170">
        <f>+'Ciclo Cine1'!Q10</f>
        <v>4000</v>
      </c>
      <c r="R59" s="170">
        <f>+'Ciclo Cine1'!R10</f>
        <v>0</v>
      </c>
      <c r="S59" s="219">
        <f t="shared" si="24"/>
        <v>517000</v>
      </c>
      <c r="T59" s="151"/>
      <c r="U59" s="150"/>
      <c r="V59" s="150"/>
      <c r="W59" s="150"/>
      <c r="X59" s="150"/>
      <c r="Y59" s="150"/>
      <c r="Z59" s="150"/>
      <c r="AA59" s="150"/>
      <c r="AB59" s="150"/>
      <c r="AC59" s="150"/>
      <c r="AD59" s="150"/>
      <c r="AE59" s="150"/>
      <c r="AF59" s="150"/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  <c r="BI59" s="150"/>
      <c r="BJ59" s="150"/>
      <c r="BK59" s="150"/>
      <c r="BL59" s="150"/>
      <c r="BM59" s="150"/>
      <c r="BN59" s="150"/>
      <c r="BO59" s="150"/>
      <c r="BP59" s="150"/>
      <c r="BQ59" s="150"/>
      <c r="BR59" s="150"/>
      <c r="BS59" s="150"/>
      <c r="BT59" s="150"/>
      <c r="BU59" s="150"/>
      <c r="BV59" s="150"/>
      <c r="BW59" s="150"/>
      <c r="BX59" s="150"/>
      <c r="BY59" s="150"/>
      <c r="BZ59" s="150"/>
      <c r="CA59" s="150"/>
      <c r="CB59" s="150"/>
      <c r="CC59" s="150"/>
      <c r="CD59" s="150"/>
      <c r="CE59" s="150"/>
      <c r="CF59" s="150"/>
      <c r="CG59" s="150"/>
      <c r="CH59" s="150"/>
      <c r="CI59" s="150"/>
      <c r="CJ59" s="150"/>
      <c r="CK59" s="150"/>
      <c r="CL59" s="150"/>
      <c r="CM59" s="150"/>
      <c r="CN59" s="150"/>
      <c r="CO59" s="150"/>
      <c r="CP59" s="150"/>
      <c r="CQ59" s="150"/>
      <c r="CR59" s="150"/>
      <c r="CS59" s="150"/>
      <c r="CT59" s="150"/>
      <c r="CU59" s="150"/>
      <c r="CV59" s="150"/>
      <c r="CW59" s="150"/>
      <c r="CX59" s="150"/>
      <c r="CY59" s="150"/>
      <c r="CZ59" s="150"/>
      <c r="DA59" s="150"/>
      <c r="DB59" s="150"/>
      <c r="DC59" s="150"/>
      <c r="DD59" s="150"/>
      <c r="DE59" s="150"/>
      <c r="DF59" s="150"/>
      <c r="DG59" s="150"/>
      <c r="DH59" s="150"/>
      <c r="DI59" s="150"/>
      <c r="DJ59" s="150"/>
      <c r="DK59" s="150"/>
      <c r="DL59" s="150"/>
      <c r="DM59" s="150"/>
      <c r="DN59" s="150"/>
      <c r="DO59" s="150"/>
      <c r="DP59" s="150"/>
      <c r="DQ59" s="150"/>
      <c r="DR59" s="150"/>
      <c r="DS59" s="150"/>
      <c r="DT59" s="150"/>
      <c r="DU59" s="150"/>
      <c r="DV59" s="150"/>
      <c r="DW59" s="150"/>
      <c r="DX59" s="150"/>
      <c r="DY59" s="150"/>
      <c r="DZ59" s="150"/>
      <c r="EA59" s="150"/>
      <c r="EB59" s="150"/>
      <c r="EC59" s="150"/>
      <c r="ED59" s="150"/>
      <c r="EE59" s="150"/>
      <c r="EF59" s="150"/>
      <c r="EG59" s="150"/>
      <c r="EH59" s="150"/>
      <c r="EI59" s="150"/>
      <c r="EJ59" s="150"/>
      <c r="EK59" s="150"/>
      <c r="EL59" s="150"/>
      <c r="EM59" s="150"/>
      <c r="EN59" s="150"/>
      <c r="EO59" s="150"/>
      <c r="EP59" s="150"/>
      <c r="EQ59" s="150"/>
      <c r="ER59" s="150"/>
      <c r="ES59" s="150"/>
      <c r="ET59" s="150"/>
      <c r="EU59" s="150"/>
      <c r="EV59" s="150"/>
      <c r="EW59" s="150"/>
      <c r="EX59" s="150"/>
      <c r="EY59" s="150"/>
      <c r="EZ59" s="150"/>
      <c r="FA59" s="150"/>
      <c r="FB59" s="150"/>
      <c r="FC59" s="150"/>
      <c r="FD59" s="150"/>
      <c r="FE59" s="150"/>
      <c r="FF59" s="150"/>
      <c r="FG59" s="150"/>
      <c r="FH59" s="150"/>
      <c r="FI59" s="150"/>
      <c r="FJ59" s="150"/>
      <c r="FK59" s="150"/>
      <c r="FL59" s="150"/>
      <c r="FM59" s="150"/>
      <c r="FN59" s="150"/>
      <c r="FO59" s="150"/>
      <c r="FP59" s="150"/>
      <c r="FQ59" s="150"/>
      <c r="FR59" s="150"/>
      <c r="FS59" s="150"/>
      <c r="FT59" s="150"/>
      <c r="FU59" s="150"/>
      <c r="FV59" s="150"/>
      <c r="FW59" s="150"/>
      <c r="FX59" s="150"/>
      <c r="FY59" s="150"/>
      <c r="FZ59" s="150"/>
      <c r="GA59" s="150"/>
      <c r="GB59" s="150"/>
      <c r="GC59" s="150"/>
      <c r="GD59" s="150"/>
      <c r="GE59" s="150"/>
      <c r="GF59" s="150"/>
      <c r="GG59" s="150"/>
      <c r="GH59" s="150"/>
      <c r="GI59" s="150"/>
      <c r="GJ59" s="150"/>
      <c r="GK59" s="150"/>
      <c r="GL59" s="150"/>
      <c r="GM59" s="150"/>
      <c r="GN59" s="150"/>
      <c r="GO59" s="150"/>
      <c r="GP59" s="150"/>
      <c r="GQ59" s="150"/>
      <c r="GR59" s="150"/>
      <c r="GS59" s="150"/>
      <c r="GT59" s="150"/>
      <c r="GU59" s="150"/>
      <c r="GV59" s="150"/>
      <c r="GW59" s="150"/>
      <c r="GX59" s="150"/>
      <c r="GY59" s="150"/>
      <c r="GZ59" s="150"/>
      <c r="HA59" s="150"/>
      <c r="HB59" s="150"/>
      <c r="HC59" s="150"/>
      <c r="HD59" s="150"/>
      <c r="HE59" s="150"/>
      <c r="HF59" s="150"/>
      <c r="HG59" s="150"/>
      <c r="HH59" s="150"/>
      <c r="HI59" s="150"/>
      <c r="HJ59" s="150"/>
      <c r="HK59" s="150"/>
      <c r="HL59" s="150"/>
      <c r="HM59" s="150"/>
      <c r="HN59" s="150"/>
      <c r="HO59" s="150"/>
      <c r="HP59" s="150"/>
      <c r="HQ59" s="150"/>
      <c r="HR59" s="150"/>
      <c r="HS59" s="150"/>
      <c r="HT59" s="150"/>
      <c r="HU59" s="150"/>
      <c r="HV59" s="150"/>
      <c r="HW59" s="150"/>
      <c r="HX59" s="150"/>
      <c r="HY59" s="150"/>
      <c r="HZ59" s="150"/>
      <c r="IA59" s="150"/>
      <c r="IB59" s="150"/>
      <c r="IC59" s="150"/>
      <c r="ID59" s="150"/>
      <c r="IE59" s="150"/>
      <c r="IF59" s="150"/>
    </row>
    <row r="60" spans="1:240" x14ac:dyDescent="0.3">
      <c r="B60" s="218">
        <v>3831</v>
      </c>
      <c r="C60" s="217" t="str">
        <f>+'FIL (2)'!B5</f>
        <v>Formación ciudadana y difusión de la cultura democrática en la FIL</v>
      </c>
      <c r="D60" s="216"/>
      <c r="E60" s="185"/>
      <c r="F60" s="185">
        <f>+'FIL (2)'!F10</f>
        <v>504520</v>
      </c>
      <c r="G60" s="185">
        <f>+'FIL (2)'!G10</f>
        <v>0</v>
      </c>
      <c r="H60" s="185">
        <f>+'FIL (2)'!H10</f>
        <v>260000</v>
      </c>
      <c r="I60" s="185">
        <f>+'FIL (2)'!I10</f>
        <v>0</v>
      </c>
      <c r="J60" s="185">
        <f>+'FIL (2)'!J10</f>
        <v>0</v>
      </c>
      <c r="K60" s="185">
        <f>+'FIL (2)'!K10</f>
        <v>0</v>
      </c>
      <c r="L60" s="185">
        <f>+'FIL (2)'!L10</f>
        <v>0</v>
      </c>
      <c r="M60" s="185">
        <f>+'FIL (2)'!M10</f>
        <v>0</v>
      </c>
      <c r="N60" s="185">
        <f>+'FIL (2)'!N10</f>
        <v>0</v>
      </c>
      <c r="O60" s="185">
        <f>+'FIL (2)'!O10</f>
        <v>135000</v>
      </c>
      <c r="P60" s="185">
        <f>+'FIL (2)'!P10</f>
        <v>8500</v>
      </c>
      <c r="Q60" s="185">
        <f>+'FIL (2)'!Q10</f>
        <v>101020</v>
      </c>
      <c r="R60" s="185">
        <f>+'FIL (2)'!R10</f>
        <v>0</v>
      </c>
      <c r="S60" s="215">
        <f t="shared" si="24"/>
        <v>504520</v>
      </c>
      <c r="T60" s="151"/>
    </row>
    <row r="61" spans="1:240" x14ac:dyDescent="0.3">
      <c r="B61" s="218">
        <v>3831</v>
      </c>
      <c r="C61" s="217" t="str">
        <f>+'Inv Elec'!B5</f>
        <v>Investigación Electoral</v>
      </c>
      <c r="D61" s="216"/>
      <c r="E61" s="185"/>
      <c r="F61" s="185">
        <f>+'Inv Elec'!F29</f>
        <v>51000</v>
      </c>
      <c r="G61" s="185">
        <f>+'Inv Elec'!G29</f>
        <v>0</v>
      </c>
      <c r="H61" s="185">
        <f>+'Inv Elec'!H29</f>
        <v>0</v>
      </c>
      <c r="I61" s="185">
        <f>+'Inv Elec'!I29</f>
        <v>36000</v>
      </c>
      <c r="J61" s="185">
        <f>+'Inv Elec'!J29</f>
        <v>15000</v>
      </c>
      <c r="K61" s="185">
        <f>+'Inv Elec'!K29</f>
        <v>0</v>
      </c>
      <c r="L61" s="185">
        <f>+'Inv Elec'!L29</f>
        <v>0</v>
      </c>
      <c r="M61" s="185">
        <f>+'Inv Elec'!M29</f>
        <v>0</v>
      </c>
      <c r="N61" s="185">
        <f>+'Inv Elec'!N29</f>
        <v>0</v>
      </c>
      <c r="O61" s="185">
        <f>+'Inv Elec'!O29</f>
        <v>0</v>
      </c>
      <c r="P61" s="185">
        <f>+'Inv Elec'!P29</f>
        <v>0</v>
      </c>
      <c r="Q61" s="185">
        <f>+'Inv Elec'!Q29</f>
        <v>0</v>
      </c>
      <c r="R61" s="185">
        <f>+'Inv Elec'!R29</f>
        <v>0</v>
      </c>
      <c r="S61" s="215">
        <f t="shared" si="24"/>
        <v>51000</v>
      </c>
      <c r="T61" s="151"/>
    </row>
    <row r="62" spans="1:240" x14ac:dyDescent="0.3">
      <c r="B62" s="218">
        <v>3831</v>
      </c>
      <c r="C62" s="217" t="str">
        <f>+'Papirolas (2)'!B5</f>
        <v>Formación ciudadana y difusión de la cultura democrática en PAPIROLAS</v>
      </c>
      <c r="D62" s="216"/>
      <c r="E62" s="185"/>
      <c r="F62" s="185">
        <f>+'Papirolas (2)'!F10</f>
        <v>239192</v>
      </c>
      <c r="G62" s="185">
        <f>+'Papirolas (2)'!G10</f>
        <v>130000</v>
      </c>
      <c r="H62" s="185">
        <f>+'Papirolas (2)'!H10</f>
        <v>0</v>
      </c>
      <c r="I62" s="185">
        <f>+'Papirolas (2)'!I10</f>
        <v>0</v>
      </c>
      <c r="J62" s="185">
        <f>+'Papirolas (2)'!J10</f>
        <v>60000</v>
      </c>
      <c r="K62" s="185">
        <f>+'Papirolas (2)'!K10</f>
        <v>6000</v>
      </c>
      <c r="L62" s="185">
        <f>+'Papirolas (2)'!L10</f>
        <v>0</v>
      </c>
      <c r="M62" s="185">
        <f>+'Papirolas (2)'!M10</f>
        <v>0</v>
      </c>
      <c r="N62" s="185">
        <f>+'Papirolas (2)'!N10</f>
        <v>10798</v>
      </c>
      <c r="O62" s="185">
        <f>+'Papirolas (2)'!O10</f>
        <v>10798</v>
      </c>
      <c r="P62" s="185">
        <f>+'Papirolas (2)'!P10</f>
        <v>10798</v>
      </c>
      <c r="Q62" s="185">
        <f>+'Papirolas (2)'!Q10</f>
        <v>10798</v>
      </c>
      <c r="R62" s="185">
        <f>+'Papirolas (2)'!R10</f>
        <v>0</v>
      </c>
      <c r="S62" s="215">
        <f t="shared" si="24"/>
        <v>239192</v>
      </c>
      <c r="T62" s="151"/>
    </row>
    <row r="63" spans="1:240" x14ac:dyDescent="0.3">
      <c r="B63" s="218"/>
      <c r="C63" s="217"/>
      <c r="D63" s="216"/>
      <c r="E63" s="185"/>
      <c r="F63" s="185"/>
      <c r="G63" s="185"/>
      <c r="H63" s="185"/>
      <c r="I63" s="185"/>
      <c r="J63" s="185"/>
      <c r="K63" s="185"/>
      <c r="L63" s="185"/>
      <c r="M63" s="185"/>
      <c r="N63" s="185"/>
      <c r="O63" s="185"/>
      <c r="P63" s="185"/>
      <c r="Q63" s="185"/>
      <c r="R63" s="185"/>
      <c r="S63" s="215"/>
      <c r="T63" s="151"/>
    </row>
    <row r="64" spans="1:240" s="208" customFormat="1" ht="22.15" customHeight="1" thickBot="1" x14ac:dyDescent="0.35">
      <c r="A64" s="207"/>
      <c r="B64" s="214"/>
      <c r="C64" s="213" t="s">
        <v>173</v>
      </c>
      <c r="D64" s="212"/>
      <c r="E64" s="211"/>
      <c r="F64" s="210">
        <f t="shared" ref="F64:R64" si="26">+F9+F11+F14+F16+F20+F23+F25+F29+F31+F33+F37+F39+F42+F45+F48+F53+F57+F27</f>
        <v>8117281</v>
      </c>
      <c r="G64" s="210">
        <f t="shared" si="26"/>
        <v>348808.33333333337</v>
      </c>
      <c r="H64" s="210">
        <f t="shared" si="26"/>
        <v>552709</v>
      </c>
      <c r="I64" s="210">
        <f t="shared" si="26"/>
        <v>1953376.6666666665</v>
      </c>
      <c r="J64" s="210">
        <f t="shared" si="26"/>
        <v>567400</v>
      </c>
      <c r="K64" s="210">
        <f t="shared" si="26"/>
        <v>230566.66666666669</v>
      </c>
      <c r="L64" s="210">
        <f t="shared" si="26"/>
        <v>639400</v>
      </c>
      <c r="M64" s="210">
        <f t="shared" si="26"/>
        <v>243308.33333333334</v>
      </c>
      <c r="N64" s="210">
        <f t="shared" si="26"/>
        <v>2177531.333333333</v>
      </c>
      <c r="O64" s="210">
        <f t="shared" si="26"/>
        <v>529364.66666666674</v>
      </c>
      <c r="P64" s="210">
        <f t="shared" si="26"/>
        <v>462364.66666666663</v>
      </c>
      <c r="Q64" s="210">
        <f t="shared" si="26"/>
        <v>322384.66666666669</v>
      </c>
      <c r="R64" s="210">
        <f t="shared" si="26"/>
        <v>90066.666666666672</v>
      </c>
      <c r="S64" s="210">
        <f>SUM(G64:R64)</f>
        <v>8117281</v>
      </c>
      <c r="T64" s="151"/>
      <c r="U64" s="209"/>
      <c r="V64" s="209"/>
      <c r="W64" s="209"/>
      <c r="X64" s="209"/>
      <c r="Y64" s="209"/>
      <c r="Z64" s="209"/>
      <c r="AA64" s="209"/>
      <c r="AB64" s="209"/>
      <c r="AC64" s="209"/>
      <c r="AD64" s="209"/>
      <c r="AE64" s="209"/>
      <c r="AF64" s="209"/>
      <c r="AG64" s="209"/>
      <c r="AH64" s="209"/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  <c r="BI64" s="209"/>
      <c r="BJ64" s="209"/>
      <c r="BK64" s="209"/>
      <c r="BL64" s="209"/>
      <c r="BM64" s="209"/>
      <c r="BN64" s="209"/>
      <c r="BO64" s="209"/>
      <c r="BP64" s="209"/>
      <c r="BQ64" s="209"/>
      <c r="BR64" s="209"/>
      <c r="BS64" s="209"/>
      <c r="BT64" s="209"/>
      <c r="BU64" s="209"/>
      <c r="BV64" s="209"/>
      <c r="BW64" s="209"/>
      <c r="BX64" s="209"/>
      <c r="BY64" s="209"/>
      <c r="BZ64" s="209"/>
      <c r="CA64" s="209"/>
      <c r="CB64" s="209"/>
      <c r="CC64" s="209"/>
      <c r="CD64" s="209"/>
      <c r="CE64" s="209"/>
      <c r="CF64" s="209"/>
      <c r="CG64" s="209"/>
      <c r="CH64" s="209"/>
      <c r="CI64" s="209"/>
      <c r="CJ64" s="209"/>
      <c r="CK64" s="209"/>
      <c r="CL64" s="209"/>
      <c r="CM64" s="209"/>
      <c r="CN64" s="209"/>
      <c r="CO64" s="209"/>
      <c r="CP64" s="209"/>
      <c r="CQ64" s="209"/>
      <c r="CR64" s="209"/>
      <c r="CS64" s="209"/>
      <c r="CT64" s="209"/>
      <c r="CU64" s="209"/>
      <c r="CV64" s="209"/>
      <c r="CW64" s="209"/>
      <c r="CX64" s="209"/>
      <c r="CY64" s="209"/>
      <c r="CZ64" s="209"/>
      <c r="DA64" s="209"/>
      <c r="DB64" s="209"/>
      <c r="DC64" s="209"/>
      <c r="DD64" s="209"/>
      <c r="DE64" s="209"/>
      <c r="DF64" s="209"/>
      <c r="DG64" s="209"/>
      <c r="DH64" s="209"/>
      <c r="DI64" s="209"/>
      <c r="DJ64" s="209"/>
      <c r="DK64" s="209"/>
      <c r="DL64" s="209"/>
      <c r="DM64" s="209"/>
      <c r="DN64" s="209"/>
      <c r="DO64" s="209"/>
      <c r="DP64" s="209"/>
      <c r="DQ64" s="209"/>
      <c r="DR64" s="209"/>
      <c r="DS64" s="209"/>
      <c r="DT64" s="209"/>
      <c r="DU64" s="209"/>
      <c r="DV64" s="209"/>
      <c r="DW64" s="209"/>
      <c r="DX64" s="209"/>
      <c r="DY64" s="209"/>
      <c r="DZ64" s="209"/>
      <c r="EA64" s="209"/>
      <c r="EB64" s="209"/>
      <c r="EC64" s="209"/>
      <c r="ED64" s="209"/>
      <c r="EE64" s="209"/>
      <c r="EF64" s="209"/>
      <c r="EG64" s="209"/>
      <c r="EH64" s="209"/>
      <c r="EI64" s="209"/>
      <c r="EJ64" s="209"/>
      <c r="EK64" s="209"/>
      <c r="EL64" s="209"/>
      <c r="EM64" s="209"/>
      <c r="EN64" s="209"/>
      <c r="EO64" s="209"/>
      <c r="EP64" s="209"/>
      <c r="EQ64" s="209"/>
      <c r="ER64" s="209"/>
      <c r="ES64" s="209"/>
      <c r="ET64" s="209"/>
      <c r="EU64" s="209"/>
      <c r="EV64" s="209"/>
      <c r="EW64" s="209"/>
      <c r="EX64" s="209"/>
      <c r="EY64" s="209"/>
      <c r="EZ64" s="209"/>
      <c r="FA64" s="209"/>
      <c r="FB64" s="209"/>
      <c r="FC64" s="209"/>
      <c r="FD64" s="209"/>
      <c r="FE64" s="209"/>
      <c r="FF64" s="209"/>
      <c r="FG64" s="209"/>
      <c r="FH64" s="209"/>
      <c r="FI64" s="209"/>
      <c r="FJ64" s="209"/>
      <c r="FK64" s="209"/>
      <c r="FL64" s="209"/>
      <c r="FM64" s="209"/>
      <c r="FN64" s="209"/>
      <c r="FO64" s="209"/>
      <c r="FP64" s="209"/>
      <c r="FQ64" s="209"/>
      <c r="FR64" s="209"/>
      <c r="FS64" s="209"/>
      <c r="FT64" s="209"/>
      <c r="FU64" s="209"/>
      <c r="FV64" s="209"/>
      <c r="FW64" s="209"/>
      <c r="FX64" s="209"/>
      <c r="FY64" s="209"/>
      <c r="FZ64" s="209"/>
      <c r="GA64" s="209"/>
      <c r="GB64" s="209"/>
      <c r="GC64" s="209"/>
      <c r="GD64" s="209"/>
      <c r="GE64" s="209"/>
      <c r="GF64" s="209"/>
      <c r="GG64" s="209"/>
      <c r="GH64" s="209"/>
      <c r="GI64" s="209"/>
      <c r="GJ64" s="209"/>
      <c r="GK64" s="209"/>
      <c r="GL64" s="209"/>
      <c r="GM64" s="209"/>
      <c r="GN64" s="209"/>
      <c r="GO64" s="209"/>
      <c r="GP64" s="209"/>
      <c r="GQ64" s="209"/>
      <c r="GR64" s="209"/>
      <c r="GS64" s="209"/>
      <c r="GT64" s="209"/>
      <c r="GU64" s="209"/>
      <c r="GV64" s="209"/>
      <c r="GW64" s="209"/>
      <c r="GX64" s="209"/>
      <c r="GY64" s="209"/>
      <c r="GZ64" s="209"/>
      <c r="HA64" s="209"/>
      <c r="HB64" s="209"/>
      <c r="HC64" s="209"/>
      <c r="HD64" s="209"/>
      <c r="HE64" s="209"/>
      <c r="HF64" s="209"/>
      <c r="HG64" s="209"/>
      <c r="HH64" s="209"/>
      <c r="HI64" s="209"/>
      <c r="HJ64" s="209"/>
      <c r="HK64" s="209"/>
      <c r="HL64" s="209"/>
      <c r="HM64" s="209"/>
      <c r="HN64" s="209"/>
      <c r="HO64" s="209"/>
      <c r="HP64" s="209"/>
      <c r="HQ64" s="209"/>
      <c r="HR64" s="209"/>
      <c r="HS64" s="209"/>
      <c r="HT64" s="209"/>
      <c r="HU64" s="209"/>
      <c r="HV64" s="209"/>
      <c r="HW64" s="209"/>
      <c r="HX64" s="209"/>
      <c r="HY64" s="209"/>
      <c r="HZ64" s="209"/>
      <c r="IA64" s="209"/>
      <c r="IB64" s="209"/>
      <c r="IC64" s="209"/>
      <c r="ID64" s="209"/>
      <c r="IE64" s="209"/>
      <c r="IF64" s="209"/>
    </row>
    <row r="65" spans="3:20" ht="14.25" thickTop="1" x14ac:dyDescent="0.3">
      <c r="C65" s="206" t="s">
        <v>171</v>
      </c>
      <c r="T65" s="151"/>
    </row>
  </sheetData>
  <mergeCells count="5">
    <mergeCell ref="B2:F2"/>
    <mergeCell ref="B3:F3"/>
    <mergeCell ref="B4:F4"/>
    <mergeCell ref="B5:F5"/>
    <mergeCell ref="G6:S6"/>
  </mergeCells>
  <pageMargins left="1.1811023622047245" right="3.937007874015748E-2" top="0.51" bottom="0.15748031496062992" header="0.15748031496062992" footer="0.15748031496062992"/>
  <pageSetup paperSize="5" scale="7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IF69"/>
  <sheetViews>
    <sheetView topLeftCell="E2" workbookViewId="0">
      <selection activeCell="D12" sqref="D12"/>
    </sheetView>
  </sheetViews>
  <sheetFormatPr baseColWidth="10" defaultColWidth="11.42578125" defaultRowHeight="13.5" x14ac:dyDescent="0.3"/>
  <cols>
    <col min="1" max="1" width="5.5703125" style="224" customWidth="1"/>
    <col min="2" max="2" width="8" style="155" customWidth="1"/>
    <col min="3" max="3" width="44" style="155" customWidth="1"/>
    <col min="4" max="4" width="7.140625" style="233" customWidth="1"/>
    <col min="5" max="5" width="9.28515625" style="153" bestFit="1" customWidth="1"/>
    <col min="6" max="6" width="11.5703125" style="153" bestFit="1" customWidth="1"/>
    <col min="7" max="7" width="8.28515625" style="152" customWidth="1"/>
    <col min="8" max="8" width="9.85546875" style="152" bestFit="1" customWidth="1"/>
    <col min="9" max="9" width="10.7109375" style="152" customWidth="1"/>
    <col min="10" max="10" width="11.140625" style="152" bestFit="1" customWidth="1"/>
    <col min="11" max="11" width="9.7109375" style="152" customWidth="1"/>
    <col min="12" max="12" width="9.5703125" style="152" customWidth="1"/>
    <col min="13" max="13" width="10" style="152" customWidth="1"/>
    <col min="14" max="14" width="9.5703125" style="152" customWidth="1"/>
    <col min="15" max="15" width="10.28515625" style="152" customWidth="1"/>
    <col min="16" max="16" width="9.85546875" style="152" customWidth="1"/>
    <col min="17" max="17" width="9.42578125" style="152" customWidth="1"/>
    <col min="18" max="18" width="9" style="152" customWidth="1"/>
    <col min="19" max="19" width="12" style="152" customWidth="1"/>
    <col min="20" max="20" width="11.42578125" style="151"/>
    <col min="21" max="240" width="11.42578125" style="150"/>
    <col min="241" max="16384" width="11.42578125" style="149"/>
  </cols>
  <sheetData>
    <row r="1" spans="1:240" ht="14.25" thickBot="1" x14ac:dyDescent="0.35"/>
    <row r="2" spans="1:240" ht="19.899999999999999" customHeight="1" x14ac:dyDescent="0.35">
      <c r="A2" s="203"/>
      <c r="B2" s="416" t="str">
        <f>'[1]TOTAL GENERALCALEND.'!B2:G2</f>
        <v>INSTITUTO ELECTORAL Y DE PARTICIPACIÓN CIUDADANA DEL ESTADO DE JALISCO</v>
      </c>
      <c r="C2" s="417"/>
      <c r="D2" s="417"/>
      <c r="E2" s="417"/>
      <c r="F2" s="418"/>
      <c r="J2" s="426"/>
      <c r="K2" s="426"/>
      <c r="L2" s="426"/>
      <c r="M2" s="426"/>
      <c r="N2" s="426"/>
      <c r="O2" s="426"/>
      <c r="P2" s="426"/>
      <c r="Q2" s="426"/>
      <c r="R2" s="426"/>
      <c r="S2" s="426"/>
      <c r="T2" s="150"/>
      <c r="IF2" s="149"/>
    </row>
    <row r="3" spans="1:240" ht="12" customHeight="1" x14ac:dyDescent="0.35">
      <c r="A3" s="203"/>
      <c r="B3" s="419" t="s">
        <v>194</v>
      </c>
      <c r="C3" s="405"/>
      <c r="D3" s="405"/>
      <c r="E3" s="405"/>
      <c r="F3" s="420"/>
      <c r="T3" s="150"/>
      <c r="IF3" s="149"/>
    </row>
    <row r="4" spans="1:240" ht="18" x14ac:dyDescent="0.35">
      <c r="A4" s="203"/>
      <c r="B4" s="424" t="s">
        <v>192</v>
      </c>
      <c r="C4" s="408"/>
      <c r="D4" s="408"/>
      <c r="E4" s="408"/>
      <c r="F4" s="425"/>
      <c r="G4" s="151"/>
      <c r="I4" s="255"/>
      <c r="J4" s="255"/>
      <c r="T4" s="150"/>
      <c r="IF4" s="149"/>
    </row>
    <row r="5" spans="1:240" ht="18.75" thickBot="1" x14ac:dyDescent="0.4">
      <c r="A5" s="203"/>
      <c r="B5" s="427" t="s">
        <v>86</v>
      </c>
      <c r="C5" s="428"/>
      <c r="D5" s="428"/>
      <c r="E5" s="428"/>
      <c r="F5" s="429"/>
      <c r="G5" s="151"/>
      <c r="T5" s="150"/>
      <c r="IF5" s="149"/>
    </row>
    <row r="6" spans="1:240" ht="15" x14ac:dyDescent="0.3">
      <c r="A6" s="149"/>
      <c r="B6" s="154"/>
      <c r="C6" s="149"/>
      <c r="D6" s="154"/>
      <c r="E6" s="149"/>
      <c r="F6" s="149"/>
      <c r="G6" s="413" t="s">
        <v>191</v>
      </c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5"/>
    </row>
    <row r="7" spans="1:240" ht="27" x14ac:dyDescent="0.3">
      <c r="B7" s="254" t="s">
        <v>213</v>
      </c>
      <c r="C7" s="254" t="s">
        <v>212</v>
      </c>
      <c r="D7" s="253" t="s">
        <v>188</v>
      </c>
      <c r="E7" s="252" t="s">
        <v>187</v>
      </c>
      <c r="F7" s="252" t="s">
        <v>186</v>
      </c>
      <c r="G7" s="251" t="s">
        <v>185</v>
      </c>
      <c r="H7" s="251" t="s">
        <v>184</v>
      </c>
      <c r="I7" s="251" t="s">
        <v>183</v>
      </c>
      <c r="J7" s="251" t="s">
        <v>182</v>
      </c>
      <c r="K7" s="251" t="s">
        <v>181</v>
      </c>
      <c r="L7" s="251" t="s">
        <v>180</v>
      </c>
      <c r="M7" s="251" t="s">
        <v>179</v>
      </c>
      <c r="N7" s="251" t="s">
        <v>178</v>
      </c>
      <c r="O7" s="251" t="s">
        <v>177</v>
      </c>
      <c r="P7" s="251" t="s">
        <v>176</v>
      </c>
      <c r="Q7" s="251" t="s">
        <v>175</v>
      </c>
      <c r="R7" s="251" t="s">
        <v>174</v>
      </c>
      <c r="S7" s="250" t="s">
        <v>173</v>
      </c>
    </row>
    <row r="8" spans="1:240" x14ac:dyDescent="0.3">
      <c r="B8" s="198"/>
      <c r="C8" s="198"/>
      <c r="D8" s="249"/>
      <c r="E8" s="196"/>
      <c r="F8" s="196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</row>
    <row r="9" spans="1:240" x14ac:dyDescent="0.3">
      <c r="B9" s="172"/>
      <c r="C9" s="173"/>
      <c r="D9" s="220"/>
      <c r="E9" s="170"/>
      <c r="F9" s="170">
        <f t="shared" ref="F9" si="0">D9*E9</f>
        <v>0</v>
      </c>
      <c r="G9" s="247">
        <f t="shared" ref="G9" si="1">F9/12</f>
        <v>0</v>
      </c>
      <c r="H9" s="247">
        <f t="shared" ref="H9:R9" si="2">G9</f>
        <v>0</v>
      </c>
      <c r="I9" s="247">
        <f t="shared" si="2"/>
        <v>0</v>
      </c>
      <c r="J9" s="247">
        <f t="shared" si="2"/>
        <v>0</v>
      </c>
      <c r="K9" s="247">
        <f t="shared" si="2"/>
        <v>0</v>
      </c>
      <c r="L9" s="247">
        <f t="shared" si="2"/>
        <v>0</v>
      </c>
      <c r="M9" s="247">
        <f t="shared" si="2"/>
        <v>0</v>
      </c>
      <c r="N9" s="247">
        <f t="shared" si="2"/>
        <v>0</v>
      </c>
      <c r="O9" s="247">
        <f t="shared" si="2"/>
        <v>0</v>
      </c>
      <c r="P9" s="247">
        <f t="shared" si="2"/>
        <v>0</v>
      </c>
      <c r="Q9" s="247">
        <f t="shared" si="2"/>
        <v>0</v>
      </c>
      <c r="R9" s="247">
        <f t="shared" si="2"/>
        <v>0</v>
      </c>
      <c r="S9" s="219">
        <f t="shared" ref="S9:S12" si="3">SUM(G9:R9)</f>
        <v>0</v>
      </c>
    </row>
    <row r="10" spans="1:240" ht="27.75" customHeight="1" thickBot="1" x14ac:dyDescent="0.35">
      <c r="B10" s="177">
        <v>2214</v>
      </c>
      <c r="C10" s="192" t="s">
        <v>210</v>
      </c>
      <c r="D10" s="222"/>
      <c r="E10" s="175"/>
      <c r="F10" s="174">
        <f>SUM(F11:F12)</f>
        <v>20000</v>
      </c>
      <c r="G10" s="174">
        <f t="shared" ref="G10:R10" si="4">SUM(G11:G12)</f>
        <v>0</v>
      </c>
      <c r="H10" s="174">
        <f t="shared" si="4"/>
        <v>0</v>
      </c>
      <c r="I10" s="174">
        <f t="shared" si="4"/>
        <v>0</v>
      </c>
      <c r="J10" s="174">
        <f t="shared" si="4"/>
        <v>0</v>
      </c>
      <c r="K10" s="174">
        <f t="shared" si="4"/>
        <v>0</v>
      </c>
      <c r="L10" s="174">
        <f t="shared" si="4"/>
        <v>0</v>
      </c>
      <c r="M10" s="174">
        <f t="shared" si="4"/>
        <v>0</v>
      </c>
      <c r="N10" s="174">
        <f t="shared" si="4"/>
        <v>0</v>
      </c>
      <c r="O10" s="174">
        <f t="shared" si="4"/>
        <v>5000</v>
      </c>
      <c r="P10" s="174">
        <f t="shared" si="4"/>
        <v>5000</v>
      </c>
      <c r="Q10" s="174">
        <f t="shared" si="4"/>
        <v>10000</v>
      </c>
      <c r="R10" s="174">
        <f t="shared" si="4"/>
        <v>0</v>
      </c>
      <c r="S10" s="174">
        <f t="shared" si="3"/>
        <v>20000</v>
      </c>
    </row>
    <row r="11" spans="1:240" x14ac:dyDescent="0.3">
      <c r="A11" s="248" t="s">
        <v>217</v>
      </c>
      <c r="B11" s="172">
        <v>2214</v>
      </c>
      <c r="C11" s="173" t="str">
        <f>+'[2]Costo Capacitación Electoral'!$G$34</f>
        <v>cafetería</v>
      </c>
      <c r="D11" s="220">
        <v>1</v>
      </c>
      <c r="E11" s="170">
        <f>+'[2]Costo Capacitación Electoral'!$J$34</f>
        <v>10000</v>
      </c>
      <c r="F11" s="170">
        <f t="shared" ref="F11:F12" si="5">D11*E11</f>
        <v>10000</v>
      </c>
      <c r="G11" s="247">
        <v>0</v>
      </c>
      <c r="H11" s="247">
        <f t="shared" ref="H11:O12" si="6">G11</f>
        <v>0</v>
      </c>
      <c r="I11" s="247">
        <f t="shared" si="6"/>
        <v>0</v>
      </c>
      <c r="J11" s="247">
        <f t="shared" si="6"/>
        <v>0</v>
      </c>
      <c r="K11" s="247">
        <f t="shared" si="6"/>
        <v>0</v>
      </c>
      <c r="L11" s="247">
        <f t="shared" si="6"/>
        <v>0</v>
      </c>
      <c r="M11" s="247">
        <f t="shared" si="6"/>
        <v>0</v>
      </c>
      <c r="N11" s="247">
        <f t="shared" si="6"/>
        <v>0</v>
      </c>
      <c r="O11" s="247">
        <f t="shared" si="6"/>
        <v>0</v>
      </c>
      <c r="P11" s="247">
        <f>+F11/2</f>
        <v>5000</v>
      </c>
      <c r="Q11" s="247">
        <f t="shared" ref="Q11" si="7">P11</f>
        <v>5000</v>
      </c>
      <c r="R11" s="247">
        <v>0</v>
      </c>
      <c r="S11" s="219">
        <f t="shared" si="3"/>
        <v>10000</v>
      </c>
    </row>
    <row r="12" spans="1:240" x14ac:dyDescent="0.3">
      <c r="A12" s="248" t="s">
        <v>221</v>
      </c>
      <c r="B12" s="172">
        <v>2214</v>
      </c>
      <c r="C12" s="173" t="str">
        <f>+'[2]Costo Capacitación Electoral'!$G$37</f>
        <v>Cafetería</v>
      </c>
      <c r="D12" s="220">
        <v>1</v>
      </c>
      <c r="E12" s="170">
        <f>+'[2]Costo Capacitación Electoral'!$J$37</f>
        <v>10000</v>
      </c>
      <c r="F12" s="170">
        <f t="shared" si="5"/>
        <v>10000</v>
      </c>
      <c r="G12" s="247">
        <v>0</v>
      </c>
      <c r="H12" s="247">
        <f t="shared" si="6"/>
        <v>0</v>
      </c>
      <c r="I12" s="247">
        <f t="shared" si="6"/>
        <v>0</v>
      </c>
      <c r="J12" s="247">
        <f t="shared" si="6"/>
        <v>0</v>
      </c>
      <c r="K12" s="247">
        <f t="shared" si="6"/>
        <v>0</v>
      </c>
      <c r="L12" s="247">
        <f t="shared" si="6"/>
        <v>0</v>
      </c>
      <c r="M12" s="247">
        <f t="shared" si="6"/>
        <v>0</v>
      </c>
      <c r="N12" s="247">
        <f t="shared" si="6"/>
        <v>0</v>
      </c>
      <c r="O12" s="247">
        <f>+F12/2</f>
        <v>5000</v>
      </c>
      <c r="P12" s="247">
        <v>0</v>
      </c>
      <c r="Q12" s="247">
        <f>+O12</f>
        <v>5000</v>
      </c>
      <c r="R12" s="247">
        <v>0</v>
      </c>
      <c r="S12" s="219">
        <f t="shared" si="3"/>
        <v>10000</v>
      </c>
    </row>
    <row r="13" spans="1:240" ht="27.75" thickBot="1" x14ac:dyDescent="0.35">
      <c r="B13" s="177">
        <v>2612</v>
      </c>
      <c r="C13" s="192" t="s">
        <v>209</v>
      </c>
      <c r="D13" s="222"/>
      <c r="E13" s="175"/>
      <c r="F13" s="174">
        <f>SUM(F14:F18)</f>
        <v>227500</v>
      </c>
      <c r="G13" s="174">
        <f t="shared" ref="G13:R13" si="8">SUM(G14:G18)</f>
        <v>0</v>
      </c>
      <c r="H13" s="174">
        <f t="shared" si="8"/>
        <v>0</v>
      </c>
      <c r="I13" s="174">
        <f t="shared" si="8"/>
        <v>0</v>
      </c>
      <c r="J13" s="174">
        <f t="shared" si="8"/>
        <v>0</v>
      </c>
      <c r="K13" s="174">
        <f t="shared" si="8"/>
        <v>0</v>
      </c>
      <c r="L13" s="174">
        <f t="shared" si="8"/>
        <v>0</v>
      </c>
      <c r="M13" s="174">
        <f t="shared" si="8"/>
        <v>0</v>
      </c>
      <c r="N13" s="174">
        <f t="shared" si="8"/>
        <v>0</v>
      </c>
      <c r="O13" s="174">
        <f t="shared" si="8"/>
        <v>38750</v>
      </c>
      <c r="P13" s="174">
        <f t="shared" si="8"/>
        <v>47916.666666666672</v>
      </c>
      <c r="Q13" s="174">
        <f t="shared" si="8"/>
        <v>99166.666666666672</v>
      </c>
      <c r="R13" s="174">
        <f t="shared" si="8"/>
        <v>41666.666666666672</v>
      </c>
      <c r="S13" s="174">
        <f t="shared" ref="S13:S54" si="9">SUM(G13:R13)</f>
        <v>227500</v>
      </c>
    </row>
    <row r="14" spans="1:240" x14ac:dyDescent="0.3">
      <c r="A14" s="248" t="s">
        <v>219</v>
      </c>
      <c r="B14" s="172">
        <v>2612</v>
      </c>
      <c r="C14" s="173" t="str">
        <f>+'[2]Costo Capacitación Electoral'!$G$23</f>
        <v>Gasolina</v>
      </c>
      <c r="D14" s="220">
        <v>1</v>
      </c>
      <c r="E14" s="170">
        <f>+'[2]Costo Capacitación Electoral'!$J$23</f>
        <v>50000</v>
      </c>
      <c r="F14" s="170">
        <f t="shared" ref="F14:F18" si="10">D14*E14</f>
        <v>50000</v>
      </c>
      <c r="G14" s="247">
        <v>0</v>
      </c>
      <c r="H14" s="247">
        <f t="shared" ref="H14:O18" si="11">G14</f>
        <v>0</v>
      </c>
      <c r="I14" s="247">
        <f t="shared" si="11"/>
        <v>0</v>
      </c>
      <c r="J14" s="247">
        <f t="shared" si="11"/>
        <v>0</v>
      </c>
      <c r="K14" s="247">
        <f t="shared" si="11"/>
        <v>0</v>
      </c>
      <c r="L14" s="247">
        <f t="shared" si="11"/>
        <v>0</v>
      </c>
      <c r="M14" s="247">
        <f t="shared" si="11"/>
        <v>0</v>
      </c>
      <c r="N14" s="247">
        <f t="shared" si="11"/>
        <v>0</v>
      </c>
      <c r="O14" s="247">
        <f t="shared" si="11"/>
        <v>0</v>
      </c>
      <c r="P14" s="247">
        <f>+F14/3</f>
        <v>16666.666666666668</v>
      </c>
      <c r="Q14" s="247">
        <f>+P14</f>
        <v>16666.666666666668</v>
      </c>
      <c r="R14" s="247">
        <f>+Q14</f>
        <v>16666.666666666668</v>
      </c>
      <c r="S14" s="219">
        <f t="shared" si="9"/>
        <v>50000</v>
      </c>
    </row>
    <row r="15" spans="1:240" x14ac:dyDescent="0.3">
      <c r="A15" s="248" t="s">
        <v>218</v>
      </c>
      <c r="B15" s="172">
        <v>2612</v>
      </c>
      <c r="C15" s="173" t="str">
        <f>+'[2]Costo Capacitación Electoral'!$G$27</f>
        <v>Gasolina</v>
      </c>
      <c r="D15" s="220">
        <v>1</v>
      </c>
      <c r="E15" s="170">
        <f>+'[2]Costo Capacitación Electoral'!$J$27</f>
        <v>50000</v>
      </c>
      <c r="F15" s="170">
        <f t="shared" si="10"/>
        <v>50000</v>
      </c>
      <c r="G15" s="247">
        <v>0</v>
      </c>
      <c r="H15" s="247">
        <f t="shared" si="11"/>
        <v>0</v>
      </c>
      <c r="I15" s="247">
        <f t="shared" si="11"/>
        <v>0</v>
      </c>
      <c r="J15" s="247">
        <f t="shared" si="11"/>
        <v>0</v>
      </c>
      <c r="K15" s="247">
        <f t="shared" si="11"/>
        <v>0</v>
      </c>
      <c r="L15" s="247">
        <f t="shared" si="11"/>
        <v>0</v>
      </c>
      <c r="M15" s="247">
        <f t="shared" si="11"/>
        <v>0</v>
      </c>
      <c r="N15" s="247">
        <f t="shared" si="11"/>
        <v>0</v>
      </c>
      <c r="O15" s="247">
        <f t="shared" si="11"/>
        <v>0</v>
      </c>
      <c r="P15" s="247">
        <v>0</v>
      </c>
      <c r="Q15" s="247">
        <f>+F15/2</f>
        <v>25000</v>
      </c>
      <c r="R15" s="247">
        <f>Q15</f>
        <v>25000</v>
      </c>
      <c r="S15" s="219">
        <f>SUM(G15:R15)</f>
        <v>50000</v>
      </c>
    </row>
    <row r="16" spans="1:240" x14ac:dyDescent="0.3">
      <c r="A16" s="248" t="s">
        <v>221</v>
      </c>
      <c r="B16" s="172">
        <v>2612</v>
      </c>
      <c r="C16" s="173" t="str">
        <f>+'[2]Costo Capacitación Electoral'!$G$35</f>
        <v xml:space="preserve">Gasolina </v>
      </c>
      <c r="D16" s="220">
        <v>1</v>
      </c>
      <c r="E16" s="170">
        <f>+'[2]Costo Capacitación Electoral'!$J$35</f>
        <v>65000</v>
      </c>
      <c r="F16" s="170">
        <f t="shared" si="10"/>
        <v>65000</v>
      </c>
      <c r="G16" s="247">
        <v>0</v>
      </c>
      <c r="H16" s="247">
        <f t="shared" si="11"/>
        <v>0</v>
      </c>
      <c r="I16" s="247">
        <f t="shared" si="11"/>
        <v>0</v>
      </c>
      <c r="J16" s="247">
        <f t="shared" si="11"/>
        <v>0</v>
      </c>
      <c r="K16" s="247">
        <f t="shared" si="11"/>
        <v>0</v>
      </c>
      <c r="L16" s="247">
        <f t="shared" si="11"/>
        <v>0</v>
      </c>
      <c r="M16" s="247">
        <f t="shared" si="11"/>
        <v>0</v>
      </c>
      <c r="N16" s="247">
        <f t="shared" si="11"/>
        <v>0</v>
      </c>
      <c r="O16" s="247">
        <f>+F16/2</f>
        <v>32500</v>
      </c>
      <c r="P16" s="247">
        <v>0</v>
      </c>
      <c r="Q16" s="247">
        <f>+O16</f>
        <v>32500</v>
      </c>
      <c r="R16" s="247">
        <v>0</v>
      </c>
      <c r="S16" s="219">
        <f t="shared" si="9"/>
        <v>65000</v>
      </c>
    </row>
    <row r="17" spans="1:240" x14ac:dyDescent="0.3">
      <c r="A17" s="248" t="s">
        <v>216</v>
      </c>
      <c r="B17" s="172">
        <v>2612</v>
      </c>
      <c r="C17" s="173" t="str">
        <f>+'[2]Costo Capacitación Electoral'!$G$41</f>
        <v xml:space="preserve">Gasolina </v>
      </c>
      <c r="D17" s="220">
        <v>1</v>
      </c>
      <c r="E17" s="170">
        <f>+'[2]Costo Capacitación Electoral'!$J$41</f>
        <v>50000</v>
      </c>
      <c r="F17" s="170">
        <f t="shared" si="10"/>
        <v>50000</v>
      </c>
      <c r="G17" s="247">
        <v>0</v>
      </c>
      <c r="H17" s="247">
        <f t="shared" si="11"/>
        <v>0</v>
      </c>
      <c r="I17" s="247">
        <f t="shared" si="11"/>
        <v>0</v>
      </c>
      <c r="J17" s="247">
        <f t="shared" si="11"/>
        <v>0</v>
      </c>
      <c r="K17" s="247">
        <f t="shared" si="11"/>
        <v>0</v>
      </c>
      <c r="L17" s="247">
        <f t="shared" si="11"/>
        <v>0</v>
      </c>
      <c r="M17" s="247">
        <f t="shared" si="11"/>
        <v>0</v>
      </c>
      <c r="N17" s="247">
        <f t="shared" si="11"/>
        <v>0</v>
      </c>
      <c r="O17" s="247">
        <f t="shared" si="11"/>
        <v>0</v>
      </c>
      <c r="P17" s="247">
        <f>+F17/2</f>
        <v>25000</v>
      </c>
      <c r="Q17" s="247">
        <f t="shared" ref="Q17" si="12">P17</f>
        <v>25000</v>
      </c>
      <c r="R17" s="247">
        <v>0</v>
      </c>
      <c r="S17" s="219">
        <f t="shared" si="9"/>
        <v>50000</v>
      </c>
    </row>
    <row r="18" spans="1:240" x14ac:dyDescent="0.3">
      <c r="A18" s="248" t="s">
        <v>215</v>
      </c>
      <c r="B18" s="172">
        <v>2612</v>
      </c>
      <c r="C18" s="173" t="str">
        <f>+'[2]Costo Capacitación Electoral'!$G$45</f>
        <v xml:space="preserve">Gasolina </v>
      </c>
      <c r="D18" s="220">
        <v>1</v>
      </c>
      <c r="E18" s="170">
        <f>+'[2]Costo Capacitación Electoral'!$J$45</f>
        <v>12500</v>
      </c>
      <c r="F18" s="170">
        <f t="shared" si="10"/>
        <v>12500</v>
      </c>
      <c r="G18" s="247">
        <v>0</v>
      </c>
      <c r="H18" s="247">
        <f t="shared" si="11"/>
        <v>0</v>
      </c>
      <c r="I18" s="247">
        <f t="shared" si="11"/>
        <v>0</v>
      </c>
      <c r="J18" s="247">
        <f t="shared" si="11"/>
        <v>0</v>
      </c>
      <c r="K18" s="247">
        <f t="shared" si="11"/>
        <v>0</v>
      </c>
      <c r="L18" s="247">
        <f t="shared" si="11"/>
        <v>0</v>
      </c>
      <c r="M18" s="247">
        <f t="shared" si="11"/>
        <v>0</v>
      </c>
      <c r="N18" s="247">
        <f t="shared" si="11"/>
        <v>0</v>
      </c>
      <c r="O18" s="247">
        <f>+F18/2</f>
        <v>6250</v>
      </c>
      <c r="P18" s="247">
        <f>+O18</f>
        <v>6250</v>
      </c>
      <c r="Q18" s="247">
        <v>0</v>
      </c>
      <c r="R18" s="247">
        <f t="shared" ref="R18" si="13">Q18</f>
        <v>0</v>
      </c>
      <c r="S18" s="219">
        <f t="shared" si="9"/>
        <v>12500</v>
      </c>
    </row>
    <row r="19" spans="1:240" ht="14.25" thickBot="1" x14ac:dyDescent="0.35">
      <c r="B19" s="177">
        <v>3181</v>
      </c>
      <c r="C19" s="176" t="s">
        <v>208</v>
      </c>
      <c r="D19" s="222"/>
      <c r="E19" s="175"/>
      <c r="F19" s="174">
        <f t="shared" ref="F19:R19" si="14">SUM(F20:F20)</f>
        <v>3000</v>
      </c>
      <c r="G19" s="174">
        <f t="shared" si="14"/>
        <v>0</v>
      </c>
      <c r="H19" s="174">
        <f t="shared" si="14"/>
        <v>0</v>
      </c>
      <c r="I19" s="174">
        <f t="shared" si="14"/>
        <v>0</v>
      </c>
      <c r="J19" s="174">
        <f t="shared" si="14"/>
        <v>0</v>
      </c>
      <c r="K19" s="174">
        <f t="shared" si="14"/>
        <v>0</v>
      </c>
      <c r="L19" s="174">
        <f t="shared" si="14"/>
        <v>1000</v>
      </c>
      <c r="M19" s="174">
        <f t="shared" si="14"/>
        <v>1000</v>
      </c>
      <c r="N19" s="174">
        <f t="shared" si="14"/>
        <v>1000</v>
      </c>
      <c r="O19" s="174">
        <f t="shared" si="14"/>
        <v>0</v>
      </c>
      <c r="P19" s="174">
        <f t="shared" si="14"/>
        <v>0</v>
      </c>
      <c r="Q19" s="174">
        <f t="shared" si="14"/>
        <v>0</v>
      </c>
      <c r="R19" s="174">
        <f t="shared" si="14"/>
        <v>0</v>
      </c>
      <c r="S19" s="174">
        <f t="shared" si="9"/>
        <v>3000</v>
      </c>
    </row>
    <row r="20" spans="1:240" x14ac:dyDescent="0.3">
      <c r="A20" s="224" t="s">
        <v>222</v>
      </c>
      <c r="B20" s="172">
        <v>3181</v>
      </c>
      <c r="C20" s="173" t="str">
        <f>+'[2]Costo Capacitación Electoral'!$C$16</f>
        <v xml:space="preserve">Envío documento por mensajeria </v>
      </c>
      <c r="D20" s="220">
        <v>1</v>
      </c>
      <c r="E20" s="170">
        <f>+'[2]Costo Capacitación Electoral'!$J$16</f>
        <v>3000</v>
      </c>
      <c r="F20" s="170">
        <f t="shared" ref="F20" si="15">D20*E20</f>
        <v>3000</v>
      </c>
      <c r="G20" s="247">
        <v>0</v>
      </c>
      <c r="H20" s="247">
        <f t="shared" ref="H20:K20" si="16">G20</f>
        <v>0</v>
      </c>
      <c r="I20" s="247">
        <f t="shared" si="16"/>
        <v>0</v>
      </c>
      <c r="J20" s="247">
        <f t="shared" si="16"/>
        <v>0</v>
      </c>
      <c r="K20" s="247">
        <f t="shared" si="16"/>
        <v>0</v>
      </c>
      <c r="L20" s="247">
        <f>+F20/3</f>
        <v>1000</v>
      </c>
      <c r="M20" s="247">
        <f t="shared" ref="M20:N20" si="17">L20</f>
        <v>1000</v>
      </c>
      <c r="N20" s="247">
        <f t="shared" si="17"/>
        <v>1000</v>
      </c>
      <c r="O20" s="247">
        <v>0</v>
      </c>
      <c r="P20" s="247">
        <f t="shared" ref="P20:R20" si="18">O20</f>
        <v>0</v>
      </c>
      <c r="Q20" s="247">
        <f t="shared" si="18"/>
        <v>0</v>
      </c>
      <c r="R20" s="247">
        <f t="shared" si="18"/>
        <v>0</v>
      </c>
      <c r="S20" s="219">
        <f t="shared" si="9"/>
        <v>3000</v>
      </c>
    </row>
    <row r="21" spans="1:240" s="182" customFormat="1" ht="27" customHeight="1" thickBot="1" x14ac:dyDescent="0.35">
      <c r="A21" s="207"/>
      <c r="B21" s="193">
        <v>3363</v>
      </c>
      <c r="C21" s="192" t="s">
        <v>202</v>
      </c>
      <c r="D21" s="191"/>
      <c r="E21" s="191"/>
      <c r="F21" s="174">
        <f>SUM(F22:F25)</f>
        <v>1900000</v>
      </c>
      <c r="G21" s="174">
        <f t="shared" ref="G21:R21" si="19">SUM(G22:G25)</f>
        <v>0</v>
      </c>
      <c r="H21" s="174">
        <f t="shared" si="19"/>
        <v>0</v>
      </c>
      <c r="I21" s="174">
        <f t="shared" si="19"/>
        <v>0</v>
      </c>
      <c r="J21" s="174">
        <f t="shared" si="19"/>
        <v>0</v>
      </c>
      <c r="K21" s="174">
        <f t="shared" si="19"/>
        <v>0</v>
      </c>
      <c r="L21" s="174">
        <f t="shared" si="19"/>
        <v>0</v>
      </c>
      <c r="M21" s="174">
        <f t="shared" si="19"/>
        <v>0</v>
      </c>
      <c r="N21" s="174">
        <f t="shared" si="19"/>
        <v>1900000</v>
      </c>
      <c r="O21" s="174">
        <f t="shared" si="19"/>
        <v>0</v>
      </c>
      <c r="P21" s="174">
        <f t="shared" si="19"/>
        <v>0</v>
      </c>
      <c r="Q21" s="174">
        <f t="shared" si="19"/>
        <v>0</v>
      </c>
      <c r="R21" s="174">
        <f t="shared" si="19"/>
        <v>0</v>
      </c>
      <c r="S21" s="174">
        <f t="shared" si="9"/>
        <v>1900000</v>
      </c>
      <c r="T21" s="184"/>
      <c r="U21" s="183"/>
      <c r="V21" s="183"/>
      <c r="W21" s="183"/>
      <c r="X21" s="183"/>
      <c r="Y21" s="183"/>
      <c r="Z21" s="183"/>
      <c r="AA21" s="183"/>
      <c r="AB21" s="183"/>
      <c r="AC21" s="183"/>
      <c r="AD21" s="183"/>
      <c r="AE21" s="183"/>
      <c r="AF21" s="183"/>
      <c r="AG21" s="183"/>
      <c r="AH21" s="183"/>
      <c r="AI21" s="183"/>
      <c r="AJ21" s="183"/>
      <c r="AK21" s="183"/>
      <c r="AL21" s="183"/>
      <c r="AM21" s="183"/>
      <c r="AN21" s="183"/>
      <c r="AO21" s="183"/>
      <c r="AP21" s="183"/>
      <c r="AQ21" s="183"/>
      <c r="AR21" s="183"/>
      <c r="AS21" s="183"/>
      <c r="AT21" s="183"/>
      <c r="AU21" s="183"/>
      <c r="AV21" s="183"/>
      <c r="AW21" s="183"/>
      <c r="AX21" s="183"/>
      <c r="AY21" s="183"/>
      <c r="AZ21" s="183"/>
      <c r="BA21" s="183"/>
      <c r="BB21" s="183"/>
      <c r="BC21" s="183"/>
      <c r="BD21" s="183"/>
      <c r="BE21" s="183"/>
      <c r="BF21" s="183"/>
      <c r="BG21" s="183"/>
      <c r="BH21" s="183"/>
      <c r="BI21" s="183"/>
      <c r="BJ21" s="183"/>
      <c r="BK21" s="183"/>
      <c r="BL21" s="183"/>
      <c r="BM21" s="183"/>
      <c r="BN21" s="183"/>
      <c r="BO21" s="183"/>
      <c r="BP21" s="183"/>
      <c r="BQ21" s="183"/>
      <c r="BR21" s="183"/>
      <c r="BS21" s="183"/>
      <c r="BT21" s="183"/>
      <c r="BU21" s="183"/>
      <c r="BV21" s="183"/>
      <c r="BW21" s="183"/>
      <c r="BX21" s="183"/>
      <c r="BY21" s="183"/>
      <c r="BZ21" s="183"/>
      <c r="CA21" s="183"/>
      <c r="CB21" s="183"/>
      <c r="CC21" s="183"/>
      <c r="CD21" s="183"/>
      <c r="CE21" s="183"/>
      <c r="CF21" s="183"/>
      <c r="CG21" s="183"/>
      <c r="CH21" s="183"/>
      <c r="CI21" s="183"/>
      <c r="CJ21" s="183"/>
      <c r="CK21" s="183"/>
      <c r="CL21" s="183"/>
      <c r="CM21" s="183"/>
      <c r="CN21" s="183"/>
      <c r="CO21" s="183"/>
      <c r="CP21" s="183"/>
      <c r="CQ21" s="183"/>
      <c r="CR21" s="183"/>
      <c r="CS21" s="183"/>
      <c r="CT21" s="183"/>
      <c r="CU21" s="183"/>
      <c r="CV21" s="183"/>
      <c r="CW21" s="183"/>
      <c r="CX21" s="183"/>
      <c r="CY21" s="183"/>
      <c r="CZ21" s="183"/>
      <c r="DA21" s="183"/>
      <c r="DB21" s="183"/>
      <c r="DC21" s="183"/>
      <c r="DD21" s="183"/>
      <c r="DE21" s="183"/>
      <c r="DF21" s="183"/>
      <c r="DG21" s="183"/>
      <c r="DH21" s="183"/>
      <c r="DI21" s="183"/>
      <c r="DJ21" s="183"/>
      <c r="DK21" s="183"/>
      <c r="DL21" s="183"/>
      <c r="DM21" s="183"/>
      <c r="DN21" s="183"/>
      <c r="DO21" s="183"/>
      <c r="DP21" s="183"/>
      <c r="DQ21" s="183"/>
      <c r="DR21" s="183"/>
      <c r="DS21" s="183"/>
      <c r="DT21" s="183"/>
      <c r="DU21" s="183"/>
      <c r="DV21" s="183"/>
      <c r="DW21" s="183"/>
      <c r="DX21" s="183"/>
      <c r="DY21" s="183"/>
      <c r="DZ21" s="183"/>
      <c r="EA21" s="183"/>
      <c r="EB21" s="183"/>
      <c r="EC21" s="183"/>
      <c r="ED21" s="183"/>
      <c r="EE21" s="183"/>
      <c r="EF21" s="183"/>
      <c r="EG21" s="183"/>
      <c r="EH21" s="183"/>
      <c r="EI21" s="183"/>
      <c r="EJ21" s="183"/>
      <c r="EK21" s="183"/>
      <c r="EL21" s="183"/>
      <c r="EM21" s="183"/>
      <c r="EN21" s="183"/>
      <c r="EO21" s="183"/>
      <c r="EP21" s="183"/>
      <c r="EQ21" s="183"/>
      <c r="ER21" s="183"/>
      <c r="ES21" s="183"/>
      <c r="ET21" s="183"/>
      <c r="EU21" s="183"/>
      <c r="EV21" s="183"/>
      <c r="EW21" s="183"/>
      <c r="EX21" s="183"/>
      <c r="EY21" s="183"/>
      <c r="EZ21" s="183"/>
      <c r="FA21" s="183"/>
      <c r="FB21" s="183"/>
      <c r="FC21" s="183"/>
      <c r="FD21" s="183"/>
      <c r="FE21" s="183"/>
      <c r="FF21" s="183"/>
      <c r="FG21" s="183"/>
      <c r="FH21" s="183"/>
      <c r="FI21" s="183"/>
      <c r="FJ21" s="183"/>
      <c r="FK21" s="183"/>
      <c r="FL21" s="183"/>
      <c r="FM21" s="183"/>
      <c r="FN21" s="183"/>
      <c r="FO21" s="183"/>
      <c r="FP21" s="183"/>
      <c r="FQ21" s="183"/>
      <c r="FR21" s="183"/>
      <c r="FS21" s="183"/>
      <c r="FT21" s="183"/>
      <c r="FU21" s="183"/>
      <c r="FV21" s="183"/>
      <c r="FW21" s="183"/>
      <c r="FX21" s="183"/>
      <c r="FY21" s="183"/>
      <c r="FZ21" s="183"/>
      <c r="GA21" s="183"/>
      <c r="GB21" s="183"/>
      <c r="GC21" s="183"/>
      <c r="GD21" s="183"/>
      <c r="GE21" s="183"/>
      <c r="GF21" s="183"/>
      <c r="GG21" s="183"/>
      <c r="GH21" s="183"/>
      <c r="GI21" s="183"/>
      <c r="GJ21" s="183"/>
      <c r="GK21" s="183"/>
      <c r="GL21" s="183"/>
      <c r="GM21" s="183"/>
      <c r="GN21" s="183"/>
      <c r="GO21" s="183"/>
      <c r="GP21" s="183"/>
      <c r="GQ21" s="183"/>
      <c r="GR21" s="183"/>
      <c r="GS21" s="183"/>
      <c r="GT21" s="183"/>
      <c r="GU21" s="183"/>
      <c r="GV21" s="183"/>
      <c r="GW21" s="183"/>
      <c r="GX21" s="183"/>
      <c r="GY21" s="183"/>
      <c r="GZ21" s="183"/>
      <c r="HA21" s="183"/>
      <c r="HB21" s="183"/>
      <c r="HC21" s="183"/>
      <c r="HD21" s="183"/>
      <c r="HE21" s="183"/>
      <c r="HF21" s="183"/>
      <c r="HG21" s="183"/>
      <c r="HH21" s="183"/>
      <c r="HI21" s="183"/>
      <c r="HJ21" s="183"/>
      <c r="HK21" s="183"/>
      <c r="HL21" s="183"/>
      <c r="HM21" s="183"/>
      <c r="HN21" s="183"/>
      <c r="HO21" s="183"/>
      <c r="HP21" s="183"/>
      <c r="HQ21" s="183"/>
      <c r="HR21" s="183"/>
      <c r="HS21" s="183"/>
      <c r="HT21" s="183"/>
      <c r="HU21" s="183"/>
      <c r="HV21" s="183"/>
      <c r="HW21" s="183"/>
      <c r="HX21" s="183"/>
      <c r="HY21" s="183"/>
      <c r="HZ21" s="183"/>
      <c r="IA21" s="183"/>
      <c r="IB21" s="183"/>
      <c r="IC21" s="183"/>
      <c r="ID21" s="183"/>
      <c r="IE21" s="183"/>
      <c r="IF21" s="183"/>
    </row>
    <row r="22" spans="1:240" x14ac:dyDescent="0.3">
      <c r="A22" s="224" t="s">
        <v>222</v>
      </c>
      <c r="B22" s="172">
        <v>3363</v>
      </c>
      <c r="C22" s="173" t="str">
        <f>+'[2]Costo Capacitación Electoral'!$C$17</f>
        <v xml:space="preserve">Impresión de Materiales </v>
      </c>
      <c r="D22" s="220">
        <v>1</v>
      </c>
      <c r="E22" s="170">
        <f>+'[2]Costo Capacitación Electoral'!$J$17</f>
        <v>750000</v>
      </c>
      <c r="F22" s="170">
        <f t="shared" ref="F22:F25" si="20">D22*E22</f>
        <v>750000</v>
      </c>
      <c r="G22" s="247">
        <v>0</v>
      </c>
      <c r="H22" s="247">
        <f t="shared" ref="H22:O25" si="21">G22</f>
        <v>0</v>
      </c>
      <c r="I22" s="247">
        <f t="shared" si="21"/>
        <v>0</v>
      </c>
      <c r="J22" s="247">
        <f t="shared" si="21"/>
        <v>0</v>
      </c>
      <c r="K22" s="247">
        <f t="shared" si="21"/>
        <v>0</v>
      </c>
      <c r="L22" s="247">
        <f t="shared" si="21"/>
        <v>0</v>
      </c>
      <c r="M22" s="247">
        <f t="shared" si="21"/>
        <v>0</v>
      </c>
      <c r="N22" s="247">
        <f>+F22</f>
        <v>750000</v>
      </c>
      <c r="O22" s="247">
        <v>0</v>
      </c>
      <c r="P22" s="247">
        <f t="shared" ref="P22:R25" si="22">O22</f>
        <v>0</v>
      </c>
      <c r="Q22" s="247">
        <f t="shared" si="22"/>
        <v>0</v>
      </c>
      <c r="R22" s="247">
        <f t="shared" si="22"/>
        <v>0</v>
      </c>
      <c r="S22" s="219">
        <f t="shared" si="9"/>
        <v>750000</v>
      </c>
    </row>
    <row r="23" spans="1:240" x14ac:dyDescent="0.3">
      <c r="A23" s="248" t="s">
        <v>225</v>
      </c>
      <c r="B23" s="172">
        <v>3363</v>
      </c>
      <c r="C23" s="173" t="str">
        <f>+'[2]Costo Capacitación Electoral'!$G$32</f>
        <v>Impresión de cuadernillo</v>
      </c>
      <c r="D23" s="220">
        <v>1</v>
      </c>
      <c r="E23" s="170">
        <f>+'[2]Costo Capacitación Electoral'!$J$32</f>
        <v>1080000</v>
      </c>
      <c r="F23" s="170">
        <f t="shared" si="20"/>
        <v>1080000</v>
      </c>
      <c r="G23" s="247">
        <v>0</v>
      </c>
      <c r="H23" s="247">
        <f t="shared" si="21"/>
        <v>0</v>
      </c>
      <c r="I23" s="247">
        <f t="shared" si="21"/>
        <v>0</v>
      </c>
      <c r="J23" s="247">
        <f t="shared" si="21"/>
        <v>0</v>
      </c>
      <c r="K23" s="247">
        <f t="shared" si="21"/>
        <v>0</v>
      </c>
      <c r="L23" s="247">
        <f t="shared" si="21"/>
        <v>0</v>
      </c>
      <c r="M23" s="247">
        <f t="shared" si="21"/>
        <v>0</v>
      </c>
      <c r="N23" s="247">
        <f>+F23</f>
        <v>1080000</v>
      </c>
      <c r="O23" s="247">
        <v>0</v>
      </c>
      <c r="P23" s="247">
        <v>0</v>
      </c>
      <c r="Q23" s="247">
        <v>0</v>
      </c>
      <c r="R23" s="247">
        <f t="shared" si="22"/>
        <v>0</v>
      </c>
      <c r="S23" s="219">
        <f t="shared" si="9"/>
        <v>1080000</v>
      </c>
    </row>
    <row r="24" spans="1:240" x14ac:dyDescent="0.3">
      <c r="A24" s="248" t="s">
        <v>224</v>
      </c>
      <c r="B24" s="172">
        <v>3363</v>
      </c>
      <c r="C24" s="173" t="str">
        <f>+'[2]Costo Capacitación Electoral'!$G$33</f>
        <v>Impresión de manual</v>
      </c>
      <c r="D24" s="220">
        <v>1</v>
      </c>
      <c r="E24" s="170">
        <f>+'[2]Costo Capacitación Electoral'!$J$33</f>
        <v>70000</v>
      </c>
      <c r="F24" s="170">
        <f t="shared" si="20"/>
        <v>70000</v>
      </c>
      <c r="G24" s="247">
        <v>0</v>
      </c>
      <c r="H24" s="247">
        <f t="shared" si="21"/>
        <v>0</v>
      </c>
      <c r="I24" s="247">
        <f t="shared" si="21"/>
        <v>0</v>
      </c>
      <c r="J24" s="247">
        <f t="shared" si="21"/>
        <v>0</v>
      </c>
      <c r="K24" s="247">
        <f t="shared" si="21"/>
        <v>0</v>
      </c>
      <c r="L24" s="247">
        <f t="shared" si="21"/>
        <v>0</v>
      </c>
      <c r="M24" s="247">
        <f t="shared" si="21"/>
        <v>0</v>
      </c>
      <c r="N24" s="247">
        <f>+F24</f>
        <v>70000</v>
      </c>
      <c r="O24" s="247">
        <v>0</v>
      </c>
      <c r="P24" s="247">
        <f t="shared" ref="P24:Q25" si="23">O24</f>
        <v>0</v>
      </c>
      <c r="Q24" s="247">
        <f t="shared" si="23"/>
        <v>0</v>
      </c>
      <c r="R24" s="247">
        <f t="shared" si="22"/>
        <v>0</v>
      </c>
      <c r="S24" s="219">
        <f t="shared" si="9"/>
        <v>70000</v>
      </c>
    </row>
    <row r="25" spans="1:240" x14ac:dyDescent="0.3">
      <c r="B25" s="172"/>
      <c r="C25" s="173"/>
      <c r="D25" s="220"/>
      <c r="E25" s="170"/>
      <c r="F25" s="170">
        <f t="shared" si="20"/>
        <v>0</v>
      </c>
      <c r="G25" s="247">
        <f t="shared" ref="G25" si="24">F25/12</f>
        <v>0</v>
      </c>
      <c r="H25" s="247">
        <f t="shared" si="21"/>
        <v>0</v>
      </c>
      <c r="I25" s="247">
        <f t="shared" si="21"/>
        <v>0</v>
      </c>
      <c r="J25" s="247">
        <f t="shared" si="21"/>
        <v>0</v>
      </c>
      <c r="K25" s="247">
        <f t="shared" si="21"/>
        <v>0</v>
      </c>
      <c r="L25" s="247">
        <f t="shared" si="21"/>
        <v>0</v>
      </c>
      <c r="M25" s="247">
        <f t="shared" si="21"/>
        <v>0</v>
      </c>
      <c r="N25" s="247">
        <f t="shared" si="21"/>
        <v>0</v>
      </c>
      <c r="O25" s="247">
        <f t="shared" si="21"/>
        <v>0</v>
      </c>
      <c r="P25" s="247">
        <f t="shared" si="23"/>
        <v>0</v>
      </c>
      <c r="Q25" s="247">
        <f t="shared" si="23"/>
        <v>0</v>
      </c>
      <c r="R25" s="247">
        <f t="shared" si="22"/>
        <v>0</v>
      </c>
      <c r="S25" s="219">
        <f t="shared" si="9"/>
        <v>0</v>
      </c>
    </row>
    <row r="26" spans="1:240" s="182" customFormat="1" ht="36" customHeight="1" thickBot="1" x14ac:dyDescent="0.35">
      <c r="A26" s="207"/>
      <c r="B26" s="193">
        <v>3365</v>
      </c>
      <c r="C26" s="192" t="s">
        <v>201</v>
      </c>
      <c r="D26" s="191"/>
      <c r="E26" s="191"/>
      <c r="F26" s="174">
        <f>SUM(F27:F28)</f>
        <v>40000</v>
      </c>
      <c r="G26" s="174">
        <f t="shared" ref="G26:R26" si="25">SUM(G27:G28)</f>
        <v>0</v>
      </c>
      <c r="H26" s="174">
        <f t="shared" si="25"/>
        <v>0</v>
      </c>
      <c r="I26" s="174">
        <f t="shared" si="25"/>
        <v>0</v>
      </c>
      <c r="J26" s="174">
        <f t="shared" si="25"/>
        <v>0</v>
      </c>
      <c r="K26" s="174">
        <f t="shared" si="25"/>
        <v>0</v>
      </c>
      <c r="L26" s="174">
        <f t="shared" si="25"/>
        <v>0</v>
      </c>
      <c r="M26" s="174">
        <f t="shared" si="25"/>
        <v>0</v>
      </c>
      <c r="N26" s="174">
        <f t="shared" si="25"/>
        <v>0</v>
      </c>
      <c r="O26" s="174">
        <f t="shared" si="25"/>
        <v>40000</v>
      </c>
      <c r="P26" s="174">
        <f t="shared" si="25"/>
        <v>0</v>
      </c>
      <c r="Q26" s="174">
        <f t="shared" si="25"/>
        <v>0</v>
      </c>
      <c r="R26" s="174">
        <f t="shared" si="25"/>
        <v>0</v>
      </c>
      <c r="S26" s="174">
        <f t="shared" si="9"/>
        <v>40000</v>
      </c>
      <c r="T26" s="184"/>
      <c r="U26" s="183"/>
      <c r="V26" s="183"/>
      <c r="W26" s="183"/>
      <c r="X26" s="183"/>
      <c r="Y26" s="183"/>
      <c r="Z26" s="183"/>
      <c r="AA26" s="183"/>
      <c r="AB26" s="183"/>
      <c r="AC26" s="183"/>
      <c r="AD26" s="183"/>
      <c r="AE26" s="183"/>
      <c r="AF26" s="183"/>
      <c r="AG26" s="183"/>
      <c r="AH26" s="183"/>
      <c r="AI26" s="183"/>
      <c r="AJ26" s="183"/>
      <c r="AK26" s="183"/>
      <c r="AL26" s="183"/>
      <c r="AM26" s="183"/>
      <c r="AN26" s="183"/>
      <c r="AO26" s="183"/>
      <c r="AP26" s="183"/>
      <c r="AQ26" s="183"/>
      <c r="AR26" s="183"/>
      <c r="AS26" s="183"/>
      <c r="AT26" s="183"/>
      <c r="AU26" s="183"/>
      <c r="AV26" s="183"/>
      <c r="AW26" s="183"/>
      <c r="AX26" s="183"/>
      <c r="AY26" s="183"/>
      <c r="AZ26" s="183"/>
      <c r="BA26" s="183"/>
      <c r="BB26" s="183"/>
      <c r="BC26" s="183"/>
      <c r="BD26" s="183"/>
      <c r="BE26" s="183"/>
      <c r="BF26" s="183"/>
      <c r="BG26" s="183"/>
      <c r="BH26" s="183"/>
      <c r="BI26" s="183"/>
      <c r="BJ26" s="183"/>
      <c r="BK26" s="183"/>
      <c r="BL26" s="183"/>
      <c r="BM26" s="183"/>
      <c r="BN26" s="183"/>
      <c r="BO26" s="183"/>
      <c r="BP26" s="183"/>
      <c r="BQ26" s="183"/>
      <c r="BR26" s="183"/>
      <c r="BS26" s="183"/>
      <c r="BT26" s="183"/>
      <c r="BU26" s="183"/>
      <c r="BV26" s="183"/>
      <c r="BW26" s="183"/>
      <c r="BX26" s="183"/>
      <c r="BY26" s="183"/>
      <c r="BZ26" s="183"/>
      <c r="CA26" s="183"/>
      <c r="CB26" s="183"/>
      <c r="CC26" s="183"/>
      <c r="CD26" s="183"/>
      <c r="CE26" s="183"/>
      <c r="CF26" s="183"/>
      <c r="CG26" s="183"/>
      <c r="CH26" s="183"/>
      <c r="CI26" s="183"/>
      <c r="CJ26" s="183"/>
      <c r="CK26" s="183"/>
      <c r="CL26" s="183"/>
      <c r="CM26" s="183"/>
      <c r="CN26" s="183"/>
      <c r="CO26" s="183"/>
      <c r="CP26" s="183"/>
      <c r="CQ26" s="183"/>
      <c r="CR26" s="183"/>
      <c r="CS26" s="183"/>
      <c r="CT26" s="183"/>
      <c r="CU26" s="183"/>
      <c r="CV26" s="183"/>
      <c r="CW26" s="183"/>
      <c r="CX26" s="183"/>
      <c r="CY26" s="183"/>
      <c r="CZ26" s="183"/>
      <c r="DA26" s="183"/>
      <c r="DB26" s="183"/>
      <c r="DC26" s="183"/>
      <c r="DD26" s="183"/>
      <c r="DE26" s="183"/>
      <c r="DF26" s="183"/>
      <c r="DG26" s="183"/>
      <c r="DH26" s="183"/>
      <c r="DI26" s="183"/>
      <c r="DJ26" s="183"/>
      <c r="DK26" s="183"/>
      <c r="DL26" s="183"/>
      <c r="DM26" s="183"/>
      <c r="DN26" s="183"/>
      <c r="DO26" s="183"/>
      <c r="DP26" s="183"/>
      <c r="DQ26" s="183"/>
      <c r="DR26" s="183"/>
      <c r="DS26" s="183"/>
      <c r="DT26" s="183"/>
      <c r="DU26" s="183"/>
      <c r="DV26" s="183"/>
      <c r="DW26" s="183"/>
      <c r="DX26" s="183"/>
      <c r="DY26" s="183"/>
      <c r="DZ26" s="183"/>
      <c r="EA26" s="183"/>
      <c r="EB26" s="183"/>
      <c r="EC26" s="183"/>
      <c r="ED26" s="183"/>
      <c r="EE26" s="183"/>
      <c r="EF26" s="183"/>
      <c r="EG26" s="183"/>
      <c r="EH26" s="183"/>
      <c r="EI26" s="183"/>
      <c r="EJ26" s="183"/>
      <c r="EK26" s="183"/>
      <c r="EL26" s="183"/>
      <c r="EM26" s="183"/>
      <c r="EN26" s="183"/>
      <c r="EO26" s="183"/>
      <c r="EP26" s="183"/>
      <c r="EQ26" s="183"/>
      <c r="ER26" s="183"/>
      <c r="ES26" s="183"/>
      <c r="ET26" s="183"/>
      <c r="EU26" s="183"/>
      <c r="EV26" s="183"/>
      <c r="EW26" s="183"/>
      <c r="EX26" s="183"/>
      <c r="EY26" s="183"/>
      <c r="EZ26" s="183"/>
      <c r="FA26" s="183"/>
      <c r="FB26" s="183"/>
      <c r="FC26" s="183"/>
      <c r="FD26" s="183"/>
      <c r="FE26" s="183"/>
      <c r="FF26" s="183"/>
      <c r="FG26" s="183"/>
      <c r="FH26" s="183"/>
      <c r="FI26" s="183"/>
      <c r="FJ26" s="183"/>
      <c r="FK26" s="183"/>
      <c r="FL26" s="183"/>
      <c r="FM26" s="183"/>
      <c r="FN26" s="183"/>
      <c r="FO26" s="183"/>
      <c r="FP26" s="183"/>
      <c r="FQ26" s="183"/>
      <c r="FR26" s="183"/>
      <c r="FS26" s="183"/>
      <c r="FT26" s="183"/>
      <c r="FU26" s="183"/>
      <c r="FV26" s="183"/>
      <c r="FW26" s="183"/>
      <c r="FX26" s="183"/>
      <c r="FY26" s="183"/>
      <c r="FZ26" s="183"/>
      <c r="GA26" s="183"/>
      <c r="GB26" s="183"/>
      <c r="GC26" s="183"/>
      <c r="GD26" s="183"/>
      <c r="GE26" s="183"/>
      <c r="GF26" s="183"/>
      <c r="GG26" s="183"/>
      <c r="GH26" s="183"/>
      <c r="GI26" s="183"/>
      <c r="GJ26" s="183"/>
      <c r="GK26" s="183"/>
      <c r="GL26" s="183"/>
      <c r="GM26" s="183"/>
      <c r="GN26" s="183"/>
      <c r="GO26" s="183"/>
      <c r="GP26" s="183"/>
      <c r="GQ26" s="183"/>
      <c r="GR26" s="183"/>
      <c r="GS26" s="183"/>
      <c r="GT26" s="183"/>
      <c r="GU26" s="183"/>
      <c r="GV26" s="183"/>
      <c r="GW26" s="183"/>
      <c r="GX26" s="183"/>
      <c r="GY26" s="183"/>
      <c r="GZ26" s="183"/>
      <c r="HA26" s="183"/>
      <c r="HB26" s="183"/>
      <c r="HC26" s="183"/>
      <c r="HD26" s="183"/>
      <c r="HE26" s="183"/>
      <c r="HF26" s="183"/>
      <c r="HG26" s="183"/>
      <c r="HH26" s="183"/>
      <c r="HI26" s="183"/>
      <c r="HJ26" s="183"/>
      <c r="HK26" s="183"/>
      <c r="HL26" s="183"/>
      <c r="HM26" s="183"/>
      <c r="HN26" s="183"/>
      <c r="HO26" s="183"/>
      <c r="HP26" s="183"/>
      <c r="HQ26" s="183"/>
      <c r="HR26" s="183"/>
      <c r="HS26" s="183"/>
      <c r="HT26" s="183"/>
      <c r="HU26" s="183"/>
      <c r="HV26" s="183"/>
      <c r="HW26" s="183"/>
      <c r="HX26" s="183"/>
      <c r="HY26" s="183"/>
      <c r="HZ26" s="183"/>
      <c r="IA26" s="183"/>
      <c r="IB26" s="183"/>
      <c r="IC26" s="183"/>
      <c r="ID26" s="183"/>
      <c r="IE26" s="183"/>
      <c r="IF26" s="183"/>
    </row>
    <row r="27" spans="1:240" x14ac:dyDescent="0.3">
      <c r="A27" s="248" t="s">
        <v>219</v>
      </c>
      <c r="B27" s="172">
        <v>3365</v>
      </c>
      <c r="C27" s="173" t="str">
        <f>+'[2]Costo Capacitación Electoral'!$C$22</f>
        <v xml:space="preserve">Impresión de Convocatoria </v>
      </c>
      <c r="D27" s="220">
        <v>1</v>
      </c>
      <c r="E27" s="170">
        <f>+'[2]Costo Capacitación Electoral'!$J$22</f>
        <v>40000</v>
      </c>
      <c r="F27" s="170">
        <f t="shared" ref="F27:F28" si="26">D27*E27</f>
        <v>40000</v>
      </c>
      <c r="G27" s="247">
        <v>0</v>
      </c>
      <c r="H27" s="247">
        <f t="shared" ref="H27:P28" si="27">G27</f>
        <v>0</v>
      </c>
      <c r="I27" s="247">
        <f t="shared" si="27"/>
        <v>0</v>
      </c>
      <c r="J27" s="247">
        <f t="shared" si="27"/>
        <v>0</v>
      </c>
      <c r="K27" s="247">
        <f t="shared" si="27"/>
        <v>0</v>
      </c>
      <c r="L27" s="247">
        <f t="shared" si="27"/>
        <v>0</v>
      </c>
      <c r="M27" s="247">
        <f t="shared" si="27"/>
        <v>0</v>
      </c>
      <c r="N27" s="247">
        <v>0</v>
      </c>
      <c r="O27" s="247">
        <f>+F27</f>
        <v>40000</v>
      </c>
      <c r="P27" s="247">
        <v>0</v>
      </c>
      <c r="Q27" s="247">
        <f t="shared" ref="Q27:R28" si="28">P27</f>
        <v>0</v>
      </c>
      <c r="R27" s="247">
        <f t="shared" si="28"/>
        <v>0</v>
      </c>
      <c r="S27" s="219">
        <f t="shared" si="9"/>
        <v>40000</v>
      </c>
    </row>
    <row r="28" spans="1:240" x14ac:dyDescent="0.3">
      <c r="B28" s="172">
        <v>3365</v>
      </c>
      <c r="C28" s="173"/>
      <c r="D28" s="220"/>
      <c r="E28" s="170"/>
      <c r="F28" s="170">
        <f t="shared" si="26"/>
        <v>0</v>
      </c>
      <c r="G28" s="247">
        <f t="shared" ref="G28" si="29">F28/12</f>
        <v>0</v>
      </c>
      <c r="H28" s="247">
        <f t="shared" si="27"/>
        <v>0</v>
      </c>
      <c r="I28" s="247">
        <f t="shared" si="27"/>
        <v>0</v>
      </c>
      <c r="J28" s="247">
        <f t="shared" si="27"/>
        <v>0</v>
      </c>
      <c r="K28" s="247">
        <f t="shared" si="27"/>
        <v>0</v>
      </c>
      <c r="L28" s="247">
        <f t="shared" si="27"/>
        <v>0</v>
      </c>
      <c r="M28" s="247">
        <f t="shared" si="27"/>
        <v>0</v>
      </c>
      <c r="N28" s="247">
        <f t="shared" si="27"/>
        <v>0</v>
      </c>
      <c r="O28" s="247">
        <f t="shared" si="27"/>
        <v>0</v>
      </c>
      <c r="P28" s="247">
        <f t="shared" si="27"/>
        <v>0</v>
      </c>
      <c r="Q28" s="247">
        <f t="shared" si="28"/>
        <v>0</v>
      </c>
      <c r="R28" s="247">
        <f t="shared" si="28"/>
        <v>0</v>
      </c>
      <c r="S28" s="219">
        <f t="shared" si="9"/>
        <v>0</v>
      </c>
    </row>
    <row r="29" spans="1:240" s="182" customFormat="1" ht="41.25" thickBot="1" x14ac:dyDescent="0.35">
      <c r="A29" s="207"/>
      <c r="B29" s="193">
        <v>3611</v>
      </c>
      <c r="C29" s="192" t="s">
        <v>200</v>
      </c>
      <c r="D29" s="191"/>
      <c r="E29" s="191"/>
      <c r="F29" s="174">
        <f>SUM(F30:F31)</f>
        <v>3000</v>
      </c>
      <c r="G29" s="174">
        <f t="shared" ref="G29:R29" si="30">SUM(G30:G31)</f>
        <v>0</v>
      </c>
      <c r="H29" s="174">
        <f t="shared" si="30"/>
        <v>0</v>
      </c>
      <c r="I29" s="174">
        <f t="shared" si="30"/>
        <v>0</v>
      </c>
      <c r="J29" s="174">
        <f t="shared" si="30"/>
        <v>0</v>
      </c>
      <c r="K29" s="174">
        <f t="shared" si="30"/>
        <v>0</v>
      </c>
      <c r="L29" s="174">
        <f t="shared" si="30"/>
        <v>0</v>
      </c>
      <c r="M29" s="174">
        <f t="shared" si="30"/>
        <v>3000</v>
      </c>
      <c r="N29" s="174">
        <f t="shared" si="30"/>
        <v>0</v>
      </c>
      <c r="O29" s="174">
        <f t="shared" si="30"/>
        <v>0</v>
      </c>
      <c r="P29" s="174">
        <f t="shared" si="30"/>
        <v>0</v>
      </c>
      <c r="Q29" s="174">
        <f t="shared" si="30"/>
        <v>0</v>
      </c>
      <c r="R29" s="174">
        <f t="shared" si="30"/>
        <v>0</v>
      </c>
      <c r="S29" s="174">
        <f t="shared" si="9"/>
        <v>3000</v>
      </c>
      <c r="T29" s="184"/>
      <c r="U29" s="183"/>
      <c r="V29" s="183"/>
      <c r="W29" s="183"/>
      <c r="X29" s="183"/>
      <c r="Y29" s="183"/>
      <c r="Z29" s="183"/>
      <c r="AA29" s="183"/>
      <c r="AB29" s="183"/>
      <c r="AC29" s="183"/>
      <c r="AD29" s="183"/>
      <c r="AE29" s="183"/>
      <c r="AF29" s="183"/>
      <c r="AG29" s="183"/>
      <c r="AH29" s="183"/>
      <c r="AI29" s="183"/>
      <c r="AJ29" s="183"/>
      <c r="AK29" s="183"/>
      <c r="AL29" s="183"/>
      <c r="AM29" s="183"/>
      <c r="AN29" s="183"/>
      <c r="AO29" s="183"/>
      <c r="AP29" s="183"/>
      <c r="AQ29" s="183"/>
      <c r="AR29" s="183"/>
      <c r="AS29" s="183"/>
      <c r="AT29" s="183"/>
      <c r="AU29" s="183"/>
      <c r="AV29" s="183"/>
      <c r="AW29" s="183"/>
      <c r="AX29" s="183"/>
      <c r="AY29" s="183"/>
      <c r="AZ29" s="183"/>
      <c r="BA29" s="183"/>
      <c r="BB29" s="183"/>
      <c r="BC29" s="183"/>
      <c r="BD29" s="183"/>
      <c r="BE29" s="183"/>
      <c r="BF29" s="183"/>
      <c r="BG29" s="183"/>
      <c r="BH29" s="183"/>
      <c r="BI29" s="183"/>
      <c r="BJ29" s="183"/>
      <c r="BK29" s="183"/>
      <c r="BL29" s="183"/>
      <c r="BM29" s="183"/>
      <c r="BN29" s="183"/>
      <c r="BO29" s="183"/>
      <c r="BP29" s="183"/>
      <c r="BQ29" s="183"/>
      <c r="BR29" s="183"/>
      <c r="BS29" s="183"/>
      <c r="BT29" s="183"/>
      <c r="BU29" s="183"/>
      <c r="BV29" s="183"/>
      <c r="BW29" s="183"/>
      <c r="BX29" s="183"/>
      <c r="BY29" s="183"/>
      <c r="BZ29" s="183"/>
      <c r="CA29" s="183"/>
      <c r="CB29" s="183"/>
      <c r="CC29" s="183"/>
      <c r="CD29" s="183"/>
      <c r="CE29" s="183"/>
      <c r="CF29" s="183"/>
      <c r="CG29" s="183"/>
      <c r="CH29" s="183"/>
      <c r="CI29" s="183"/>
      <c r="CJ29" s="183"/>
      <c r="CK29" s="183"/>
      <c r="CL29" s="183"/>
      <c r="CM29" s="183"/>
      <c r="CN29" s="183"/>
      <c r="CO29" s="183"/>
      <c r="CP29" s="183"/>
      <c r="CQ29" s="183"/>
      <c r="CR29" s="183"/>
      <c r="CS29" s="183"/>
      <c r="CT29" s="183"/>
      <c r="CU29" s="183"/>
      <c r="CV29" s="183"/>
      <c r="CW29" s="183"/>
      <c r="CX29" s="183"/>
      <c r="CY29" s="183"/>
      <c r="CZ29" s="183"/>
      <c r="DA29" s="183"/>
      <c r="DB29" s="183"/>
      <c r="DC29" s="183"/>
      <c r="DD29" s="183"/>
      <c r="DE29" s="183"/>
      <c r="DF29" s="183"/>
      <c r="DG29" s="183"/>
      <c r="DH29" s="183"/>
      <c r="DI29" s="183"/>
      <c r="DJ29" s="183"/>
      <c r="DK29" s="183"/>
      <c r="DL29" s="183"/>
      <c r="DM29" s="183"/>
      <c r="DN29" s="183"/>
      <c r="DO29" s="183"/>
      <c r="DP29" s="183"/>
      <c r="DQ29" s="183"/>
      <c r="DR29" s="183"/>
      <c r="DS29" s="183"/>
      <c r="DT29" s="183"/>
      <c r="DU29" s="183"/>
      <c r="DV29" s="183"/>
      <c r="DW29" s="183"/>
      <c r="DX29" s="183"/>
      <c r="DY29" s="183"/>
      <c r="DZ29" s="183"/>
      <c r="EA29" s="183"/>
      <c r="EB29" s="183"/>
      <c r="EC29" s="183"/>
      <c r="ED29" s="183"/>
      <c r="EE29" s="183"/>
      <c r="EF29" s="183"/>
      <c r="EG29" s="183"/>
      <c r="EH29" s="183"/>
      <c r="EI29" s="183"/>
      <c r="EJ29" s="183"/>
      <c r="EK29" s="183"/>
      <c r="EL29" s="183"/>
      <c r="EM29" s="183"/>
      <c r="EN29" s="183"/>
      <c r="EO29" s="183"/>
      <c r="EP29" s="183"/>
      <c r="EQ29" s="183"/>
      <c r="ER29" s="183"/>
      <c r="ES29" s="183"/>
      <c r="ET29" s="183"/>
      <c r="EU29" s="183"/>
      <c r="EV29" s="183"/>
      <c r="EW29" s="183"/>
      <c r="EX29" s="183"/>
      <c r="EY29" s="183"/>
      <c r="EZ29" s="183"/>
      <c r="FA29" s="183"/>
      <c r="FB29" s="183"/>
      <c r="FC29" s="183"/>
      <c r="FD29" s="183"/>
      <c r="FE29" s="183"/>
      <c r="FF29" s="183"/>
      <c r="FG29" s="183"/>
      <c r="FH29" s="183"/>
      <c r="FI29" s="183"/>
      <c r="FJ29" s="183"/>
      <c r="FK29" s="183"/>
      <c r="FL29" s="183"/>
      <c r="FM29" s="183"/>
      <c r="FN29" s="183"/>
      <c r="FO29" s="183"/>
      <c r="FP29" s="183"/>
      <c r="FQ29" s="183"/>
      <c r="FR29" s="183"/>
      <c r="FS29" s="183"/>
      <c r="FT29" s="183"/>
      <c r="FU29" s="183"/>
      <c r="FV29" s="183"/>
      <c r="FW29" s="183"/>
      <c r="FX29" s="183"/>
      <c r="FY29" s="183"/>
      <c r="FZ29" s="183"/>
      <c r="GA29" s="183"/>
      <c r="GB29" s="183"/>
      <c r="GC29" s="183"/>
      <c r="GD29" s="183"/>
      <c r="GE29" s="183"/>
      <c r="GF29" s="183"/>
      <c r="GG29" s="183"/>
      <c r="GH29" s="183"/>
      <c r="GI29" s="183"/>
      <c r="GJ29" s="183"/>
      <c r="GK29" s="183"/>
      <c r="GL29" s="183"/>
      <c r="GM29" s="183"/>
      <c r="GN29" s="183"/>
      <c r="GO29" s="183"/>
      <c r="GP29" s="183"/>
      <c r="GQ29" s="183"/>
      <c r="GR29" s="183"/>
      <c r="GS29" s="183"/>
      <c r="GT29" s="183"/>
      <c r="GU29" s="183"/>
      <c r="GV29" s="183"/>
      <c r="GW29" s="183"/>
      <c r="GX29" s="183"/>
      <c r="GY29" s="183"/>
      <c r="GZ29" s="183"/>
      <c r="HA29" s="183"/>
      <c r="HB29" s="183"/>
      <c r="HC29" s="183"/>
      <c r="HD29" s="183"/>
      <c r="HE29" s="183"/>
      <c r="HF29" s="183"/>
      <c r="HG29" s="183"/>
      <c r="HH29" s="183"/>
      <c r="HI29" s="183"/>
      <c r="HJ29" s="183"/>
      <c r="HK29" s="183"/>
      <c r="HL29" s="183"/>
      <c r="HM29" s="183"/>
      <c r="HN29" s="183"/>
      <c r="HO29" s="183"/>
      <c r="HP29" s="183"/>
      <c r="HQ29" s="183"/>
      <c r="HR29" s="183"/>
      <c r="HS29" s="183"/>
      <c r="HT29" s="183"/>
      <c r="HU29" s="183"/>
      <c r="HV29" s="183"/>
      <c r="HW29" s="183"/>
      <c r="HX29" s="183"/>
      <c r="HY29" s="183"/>
      <c r="HZ29" s="183"/>
      <c r="IA29" s="183"/>
      <c r="IB29" s="183"/>
      <c r="IC29" s="183"/>
      <c r="ID29" s="183"/>
      <c r="IE29" s="183"/>
      <c r="IF29" s="183"/>
    </row>
    <row r="30" spans="1:240" x14ac:dyDescent="0.3">
      <c r="A30" s="248" t="s">
        <v>223</v>
      </c>
      <c r="B30" s="172">
        <v>3611</v>
      </c>
      <c r="C30" s="173" t="str">
        <f>+'[2]Costo Capacitación Electoral'!$C$56</f>
        <v>Impresión de documentos</v>
      </c>
      <c r="D30" s="220">
        <v>1</v>
      </c>
      <c r="E30" s="170">
        <f>+'[2]Costo Capacitación Electoral'!$J$56</f>
        <v>3000</v>
      </c>
      <c r="F30" s="170">
        <f t="shared" ref="F30:F31" si="31">D30*E30</f>
        <v>3000</v>
      </c>
      <c r="G30" s="247">
        <v>0</v>
      </c>
      <c r="H30" s="247">
        <f t="shared" ref="H30:N31" si="32">G30</f>
        <v>0</v>
      </c>
      <c r="I30" s="247">
        <f t="shared" si="32"/>
        <v>0</v>
      </c>
      <c r="J30" s="247">
        <f t="shared" si="32"/>
        <v>0</v>
      </c>
      <c r="K30" s="247">
        <f t="shared" si="32"/>
        <v>0</v>
      </c>
      <c r="L30" s="247">
        <f t="shared" si="32"/>
        <v>0</v>
      </c>
      <c r="M30" s="247">
        <f>+F30</f>
        <v>3000</v>
      </c>
      <c r="N30" s="247">
        <v>0</v>
      </c>
      <c r="O30" s="247">
        <f t="shared" ref="O30:R31" si="33">N30</f>
        <v>0</v>
      </c>
      <c r="P30" s="247">
        <f t="shared" si="33"/>
        <v>0</v>
      </c>
      <c r="Q30" s="247">
        <f t="shared" si="33"/>
        <v>0</v>
      </c>
      <c r="R30" s="247">
        <f t="shared" si="33"/>
        <v>0</v>
      </c>
      <c r="S30" s="219">
        <f t="shared" si="9"/>
        <v>3000</v>
      </c>
    </row>
    <row r="31" spans="1:240" x14ac:dyDescent="0.3">
      <c r="B31" s="172"/>
      <c r="C31" s="173"/>
      <c r="D31" s="220"/>
      <c r="E31" s="170"/>
      <c r="F31" s="170">
        <f t="shared" si="31"/>
        <v>0</v>
      </c>
      <c r="G31" s="247">
        <f t="shared" ref="G31" si="34">F31/12</f>
        <v>0</v>
      </c>
      <c r="H31" s="247">
        <f t="shared" si="32"/>
        <v>0</v>
      </c>
      <c r="I31" s="247">
        <f t="shared" si="32"/>
        <v>0</v>
      </c>
      <c r="J31" s="247">
        <f t="shared" si="32"/>
        <v>0</v>
      </c>
      <c r="K31" s="247">
        <f t="shared" si="32"/>
        <v>0</v>
      </c>
      <c r="L31" s="247">
        <f t="shared" si="32"/>
        <v>0</v>
      </c>
      <c r="M31" s="247">
        <f t="shared" si="32"/>
        <v>0</v>
      </c>
      <c r="N31" s="247">
        <f t="shared" si="32"/>
        <v>0</v>
      </c>
      <c r="O31" s="247">
        <f t="shared" si="33"/>
        <v>0</v>
      </c>
      <c r="P31" s="247">
        <f t="shared" si="33"/>
        <v>0</v>
      </c>
      <c r="Q31" s="247">
        <f t="shared" si="33"/>
        <v>0</v>
      </c>
      <c r="R31" s="247">
        <f t="shared" si="33"/>
        <v>0</v>
      </c>
      <c r="S31" s="219">
        <f t="shared" si="9"/>
        <v>0</v>
      </c>
    </row>
    <row r="32" spans="1:240" s="182" customFormat="1" ht="18.600000000000001" customHeight="1" thickBot="1" x14ac:dyDescent="0.35">
      <c r="A32" s="207"/>
      <c r="B32" s="193">
        <v>3711</v>
      </c>
      <c r="C32" s="221" t="s">
        <v>199</v>
      </c>
      <c r="D32" s="191"/>
      <c r="E32" s="191"/>
      <c r="F32" s="174">
        <f>SUM(F33:F34)</f>
        <v>34500</v>
      </c>
      <c r="G32" s="174">
        <f t="shared" ref="G32:R32" si="35">SUM(G33:G34)</f>
        <v>0</v>
      </c>
      <c r="H32" s="174">
        <f t="shared" si="35"/>
        <v>14500</v>
      </c>
      <c r="I32" s="174">
        <f t="shared" si="35"/>
        <v>0</v>
      </c>
      <c r="J32" s="174">
        <f t="shared" si="35"/>
        <v>10000</v>
      </c>
      <c r="K32" s="174">
        <f t="shared" si="35"/>
        <v>10000</v>
      </c>
      <c r="L32" s="174">
        <f t="shared" si="35"/>
        <v>0</v>
      </c>
      <c r="M32" s="174">
        <f t="shared" si="35"/>
        <v>0</v>
      </c>
      <c r="N32" s="174">
        <f t="shared" si="35"/>
        <v>0</v>
      </c>
      <c r="O32" s="174">
        <f t="shared" si="35"/>
        <v>0</v>
      </c>
      <c r="P32" s="174">
        <f t="shared" si="35"/>
        <v>0</v>
      </c>
      <c r="Q32" s="174">
        <f t="shared" si="35"/>
        <v>0</v>
      </c>
      <c r="R32" s="174">
        <f t="shared" si="35"/>
        <v>0</v>
      </c>
      <c r="S32" s="174">
        <f t="shared" si="9"/>
        <v>34500</v>
      </c>
      <c r="T32" s="184"/>
      <c r="U32" s="183"/>
      <c r="V32" s="183"/>
      <c r="W32" s="183"/>
      <c r="X32" s="183"/>
      <c r="Y32" s="183"/>
      <c r="Z32" s="183"/>
      <c r="AA32" s="183"/>
      <c r="AB32" s="183"/>
      <c r="AC32" s="183"/>
      <c r="AD32" s="183"/>
      <c r="AE32" s="183"/>
      <c r="AF32" s="183"/>
      <c r="AG32" s="183"/>
      <c r="AH32" s="183"/>
      <c r="AI32" s="183"/>
      <c r="AJ32" s="183"/>
      <c r="AK32" s="183"/>
      <c r="AL32" s="183"/>
      <c r="AM32" s="183"/>
      <c r="AN32" s="183"/>
      <c r="AO32" s="183"/>
      <c r="AP32" s="183"/>
      <c r="AQ32" s="183"/>
      <c r="AR32" s="183"/>
      <c r="AS32" s="183"/>
      <c r="AT32" s="183"/>
      <c r="AU32" s="183"/>
      <c r="AV32" s="183"/>
      <c r="AW32" s="183"/>
      <c r="AX32" s="183"/>
      <c r="AY32" s="183"/>
      <c r="AZ32" s="183"/>
      <c r="BA32" s="183"/>
      <c r="BB32" s="183"/>
      <c r="BC32" s="183"/>
      <c r="BD32" s="183"/>
      <c r="BE32" s="183"/>
      <c r="BF32" s="183"/>
      <c r="BG32" s="183"/>
      <c r="BH32" s="183"/>
      <c r="BI32" s="183"/>
      <c r="BJ32" s="183"/>
      <c r="BK32" s="183"/>
      <c r="BL32" s="183"/>
      <c r="BM32" s="183"/>
      <c r="BN32" s="183"/>
      <c r="BO32" s="183"/>
      <c r="BP32" s="183"/>
      <c r="BQ32" s="183"/>
      <c r="BR32" s="183"/>
      <c r="BS32" s="183"/>
      <c r="BT32" s="183"/>
      <c r="BU32" s="183"/>
      <c r="BV32" s="183"/>
      <c r="BW32" s="183"/>
      <c r="BX32" s="183"/>
      <c r="BY32" s="183"/>
      <c r="BZ32" s="183"/>
      <c r="CA32" s="183"/>
      <c r="CB32" s="183"/>
      <c r="CC32" s="183"/>
      <c r="CD32" s="183"/>
      <c r="CE32" s="183"/>
      <c r="CF32" s="183"/>
      <c r="CG32" s="183"/>
      <c r="CH32" s="183"/>
      <c r="CI32" s="183"/>
      <c r="CJ32" s="183"/>
      <c r="CK32" s="183"/>
      <c r="CL32" s="183"/>
      <c r="CM32" s="183"/>
      <c r="CN32" s="183"/>
      <c r="CO32" s="183"/>
      <c r="CP32" s="183"/>
      <c r="CQ32" s="183"/>
      <c r="CR32" s="183"/>
      <c r="CS32" s="183"/>
      <c r="CT32" s="183"/>
      <c r="CU32" s="183"/>
      <c r="CV32" s="183"/>
      <c r="CW32" s="183"/>
      <c r="CX32" s="183"/>
      <c r="CY32" s="183"/>
      <c r="CZ32" s="183"/>
      <c r="DA32" s="183"/>
      <c r="DB32" s="183"/>
      <c r="DC32" s="183"/>
      <c r="DD32" s="183"/>
      <c r="DE32" s="183"/>
      <c r="DF32" s="183"/>
      <c r="DG32" s="183"/>
      <c r="DH32" s="183"/>
      <c r="DI32" s="183"/>
      <c r="DJ32" s="183"/>
      <c r="DK32" s="183"/>
      <c r="DL32" s="183"/>
      <c r="DM32" s="183"/>
      <c r="DN32" s="183"/>
      <c r="DO32" s="183"/>
      <c r="DP32" s="183"/>
      <c r="DQ32" s="183"/>
      <c r="DR32" s="183"/>
      <c r="DS32" s="183"/>
      <c r="DT32" s="183"/>
      <c r="DU32" s="183"/>
      <c r="DV32" s="183"/>
      <c r="DW32" s="183"/>
      <c r="DX32" s="183"/>
      <c r="DY32" s="183"/>
      <c r="DZ32" s="183"/>
      <c r="EA32" s="183"/>
      <c r="EB32" s="183"/>
      <c r="EC32" s="183"/>
      <c r="ED32" s="183"/>
      <c r="EE32" s="183"/>
      <c r="EF32" s="183"/>
      <c r="EG32" s="183"/>
      <c r="EH32" s="183"/>
      <c r="EI32" s="183"/>
      <c r="EJ32" s="183"/>
      <c r="EK32" s="183"/>
      <c r="EL32" s="183"/>
      <c r="EM32" s="183"/>
      <c r="EN32" s="183"/>
      <c r="EO32" s="183"/>
      <c r="EP32" s="183"/>
      <c r="EQ32" s="183"/>
      <c r="ER32" s="183"/>
      <c r="ES32" s="183"/>
      <c r="ET32" s="183"/>
      <c r="EU32" s="183"/>
      <c r="EV32" s="183"/>
      <c r="EW32" s="183"/>
      <c r="EX32" s="183"/>
      <c r="EY32" s="183"/>
      <c r="EZ32" s="183"/>
      <c r="FA32" s="183"/>
      <c r="FB32" s="183"/>
      <c r="FC32" s="183"/>
      <c r="FD32" s="183"/>
      <c r="FE32" s="183"/>
      <c r="FF32" s="183"/>
      <c r="FG32" s="183"/>
      <c r="FH32" s="183"/>
      <c r="FI32" s="183"/>
      <c r="FJ32" s="183"/>
      <c r="FK32" s="183"/>
      <c r="FL32" s="183"/>
      <c r="FM32" s="183"/>
      <c r="FN32" s="183"/>
      <c r="FO32" s="183"/>
      <c r="FP32" s="183"/>
      <c r="FQ32" s="183"/>
      <c r="FR32" s="183"/>
      <c r="FS32" s="183"/>
      <c r="FT32" s="183"/>
      <c r="FU32" s="183"/>
      <c r="FV32" s="183"/>
      <c r="FW32" s="183"/>
      <c r="FX32" s="183"/>
      <c r="FY32" s="183"/>
      <c r="FZ32" s="183"/>
      <c r="GA32" s="183"/>
      <c r="GB32" s="183"/>
      <c r="GC32" s="183"/>
      <c r="GD32" s="183"/>
      <c r="GE32" s="183"/>
      <c r="GF32" s="183"/>
      <c r="GG32" s="183"/>
      <c r="GH32" s="183"/>
      <c r="GI32" s="183"/>
      <c r="GJ32" s="183"/>
      <c r="GK32" s="183"/>
      <c r="GL32" s="183"/>
      <c r="GM32" s="183"/>
      <c r="GN32" s="183"/>
      <c r="GO32" s="183"/>
      <c r="GP32" s="183"/>
      <c r="GQ32" s="183"/>
      <c r="GR32" s="183"/>
      <c r="GS32" s="183"/>
      <c r="GT32" s="183"/>
      <c r="GU32" s="183"/>
      <c r="GV32" s="183"/>
      <c r="GW32" s="183"/>
      <c r="GX32" s="183"/>
      <c r="GY32" s="183"/>
      <c r="GZ32" s="183"/>
      <c r="HA32" s="183"/>
      <c r="HB32" s="183"/>
      <c r="HC32" s="183"/>
      <c r="HD32" s="183"/>
      <c r="HE32" s="183"/>
      <c r="HF32" s="183"/>
      <c r="HG32" s="183"/>
      <c r="HH32" s="183"/>
      <c r="HI32" s="183"/>
      <c r="HJ32" s="183"/>
      <c r="HK32" s="183"/>
      <c r="HL32" s="183"/>
      <c r="HM32" s="183"/>
      <c r="HN32" s="183"/>
      <c r="HO32" s="183"/>
      <c r="HP32" s="183"/>
      <c r="HQ32" s="183"/>
      <c r="HR32" s="183"/>
      <c r="HS32" s="183"/>
      <c r="HT32" s="183"/>
      <c r="HU32" s="183"/>
      <c r="HV32" s="183"/>
      <c r="HW32" s="183"/>
      <c r="HX32" s="183"/>
      <c r="HY32" s="183"/>
      <c r="HZ32" s="183"/>
      <c r="IA32" s="183"/>
      <c r="IB32" s="183"/>
      <c r="IC32" s="183"/>
      <c r="ID32" s="183"/>
      <c r="IE32" s="183"/>
      <c r="IF32" s="183"/>
    </row>
    <row r="33" spans="1:240" x14ac:dyDescent="0.3">
      <c r="A33" s="248" t="s">
        <v>222</v>
      </c>
      <c r="B33" s="172">
        <v>3711</v>
      </c>
      <c r="C33" s="173" t="str">
        <f>+'[2]Costo Capacitación Electoral'!$G$18</f>
        <v>Transporte aéreo viaje redondo para 2 personas para 3 visita a nivel nacional</v>
      </c>
      <c r="D33" s="220">
        <v>1</v>
      </c>
      <c r="E33" s="170">
        <f>+'[2]Costo Capacitación Electoral'!$I$18</f>
        <v>30000</v>
      </c>
      <c r="F33" s="170">
        <f t="shared" ref="F33:F34" si="36">D33*E33</f>
        <v>30000</v>
      </c>
      <c r="G33" s="247">
        <v>0</v>
      </c>
      <c r="H33" s="247">
        <f>+F33/3</f>
        <v>10000</v>
      </c>
      <c r="I33" s="247">
        <v>0</v>
      </c>
      <c r="J33" s="247">
        <f>+H33</f>
        <v>10000</v>
      </c>
      <c r="K33" s="247">
        <f t="shared" ref="K33:L34" si="37">J33</f>
        <v>10000</v>
      </c>
      <c r="L33" s="247">
        <v>0</v>
      </c>
      <c r="M33" s="247">
        <f t="shared" ref="M33:R34" si="38">L33</f>
        <v>0</v>
      </c>
      <c r="N33" s="247">
        <f t="shared" si="38"/>
        <v>0</v>
      </c>
      <c r="O33" s="247">
        <f t="shared" si="38"/>
        <v>0</v>
      </c>
      <c r="P33" s="247">
        <f t="shared" si="38"/>
        <v>0</v>
      </c>
      <c r="Q33" s="247">
        <f t="shared" si="38"/>
        <v>0</v>
      </c>
      <c r="R33" s="247">
        <f t="shared" si="38"/>
        <v>0</v>
      </c>
      <c r="S33" s="219">
        <f t="shared" si="9"/>
        <v>30000</v>
      </c>
    </row>
    <row r="34" spans="1:240" x14ac:dyDescent="0.3">
      <c r="A34" s="248" t="s">
        <v>220</v>
      </c>
      <c r="B34" s="172">
        <v>3711</v>
      </c>
      <c r="C34" s="173" t="str">
        <f>+'[2]Costo Capacitación Electoral'!$G$52</f>
        <v>Boleto de Avión</v>
      </c>
      <c r="D34" s="220">
        <v>1</v>
      </c>
      <c r="E34" s="170">
        <f>+'[2]Costo Capacitación Electoral'!$J$52</f>
        <v>4500</v>
      </c>
      <c r="F34" s="170">
        <f t="shared" si="36"/>
        <v>4500</v>
      </c>
      <c r="G34" s="247">
        <v>0</v>
      </c>
      <c r="H34" s="247">
        <f>+F34</f>
        <v>4500</v>
      </c>
      <c r="I34" s="247">
        <v>0</v>
      </c>
      <c r="J34" s="247">
        <f t="shared" ref="J34" si="39">I34</f>
        <v>0</v>
      </c>
      <c r="K34" s="247">
        <f t="shared" si="37"/>
        <v>0</v>
      </c>
      <c r="L34" s="247">
        <f t="shared" si="37"/>
        <v>0</v>
      </c>
      <c r="M34" s="247">
        <f t="shared" si="38"/>
        <v>0</v>
      </c>
      <c r="N34" s="247">
        <f t="shared" si="38"/>
        <v>0</v>
      </c>
      <c r="O34" s="247">
        <f t="shared" si="38"/>
        <v>0</v>
      </c>
      <c r="P34" s="247">
        <v>0</v>
      </c>
      <c r="Q34" s="247">
        <f t="shared" si="38"/>
        <v>0</v>
      </c>
      <c r="R34" s="247">
        <v>0</v>
      </c>
      <c r="S34" s="219">
        <f t="shared" si="9"/>
        <v>4500</v>
      </c>
    </row>
    <row r="35" spans="1:240" s="182" customFormat="1" ht="18.600000000000001" customHeight="1" thickBot="1" x14ac:dyDescent="0.35">
      <c r="A35" s="207"/>
      <c r="B35" s="193">
        <v>3721</v>
      </c>
      <c r="C35" s="221" t="s">
        <v>198</v>
      </c>
      <c r="D35" s="191"/>
      <c r="E35" s="191"/>
      <c r="F35" s="174">
        <f>SUM(F36:F37)</f>
        <v>10809</v>
      </c>
      <c r="G35" s="174">
        <f t="shared" ref="G35:R35" si="40">SUM(G36:G37)</f>
        <v>0</v>
      </c>
      <c r="H35" s="174">
        <f t="shared" si="40"/>
        <v>4142.3333333333339</v>
      </c>
      <c r="I35" s="174">
        <f t="shared" si="40"/>
        <v>0</v>
      </c>
      <c r="J35" s="174">
        <f t="shared" si="40"/>
        <v>3333.3333333333335</v>
      </c>
      <c r="K35" s="174">
        <f t="shared" si="40"/>
        <v>3333.3333333333335</v>
      </c>
      <c r="L35" s="174">
        <f t="shared" si="40"/>
        <v>0</v>
      </c>
      <c r="M35" s="174">
        <f t="shared" si="40"/>
        <v>0</v>
      </c>
      <c r="N35" s="174">
        <f t="shared" si="40"/>
        <v>0</v>
      </c>
      <c r="O35" s="174">
        <f t="shared" si="40"/>
        <v>0</v>
      </c>
      <c r="P35" s="174">
        <f t="shared" si="40"/>
        <v>0</v>
      </c>
      <c r="Q35" s="174">
        <f t="shared" si="40"/>
        <v>0</v>
      </c>
      <c r="R35" s="174">
        <f t="shared" si="40"/>
        <v>0</v>
      </c>
      <c r="S35" s="174">
        <f t="shared" si="9"/>
        <v>10809.000000000002</v>
      </c>
      <c r="T35" s="184"/>
      <c r="U35" s="183"/>
      <c r="V35" s="183"/>
      <c r="W35" s="183"/>
      <c r="X35" s="183"/>
      <c r="Y35" s="183"/>
      <c r="Z35" s="183"/>
      <c r="AA35" s="183"/>
      <c r="AB35" s="183"/>
      <c r="AC35" s="183"/>
      <c r="AD35" s="183"/>
      <c r="AE35" s="183"/>
      <c r="AF35" s="183"/>
      <c r="AG35" s="183"/>
      <c r="AH35" s="183"/>
      <c r="AI35" s="183"/>
      <c r="AJ35" s="183"/>
      <c r="AK35" s="183"/>
      <c r="AL35" s="183"/>
      <c r="AM35" s="183"/>
      <c r="AN35" s="183"/>
      <c r="AO35" s="183"/>
      <c r="AP35" s="183"/>
      <c r="AQ35" s="183"/>
      <c r="AR35" s="183"/>
      <c r="AS35" s="183"/>
      <c r="AT35" s="183"/>
      <c r="AU35" s="183"/>
      <c r="AV35" s="183"/>
      <c r="AW35" s="183"/>
      <c r="AX35" s="183"/>
      <c r="AY35" s="183"/>
      <c r="AZ35" s="183"/>
      <c r="BA35" s="183"/>
      <c r="BB35" s="183"/>
      <c r="BC35" s="183"/>
      <c r="BD35" s="183"/>
      <c r="BE35" s="183"/>
      <c r="BF35" s="183"/>
      <c r="BG35" s="183"/>
      <c r="BH35" s="183"/>
      <c r="BI35" s="183"/>
      <c r="BJ35" s="183"/>
      <c r="BK35" s="183"/>
      <c r="BL35" s="183"/>
      <c r="BM35" s="183"/>
      <c r="BN35" s="183"/>
      <c r="BO35" s="183"/>
      <c r="BP35" s="183"/>
      <c r="BQ35" s="183"/>
      <c r="BR35" s="183"/>
      <c r="BS35" s="183"/>
      <c r="BT35" s="183"/>
      <c r="BU35" s="183"/>
      <c r="BV35" s="183"/>
      <c r="BW35" s="183"/>
      <c r="BX35" s="183"/>
      <c r="BY35" s="183"/>
      <c r="BZ35" s="183"/>
      <c r="CA35" s="183"/>
      <c r="CB35" s="183"/>
      <c r="CC35" s="183"/>
      <c r="CD35" s="183"/>
      <c r="CE35" s="183"/>
      <c r="CF35" s="183"/>
      <c r="CG35" s="183"/>
      <c r="CH35" s="183"/>
      <c r="CI35" s="183"/>
      <c r="CJ35" s="183"/>
      <c r="CK35" s="183"/>
      <c r="CL35" s="183"/>
      <c r="CM35" s="183"/>
      <c r="CN35" s="183"/>
      <c r="CO35" s="183"/>
      <c r="CP35" s="183"/>
      <c r="CQ35" s="183"/>
      <c r="CR35" s="183"/>
      <c r="CS35" s="183"/>
      <c r="CT35" s="183"/>
      <c r="CU35" s="183"/>
      <c r="CV35" s="183"/>
      <c r="CW35" s="183"/>
      <c r="CX35" s="183"/>
      <c r="CY35" s="183"/>
      <c r="CZ35" s="183"/>
      <c r="DA35" s="183"/>
      <c r="DB35" s="183"/>
      <c r="DC35" s="183"/>
      <c r="DD35" s="183"/>
      <c r="DE35" s="183"/>
      <c r="DF35" s="183"/>
      <c r="DG35" s="183"/>
      <c r="DH35" s="183"/>
      <c r="DI35" s="183"/>
      <c r="DJ35" s="183"/>
      <c r="DK35" s="183"/>
      <c r="DL35" s="183"/>
      <c r="DM35" s="183"/>
      <c r="DN35" s="183"/>
      <c r="DO35" s="183"/>
      <c r="DP35" s="183"/>
      <c r="DQ35" s="183"/>
      <c r="DR35" s="183"/>
      <c r="DS35" s="183"/>
      <c r="DT35" s="183"/>
      <c r="DU35" s="183"/>
      <c r="DV35" s="183"/>
      <c r="DW35" s="183"/>
      <c r="DX35" s="183"/>
      <c r="DY35" s="183"/>
      <c r="DZ35" s="183"/>
      <c r="EA35" s="183"/>
      <c r="EB35" s="183"/>
      <c r="EC35" s="183"/>
      <c r="ED35" s="183"/>
      <c r="EE35" s="183"/>
      <c r="EF35" s="183"/>
      <c r="EG35" s="183"/>
      <c r="EH35" s="183"/>
      <c r="EI35" s="183"/>
      <c r="EJ35" s="183"/>
      <c r="EK35" s="183"/>
      <c r="EL35" s="183"/>
      <c r="EM35" s="183"/>
      <c r="EN35" s="183"/>
      <c r="EO35" s="183"/>
      <c r="EP35" s="183"/>
      <c r="EQ35" s="183"/>
      <c r="ER35" s="183"/>
      <c r="ES35" s="183"/>
      <c r="ET35" s="183"/>
      <c r="EU35" s="183"/>
      <c r="EV35" s="183"/>
      <c r="EW35" s="183"/>
      <c r="EX35" s="183"/>
      <c r="EY35" s="183"/>
      <c r="EZ35" s="183"/>
      <c r="FA35" s="183"/>
      <c r="FB35" s="183"/>
      <c r="FC35" s="183"/>
      <c r="FD35" s="183"/>
      <c r="FE35" s="183"/>
      <c r="FF35" s="183"/>
      <c r="FG35" s="183"/>
      <c r="FH35" s="183"/>
      <c r="FI35" s="183"/>
      <c r="FJ35" s="183"/>
      <c r="FK35" s="183"/>
      <c r="FL35" s="183"/>
      <c r="FM35" s="183"/>
      <c r="FN35" s="183"/>
      <c r="FO35" s="183"/>
      <c r="FP35" s="183"/>
      <c r="FQ35" s="183"/>
      <c r="FR35" s="183"/>
      <c r="FS35" s="183"/>
      <c r="FT35" s="183"/>
      <c r="FU35" s="183"/>
      <c r="FV35" s="183"/>
      <c r="FW35" s="183"/>
      <c r="FX35" s="183"/>
      <c r="FY35" s="183"/>
      <c r="FZ35" s="183"/>
      <c r="GA35" s="183"/>
      <c r="GB35" s="183"/>
      <c r="GC35" s="183"/>
      <c r="GD35" s="183"/>
      <c r="GE35" s="183"/>
      <c r="GF35" s="183"/>
      <c r="GG35" s="183"/>
      <c r="GH35" s="183"/>
      <c r="GI35" s="183"/>
      <c r="GJ35" s="183"/>
      <c r="GK35" s="183"/>
      <c r="GL35" s="183"/>
      <c r="GM35" s="183"/>
      <c r="GN35" s="183"/>
      <c r="GO35" s="183"/>
      <c r="GP35" s="183"/>
      <c r="GQ35" s="183"/>
      <c r="GR35" s="183"/>
      <c r="GS35" s="183"/>
      <c r="GT35" s="183"/>
      <c r="GU35" s="183"/>
      <c r="GV35" s="183"/>
      <c r="GW35" s="183"/>
      <c r="GX35" s="183"/>
      <c r="GY35" s="183"/>
      <c r="GZ35" s="183"/>
      <c r="HA35" s="183"/>
      <c r="HB35" s="183"/>
      <c r="HC35" s="183"/>
      <c r="HD35" s="183"/>
      <c r="HE35" s="183"/>
      <c r="HF35" s="183"/>
      <c r="HG35" s="183"/>
      <c r="HH35" s="183"/>
      <c r="HI35" s="183"/>
      <c r="HJ35" s="183"/>
      <c r="HK35" s="183"/>
      <c r="HL35" s="183"/>
      <c r="HM35" s="183"/>
      <c r="HN35" s="183"/>
      <c r="HO35" s="183"/>
      <c r="HP35" s="183"/>
      <c r="HQ35" s="183"/>
      <c r="HR35" s="183"/>
      <c r="HS35" s="183"/>
      <c r="HT35" s="183"/>
      <c r="HU35" s="183"/>
      <c r="HV35" s="183"/>
      <c r="HW35" s="183"/>
      <c r="HX35" s="183"/>
      <c r="HY35" s="183"/>
      <c r="HZ35" s="183"/>
      <c r="IA35" s="183"/>
      <c r="IB35" s="183"/>
      <c r="IC35" s="183"/>
      <c r="ID35" s="183"/>
      <c r="IE35" s="183"/>
      <c r="IF35" s="183"/>
    </row>
    <row r="36" spans="1:240" x14ac:dyDescent="0.3">
      <c r="A36" s="248" t="s">
        <v>222</v>
      </c>
      <c r="B36" s="172">
        <v>3721</v>
      </c>
      <c r="C36" s="173" t="str">
        <f>+'[2]Costo Capacitación Electoral'!$G$20</f>
        <v>Traslado terrestre pago de taxi</v>
      </c>
      <c r="D36" s="220">
        <v>1</v>
      </c>
      <c r="E36" s="170">
        <f>+'[2]Costo Capacitación Electoral'!$I$20</f>
        <v>10000</v>
      </c>
      <c r="F36" s="170">
        <f t="shared" ref="F36:F37" si="41">D36*E36</f>
        <v>10000</v>
      </c>
      <c r="G36" s="247">
        <v>0</v>
      </c>
      <c r="H36" s="247">
        <f>+F36/3</f>
        <v>3333.3333333333335</v>
      </c>
      <c r="I36" s="247">
        <v>0</v>
      </c>
      <c r="J36" s="247">
        <f>+H36</f>
        <v>3333.3333333333335</v>
      </c>
      <c r="K36" s="247">
        <f t="shared" ref="K36:L37" si="42">J36</f>
        <v>3333.3333333333335</v>
      </c>
      <c r="L36" s="247">
        <v>0</v>
      </c>
      <c r="M36" s="247">
        <f t="shared" ref="M36:R37" si="43">L36</f>
        <v>0</v>
      </c>
      <c r="N36" s="247">
        <f t="shared" si="43"/>
        <v>0</v>
      </c>
      <c r="O36" s="247">
        <f t="shared" si="43"/>
        <v>0</v>
      </c>
      <c r="P36" s="247">
        <f t="shared" si="43"/>
        <v>0</v>
      </c>
      <c r="Q36" s="247">
        <f t="shared" si="43"/>
        <v>0</v>
      </c>
      <c r="R36" s="247">
        <f t="shared" si="43"/>
        <v>0</v>
      </c>
      <c r="S36" s="219">
        <f t="shared" si="9"/>
        <v>10000</v>
      </c>
    </row>
    <row r="37" spans="1:240" x14ac:dyDescent="0.3">
      <c r="A37" s="248" t="s">
        <v>220</v>
      </c>
      <c r="B37" s="172">
        <v>3721</v>
      </c>
      <c r="C37" s="173" t="str">
        <f>+'[2]Costo Capacitación Electoral'!$G$55</f>
        <v>Pasaje terrestres</v>
      </c>
      <c r="D37" s="220">
        <v>1</v>
      </c>
      <c r="E37" s="170">
        <f>+'[2]Costo Capacitación Electoral'!$I$55</f>
        <v>809</v>
      </c>
      <c r="F37" s="170">
        <f t="shared" si="41"/>
        <v>809</v>
      </c>
      <c r="G37" s="247">
        <v>0</v>
      </c>
      <c r="H37" s="247">
        <f>+F37</f>
        <v>809</v>
      </c>
      <c r="I37" s="247">
        <v>0</v>
      </c>
      <c r="J37" s="247">
        <f t="shared" ref="J37" si="44">I37</f>
        <v>0</v>
      </c>
      <c r="K37" s="247">
        <f t="shared" si="42"/>
        <v>0</v>
      </c>
      <c r="L37" s="247">
        <f t="shared" si="42"/>
        <v>0</v>
      </c>
      <c r="M37" s="247">
        <f t="shared" si="43"/>
        <v>0</v>
      </c>
      <c r="N37" s="247">
        <f t="shared" si="43"/>
        <v>0</v>
      </c>
      <c r="O37" s="247">
        <f t="shared" si="43"/>
        <v>0</v>
      </c>
      <c r="P37" s="247">
        <f t="shared" si="43"/>
        <v>0</v>
      </c>
      <c r="Q37" s="247">
        <f t="shared" si="43"/>
        <v>0</v>
      </c>
      <c r="R37" s="247">
        <f t="shared" si="43"/>
        <v>0</v>
      </c>
      <c r="S37" s="219">
        <f t="shared" si="9"/>
        <v>809</v>
      </c>
    </row>
    <row r="38" spans="1:240" s="182" customFormat="1" ht="18.600000000000001" customHeight="1" thickBot="1" x14ac:dyDescent="0.35">
      <c r="A38" s="207"/>
      <c r="B38" s="193">
        <v>3751</v>
      </c>
      <c r="C38" s="221" t="s">
        <v>197</v>
      </c>
      <c r="D38" s="191"/>
      <c r="E38" s="191"/>
      <c r="F38" s="174">
        <f>SUM(F39:F52)</f>
        <v>183500</v>
      </c>
      <c r="G38" s="174">
        <f t="shared" ref="G38:R38" si="45">SUM(G39:G52)</f>
        <v>0</v>
      </c>
      <c r="H38" s="174">
        <f t="shared" si="45"/>
        <v>26333.333333333336</v>
      </c>
      <c r="I38" s="174">
        <f t="shared" si="45"/>
        <v>0</v>
      </c>
      <c r="J38" s="174">
        <f t="shared" si="45"/>
        <v>19333.333333333336</v>
      </c>
      <c r="K38" s="174">
        <f t="shared" si="45"/>
        <v>19333.333333333336</v>
      </c>
      <c r="L38" s="174">
        <f t="shared" si="45"/>
        <v>0</v>
      </c>
      <c r="M38" s="174">
        <f t="shared" si="45"/>
        <v>0</v>
      </c>
      <c r="N38" s="174">
        <f t="shared" si="45"/>
        <v>0</v>
      </c>
      <c r="O38" s="174">
        <f t="shared" si="45"/>
        <v>21750</v>
      </c>
      <c r="P38" s="174">
        <f t="shared" si="45"/>
        <v>24583.333333333336</v>
      </c>
      <c r="Q38" s="174">
        <f t="shared" si="45"/>
        <v>51333.333333333336</v>
      </c>
      <c r="R38" s="174">
        <f t="shared" si="45"/>
        <v>20833.333333333336</v>
      </c>
      <c r="S38" s="174">
        <f t="shared" si="9"/>
        <v>183500.00000000003</v>
      </c>
      <c r="T38" s="184"/>
      <c r="U38" s="183"/>
      <c r="V38" s="183"/>
      <c r="W38" s="183"/>
      <c r="X38" s="183"/>
      <c r="Y38" s="183"/>
      <c r="Z38" s="183"/>
      <c r="AA38" s="183"/>
      <c r="AB38" s="183"/>
      <c r="AC38" s="183"/>
      <c r="AD38" s="183"/>
      <c r="AE38" s="183"/>
      <c r="AF38" s="183"/>
      <c r="AG38" s="183"/>
      <c r="AH38" s="183"/>
      <c r="AI38" s="183"/>
      <c r="AJ38" s="183"/>
      <c r="AK38" s="183"/>
      <c r="AL38" s="183"/>
      <c r="AM38" s="183"/>
      <c r="AN38" s="183"/>
      <c r="AO38" s="183"/>
      <c r="AP38" s="183"/>
      <c r="AQ38" s="183"/>
      <c r="AR38" s="183"/>
      <c r="AS38" s="183"/>
      <c r="AT38" s="183"/>
      <c r="AU38" s="183"/>
      <c r="AV38" s="183"/>
      <c r="AW38" s="183"/>
      <c r="AX38" s="183"/>
      <c r="AY38" s="183"/>
      <c r="AZ38" s="183"/>
      <c r="BA38" s="183"/>
      <c r="BB38" s="183"/>
      <c r="BC38" s="183"/>
      <c r="BD38" s="183"/>
      <c r="BE38" s="183"/>
      <c r="BF38" s="183"/>
      <c r="BG38" s="183"/>
      <c r="BH38" s="183"/>
      <c r="BI38" s="183"/>
      <c r="BJ38" s="183"/>
      <c r="BK38" s="183"/>
      <c r="BL38" s="183"/>
      <c r="BM38" s="183"/>
      <c r="BN38" s="183"/>
      <c r="BO38" s="183"/>
      <c r="BP38" s="183"/>
      <c r="BQ38" s="183"/>
      <c r="BR38" s="183"/>
      <c r="BS38" s="183"/>
      <c r="BT38" s="183"/>
      <c r="BU38" s="183"/>
      <c r="BV38" s="183"/>
      <c r="BW38" s="183"/>
      <c r="BX38" s="183"/>
      <c r="BY38" s="183"/>
      <c r="BZ38" s="183"/>
      <c r="CA38" s="183"/>
      <c r="CB38" s="183"/>
      <c r="CC38" s="183"/>
      <c r="CD38" s="183"/>
      <c r="CE38" s="183"/>
      <c r="CF38" s="183"/>
      <c r="CG38" s="183"/>
      <c r="CH38" s="183"/>
      <c r="CI38" s="183"/>
      <c r="CJ38" s="183"/>
      <c r="CK38" s="183"/>
      <c r="CL38" s="183"/>
      <c r="CM38" s="183"/>
      <c r="CN38" s="183"/>
      <c r="CO38" s="183"/>
      <c r="CP38" s="183"/>
      <c r="CQ38" s="183"/>
      <c r="CR38" s="183"/>
      <c r="CS38" s="183"/>
      <c r="CT38" s="183"/>
      <c r="CU38" s="183"/>
      <c r="CV38" s="183"/>
      <c r="CW38" s="183"/>
      <c r="CX38" s="183"/>
      <c r="CY38" s="183"/>
      <c r="CZ38" s="183"/>
      <c r="DA38" s="183"/>
      <c r="DB38" s="183"/>
      <c r="DC38" s="183"/>
      <c r="DD38" s="183"/>
      <c r="DE38" s="183"/>
      <c r="DF38" s="183"/>
      <c r="DG38" s="183"/>
      <c r="DH38" s="183"/>
      <c r="DI38" s="183"/>
      <c r="DJ38" s="183"/>
      <c r="DK38" s="183"/>
      <c r="DL38" s="183"/>
      <c r="DM38" s="183"/>
      <c r="DN38" s="183"/>
      <c r="DO38" s="183"/>
      <c r="DP38" s="183"/>
      <c r="DQ38" s="183"/>
      <c r="DR38" s="183"/>
      <c r="DS38" s="183"/>
      <c r="DT38" s="183"/>
      <c r="DU38" s="183"/>
      <c r="DV38" s="183"/>
      <c r="DW38" s="183"/>
      <c r="DX38" s="183"/>
      <c r="DY38" s="183"/>
      <c r="DZ38" s="183"/>
      <c r="EA38" s="183"/>
      <c r="EB38" s="183"/>
      <c r="EC38" s="183"/>
      <c r="ED38" s="183"/>
      <c r="EE38" s="183"/>
      <c r="EF38" s="183"/>
      <c r="EG38" s="183"/>
      <c r="EH38" s="183"/>
      <c r="EI38" s="183"/>
      <c r="EJ38" s="183"/>
      <c r="EK38" s="183"/>
      <c r="EL38" s="183"/>
      <c r="EM38" s="183"/>
      <c r="EN38" s="183"/>
      <c r="EO38" s="183"/>
      <c r="EP38" s="183"/>
      <c r="EQ38" s="183"/>
      <c r="ER38" s="183"/>
      <c r="ES38" s="183"/>
      <c r="ET38" s="183"/>
      <c r="EU38" s="183"/>
      <c r="EV38" s="183"/>
      <c r="EW38" s="183"/>
      <c r="EX38" s="183"/>
      <c r="EY38" s="183"/>
      <c r="EZ38" s="183"/>
      <c r="FA38" s="183"/>
      <c r="FB38" s="183"/>
      <c r="FC38" s="183"/>
      <c r="FD38" s="183"/>
      <c r="FE38" s="183"/>
      <c r="FF38" s="183"/>
      <c r="FG38" s="183"/>
      <c r="FH38" s="183"/>
      <c r="FI38" s="183"/>
      <c r="FJ38" s="183"/>
      <c r="FK38" s="183"/>
      <c r="FL38" s="183"/>
      <c r="FM38" s="183"/>
      <c r="FN38" s="183"/>
      <c r="FO38" s="183"/>
      <c r="FP38" s="183"/>
      <c r="FQ38" s="183"/>
      <c r="FR38" s="183"/>
      <c r="FS38" s="183"/>
      <c r="FT38" s="183"/>
      <c r="FU38" s="183"/>
      <c r="FV38" s="183"/>
      <c r="FW38" s="183"/>
      <c r="FX38" s="183"/>
      <c r="FY38" s="183"/>
      <c r="FZ38" s="183"/>
      <c r="GA38" s="183"/>
      <c r="GB38" s="183"/>
      <c r="GC38" s="183"/>
      <c r="GD38" s="183"/>
      <c r="GE38" s="183"/>
      <c r="GF38" s="183"/>
      <c r="GG38" s="183"/>
      <c r="GH38" s="183"/>
      <c r="GI38" s="183"/>
      <c r="GJ38" s="183"/>
      <c r="GK38" s="183"/>
      <c r="GL38" s="183"/>
      <c r="GM38" s="183"/>
      <c r="GN38" s="183"/>
      <c r="GO38" s="183"/>
      <c r="GP38" s="183"/>
      <c r="GQ38" s="183"/>
      <c r="GR38" s="183"/>
      <c r="GS38" s="183"/>
      <c r="GT38" s="183"/>
      <c r="GU38" s="183"/>
      <c r="GV38" s="183"/>
      <c r="GW38" s="183"/>
      <c r="GX38" s="183"/>
      <c r="GY38" s="183"/>
      <c r="GZ38" s="183"/>
      <c r="HA38" s="183"/>
      <c r="HB38" s="183"/>
      <c r="HC38" s="183"/>
      <c r="HD38" s="183"/>
      <c r="HE38" s="183"/>
      <c r="HF38" s="183"/>
      <c r="HG38" s="183"/>
      <c r="HH38" s="183"/>
      <c r="HI38" s="183"/>
      <c r="HJ38" s="183"/>
      <c r="HK38" s="183"/>
      <c r="HL38" s="183"/>
      <c r="HM38" s="183"/>
      <c r="HN38" s="183"/>
      <c r="HO38" s="183"/>
      <c r="HP38" s="183"/>
      <c r="HQ38" s="183"/>
      <c r="HR38" s="183"/>
      <c r="HS38" s="183"/>
      <c r="HT38" s="183"/>
      <c r="HU38" s="183"/>
      <c r="HV38" s="183"/>
      <c r="HW38" s="183"/>
      <c r="HX38" s="183"/>
      <c r="HY38" s="183"/>
      <c r="HZ38" s="183"/>
      <c r="IA38" s="183"/>
      <c r="IB38" s="183"/>
      <c r="IC38" s="183"/>
      <c r="ID38" s="183"/>
      <c r="IE38" s="183"/>
      <c r="IF38" s="183"/>
    </row>
    <row r="39" spans="1:240" x14ac:dyDescent="0.3">
      <c r="A39" s="248" t="s">
        <v>222</v>
      </c>
      <c r="B39" s="172">
        <v>3751</v>
      </c>
      <c r="C39" s="173" t="str">
        <f>+'[2]Costo Capacitación Electoral'!$G$19</f>
        <v xml:space="preserve">Hospedaje por 3 noches para 2 personas, por cada visita </v>
      </c>
      <c r="D39" s="220">
        <v>1</v>
      </c>
      <c r="E39" s="170">
        <f>+'[2]Costo Capacitación Electoral'!$I$19</f>
        <v>30000</v>
      </c>
      <c r="F39" s="170">
        <f>D39*E39</f>
        <v>30000</v>
      </c>
      <c r="G39" s="247">
        <v>0</v>
      </c>
      <c r="H39" s="247">
        <f>+F39/3</f>
        <v>10000</v>
      </c>
      <c r="I39" s="247">
        <v>0</v>
      </c>
      <c r="J39" s="247">
        <f>+H39</f>
        <v>10000</v>
      </c>
      <c r="K39" s="247">
        <f t="shared" ref="K39:L52" si="46">J39</f>
        <v>10000</v>
      </c>
      <c r="L39" s="247">
        <v>0</v>
      </c>
      <c r="M39" s="247">
        <f t="shared" ref="M39:R52" si="47">L39</f>
        <v>0</v>
      </c>
      <c r="N39" s="247">
        <f t="shared" si="47"/>
        <v>0</v>
      </c>
      <c r="O39" s="247">
        <f t="shared" si="47"/>
        <v>0</v>
      </c>
      <c r="P39" s="247">
        <f t="shared" si="47"/>
        <v>0</v>
      </c>
      <c r="Q39" s="247">
        <f t="shared" si="47"/>
        <v>0</v>
      </c>
      <c r="R39" s="247">
        <f t="shared" si="47"/>
        <v>0</v>
      </c>
      <c r="S39" s="219">
        <f t="shared" si="9"/>
        <v>30000</v>
      </c>
    </row>
    <row r="40" spans="1:240" x14ac:dyDescent="0.3">
      <c r="A40" s="248" t="s">
        <v>222</v>
      </c>
      <c r="B40" s="172">
        <v>3751</v>
      </c>
      <c r="C40" s="173" t="str">
        <f>+'[2]Costo Capacitación Electoral'!$G$21</f>
        <v>Viáticos para dos personas, por cada visita</v>
      </c>
      <c r="D40" s="220">
        <v>1</v>
      </c>
      <c r="E40" s="170">
        <f>+'[2]Costo Capacitación Electoral'!$I$21</f>
        <v>28000</v>
      </c>
      <c r="F40" s="170">
        <f>D40*E40</f>
        <v>28000</v>
      </c>
      <c r="G40" s="247">
        <v>0</v>
      </c>
      <c r="H40" s="247">
        <f>+F40/3</f>
        <v>9333.3333333333339</v>
      </c>
      <c r="I40" s="247">
        <v>0</v>
      </c>
      <c r="J40" s="247">
        <f>+H40</f>
        <v>9333.3333333333339</v>
      </c>
      <c r="K40" s="247">
        <f t="shared" si="46"/>
        <v>9333.3333333333339</v>
      </c>
      <c r="L40" s="247">
        <v>0</v>
      </c>
      <c r="M40" s="247">
        <f t="shared" si="47"/>
        <v>0</v>
      </c>
      <c r="N40" s="247">
        <f t="shared" si="47"/>
        <v>0</v>
      </c>
      <c r="O40" s="247">
        <f t="shared" si="47"/>
        <v>0</v>
      </c>
      <c r="P40" s="247">
        <f t="shared" si="47"/>
        <v>0</v>
      </c>
      <c r="Q40" s="247">
        <f t="shared" si="47"/>
        <v>0</v>
      </c>
      <c r="R40" s="247">
        <f t="shared" si="47"/>
        <v>0</v>
      </c>
      <c r="S40" s="219">
        <f t="shared" si="9"/>
        <v>28000</v>
      </c>
    </row>
    <row r="41" spans="1:240" x14ac:dyDescent="0.3">
      <c r="A41" s="248" t="s">
        <v>219</v>
      </c>
      <c r="B41" s="172">
        <v>3751</v>
      </c>
      <c r="C41" s="173" t="str">
        <f>+'[2]Costo Capacitación Electoral'!$G$25</f>
        <v>Viáticos</v>
      </c>
      <c r="D41" s="220">
        <v>1</v>
      </c>
      <c r="E41" s="170">
        <f>+'[2]Costo Capacitación Electoral'!$J$25</f>
        <v>15000</v>
      </c>
      <c r="F41" s="170">
        <f t="shared" ref="F41:F52" si="48">D41*E41</f>
        <v>15000</v>
      </c>
      <c r="G41" s="247">
        <v>0</v>
      </c>
      <c r="H41" s="247">
        <f t="shared" ref="H41:J52" si="49">G41</f>
        <v>0</v>
      </c>
      <c r="I41" s="247">
        <f t="shared" si="49"/>
        <v>0</v>
      </c>
      <c r="J41" s="247">
        <f t="shared" si="49"/>
        <v>0</v>
      </c>
      <c r="K41" s="247">
        <f t="shared" si="46"/>
        <v>0</v>
      </c>
      <c r="L41" s="247">
        <f t="shared" si="46"/>
        <v>0</v>
      </c>
      <c r="M41" s="247">
        <f t="shared" si="47"/>
        <v>0</v>
      </c>
      <c r="N41" s="247">
        <f t="shared" si="47"/>
        <v>0</v>
      </c>
      <c r="O41" s="247">
        <f t="shared" si="47"/>
        <v>0</v>
      </c>
      <c r="P41" s="247">
        <f>+F41/3</f>
        <v>5000</v>
      </c>
      <c r="Q41" s="247">
        <f>+P41</f>
        <v>5000</v>
      </c>
      <c r="R41" s="247">
        <f>+Q41</f>
        <v>5000</v>
      </c>
      <c r="S41" s="219">
        <f t="shared" si="9"/>
        <v>15000</v>
      </c>
    </row>
    <row r="42" spans="1:240" x14ac:dyDescent="0.3">
      <c r="A42" s="248" t="s">
        <v>219</v>
      </c>
      <c r="B42" s="172">
        <v>3751</v>
      </c>
      <c r="C42" s="173" t="str">
        <f>+'[2]Costo Capacitación Electoral'!$G$26</f>
        <v xml:space="preserve">Hospedaje  </v>
      </c>
      <c r="D42" s="220">
        <v>1</v>
      </c>
      <c r="E42" s="170">
        <f>+'[2]Costo Capacitación Electoral'!$J$26</f>
        <v>10000</v>
      </c>
      <c r="F42" s="170">
        <f t="shared" si="48"/>
        <v>10000</v>
      </c>
      <c r="G42" s="247">
        <v>0</v>
      </c>
      <c r="H42" s="247">
        <f t="shared" si="49"/>
        <v>0</v>
      </c>
      <c r="I42" s="247">
        <f t="shared" si="49"/>
        <v>0</v>
      </c>
      <c r="J42" s="247">
        <f t="shared" si="49"/>
        <v>0</v>
      </c>
      <c r="K42" s="247">
        <f t="shared" si="46"/>
        <v>0</v>
      </c>
      <c r="L42" s="247">
        <f t="shared" si="46"/>
        <v>0</v>
      </c>
      <c r="M42" s="247">
        <f t="shared" si="47"/>
        <v>0</v>
      </c>
      <c r="N42" s="247">
        <f t="shared" si="47"/>
        <v>0</v>
      </c>
      <c r="O42" s="247">
        <f t="shared" si="47"/>
        <v>0</v>
      </c>
      <c r="P42" s="247">
        <f>+F42/3</f>
        <v>3333.3333333333335</v>
      </c>
      <c r="Q42" s="247">
        <f>+P42</f>
        <v>3333.3333333333335</v>
      </c>
      <c r="R42" s="247">
        <f>+Q42</f>
        <v>3333.3333333333335</v>
      </c>
      <c r="S42" s="219">
        <f t="shared" si="9"/>
        <v>10000</v>
      </c>
    </row>
    <row r="43" spans="1:240" x14ac:dyDescent="0.3">
      <c r="A43" s="248" t="s">
        <v>218</v>
      </c>
      <c r="B43" s="172">
        <v>3751</v>
      </c>
      <c r="C43" s="173" t="str">
        <f>+'[2]Costo Capacitación Electoral'!$G$29</f>
        <v>Viáticos</v>
      </c>
      <c r="D43" s="220">
        <v>1</v>
      </c>
      <c r="E43" s="170">
        <f>+'[2]Costo Capacitación Electoral'!$J$29</f>
        <v>15000</v>
      </c>
      <c r="F43" s="170">
        <f t="shared" si="48"/>
        <v>15000</v>
      </c>
      <c r="G43" s="247">
        <v>0</v>
      </c>
      <c r="H43" s="247">
        <f t="shared" si="49"/>
        <v>0</v>
      </c>
      <c r="I43" s="247">
        <f t="shared" si="49"/>
        <v>0</v>
      </c>
      <c r="J43" s="247">
        <f t="shared" si="49"/>
        <v>0</v>
      </c>
      <c r="K43" s="247">
        <f t="shared" si="46"/>
        <v>0</v>
      </c>
      <c r="L43" s="247">
        <f t="shared" si="46"/>
        <v>0</v>
      </c>
      <c r="M43" s="247">
        <f t="shared" si="47"/>
        <v>0</v>
      </c>
      <c r="N43" s="247">
        <f t="shared" si="47"/>
        <v>0</v>
      </c>
      <c r="O43" s="247">
        <f t="shared" si="47"/>
        <v>0</v>
      </c>
      <c r="P43" s="247">
        <v>0</v>
      </c>
      <c r="Q43" s="247">
        <f>+F43/2</f>
        <v>7500</v>
      </c>
      <c r="R43" s="247">
        <f>Q43</f>
        <v>7500</v>
      </c>
      <c r="S43" s="219">
        <f>SUM(G43:R43)</f>
        <v>15000</v>
      </c>
    </row>
    <row r="44" spans="1:240" x14ac:dyDescent="0.3">
      <c r="A44" s="248" t="s">
        <v>218</v>
      </c>
      <c r="B44" s="172">
        <v>3751</v>
      </c>
      <c r="C44" s="173" t="str">
        <f>+'[2]Costo Capacitación Electoral'!$G$30</f>
        <v xml:space="preserve">Hospedaje  </v>
      </c>
      <c r="D44" s="220">
        <v>1</v>
      </c>
      <c r="E44" s="170">
        <f>+'[2]Costo Capacitación Electoral'!$J$30</f>
        <v>10000</v>
      </c>
      <c r="F44" s="170">
        <f t="shared" si="48"/>
        <v>10000</v>
      </c>
      <c r="G44" s="247">
        <v>0</v>
      </c>
      <c r="H44" s="247">
        <f t="shared" si="49"/>
        <v>0</v>
      </c>
      <c r="I44" s="247">
        <f t="shared" si="49"/>
        <v>0</v>
      </c>
      <c r="J44" s="247">
        <f t="shared" si="49"/>
        <v>0</v>
      </c>
      <c r="K44" s="247">
        <f t="shared" si="46"/>
        <v>0</v>
      </c>
      <c r="L44" s="247">
        <f t="shared" si="46"/>
        <v>0</v>
      </c>
      <c r="M44" s="247">
        <f t="shared" si="47"/>
        <v>0</v>
      </c>
      <c r="N44" s="247">
        <f t="shared" si="47"/>
        <v>0</v>
      </c>
      <c r="O44" s="247">
        <f t="shared" si="47"/>
        <v>0</v>
      </c>
      <c r="P44" s="247">
        <v>0</v>
      </c>
      <c r="Q44" s="247">
        <f>+F44/2</f>
        <v>5000</v>
      </c>
      <c r="R44" s="247">
        <f>Q44</f>
        <v>5000</v>
      </c>
      <c r="S44" s="219">
        <f>SUM(G44:R44)</f>
        <v>10000</v>
      </c>
    </row>
    <row r="45" spans="1:240" x14ac:dyDescent="0.3">
      <c r="A45" s="248" t="s">
        <v>221</v>
      </c>
      <c r="B45" s="172">
        <v>3751</v>
      </c>
      <c r="C45" s="173" t="str">
        <f>+'[2]Costo Capacitación Electoral'!$G$38</f>
        <v>Hospedaje</v>
      </c>
      <c r="D45" s="220">
        <v>1</v>
      </c>
      <c r="E45" s="170">
        <f>+'[2]Costo Capacitación Electoral'!$J$38</f>
        <v>20000</v>
      </c>
      <c r="F45" s="170">
        <f t="shared" si="48"/>
        <v>20000</v>
      </c>
      <c r="G45" s="247">
        <v>0</v>
      </c>
      <c r="H45" s="247">
        <f t="shared" si="49"/>
        <v>0</v>
      </c>
      <c r="I45" s="247">
        <f t="shared" si="49"/>
        <v>0</v>
      </c>
      <c r="J45" s="247">
        <f t="shared" si="49"/>
        <v>0</v>
      </c>
      <c r="K45" s="247">
        <f t="shared" si="46"/>
        <v>0</v>
      </c>
      <c r="L45" s="247">
        <f t="shared" si="46"/>
        <v>0</v>
      </c>
      <c r="M45" s="247">
        <f t="shared" si="47"/>
        <v>0</v>
      </c>
      <c r="N45" s="247">
        <f t="shared" si="47"/>
        <v>0</v>
      </c>
      <c r="O45" s="247">
        <f>+F45/2</f>
        <v>10000</v>
      </c>
      <c r="P45" s="247">
        <v>0</v>
      </c>
      <c r="Q45" s="247">
        <f>+O45</f>
        <v>10000</v>
      </c>
      <c r="R45" s="247">
        <v>0</v>
      </c>
      <c r="S45" s="219">
        <f t="shared" ref="S45:S52" si="50">SUM(G45:R45)</f>
        <v>20000</v>
      </c>
    </row>
    <row r="46" spans="1:240" x14ac:dyDescent="0.3">
      <c r="A46" s="248" t="s">
        <v>221</v>
      </c>
      <c r="B46" s="172">
        <v>3751</v>
      </c>
      <c r="C46" s="173" t="str">
        <f>+'[2]Costo Capacitación Electoral'!$G$39</f>
        <v>Viáticos</v>
      </c>
      <c r="D46" s="220">
        <v>1</v>
      </c>
      <c r="E46" s="170">
        <f>+'[2]Costo Capacitación Electoral'!$J$39</f>
        <v>16000</v>
      </c>
      <c r="F46" s="170">
        <f t="shared" si="48"/>
        <v>16000</v>
      </c>
      <c r="G46" s="247">
        <v>0</v>
      </c>
      <c r="H46" s="247">
        <f t="shared" si="49"/>
        <v>0</v>
      </c>
      <c r="I46" s="247">
        <f t="shared" si="49"/>
        <v>0</v>
      </c>
      <c r="J46" s="247">
        <f t="shared" si="49"/>
        <v>0</v>
      </c>
      <c r="K46" s="247">
        <f t="shared" si="46"/>
        <v>0</v>
      </c>
      <c r="L46" s="247">
        <f t="shared" si="46"/>
        <v>0</v>
      </c>
      <c r="M46" s="247">
        <f t="shared" si="47"/>
        <v>0</v>
      </c>
      <c r="N46" s="247">
        <f t="shared" si="47"/>
        <v>0</v>
      </c>
      <c r="O46" s="247">
        <f>+F46/2</f>
        <v>8000</v>
      </c>
      <c r="P46" s="247">
        <v>0</v>
      </c>
      <c r="Q46" s="247">
        <f>+O46</f>
        <v>8000</v>
      </c>
      <c r="R46" s="247">
        <v>0</v>
      </c>
      <c r="S46" s="219">
        <f t="shared" si="50"/>
        <v>16000</v>
      </c>
    </row>
    <row r="47" spans="1:240" x14ac:dyDescent="0.3">
      <c r="A47" s="248" t="s">
        <v>216</v>
      </c>
      <c r="B47" s="172">
        <v>3751</v>
      </c>
      <c r="C47" s="173" t="str">
        <f>+'[2]Costo Capacitación Electoral'!$G$43</f>
        <v>Viáticos</v>
      </c>
      <c r="D47" s="220">
        <v>1</v>
      </c>
      <c r="E47" s="170">
        <f>+'[2]Costo Capacitación Electoral'!$J$43</f>
        <v>15000</v>
      </c>
      <c r="F47" s="170">
        <f>D47*E47</f>
        <v>15000</v>
      </c>
      <c r="G47" s="247">
        <v>0</v>
      </c>
      <c r="H47" s="247">
        <f t="shared" si="49"/>
        <v>0</v>
      </c>
      <c r="I47" s="247">
        <f t="shared" si="49"/>
        <v>0</v>
      </c>
      <c r="J47" s="247">
        <f t="shared" si="49"/>
        <v>0</v>
      </c>
      <c r="K47" s="247">
        <f t="shared" si="46"/>
        <v>0</v>
      </c>
      <c r="L47" s="247">
        <f t="shared" si="46"/>
        <v>0</v>
      </c>
      <c r="M47" s="247">
        <f t="shared" si="47"/>
        <v>0</v>
      </c>
      <c r="N47" s="247">
        <f t="shared" si="47"/>
        <v>0</v>
      </c>
      <c r="O47" s="247">
        <f t="shared" si="47"/>
        <v>0</v>
      </c>
      <c r="P47" s="247">
        <f>+F47/2</f>
        <v>7500</v>
      </c>
      <c r="Q47" s="247">
        <f t="shared" ref="Q47:Q48" si="51">P47</f>
        <v>7500</v>
      </c>
      <c r="R47" s="247">
        <v>0</v>
      </c>
      <c r="S47" s="219">
        <f t="shared" si="50"/>
        <v>15000</v>
      </c>
    </row>
    <row r="48" spans="1:240" x14ac:dyDescent="0.3">
      <c r="A48" s="248" t="s">
        <v>216</v>
      </c>
      <c r="B48" s="172">
        <v>3751</v>
      </c>
      <c r="C48" s="173" t="str">
        <f>+'[2]Costo Capacitación Electoral'!$G$44</f>
        <v xml:space="preserve">Hospedaje  </v>
      </c>
      <c r="D48" s="220">
        <v>1</v>
      </c>
      <c r="E48" s="170">
        <f>+'[2]Costo Capacitación Electoral'!$J$44</f>
        <v>10000</v>
      </c>
      <c r="F48" s="170">
        <f>D48*E48</f>
        <v>10000</v>
      </c>
      <c r="G48" s="247">
        <v>0</v>
      </c>
      <c r="H48" s="247">
        <f t="shared" si="49"/>
        <v>0</v>
      </c>
      <c r="I48" s="247">
        <f t="shared" si="49"/>
        <v>0</v>
      </c>
      <c r="J48" s="247">
        <f t="shared" si="49"/>
        <v>0</v>
      </c>
      <c r="K48" s="247">
        <f t="shared" si="46"/>
        <v>0</v>
      </c>
      <c r="L48" s="247">
        <f t="shared" si="46"/>
        <v>0</v>
      </c>
      <c r="M48" s="247">
        <f t="shared" si="47"/>
        <v>0</v>
      </c>
      <c r="N48" s="247">
        <f t="shared" si="47"/>
        <v>0</v>
      </c>
      <c r="O48" s="247">
        <f t="shared" si="47"/>
        <v>0</v>
      </c>
      <c r="P48" s="247">
        <f>+F48/2</f>
        <v>5000</v>
      </c>
      <c r="Q48" s="247">
        <f t="shared" si="51"/>
        <v>5000</v>
      </c>
      <c r="R48" s="247">
        <v>0</v>
      </c>
      <c r="S48" s="219">
        <f t="shared" si="50"/>
        <v>10000</v>
      </c>
    </row>
    <row r="49" spans="1:240" x14ac:dyDescent="0.3">
      <c r="A49" s="248" t="s">
        <v>215</v>
      </c>
      <c r="B49" s="172">
        <v>3751</v>
      </c>
      <c r="C49" s="173" t="str">
        <f>+'[2]Costo Capacitación Electoral'!$G$47</f>
        <v>Viáticos</v>
      </c>
      <c r="D49" s="220">
        <v>1</v>
      </c>
      <c r="E49" s="170">
        <f>+'[2]Costo Capacitación Electoral'!$J$47</f>
        <v>3000</v>
      </c>
      <c r="F49" s="170">
        <f t="shared" ref="F49" si="52">D49*E49</f>
        <v>3000</v>
      </c>
      <c r="G49" s="247">
        <v>0</v>
      </c>
      <c r="H49" s="247">
        <f t="shared" si="49"/>
        <v>0</v>
      </c>
      <c r="I49" s="247">
        <f t="shared" si="49"/>
        <v>0</v>
      </c>
      <c r="J49" s="247">
        <f t="shared" si="49"/>
        <v>0</v>
      </c>
      <c r="K49" s="247">
        <f t="shared" si="46"/>
        <v>0</v>
      </c>
      <c r="L49" s="247">
        <f t="shared" si="46"/>
        <v>0</v>
      </c>
      <c r="M49" s="247">
        <f t="shared" si="47"/>
        <v>0</v>
      </c>
      <c r="N49" s="247">
        <f t="shared" si="47"/>
        <v>0</v>
      </c>
      <c r="O49" s="247">
        <f>+F49/2</f>
        <v>1500</v>
      </c>
      <c r="P49" s="247">
        <f>+O49</f>
        <v>1500</v>
      </c>
      <c r="Q49" s="247">
        <v>0</v>
      </c>
      <c r="R49" s="247">
        <f t="shared" ref="R49:R52" si="53">Q49</f>
        <v>0</v>
      </c>
      <c r="S49" s="219">
        <f t="shared" si="50"/>
        <v>3000</v>
      </c>
    </row>
    <row r="50" spans="1:240" x14ac:dyDescent="0.3">
      <c r="A50" s="248" t="s">
        <v>215</v>
      </c>
      <c r="B50" s="172">
        <v>3751</v>
      </c>
      <c r="C50" s="173" t="str">
        <f>+'[2]Costo Capacitación Electoral'!$G$48</f>
        <v xml:space="preserve">Hospedaje  </v>
      </c>
      <c r="D50" s="220">
        <v>1</v>
      </c>
      <c r="E50" s="170">
        <f>+'[2]Costo Capacitación Electoral'!$J$48</f>
        <v>4500</v>
      </c>
      <c r="F50" s="170">
        <f t="shared" si="48"/>
        <v>4500</v>
      </c>
      <c r="G50" s="247">
        <v>0</v>
      </c>
      <c r="H50" s="247">
        <f t="shared" si="49"/>
        <v>0</v>
      </c>
      <c r="I50" s="247">
        <f t="shared" si="49"/>
        <v>0</v>
      </c>
      <c r="J50" s="247">
        <f t="shared" si="49"/>
        <v>0</v>
      </c>
      <c r="K50" s="247">
        <f t="shared" si="46"/>
        <v>0</v>
      </c>
      <c r="L50" s="247">
        <f t="shared" si="46"/>
        <v>0</v>
      </c>
      <c r="M50" s="247">
        <f t="shared" si="47"/>
        <v>0</v>
      </c>
      <c r="N50" s="247">
        <f t="shared" si="47"/>
        <v>0</v>
      </c>
      <c r="O50" s="247">
        <f>+F50/2</f>
        <v>2250</v>
      </c>
      <c r="P50" s="247">
        <f>+O50</f>
        <v>2250</v>
      </c>
      <c r="Q50" s="247">
        <v>0</v>
      </c>
      <c r="R50" s="247">
        <f t="shared" si="53"/>
        <v>0</v>
      </c>
      <c r="S50" s="219">
        <f t="shared" si="50"/>
        <v>4500</v>
      </c>
    </row>
    <row r="51" spans="1:240" x14ac:dyDescent="0.3">
      <c r="A51" s="248" t="s">
        <v>220</v>
      </c>
      <c r="B51" s="172">
        <v>3751</v>
      </c>
      <c r="C51" s="173" t="str">
        <f>+'[2]Costo Capacitación Electoral'!$G$53</f>
        <v>Viáticos</v>
      </c>
      <c r="D51" s="220">
        <v>1</v>
      </c>
      <c r="E51" s="170">
        <f>+'[2]Costo Capacitación Electoral'!$J$53</f>
        <v>3500</v>
      </c>
      <c r="F51" s="170">
        <f t="shared" si="48"/>
        <v>3500</v>
      </c>
      <c r="G51" s="247">
        <v>0</v>
      </c>
      <c r="H51" s="247">
        <f>+F51</f>
        <v>3500</v>
      </c>
      <c r="I51" s="247">
        <v>0</v>
      </c>
      <c r="J51" s="247">
        <f t="shared" si="49"/>
        <v>0</v>
      </c>
      <c r="K51" s="247">
        <f t="shared" si="46"/>
        <v>0</v>
      </c>
      <c r="L51" s="247">
        <f t="shared" si="46"/>
        <v>0</v>
      </c>
      <c r="M51" s="247">
        <f t="shared" si="47"/>
        <v>0</v>
      </c>
      <c r="N51" s="247">
        <f t="shared" si="47"/>
        <v>0</v>
      </c>
      <c r="O51" s="247">
        <v>0</v>
      </c>
      <c r="P51" s="247">
        <f>+O51</f>
        <v>0</v>
      </c>
      <c r="Q51" s="247">
        <v>0</v>
      </c>
      <c r="R51" s="247">
        <f t="shared" si="53"/>
        <v>0</v>
      </c>
      <c r="S51" s="219">
        <f t="shared" si="50"/>
        <v>3500</v>
      </c>
    </row>
    <row r="52" spans="1:240" x14ac:dyDescent="0.3">
      <c r="A52" s="248" t="s">
        <v>220</v>
      </c>
      <c r="B52" s="172">
        <v>3751</v>
      </c>
      <c r="C52" s="173" t="str">
        <f>+'[2]Costo Capacitación Electoral'!$G$54</f>
        <v xml:space="preserve">Hospedaje  </v>
      </c>
      <c r="D52" s="220">
        <v>1</v>
      </c>
      <c r="E52" s="170">
        <f>+'[2]Costo Capacitación Electoral'!$J$54</f>
        <v>3500</v>
      </c>
      <c r="F52" s="170">
        <f t="shared" si="48"/>
        <v>3500</v>
      </c>
      <c r="G52" s="247">
        <v>0</v>
      </c>
      <c r="H52" s="247">
        <f>+F52</f>
        <v>3500</v>
      </c>
      <c r="I52" s="247">
        <v>0</v>
      </c>
      <c r="J52" s="247">
        <f t="shared" si="49"/>
        <v>0</v>
      </c>
      <c r="K52" s="247">
        <f t="shared" si="46"/>
        <v>0</v>
      </c>
      <c r="L52" s="247">
        <f t="shared" si="46"/>
        <v>0</v>
      </c>
      <c r="M52" s="247">
        <f t="shared" si="47"/>
        <v>0</v>
      </c>
      <c r="N52" s="247">
        <f t="shared" si="47"/>
        <v>0</v>
      </c>
      <c r="O52" s="247">
        <v>0</v>
      </c>
      <c r="P52" s="247">
        <f>+O52</f>
        <v>0</v>
      </c>
      <c r="Q52" s="247">
        <v>0</v>
      </c>
      <c r="R52" s="247">
        <f t="shared" si="53"/>
        <v>0</v>
      </c>
      <c r="S52" s="219">
        <f t="shared" si="50"/>
        <v>3500</v>
      </c>
    </row>
    <row r="53" spans="1:240" s="151" customFormat="1" ht="14.25" thickBot="1" x14ac:dyDescent="0.35">
      <c r="A53" s="224"/>
      <c r="B53" s="193">
        <v>3921</v>
      </c>
      <c r="C53" s="192" t="s">
        <v>196</v>
      </c>
      <c r="D53" s="222"/>
      <c r="E53" s="175"/>
      <c r="F53" s="174">
        <f t="shared" ref="F53:R53" si="54">SUM(F54:F58)</f>
        <v>73000</v>
      </c>
      <c r="G53" s="174">
        <f t="shared" si="54"/>
        <v>0</v>
      </c>
      <c r="H53" s="174">
        <f t="shared" si="54"/>
        <v>0</v>
      </c>
      <c r="I53" s="174">
        <f t="shared" si="54"/>
        <v>0</v>
      </c>
      <c r="J53" s="174">
        <f t="shared" si="54"/>
        <v>0</v>
      </c>
      <c r="K53" s="174">
        <f t="shared" si="54"/>
        <v>0</v>
      </c>
      <c r="L53" s="174">
        <f t="shared" si="54"/>
        <v>0</v>
      </c>
      <c r="M53" s="174">
        <f t="shared" si="54"/>
        <v>0</v>
      </c>
      <c r="N53" s="174">
        <f t="shared" si="54"/>
        <v>0</v>
      </c>
      <c r="O53" s="174">
        <f t="shared" si="54"/>
        <v>12500</v>
      </c>
      <c r="P53" s="174">
        <f t="shared" si="54"/>
        <v>15333.333333333332</v>
      </c>
      <c r="Q53" s="174">
        <f t="shared" si="54"/>
        <v>31833.333333333332</v>
      </c>
      <c r="R53" s="174">
        <f t="shared" si="54"/>
        <v>13333.333333333332</v>
      </c>
      <c r="S53" s="174">
        <f t="shared" si="9"/>
        <v>73000</v>
      </c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  <c r="BI53" s="150"/>
      <c r="BJ53" s="150"/>
      <c r="BK53" s="150"/>
      <c r="BL53" s="150"/>
      <c r="BM53" s="150"/>
      <c r="BN53" s="150"/>
      <c r="BO53" s="150"/>
      <c r="BP53" s="150"/>
      <c r="BQ53" s="150"/>
      <c r="BR53" s="150"/>
      <c r="BS53" s="150"/>
      <c r="BT53" s="150"/>
      <c r="BU53" s="150"/>
      <c r="BV53" s="150"/>
      <c r="BW53" s="150"/>
      <c r="BX53" s="150"/>
      <c r="BY53" s="150"/>
      <c r="BZ53" s="150"/>
      <c r="CA53" s="150"/>
      <c r="CB53" s="150"/>
      <c r="CC53" s="150"/>
      <c r="CD53" s="150"/>
      <c r="CE53" s="150"/>
      <c r="CF53" s="150"/>
      <c r="CG53" s="150"/>
      <c r="CH53" s="150"/>
      <c r="CI53" s="150"/>
      <c r="CJ53" s="150"/>
      <c r="CK53" s="150"/>
      <c r="CL53" s="150"/>
      <c r="CM53" s="150"/>
      <c r="CN53" s="150"/>
      <c r="CO53" s="150"/>
      <c r="CP53" s="150"/>
      <c r="CQ53" s="150"/>
      <c r="CR53" s="150"/>
      <c r="CS53" s="150"/>
      <c r="CT53" s="150"/>
      <c r="CU53" s="150"/>
      <c r="CV53" s="150"/>
      <c r="CW53" s="150"/>
      <c r="CX53" s="150"/>
      <c r="CY53" s="150"/>
      <c r="CZ53" s="150"/>
      <c r="DA53" s="150"/>
      <c r="DB53" s="150"/>
      <c r="DC53" s="150"/>
      <c r="DD53" s="150"/>
      <c r="DE53" s="150"/>
      <c r="DF53" s="150"/>
      <c r="DG53" s="150"/>
      <c r="DH53" s="150"/>
      <c r="DI53" s="150"/>
      <c r="DJ53" s="150"/>
      <c r="DK53" s="150"/>
      <c r="DL53" s="150"/>
      <c r="DM53" s="150"/>
      <c r="DN53" s="150"/>
      <c r="DO53" s="150"/>
      <c r="DP53" s="150"/>
      <c r="DQ53" s="150"/>
      <c r="DR53" s="150"/>
      <c r="DS53" s="150"/>
      <c r="DT53" s="150"/>
      <c r="DU53" s="150"/>
      <c r="DV53" s="150"/>
      <c r="DW53" s="150"/>
      <c r="DX53" s="150"/>
      <c r="DY53" s="150"/>
      <c r="DZ53" s="150"/>
      <c r="EA53" s="150"/>
      <c r="EB53" s="150"/>
      <c r="EC53" s="150"/>
      <c r="ED53" s="150"/>
      <c r="EE53" s="150"/>
      <c r="EF53" s="150"/>
      <c r="EG53" s="150"/>
      <c r="EH53" s="150"/>
      <c r="EI53" s="150"/>
      <c r="EJ53" s="150"/>
      <c r="EK53" s="150"/>
      <c r="EL53" s="150"/>
      <c r="EM53" s="150"/>
      <c r="EN53" s="150"/>
      <c r="EO53" s="150"/>
      <c r="EP53" s="150"/>
      <c r="EQ53" s="150"/>
      <c r="ER53" s="150"/>
      <c r="ES53" s="150"/>
      <c r="ET53" s="150"/>
      <c r="EU53" s="150"/>
      <c r="EV53" s="150"/>
      <c r="EW53" s="150"/>
      <c r="EX53" s="150"/>
      <c r="EY53" s="150"/>
      <c r="EZ53" s="150"/>
      <c r="FA53" s="150"/>
      <c r="FB53" s="150"/>
      <c r="FC53" s="150"/>
      <c r="FD53" s="150"/>
      <c r="FE53" s="150"/>
      <c r="FF53" s="150"/>
      <c r="FG53" s="150"/>
      <c r="FH53" s="150"/>
      <c r="FI53" s="150"/>
      <c r="FJ53" s="150"/>
      <c r="FK53" s="150"/>
      <c r="FL53" s="150"/>
      <c r="FM53" s="150"/>
      <c r="FN53" s="150"/>
      <c r="FO53" s="150"/>
      <c r="FP53" s="150"/>
      <c r="FQ53" s="150"/>
      <c r="FR53" s="150"/>
      <c r="FS53" s="150"/>
      <c r="FT53" s="150"/>
      <c r="FU53" s="150"/>
      <c r="FV53" s="150"/>
      <c r="FW53" s="150"/>
      <c r="FX53" s="150"/>
      <c r="FY53" s="150"/>
      <c r="FZ53" s="150"/>
      <c r="GA53" s="150"/>
      <c r="GB53" s="150"/>
      <c r="GC53" s="150"/>
      <c r="GD53" s="150"/>
      <c r="GE53" s="150"/>
      <c r="GF53" s="150"/>
      <c r="GG53" s="150"/>
      <c r="GH53" s="150"/>
      <c r="GI53" s="150"/>
      <c r="GJ53" s="150"/>
      <c r="GK53" s="150"/>
      <c r="GL53" s="150"/>
      <c r="GM53" s="150"/>
      <c r="GN53" s="150"/>
      <c r="GO53" s="150"/>
      <c r="GP53" s="150"/>
      <c r="GQ53" s="150"/>
      <c r="GR53" s="150"/>
      <c r="GS53" s="150"/>
      <c r="GT53" s="150"/>
      <c r="GU53" s="150"/>
      <c r="GV53" s="150"/>
      <c r="GW53" s="150"/>
      <c r="GX53" s="150"/>
      <c r="GY53" s="150"/>
      <c r="GZ53" s="150"/>
      <c r="HA53" s="150"/>
      <c r="HB53" s="150"/>
      <c r="HC53" s="150"/>
      <c r="HD53" s="150"/>
      <c r="HE53" s="150"/>
      <c r="HF53" s="150"/>
      <c r="HG53" s="150"/>
      <c r="HH53" s="150"/>
      <c r="HI53" s="150"/>
      <c r="HJ53" s="150"/>
      <c r="HK53" s="150"/>
      <c r="HL53" s="150"/>
      <c r="HM53" s="150"/>
      <c r="HN53" s="150"/>
      <c r="HO53" s="150"/>
      <c r="HP53" s="150"/>
      <c r="HQ53" s="150"/>
      <c r="HR53" s="150"/>
      <c r="HS53" s="150"/>
      <c r="HT53" s="150"/>
      <c r="HU53" s="150"/>
      <c r="HV53" s="150"/>
      <c r="HW53" s="150"/>
      <c r="HX53" s="150"/>
      <c r="HY53" s="150"/>
      <c r="HZ53" s="150"/>
      <c r="IA53" s="150"/>
      <c r="IB53" s="150"/>
      <c r="IC53" s="150"/>
      <c r="ID53" s="150"/>
      <c r="IE53" s="150"/>
      <c r="IF53" s="150"/>
    </row>
    <row r="54" spans="1:240" x14ac:dyDescent="0.3">
      <c r="A54" s="248" t="s">
        <v>219</v>
      </c>
      <c r="B54" s="172">
        <v>3921</v>
      </c>
      <c r="C54" s="173" t="str">
        <f>+'[2]Costo Capacitación Electoral'!$G$24</f>
        <v>Casetas</v>
      </c>
      <c r="D54" s="220">
        <v>1</v>
      </c>
      <c r="E54" s="170">
        <f>+'[2]Costo Capacitación Electoral'!$J$24</f>
        <v>16000</v>
      </c>
      <c r="F54" s="170">
        <f t="shared" ref="F54:F58" si="55">D54*E54</f>
        <v>16000</v>
      </c>
      <c r="G54" s="247">
        <v>0</v>
      </c>
      <c r="H54" s="247">
        <f t="shared" ref="H54:O58" si="56">G54</f>
        <v>0</v>
      </c>
      <c r="I54" s="247">
        <f t="shared" si="56"/>
        <v>0</v>
      </c>
      <c r="J54" s="247">
        <f t="shared" si="56"/>
        <v>0</v>
      </c>
      <c r="K54" s="247">
        <f t="shared" si="56"/>
        <v>0</v>
      </c>
      <c r="L54" s="247">
        <f t="shared" si="56"/>
        <v>0</v>
      </c>
      <c r="M54" s="247">
        <f t="shared" si="56"/>
        <v>0</v>
      </c>
      <c r="N54" s="247">
        <f t="shared" si="56"/>
        <v>0</v>
      </c>
      <c r="O54" s="247">
        <f t="shared" si="56"/>
        <v>0</v>
      </c>
      <c r="P54" s="247">
        <f>+F54/3</f>
        <v>5333.333333333333</v>
      </c>
      <c r="Q54" s="247">
        <f>+P54</f>
        <v>5333.333333333333</v>
      </c>
      <c r="R54" s="247">
        <f>+Q54</f>
        <v>5333.333333333333</v>
      </c>
      <c r="S54" s="219">
        <f t="shared" si="9"/>
        <v>16000</v>
      </c>
    </row>
    <row r="55" spans="1:240" x14ac:dyDescent="0.3">
      <c r="A55" s="248" t="s">
        <v>218</v>
      </c>
      <c r="B55" s="172">
        <v>3921</v>
      </c>
      <c r="C55" s="173" t="str">
        <f>+'[2]Costo Capacitación Electoral'!$G$28</f>
        <v>Casetas</v>
      </c>
      <c r="D55" s="220">
        <v>1</v>
      </c>
      <c r="E55" s="170">
        <f>+'[2]Costo Capacitación Electoral'!$J$28</f>
        <v>16000</v>
      </c>
      <c r="F55" s="170">
        <f t="shared" si="55"/>
        <v>16000</v>
      </c>
      <c r="G55" s="247">
        <v>0</v>
      </c>
      <c r="H55" s="247">
        <f t="shared" si="56"/>
        <v>0</v>
      </c>
      <c r="I55" s="247">
        <f t="shared" si="56"/>
        <v>0</v>
      </c>
      <c r="J55" s="247">
        <f t="shared" si="56"/>
        <v>0</v>
      </c>
      <c r="K55" s="247">
        <f t="shared" si="56"/>
        <v>0</v>
      </c>
      <c r="L55" s="247">
        <f t="shared" si="56"/>
        <v>0</v>
      </c>
      <c r="M55" s="247">
        <f t="shared" si="56"/>
        <v>0</v>
      </c>
      <c r="N55" s="247">
        <f t="shared" si="56"/>
        <v>0</v>
      </c>
      <c r="O55" s="247">
        <f t="shared" si="56"/>
        <v>0</v>
      </c>
      <c r="P55" s="247">
        <v>0</v>
      </c>
      <c r="Q55" s="247">
        <f>+F55/2</f>
        <v>8000</v>
      </c>
      <c r="R55" s="247">
        <f>Q55</f>
        <v>8000</v>
      </c>
      <c r="S55" s="219">
        <f>SUM(G55:R55)</f>
        <v>16000</v>
      </c>
    </row>
    <row r="56" spans="1:240" x14ac:dyDescent="0.3">
      <c r="A56" s="248" t="s">
        <v>217</v>
      </c>
      <c r="B56" s="172">
        <v>3921</v>
      </c>
      <c r="C56" s="173" t="str">
        <f>+'[2]Costo Capacitación Electoral'!$G$36</f>
        <v>Casetas</v>
      </c>
      <c r="D56" s="220">
        <v>1</v>
      </c>
      <c r="E56" s="170">
        <f>+'[2]Costo Capacitación Electoral'!$J$36</f>
        <v>21000</v>
      </c>
      <c r="F56" s="170">
        <f t="shared" si="55"/>
        <v>21000</v>
      </c>
      <c r="G56" s="247">
        <v>0</v>
      </c>
      <c r="H56" s="247">
        <f t="shared" si="56"/>
        <v>0</v>
      </c>
      <c r="I56" s="247">
        <f t="shared" si="56"/>
        <v>0</v>
      </c>
      <c r="J56" s="247">
        <f t="shared" si="56"/>
        <v>0</v>
      </c>
      <c r="K56" s="247">
        <f t="shared" si="56"/>
        <v>0</v>
      </c>
      <c r="L56" s="247">
        <f t="shared" si="56"/>
        <v>0</v>
      </c>
      <c r="M56" s="247">
        <f t="shared" si="56"/>
        <v>0</v>
      </c>
      <c r="N56" s="247">
        <f t="shared" si="56"/>
        <v>0</v>
      </c>
      <c r="O56" s="247">
        <f>+F56/2</f>
        <v>10500</v>
      </c>
      <c r="P56" s="247">
        <v>0</v>
      </c>
      <c r="Q56" s="247">
        <f>+O56</f>
        <v>10500</v>
      </c>
      <c r="R56" s="247">
        <v>0</v>
      </c>
      <c r="S56" s="219">
        <f t="shared" ref="S56:S58" si="57">SUM(G56:R56)</f>
        <v>21000</v>
      </c>
    </row>
    <row r="57" spans="1:240" x14ac:dyDescent="0.3">
      <c r="A57" s="248" t="s">
        <v>216</v>
      </c>
      <c r="B57" s="172">
        <v>3921</v>
      </c>
      <c r="C57" s="173" t="str">
        <f>+'[2]Costo Capacitación Electoral'!$G$42</f>
        <v>Casetas</v>
      </c>
      <c r="D57" s="220">
        <v>1</v>
      </c>
      <c r="E57" s="170">
        <f>+'[2]Costo Capacitación Electoral'!$J$42</f>
        <v>16000</v>
      </c>
      <c r="F57" s="170">
        <f t="shared" si="55"/>
        <v>16000</v>
      </c>
      <c r="G57" s="247">
        <v>0</v>
      </c>
      <c r="H57" s="247">
        <f t="shared" si="56"/>
        <v>0</v>
      </c>
      <c r="I57" s="247">
        <f t="shared" si="56"/>
        <v>0</v>
      </c>
      <c r="J57" s="247">
        <f t="shared" si="56"/>
        <v>0</v>
      </c>
      <c r="K57" s="247">
        <f t="shared" si="56"/>
        <v>0</v>
      </c>
      <c r="L57" s="247">
        <f t="shared" si="56"/>
        <v>0</v>
      </c>
      <c r="M57" s="247">
        <f t="shared" si="56"/>
        <v>0</v>
      </c>
      <c r="N57" s="247">
        <f t="shared" si="56"/>
        <v>0</v>
      </c>
      <c r="O57" s="247">
        <f t="shared" si="56"/>
        <v>0</v>
      </c>
      <c r="P57" s="247">
        <f>+F57/2</f>
        <v>8000</v>
      </c>
      <c r="Q57" s="247">
        <f t="shared" ref="Q57" si="58">P57</f>
        <v>8000</v>
      </c>
      <c r="R57" s="247">
        <v>0</v>
      </c>
      <c r="S57" s="219">
        <f t="shared" si="57"/>
        <v>16000</v>
      </c>
    </row>
    <row r="58" spans="1:240" x14ac:dyDescent="0.3">
      <c r="A58" s="248" t="s">
        <v>215</v>
      </c>
      <c r="B58" s="172">
        <v>3921</v>
      </c>
      <c r="C58" s="173" t="str">
        <f>+'[2]Costo Capacitación Electoral'!$G$46</f>
        <v>Casetas</v>
      </c>
      <c r="D58" s="220">
        <v>1</v>
      </c>
      <c r="E58" s="170">
        <f>+'[2]Costo Capacitación Electoral'!$J$46</f>
        <v>4000</v>
      </c>
      <c r="F58" s="170">
        <f t="shared" si="55"/>
        <v>4000</v>
      </c>
      <c r="G58" s="247">
        <v>0</v>
      </c>
      <c r="H58" s="247">
        <f t="shared" si="56"/>
        <v>0</v>
      </c>
      <c r="I58" s="247">
        <f t="shared" si="56"/>
        <v>0</v>
      </c>
      <c r="J58" s="247">
        <f t="shared" si="56"/>
        <v>0</v>
      </c>
      <c r="K58" s="247">
        <f t="shared" si="56"/>
        <v>0</v>
      </c>
      <c r="L58" s="247">
        <f t="shared" si="56"/>
        <v>0</v>
      </c>
      <c r="M58" s="247">
        <f t="shared" si="56"/>
        <v>0</v>
      </c>
      <c r="N58" s="247">
        <f t="shared" si="56"/>
        <v>0</v>
      </c>
      <c r="O58" s="247">
        <f>+F58/2</f>
        <v>2000</v>
      </c>
      <c r="P58" s="247">
        <f>+O58</f>
        <v>2000</v>
      </c>
      <c r="Q58" s="247">
        <v>0</v>
      </c>
      <c r="R58" s="247">
        <f t="shared" ref="R58" si="59">Q58</f>
        <v>0</v>
      </c>
      <c r="S58" s="219">
        <f t="shared" si="57"/>
        <v>4000</v>
      </c>
    </row>
    <row r="59" spans="1:240" s="159" customFormat="1" ht="14.25" thickBot="1" x14ac:dyDescent="0.35">
      <c r="A59" s="224"/>
      <c r="B59" s="246"/>
      <c r="C59" s="213" t="s">
        <v>173</v>
      </c>
      <c r="D59" s="245"/>
      <c r="E59" s="244"/>
      <c r="F59" s="162">
        <f t="shared" ref="F59:R59" si="60">+F10+F13+F19+F21+F29+F32+F35+F38+F53+F26</f>
        <v>2495309</v>
      </c>
      <c r="G59" s="162">
        <f t="shared" si="60"/>
        <v>0</v>
      </c>
      <c r="H59" s="162">
        <f t="shared" si="60"/>
        <v>44975.666666666672</v>
      </c>
      <c r="I59" s="162">
        <f t="shared" si="60"/>
        <v>0</v>
      </c>
      <c r="J59" s="162">
        <f t="shared" si="60"/>
        <v>32666.666666666672</v>
      </c>
      <c r="K59" s="162">
        <f t="shared" si="60"/>
        <v>32666.666666666672</v>
      </c>
      <c r="L59" s="162">
        <f t="shared" si="60"/>
        <v>1000</v>
      </c>
      <c r="M59" s="162">
        <f t="shared" si="60"/>
        <v>4000</v>
      </c>
      <c r="N59" s="162">
        <f t="shared" si="60"/>
        <v>1901000</v>
      </c>
      <c r="O59" s="162">
        <f t="shared" si="60"/>
        <v>118000</v>
      </c>
      <c r="P59" s="162">
        <f t="shared" si="60"/>
        <v>92833.333333333328</v>
      </c>
      <c r="Q59" s="162">
        <f t="shared" si="60"/>
        <v>192333.33333333334</v>
      </c>
      <c r="R59" s="162">
        <f t="shared" si="60"/>
        <v>75833.333333333343</v>
      </c>
      <c r="S59" s="162">
        <f>SUM(G59:R59)</f>
        <v>2495309.0000000005</v>
      </c>
      <c r="T59" s="243">
        <f>+F59-S59</f>
        <v>0</v>
      </c>
      <c r="U59" s="160"/>
      <c r="V59" s="160"/>
      <c r="W59" s="160"/>
      <c r="X59" s="160"/>
      <c r="Y59" s="160"/>
      <c r="Z59" s="160"/>
      <c r="AA59" s="160"/>
      <c r="AB59" s="160"/>
      <c r="AC59" s="160"/>
      <c r="AD59" s="160"/>
      <c r="AE59" s="160"/>
      <c r="AF59" s="160"/>
      <c r="AG59" s="160"/>
      <c r="AH59" s="160"/>
      <c r="AI59" s="160"/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0"/>
      <c r="BB59" s="160"/>
      <c r="BC59" s="160"/>
      <c r="BD59" s="160"/>
      <c r="BE59" s="160"/>
      <c r="BF59" s="160"/>
      <c r="BG59" s="160"/>
      <c r="BH59" s="160"/>
      <c r="BI59" s="160"/>
      <c r="BJ59" s="160"/>
      <c r="BK59" s="160"/>
      <c r="BL59" s="160"/>
      <c r="BM59" s="160"/>
      <c r="BN59" s="160"/>
      <c r="BO59" s="160"/>
      <c r="BP59" s="160"/>
      <c r="BQ59" s="160"/>
      <c r="BR59" s="160"/>
      <c r="BS59" s="160"/>
      <c r="BT59" s="160"/>
      <c r="BU59" s="160"/>
      <c r="BV59" s="160"/>
      <c r="BW59" s="160"/>
      <c r="BX59" s="160"/>
      <c r="BY59" s="160"/>
      <c r="BZ59" s="160"/>
      <c r="CA59" s="160"/>
      <c r="CB59" s="160"/>
      <c r="CC59" s="160"/>
      <c r="CD59" s="160"/>
      <c r="CE59" s="160"/>
      <c r="CF59" s="160"/>
      <c r="CG59" s="160"/>
      <c r="CH59" s="160"/>
      <c r="CI59" s="160"/>
      <c r="CJ59" s="160"/>
      <c r="CK59" s="160"/>
      <c r="CL59" s="160"/>
      <c r="CM59" s="160"/>
      <c r="CN59" s="160"/>
      <c r="CO59" s="160"/>
      <c r="CP59" s="160"/>
      <c r="CQ59" s="160"/>
      <c r="CR59" s="160"/>
      <c r="CS59" s="160"/>
      <c r="CT59" s="160"/>
      <c r="CU59" s="160"/>
      <c r="CV59" s="160"/>
      <c r="CW59" s="160"/>
      <c r="CX59" s="160"/>
      <c r="CY59" s="160"/>
      <c r="CZ59" s="160"/>
      <c r="DA59" s="160"/>
      <c r="DB59" s="160"/>
      <c r="DC59" s="160"/>
      <c r="DD59" s="160"/>
      <c r="DE59" s="160"/>
      <c r="DF59" s="160"/>
      <c r="DG59" s="160"/>
      <c r="DH59" s="160"/>
      <c r="DI59" s="160"/>
      <c r="DJ59" s="160"/>
      <c r="DK59" s="160"/>
      <c r="DL59" s="160"/>
      <c r="DM59" s="160"/>
      <c r="DN59" s="160"/>
      <c r="DO59" s="160"/>
      <c r="DP59" s="160"/>
      <c r="DQ59" s="160"/>
      <c r="DR59" s="160"/>
      <c r="DS59" s="160"/>
      <c r="DT59" s="160"/>
      <c r="DU59" s="160"/>
      <c r="DV59" s="160"/>
      <c r="DW59" s="160"/>
      <c r="DX59" s="160"/>
      <c r="DY59" s="160"/>
      <c r="DZ59" s="160"/>
      <c r="EA59" s="160"/>
      <c r="EB59" s="160"/>
      <c r="EC59" s="160"/>
      <c r="ED59" s="160"/>
      <c r="EE59" s="160"/>
      <c r="EF59" s="160"/>
      <c r="EG59" s="160"/>
      <c r="EH59" s="160"/>
      <c r="EI59" s="160"/>
      <c r="EJ59" s="160"/>
      <c r="EK59" s="160"/>
      <c r="EL59" s="160"/>
      <c r="EM59" s="160"/>
      <c r="EN59" s="160"/>
      <c r="EO59" s="160"/>
      <c r="EP59" s="160"/>
      <c r="EQ59" s="160"/>
      <c r="ER59" s="160"/>
      <c r="ES59" s="160"/>
      <c r="ET59" s="160"/>
      <c r="EU59" s="160"/>
      <c r="EV59" s="160"/>
      <c r="EW59" s="160"/>
      <c r="EX59" s="160"/>
      <c r="EY59" s="160"/>
      <c r="EZ59" s="160"/>
      <c r="FA59" s="160"/>
      <c r="FB59" s="160"/>
      <c r="FC59" s="160"/>
      <c r="FD59" s="160"/>
      <c r="FE59" s="160"/>
      <c r="FF59" s="160"/>
      <c r="FG59" s="160"/>
      <c r="FH59" s="160"/>
      <c r="FI59" s="160"/>
      <c r="FJ59" s="160"/>
      <c r="FK59" s="160"/>
      <c r="FL59" s="160"/>
      <c r="FM59" s="160"/>
      <c r="FN59" s="160"/>
      <c r="FO59" s="160"/>
      <c r="FP59" s="160"/>
      <c r="FQ59" s="160"/>
      <c r="FR59" s="160"/>
      <c r="FS59" s="160"/>
      <c r="FT59" s="160"/>
      <c r="FU59" s="160"/>
      <c r="FV59" s="160"/>
      <c r="FW59" s="160"/>
      <c r="FX59" s="160"/>
      <c r="FY59" s="160"/>
      <c r="FZ59" s="160"/>
      <c r="GA59" s="160"/>
      <c r="GB59" s="160"/>
      <c r="GC59" s="160"/>
      <c r="GD59" s="160"/>
      <c r="GE59" s="160"/>
      <c r="GF59" s="160"/>
      <c r="GG59" s="160"/>
      <c r="GH59" s="160"/>
      <c r="GI59" s="160"/>
      <c r="GJ59" s="160"/>
      <c r="GK59" s="160"/>
      <c r="GL59" s="160"/>
      <c r="GM59" s="160"/>
      <c r="GN59" s="160"/>
      <c r="GO59" s="160"/>
      <c r="GP59" s="160"/>
      <c r="GQ59" s="160"/>
      <c r="GR59" s="160"/>
      <c r="GS59" s="160"/>
      <c r="GT59" s="160"/>
      <c r="GU59" s="160"/>
      <c r="GV59" s="160"/>
      <c r="GW59" s="160"/>
      <c r="GX59" s="160"/>
      <c r="GY59" s="160"/>
      <c r="GZ59" s="160"/>
      <c r="HA59" s="160"/>
      <c r="HB59" s="160"/>
      <c r="HC59" s="160"/>
      <c r="HD59" s="160"/>
      <c r="HE59" s="160"/>
      <c r="HF59" s="160"/>
      <c r="HG59" s="160"/>
      <c r="HH59" s="160"/>
      <c r="HI59" s="160"/>
      <c r="HJ59" s="160"/>
      <c r="HK59" s="160"/>
      <c r="HL59" s="160"/>
      <c r="HM59" s="160"/>
      <c r="HN59" s="160"/>
      <c r="HO59" s="160"/>
      <c r="HP59" s="160"/>
      <c r="HQ59" s="160"/>
      <c r="HR59" s="160"/>
      <c r="HS59" s="160"/>
      <c r="HT59" s="160"/>
      <c r="HU59" s="160"/>
      <c r="HV59" s="160"/>
      <c r="HW59" s="160"/>
      <c r="HX59" s="160"/>
      <c r="HY59" s="160"/>
      <c r="HZ59" s="160"/>
      <c r="IA59" s="160"/>
      <c r="IB59" s="160"/>
      <c r="IC59" s="160"/>
      <c r="ID59" s="160"/>
      <c r="IE59" s="160"/>
      <c r="IF59" s="160"/>
    </row>
    <row r="60" spans="1:240" ht="14.25" thickTop="1" x14ac:dyDescent="0.3">
      <c r="C60" s="155" t="s">
        <v>171</v>
      </c>
    </row>
    <row r="61" spans="1:240" s="234" customFormat="1" x14ac:dyDescent="0.3">
      <c r="A61" s="241"/>
      <c r="B61" s="240"/>
      <c r="C61" s="240"/>
      <c r="D61" s="239"/>
      <c r="E61" s="238"/>
      <c r="F61" s="238">
        <f>+F59-'[2]Costo Capacitación Electoral'!$J$57</f>
        <v>0</v>
      </c>
      <c r="G61" s="237"/>
      <c r="H61" s="237"/>
      <c r="I61" s="237"/>
      <c r="J61" s="237"/>
      <c r="K61" s="237"/>
      <c r="L61" s="237"/>
      <c r="M61" s="237"/>
      <c r="N61" s="237"/>
      <c r="O61" s="237"/>
      <c r="P61" s="237"/>
      <c r="Q61" s="237"/>
      <c r="R61" s="237"/>
      <c r="S61" s="237"/>
      <c r="T61" s="236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35"/>
      <c r="AK61" s="235"/>
      <c r="AL61" s="235"/>
      <c r="AM61" s="235"/>
      <c r="AN61" s="235"/>
      <c r="AO61" s="235"/>
      <c r="AP61" s="235"/>
      <c r="AQ61" s="235"/>
      <c r="AR61" s="235"/>
      <c r="AS61" s="235"/>
      <c r="AT61" s="235"/>
      <c r="AU61" s="235"/>
      <c r="AV61" s="235"/>
      <c r="AW61" s="235"/>
      <c r="AX61" s="235"/>
      <c r="AY61" s="235"/>
      <c r="AZ61" s="235"/>
      <c r="BA61" s="235"/>
      <c r="BB61" s="235"/>
      <c r="BC61" s="235"/>
      <c r="BD61" s="235"/>
      <c r="BE61" s="235"/>
      <c r="BF61" s="235"/>
      <c r="BG61" s="235"/>
      <c r="BH61" s="235"/>
      <c r="BI61" s="235"/>
      <c r="BJ61" s="235"/>
      <c r="BK61" s="235"/>
      <c r="BL61" s="235"/>
      <c r="BM61" s="235"/>
      <c r="BN61" s="235"/>
      <c r="BO61" s="235"/>
      <c r="BP61" s="235"/>
      <c r="BQ61" s="235"/>
      <c r="BR61" s="235"/>
      <c r="BS61" s="235"/>
      <c r="BT61" s="235"/>
      <c r="BU61" s="235"/>
      <c r="BV61" s="235"/>
      <c r="BW61" s="235"/>
      <c r="BX61" s="235"/>
      <c r="BY61" s="235"/>
      <c r="BZ61" s="235"/>
      <c r="CA61" s="235"/>
      <c r="CB61" s="235"/>
      <c r="CC61" s="235"/>
      <c r="CD61" s="235"/>
      <c r="CE61" s="235"/>
      <c r="CF61" s="235"/>
      <c r="CG61" s="235"/>
      <c r="CH61" s="235"/>
      <c r="CI61" s="235"/>
      <c r="CJ61" s="235"/>
      <c r="CK61" s="235"/>
      <c r="CL61" s="235"/>
      <c r="CM61" s="235"/>
      <c r="CN61" s="235"/>
      <c r="CO61" s="235"/>
      <c r="CP61" s="235"/>
      <c r="CQ61" s="235"/>
      <c r="CR61" s="235"/>
      <c r="CS61" s="235"/>
      <c r="CT61" s="235"/>
      <c r="CU61" s="235"/>
      <c r="CV61" s="235"/>
      <c r="CW61" s="235"/>
      <c r="CX61" s="235"/>
      <c r="CY61" s="235"/>
      <c r="CZ61" s="235"/>
      <c r="DA61" s="235"/>
      <c r="DB61" s="235"/>
      <c r="DC61" s="235"/>
      <c r="DD61" s="235"/>
      <c r="DE61" s="235"/>
      <c r="DF61" s="235"/>
      <c r="DG61" s="235"/>
      <c r="DH61" s="235"/>
      <c r="DI61" s="235"/>
      <c r="DJ61" s="235"/>
      <c r="DK61" s="235"/>
      <c r="DL61" s="235"/>
      <c r="DM61" s="235"/>
      <c r="DN61" s="235"/>
      <c r="DO61" s="235"/>
      <c r="DP61" s="235"/>
      <c r="DQ61" s="235"/>
      <c r="DR61" s="235"/>
      <c r="DS61" s="235"/>
      <c r="DT61" s="235"/>
      <c r="DU61" s="235"/>
      <c r="DV61" s="235"/>
      <c r="DW61" s="235"/>
      <c r="DX61" s="235"/>
      <c r="DY61" s="235"/>
      <c r="DZ61" s="235"/>
      <c r="EA61" s="235"/>
      <c r="EB61" s="235"/>
      <c r="EC61" s="235"/>
      <c r="ED61" s="235"/>
      <c r="EE61" s="235"/>
      <c r="EF61" s="235"/>
      <c r="EG61" s="235"/>
      <c r="EH61" s="235"/>
      <c r="EI61" s="235"/>
      <c r="EJ61" s="235"/>
      <c r="EK61" s="235"/>
      <c r="EL61" s="235"/>
      <c r="EM61" s="235"/>
      <c r="EN61" s="235"/>
      <c r="EO61" s="235"/>
      <c r="EP61" s="235"/>
      <c r="EQ61" s="235"/>
      <c r="ER61" s="235"/>
      <c r="ES61" s="235"/>
      <c r="ET61" s="235"/>
      <c r="EU61" s="235"/>
      <c r="EV61" s="235"/>
      <c r="EW61" s="235"/>
      <c r="EX61" s="235"/>
      <c r="EY61" s="235"/>
      <c r="EZ61" s="235"/>
      <c r="FA61" s="235"/>
      <c r="FB61" s="235"/>
      <c r="FC61" s="235"/>
      <c r="FD61" s="235"/>
      <c r="FE61" s="235"/>
      <c r="FF61" s="235"/>
      <c r="FG61" s="235"/>
      <c r="FH61" s="235"/>
      <c r="FI61" s="235"/>
      <c r="FJ61" s="235"/>
      <c r="FK61" s="235"/>
      <c r="FL61" s="235"/>
      <c r="FM61" s="235"/>
      <c r="FN61" s="235"/>
      <c r="FO61" s="235"/>
      <c r="FP61" s="235"/>
      <c r="FQ61" s="235"/>
      <c r="FR61" s="235"/>
      <c r="FS61" s="235"/>
      <c r="FT61" s="235"/>
      <c r="FU61" s="235"/>
      <c r="FV61" s="235"/>
      <c r="FW61" s="235"/>
      <c r="FX61" s="235"/>
      <c r="FY61" s="235"/>
      <c r="FZ61" s="235"/>
      <c r="GA61" s="235"/>
      <c r="GB61" s="235"/>
      <c r="GC61" s="235"/>
      <c r="GD61" s="235"/>
      <c r="GE61" s="235"/>
      <c r="GF61" s="235"/>
      <c r="GG61" s="235"/>
      <c r="GH61" s="235"/>
      <c r="GI61" s="235"/>
      <c r="GJ61" s="235"/>
      <c r="GK61" s="235"/>
      <c r="GL61" s="235"/>
      <c r="GM61" s="235"/>
      <c r="GN61" s="235"/>
      <c r="GO61" s="235"/>
      <c r="GP61" s="235"/>
      <c r="GQ61" s="235"/>
      <c r="GR61" s="235"/>
      <c r="GS61" s="235"/>
      <c r="GT61" s="235"/>
      <c r="GU61" s="235"/>
      <c r="GV61" s="235"/>
      <c r="GW61" s="235"/>
      <c r="GX61" s="235"/>
      <c r="GY61" s="235"/>
      <c r="GZ61" s="235"/>
      <c r="HA61" s="235"/>
      <c r="HB61" s="235"/>
      <c r="HC61" s="235"/>
      <c r="HD61" s="235"/>
      <c r="HE61" s="235"/>
      <c r="HF61" s="235"/>
      <c r="HG61" s="235"/>
      <c r="HH61" s="235"/>
      <c r="HI61" s="235"/>
      <c r="HJ61" s="235"/>
      <c r="HK61" s="235"/>
      <c r="HL61" s="235"/>
      <c r="HM61" s="235"/>
      <c r="HN61" s="235"/>
      <c r="HO61" s="235"/>
      <c r="HP61" s="235"/>
      <c r="HQ61" s="235"/>
      <c r="HR61" s="235"/>
      <c r="HS61" s="235"/>
      <c r="HT61" s="235"/>
      <c r="HU61" s="235"/>
      <c r="HV61" s="235"/>
      <c r="HW61" s="235"/>
      <c r="HX61" s="235"/>
      <c r="HY61" s="235"/>
      <c r="HZ61" s="235"/>
      <c r="IA61" s="235"/>
      <c r="IB61" s="235"/>
      <c r="IC61" s="235"/>
      <c r="ID61" s="235"/>
      <c r="IE61" s="235"/>
      <c r="IF61" s="235"/>
    </row>
    <row r="62" spans="1:240" s="234" customFormat="1" x14ac:dyDescent="0.3">
      <c r="A62" s="241"/>
      <c r="B62" s="240"/>
      <c r="C62" s="240"/>
      <c r="D62" s="239"/>
      <c r="E62" s="238"/>
      <c r="F62" s="238"/>
      <c r="G62" s="237"/>
      <c r="H62" s="237"/>
      <c r="I62" s="237"/>
      <c r="J62" s="237"/>
      <c r="K62" s="237"/>
      <c r="L62" s="237"/>
      <c r="M62" s="237"/>
      <c r="N62" s="237"/>
      <c r="O62" s="237"/>
      <c r="P62" s="237"/>
      <c r="Q62" s="237"/>
      <c r="R62" s="237"/>
      <c r="S62" s="237"/>
      <c r="T62" s="236"/>
      <c r="U62" s="235"/>
      <c r="V62" s="235"/>
      <c r="W62" s="235"/>
      <c r="X62" s="235"/>
      <c r="Y62" s="235"/>
      <c r="Z62" s="235"/>
      <c r="AA62" s="235"/>
      <c r="AB62" s="235"/>
      <c r="AC62" s="235"/>
      <c r="AD62" s="235"/>
      <c r="AE62" s="235"/>
      <c r="AF62" s="235"/>
      <c r="AG62" s="235"/>
      <c r="AH62" s="235"/>
      <c r="AI62" s="235"/>
      <c r="AJ62" s="235"/>
      <c r="AK62" s="235"/>
      <c r="AL62" s="235"/>
      <c r="AM62" s="235"/>
      <c r="AN62" s="235"/>
      <c r="AO62" s="235"/>
      <c r="AP62" s="235"/>
      <c r="AQ62" s="235"/>
      <c r="AR62" s="235"/>
      <c r="AS62" s="235"/>
      <c r="AT62" s="235"/>
      <c r="AU62" s="235"/>
      <c r="AV62" s="235"/>
      <c r="AW62" s="235"/>
      <c r="AX62" s="235"/>
      <c r="AY62" s="235"/>
      <c r="AZ62" s="235"/>
      <c r="BA62" s="235"/>
      <c r="BB62" s="235"/>
      <c r="BC62" s="235"/>
      <c r="BD62" s="235"/>
      <c r="BE62" s="235"/>
      <c r="BF62" s="235"/>
      <c r="BG62" s="235"/>
      <c r="BH62" s="235"/>
      <c r="BI62" s="235"/>
      <c r="BJ62" s="235"/>
      <c r="BK62" s="235"/>
      <c r="BL62" s="235"/>
      <c r="BM62" s="235"/>
      <c r="BN62" s="235"/>
      <c r="BO62" s="235"/>
      <c r="BP62" s="235"/>
      <c r="BQ62" s="235"/>
      <c r="BR62" s="235"/>
      <c r="BS62" s="235"/>
      <c r="BT62" s="235"/>
      <c r="BU62" s="235"/>
      <c r="BV62" s="235"/>
      <c r="BW62" s="235"/>
      <c r="BX62" s="235"/>
      <c r="BY62" s="235"/>
      <c r="BZ62" s="235"/>
      <c r="CA62" s="235"/>
      <c r="CB62" s="235"/>
      <c r="CC62" s="235"/>
      <c r="CD62" s="235"/>
      <c r="CE62" s="235"/>
      <c r="CF62" s="235"/>
      <c r="CG62" s="235"/>
      <c r="CH62" s="235"/>
      <c r="CI62" s="235"/>
      <c r="CJ62" s="235"/>
      <c r="CK62" s="235"/>
      <c r="CL62" s="235"/>
      <c r="CM62" s="235"/>
      <c r="CN62" s="235"/>
      <c r="CO62" s="235"/>
      <c r="CP62" s="235"/>
      <c r="CQ62" s="235"/>
      <c r="CR62" s="235"/>
      <c r="CS62" s="235"/>
      <c r="CT62" s="235"/>
      <c r="CU62" s="235"/>
      <c r="CV62" s="235"/>
      <c r="CW62" s="235"/>
      <c r="CX62" s="235"/>
      <c r="CY62" s="235"/>
      <c r="CZ62" s="235"/>
      <c r="DA62" s="235"/>
      <c r="DB62" s="235"/>
      <c r="DC62" s="235"/>
      <c r="DD62" s="235"/>
      <c r="DE62" s="235"/>
      <c r="DF62" s="235"/>
      <c r="DG62" s="235"/>
      <c r="DH62" s="235"/>
      <c r="DI62" s="235"/>
      <c r="DJ62" s="235"/>
      <c r="DK62" s="235"/>
      <c r="DL62" s="235"/>
      <c r="DM62" s="235"/>
      <c r="DN62" s="235"/>
      <c r="DO62" s="235"/>
      <c r="DP62" s="235"/>
      <c r="DQ62" s="235"/>
      <c r="DR62" s="235"/>
      <c r="DS62" s="235"/>
      <c r="DT62" s="235"/>
      <c r="DU62" s="235"/>
      <c r="DV62" s="235"/>
      <c r="DW62" s="235"/>
      <c r="DX62" s="235"/>
      <c r="DY62" s="235"/>
      <c r="DZ62" s="235"/>
      <c r="EA62" s="235"/>
      <c r="EB62" s="235"/>
      <c r="EC62" s="235"/>
      <c r="ED62" s="235"/>
      <c r="EE62" s="235"/>
      <c r="EF62" s="235"/>
      <c r="EG62" s="235"/>
      <c r="EH62" s="235"/>
      <c r="EI62" s="235"/>
      <c r="EJ62" s="235"/>
      <c r="EK62" s="235"/>
      <c r="EL62" s="235"/>
      <c r="EM62" s="235"/>
      <c r="EN62" s="235"/>
      <c r="EO62" s="235"/>
      <c r="EP62" s="235"/>
      <c r="EQ62" s="235"/>
      <c r="ER62" s="235"/>
      <c r="ES62" s="235"/>
      <c r="ET62" s="235"/>
      <c r="EU62" s="235"/>
      <c r="EV62" s="235"/>
      <c r="EW62" s="235"/>
      <c r="EX62" s="235"/>
      <c r="EY62" s="235"/>
      <c r="EZ62" s="235"/>
      <c r="FA62" s="235"/>
      <c r="FB62" s="235"/>
      <c r="FC62" s="235"/>
      <c r="FD62" s="235"/>
      <c r="FE62" s="235"/>
      <c r="FF62" s="235"/>
      <c r="FG62" s="235"/>
      <c r="FH62" s="235"/>
      <c r="FI62" s="235"/>
      <c r="FJ62" s="235"/>
      <c r="FK62" s="235"/>
      <c r="FL62" s="235"/>
      <c r="FM62" s="235"/>
      <c r="FN62" s="235"/>
      <c r="FO62" s="235"/>
      <c r="FP62" s="235"/>
      <c r="FQ62" s="235"/>
      <c r="FR62" s="235"/>
      <c r="FS62" s="235"/>
      <c r="FT62" s="235"/>
      <c r="FU62" s="235"/>
      <c r="FV62" s="235"/>
      <c r="FW62" s="235"/>
      <c r="FX62" s="235"/>
      <c r="FY62" s="235"/>
      <c r="FZ62" s="235"/>
      <c r="GA62" s="235"/>
      <c r="GB62" s="235"/>
      <c r="GC62" s="235"/>
      <c r="GD62" s="235"/>
      <c r="GE62" s="235"/>
      <c r="GF62" s="235"/>
      <c r="GG62" s="235"/>
      <c r="GH62" s="235"/>
      <c r="GI62" s="235"/>
      <c r="GJ62" s="235"/>
      <c r="GK62" s="235"/>
      <c r="GL62" s="235"/>
      <c r="GM62" s="235"/>
      <c r="GN62" s="235"/>
      <c r="GO62" s="235"/>
      <c r="GP62" s="235"/>
      <c r="GQ62" s="235"/>
      <c r="GR62" s="235"/>
      <c r="GS62" s="235"/>
      <c r="GT62" s="235"/>
      <c r="GU62" s="235"/>
      <c r="GV62" s="235"/>
      <c r="GW62" s="235"/>
      <c r="GX62" s="235"/>
      <c r="GY62" s="235"/>
      <c r="GZ62" s="235"/>
      <c r="HA62" s="235"/>
      <c r="HB62" s="235"/>
      <c r="HC62" s="235"/>
      <c r="HD62" s="235"/>
      <c r="HE62" s="235"/>
      <c r="HF62" s="235"/>
      <c r="HG62" s="235"/>
      <c r="HH62" s="235"/>
      <c r="HI62" s="235"/>
      <c r="HJ62" s="235"/>
      <c r="HK62" s="235"/>
      <c r="HL62" s="235"/>
      <c r="HM62" s="235"/>
      <c r="HN62" s="235"/>
      <c r="HO62" s="235"/>
      <c r="HP62" s="235"/>
      <c r="HQ62" s="235"/>
      <c r="HR62" s="235"/>
      <c r="HS62" s="235"/>
      <c r="HT62" s="235"/>
      <c r="HU62" s="235"/>
      <c r="HV62" s="235"/>
      <c r="HW62" s="235"/>
      <c r="HX62" s="235"/>
      <c r="HY62" s="235"/>
      <c r="HZ62" s="235"/>
      <c r="IA62" s="235"/>
      <c r="IB62" s="235"/>
      <c r="IC62" s="235"/>
      <c r="ID62" s="235"/>
      <c r="IE62" s="235"/>
      <c r="IF62" s="235"/>
    </row>
    <row r="63" spans="1:240" s="234" customFormat="1" x14ac:dyDescent="0.3">
      <c r="A63" s="241"/>
      <c r="B63" s="240"/>
      <c r="C63" s="240"/>
      <c r="D63" s="239"/>
      <c r="E63" s="238"/>
      <c r="F63" s="238"/>
      <c r="G63" s="237"/>
      <c r="H63" s="237"/>
      <c r="I63" s="237"/>
      <c r="J63" s="237"/>
      <c r="K63" s="237"/>
      <c r="L63" s="237"/>
      <c r="M63" s="237"/>
      <c r="N63" s="237"/>
      <c r="O63" s="237"/>
      <c r="P63" s="237"/>
      <c r="Q63" s="237"/>
      <c r="R63" s="237"/>
      <c r="S63" s="237"/>
      <c r="T63" s="236"/>
      <c r="U63" s="235"/>
      <c r="V63" s="235"/>
      <c r="W63" s="235"/>
      <c r="X63" s="235"/>
      <c r="Y63" s="235"/>
      <c r="Z63" s="235"/>
      <c r="AA63" s="235"/>
      <c r="AB63" s="235"/>
      <c r="AC63" s="235"/>
      <c r="AD63" s="235"/>
      <c r="AE63" s="235"/>
      <c r="AF63" s="235"/>
      <c r="AG63" s="235"/>
      <c r="AH63" s="235"/>
      <c r="AI63" s="235"/>
      <c r="AJ63" s="235"/>
      <c r="AK63" s="235"/>
      <c r="AL63" s="235"/>
      <c r="AM63" s="235"/>
      <c r="AN63" s="235"/>
      <c r="AO63" s="235"/>
      <c r="AP63" s="235"/>
      <c r="AQ63" s="235"/>
      <c r="AR63" s="235"/>
      <c r="AS63" s="235"/>
      <c r="AT63" s="235"/>
      <c r="AU63" s="235"/>
      <c r="AV63" s="235"/>
      <c r="AW63" s="235"/>
      <c r="AX63" s="235"/>
      <c r="AY63" s="235"/>
      <c r="AZ63" s="235"/>
      <c r="BA63" s="235"/>
      <c r="BB63" s="235"/>
      <c r="BC63" s="235"/>
      <c r="BD63" s="235"/>
      <c r="BE63" s="235"/>
      <c r="BF63" s="235"/>
      <c r="BG63" s="235"/>
      <c r="BH63" s="235"/>
      <c r="BI63" s="235"/>
      <c r="BJ63" s="235"/>
      <c r="BK63" s="235"/>
      <c r="BL63" s="235"/>
      <c r="BM63" s="235"/>
      <c r="BN63" s="235"/>
      <c r="BO63" s="235"/>
      <c r="BP63" s="235"/>
      <c r="BQ63" s="235"/>
      <c r="BR63" s="235"/>
      <c r="BS63" s="235"/>
      <c r="BT63" s="235"/>
      <c r="BU63" s="235"/>
      <c r="BV63" s="235"/>
      <c r="BW63" s="235"/>
      <c r="BX63" s="235"/>
      <c r="BY63" s="235"/>
      <c r="BZ63" s="235"/>
      <c r="CA63" s="235"/>
      <c r="CB63" s="235"/>
      <c r="CC63" s="235"/>
      <c r="CD63" s="235"/>
      <c r="CE63" s="235"/>
      <c r="CF63" s="235"/>
      <c r="CG63" s="235"/>
      <c r="CH63" s="235"/>
      <c r="CI63" s="235"/>
      <c r="CJ63" s="235"/>
      <c r="CK63" s="235"/>
      <c r="CL63" s="235"/>
      <c r="CM63" s="235"/>
      <c r="CN63" s="235"/>
      <c r="CO63" s="235"/>
      <c r="CP63" s="235"/>
      <c r="CQ63" s="235"/>
      <c r="CR63" s="235"/>
      <c r="CS63" s="235"/>
      <c r="CT63" s="235"/>
      <c r="CU63" s="235"/>
      <c r="CV63" s="235"/>
      <c r="CW63" s="235"/>
      <c r="CX63" s="235"/>
      <c r="CY63" s="235"/>
      <c r="CZ63" s="235"/>
      <c r="DA63" s="235"/>
      <c r="DB63" s="235"/>
      <c r="DC63" s="235"/>
      <c r="DD63" s="235"/>
      <c r="DE63" s="235"/>
      <c r="DF63" s="235"/>
      <c r="DG63" s="235"/>
      <c r="DH63" s="235"/>
      <c r="DI63" s="235"/>
      <c r="DJ63" s="235"/>
      <c r="DK63" s="235"/>
      <c r="DL63" s="235"/>
      <c r="DM63" s="235"/>
      <c r="DN63" s="235"/>
      <c r="DO63" s="235"/>
      <c r="DP63" s="235"/>
      <c r="DQ63" s="235"/>
      <c r="DR63" s="235"/>
      <c r="DS63" s="235"/>
      <c r="DT63" s="235"/>
      <c r="DU63" s="235"/>
      <c r="DV63" s="235"/>
      <c r="DW63" s="235"/>
      <c r="DX63" s="235"/>
      <c r="DY63" s="235"/>
      <c r="DZ63" s="235"/>
      <c r="EA63" s="235"/>
      <c r="EB63" s="235"/>
      <c r="EC63" s="235"/>
      <c r="ED63" s="235"/>
      <c r="EE63" s="235"/>
      <c r="EF63" s="235"/>
      <c r="EG63" s="235"/>
      <c r="EH63" s="235"/>
      <c r="EI63" s="235"/>
      <c r="EJ63" s="235"/>
      <c r="EK63" s="235"/>
      <c r="EL63" s="235"/>
      <c r="EM63" s="235"/>
      <c r="EN63" s="235"/>
      <c r="EO63" s="235"/>
      <c r="EP63" s="235"/>
      <c r="EQ63" s="235"/>
      <c r="ER63" s="235"/>
      <c r="ES63" s="235"/>
      <c r="ET63" s="235"/>
      <c r="EU63" s="235"/>
      <c r="EV63" s="235"/>
      <c r="EW63" s="235"/>
      <c r="EX63" s="235"/>
      <c r="EY63" s="235"/>
      <c r="EZ63" s="235"/>
      <c r="FA63" s="235"/>
      <c r="FB63" s="235"/>
      <c r="FC63" s="235"/>
      <c r="FD63" s="235"/>
      <c r="FE63" s="235"/>
      <c r="FF63" s="235"/>
      <c r="FG63" s="235"/>
      <c r="FH63" s="235"/>
      <c r="FI63" s="235"/>
      <c r="FJ63" s="235"/>
      <c r="FK63" s="235"/>
      <c r="FL63" s="235"/>
      <c r="FM63" s="235"/>
      <c r="FN63" s="235"/>
      <c r="FO63" s="235"/>
      <c r="FP63" s="235"/>
      <c r="FQ63" s="235"/>
      <c r="FR63" s="235"/>
      <c r="FS63" s="235"/>
      <c r="FT63" s="235"/>
      <c r="FU63" s="235"/>
      <c r="FV63" s="235"/>
      <c r="FW63" s="235"/>
      <c r="FX63" s="235"/>
      <c r="FY63" s="235"/>
      <c r="FZ63" s="235"/>
      <c r="GA63" s="235"/>
      <c r="GB63" s="235"/>
      <c r="GC63" s="235"/>
      <c r="GD63" s="235"/>
      <c r="GE63" s="235"/>
      <c r="GF63" s="235"/>
      <c r="GG63" s="235"/>
      <c r="GH63" s="235"/>
      <c r="GI63" s="235"/>
      <c r="GJ63" s="235"/>
      <c r="GK63" s="235"/>
      <c r="GL63" s="235"/>
      <c r="GM63" s="235"/>
      <c r="GN63" s="235"/>
      <c r="GO63" s="235"/>
      <c r="GP63" s="235"/>
      <c r="GQ63" s="235"/>
      <c r="GR63" s="235"/>
      <c r="GS63" s="235"/>
      <c r="GT63" s="235"/>
      <c r="GU63" s="235"/>
      <c r="GV63" s="235"/>
      <c r="GW63" s="235"/>
      <c r="GX63" s="235"/>
      <c r="GY63" s="235"/>
      <c r="GZ63" s="235"/>
      <c r="HA63" s="235"/>
      <c r="HB63" s="235"/>
      <c r="HC63" s="235"/>
      <c r="HD63" s="235"/>
      <c r="HE63" s="235"/>
      <c r="HF63" s="235"/>
      <c r="HG63" s="235"/>
      <c r="HH63" s="235"/>
      <c r="HI63" s="235"/>
      <c r="HJ63" s="235"/>
      <c r="HK63" s="235"/>
      <c r="HL63" s="235"/>
      <c r="HM63" s="235"/>
      <c r="HN63" s="235"/>
      <c r="HO63" s="235"/>
      <c r="HP63" s="235"/>
      <c r="HQ63" s="235"/>
      <c r="HR63" s="235"/>
      <c r="HS63" s="235"/>
      <c r="HT63" s="235"/>
      <c r="HU63" s="235"/>
      <c r="HV63" s="235"/>
      <c r="HW63" s="235"/>
      <c r="HX63" s="235"/>
      <c r="HY63" s="235"/>
      <c r="HZ63" s="235"/>
      <c r="IA63" s="235"/>
      <c r="IB63" s="235"/>
      <c r="IC63" s="235"/>
      <c r="ID63" s="235"/>
      <c r="IE63" s="235"/>
      <c r="IF63" s="235"/>
    </row>
    <row r="64" spans="1:240" s="234" customFormat="1" x14ac:dyDescent="0.3">
      <c r="A64" s="241"/>
      <c r="B64" s="240"/>
      <c r="C64" s="240"/>
      <c r="D64" s="239"/>
      <c r="E64" s="238"/>
      <c r="F64" s="238"/>
      <c r="G64" s="237"/>
      <c r="H64" s="237"/>
      <c r="I64" s="237"/>
      <c r="J64" s="237"/>
      <c r="K64" s="237"/>
      <c r="L64" s="237"/>
      <c r="M64" s="237"/>
      <c r="N64" s="237"/>
      <c r="O64" s="237"/>
      <c r="P64" s="237"/>
      <c r="Q64" s="237"/>
      <c r="R64" s="237"/>
      <c r="S64" s="237"/>
      <c r="T64" s="236"/>
      <c r="U64" s="235"/>
      <c r="V64" s="235"/>
      <c r="W64" s="235"/>
      <c r="X64" s="235"/>
      <c r="Y64" s="235"/>
      <c r="Z64" s="235"/>
      <c r="AA64" s="235"/>
      <c r="AB64" s="235"/>
      <c r="AC64" s="235"/>
      <c r="AD64" s="235"/>
      <c r="AE64" s="235"/>
      <c r="AF64" s="235"/>
      <c r="AG64" s="235"/>
      <c r="AH64" s="235"/>
      <c r="AI64" s="235"/>
      <c r="AJ64" s="235"/>
      <c r="AK64" s="235"/>
      <c r="AL64" s="235"/>
      <c r="AM64" s="235"/>
      <c r="AN64" s="235"/>
      <c r="AO64" s="235"/>
      <c r="AP64" s="235"/>
      <c r="AQ64" s="235"/>
      <c r="AR64" s="235"/>
      <c r="AS64" s="235"/>
      <c r="AT64" s="235"/>
      <c r="AU64" s="235"/>
      <c r="AV64" s="235"/>
      <c r="AW64" s="235"/>
      <c r="AX64" s="235"/>
      <c r="AY64" s="235"/>
      <c r="AZ64" s="235"/>
      <c r="BA64" s="235"/>
      <c r="BB64" s="235"/>
      <c r="BC64" s="235"/>
      <c r="BD64" s="235"/>
      <c r="BE64" s="235"/>
      <c r="BF64" s="235"/>
      <c r="BG64" s="235"/>
      <c r="BH64" s="235"/>
      <c r="BI64" s="235"/>
      <c r="BJ64" s="235"/>
      <c r="BK64" s="235"/>
      <c r="BL64" s="235"/>
      <c r="BM64" s="235"/>
      <c r="BN64" s="235"/>
      <c r="BO64" s="235"/>
      <c r="BP64" s="235"/>
      <c r="BQ64" s="235"/>
      <c r="BR64" s="235"/>
      <c r="BS64" s="235"/>
      <c r="BT64" s="235"/>
      <c r="BU64" s="235"/>
      <c r="BV64" s="235"/>
      <c r="BW64" s="235"/>
      <c r="BX64" s="235"/>
      <c r="BY64" s="235"/>
      <c r="BZ64" s="235"/>
      <c r="CA64" s="235"/>
      <c r="CB64" s="235"/>
      <c r="CC64" s="235"/>
      <c r="CD64" s="235"/>
      <c r="CE64" s="235"/>
      <c r="CF64" s="235"/>
      <c r="CG64" s="235"/>
      <c r="CH64" s="235"/>
      <c r="CI64" s="235"/>
      <c r="CJ64" s="235"/>
      <c r="CK64" s="235"/>
      <c r="CL64" s="235"/>
      <c r="CM64" s="235"/>
      <c r="CN64" s="235"/>
      <c r="CO64" s="235"/>
      <c r="CP64" s="235"/>
      <c r="CQ64" s="235"/>
      <c r="CR64" s="235"/>
      <c r="CS64" s="235"/>
      <c r="CT64" s="235"/>
      <c r="CU64" s="235"/>
      <c r="CV64" s="235"/>
      <c r="CW64" s="235"/>
      <c r="CX64" s="235"/>
      <c r="CY64" s="235"/>
      <c r="CZ64" s="235"/>
      <c r="DA64" s="235"/>
      <c r="DB64" s="235"/>
      <c r="DC64" s="235"/>
      <c r="DD64" s="235"/>
      <c r="DE64" s="235"/>
      <c r="DF64" s="235"/>
      <c r="DG64" s="235"/>
      <c r="DH64" s="235"/>
      <c r="DI64" s="235"/>
      <c r="DJ64" s="235"/>
      <c r="DK64" s="235"/>
      <c r="DL64" s="235"/>
      <c r="DM64" s="235"/>
      <c r="DN64" s="235"/>
      <c r="DO64" s="235"/>
      <c r="DP64" s="235"/>
      <c r="DQ64" s="235"/>
      <c r="DR64" s="235"/>
      <c r="DS64" s="235"/>
      <c r="DT64" s="235"/>
      <c r="DU64" s="235"/>
      <c r="DV64" s="235"/>
      <c r="DW64" s="235"/>
      <c r="DX64" s="235"/>
      <c r="DY64" s="235"/>
      <c r="DZ64" s="235"/>
      <c r="EA64" s="235"/>
      <c r="EB64" s="235"/>
      <c r="EC64" s="235"/>
      <c r="ED64" s="235"/>
      <c r="EE64" s="235"/>
      <c r="EF64" s="235"/>
      <c r="EG64" s="235"/>
      <c r="EH64" s="235"/>
      <c r="EI64" s="235"/>
      <c r="EJ64" s="235"/>
      <c r="EK64" s="235"/>
      <c r="EL64" s="235"/>
      <c r="EM64" s="235"/>
      <c r="EN64" s="235"/>
      <c r="EO64" s="235"/>
      <c r="EP64" s="235"/>
      <c r="EQ64" s="235"/>
      <c r="ER64" s="235"/>
      <c r="ES64" s="235"/>
      <c r="ET64" s="235"/>
      <c r="EU64" s="235"/>
      <c r="EV64" s="235"/>
      <c r="EW64" s="235"/>
      <c r="EX64" s="235"/>
      <c r="EY64" s="235"/>
      <c r="EZ64" s="235"/>
      <c r="FA64" s="235"/>
      <c r="FB64" s="235"/>
      <c r="FC64" s="235"/>
      <c r="FD64" s="235"/>
      <c r="FE64" s="235"/>
      <c r="FF64" s="235"/>
      <c r="FG64" s="235"/>
      <c r="FH64" s="235"/>
      <c r="FI64" s="235"/>
      <c r="FJ64" s="235"/>
      <c r="FK64" s="235"/>
      <c r="FL64" s="235"/>
      <c r="FM64" s="235"/>
      <c r="FN64" s="235"/>
      <c r="FO64" s="235"/>
      <c r="FP64" s="235"/>
      <c r="FQ64" s="235"/>
      <c r="FR64" s="235"/>
      <c r="FS64" s="235"/>
      <c r="FT64" s="235"/>
      <c r="FU64" s="235"/>
      <c r="FV64" s="235"/>
      <c r="FW64" s="235"/>
      <c r="FX64" s="235"/>
      <c r="FY64" s="235"/>
      <c r="FZ64" s="235"/>
      <c r="GA64" s="235"/>
      <c r="GB64" s="235"/>
      <c r="GC64" s="235"/>
      <c r="GD64" s="235"/>
      <c r="GE64" s="235"/>
      <c r="GF64" s="235"/>
      <c r="GG64" s="235"/>
      <c r="GH64" s="235"/>
      <c r="GI64" s="235"/>
      <c r="GJ64" s="235"/>
      <c r="GK64" s="235"/>
      <c r="GL64" s="235"/>
      <c r="GM64" s="235"/>
      <c r="GN64" s="235"/>
      <c r="GO64" s="235"/>
      <c r="GP64" s="235"/>
      <c r="GQ64" s="235"/>
      <c r="GR64" s="235"/>
      <c r="GS64" s="235"/>
      <c r="GT64" s="235"/>
      <c r="GU64" s="235"/>
      <c r="GV64" s="235"/>
      <c r="GW64" s="235"/>
      <c r="GX64" s="235"/>
      <c r="GY64" s="235"/>
      <c r="GZ64" s="235"/>
      <c r="HA64" s="235"/>
      <c r="HB64" s="235"/>
      <c r="HC64" s="235"/>
      <c r="HD64" s="235"/>
      <c r="HE64" s="235"/>
      <c r="HF64" s="235"/>
      <c r="HG64" s="235"/>
      <c r="HH64" s="235"/>
      <c r="HI64" s="235"/>
      <c r="HJ64" s="235"/>
      <c r="HK64" s="235"/>
      <c r="HL64" s="235"/>
      <c r="HM64" s="235"/>
      <c r="HN64" s="235"/>
      <c r="HO64" s="235"/>
      <c r="HP64" s="235"/>
      <c r="HQ64" s="235"/>
      <c r="HR64" s="235"/>
      <c r="HS64" s="235"/>
      <c r="HT64" s="235"/>
      <c r="HU64" s="235"/>
      <c r="HV64" s="235"/>
      <c r="HW64" s="235"/>
      <c r="HX64" s="235"/>
      <c r="HY64" s="235"/>
      <c r="HZ64" s="235"/>
      <c r="IA64" s="235"/>
      <c r="IB64" s="235"/>
      <c r="IC64" s="235"/>
      <c r="ID64" s="235"/>
      <c r="IE64" s="235"/>
      <c r="IF64" s="235"/>
    </row>
    <row r="65" spans="1:240" s="234" customFormat="1" x14ac:dyDescent="0.3">
      <c r="A65" s="241"/>
      <c r="B65" s="240"/>
      <c r="C65" s="240"/>
      <c r="D65" s="239"/>
      <c r="E65" s="238"/>
      <c r="F65" s="238"/>
      <c r="G65" s="237"/>
      <c r="H65" s="237"/>
      <c r="I65" s="237"/>
      <c r="J65" s="237"/>
      <c r="K65" s="237"/>
      <c r="L65" s="237"/>
      <c r="M65" s="237"/>
      <c r="N65" s="237"/>
      <c r="O65" s="237"/>
      <c r="P65" s="237"/>
      <c r="Q65" s="237"/>
      <c r="R65" s="237"/>
      <c r="S65" s="237"/>
      <c r="T65" s="236"/>
      <c r="U65" s="235"/>
      <c r="V65" s="235"/>
      <c r="W65" s="235"/>
      <c r="X65" s="235"/>
      <c r="Y65" s="235"/>
      <c r="Z65" s="235"/>
      <c r="AA65" s="235"/>
      <c r="AB65" s="235"/>
      <c r="AC65" s="235"/>
      <c r="AD65" s="235"/>
      <c r="AE65" s="235"/>
      <c r="AF65" s="235"/>
      <c r="AG65" s="235"/>
      <c r="AH65" s="235"/>
      <c r="AI65" s="235"/>
      <c r="AJ65" s="235"/>
      <c r="AK65" s="235"/>
      <c r="AL65" s="235"/>
      <c r="AM65" s="235"/>
      <c r="AN65" s="235"/>
      <c r="AO65" s="235"/>
      <c r="AP65" s="235"/>
      <c r="AQ65" s="235"/>
      <c r="AR65" s="235"/>
      <c r="AS65" s="235"/>
      <c r="AT65" s="235"/>
      <c r="AU65" s="235"/>
      <c r="AV65" s="235"/>
      <c r="AW65" s="235"/>
      <c r="AX65" s="235"/>
      <c r="AY65" s="235"/>
      <c r="AZ65" s="235"/>
      <c r="BA65" s="235"/>
      <c r="BB65" s="235"/>
      <c r="BC65" s="235"/>
      <c r="BD65" s="235"/>
      <c r="BE65" s="235"/>
      <c r="BF65" s="235"/>
      <c r="BG65" s="235"/>
      <c r="BH65" s="235"/>
      <c r="BI65" s="235"/>
      <c r="BJ65" s="235"/>
      <c r="BK65" s="235"/>
      <c r="BL65" s="235"/>
      <c r="BM65" s="235"/>
      <c r="BN65" s="235"/>
      <c r="BO65" s="235"/>
      <c r="BP65" s="235"/>
      <c r="BQ65" s="235"/>
      <c r="BR65" s="235"/>
      <c r="BS65" s="235"/>
      <c r="BT65" s="235"/>
      <c r="BU65" s="235"/>
      <c r="BV65" s="235"/>
      <c r="BW65" s="235"/>
      <c r="BX65" s="235"/>
      <c r="BY65" s="235"/>
      <c r="BZ65" s="235"/>
      <c r="CA65" s="235"/>
      <c r="CB65" s="235"/>
      <c r="CC65" s="235"/>
      <c r="CD65" s="235"/>
      <c r="CE65" s="235"/>
      <c r="CF65" s="235"/>
      <c r="CG65" s="235"/>
      <c r="CH65" s="235"/>
      <c r="CI65" s="235"/>
      <c r="CJ65" s="235"/>
      <c r="CK65" s="235"/>
      <c r="CL65" s="235"/>
      <c r="CM65" s="235"/>
      <c r="CN65" s="235"/>
      <c r="CO65" s="235"/>
      <c r="CP65" s="235"/>
      <c r="CQ65" s="235"/>
      <c r="CR65" s="235"/>
      <c r="CS65" s="235"/>
      <c r="CT65" s="235"/>
      <c r="CU65" s="235"/>
      <c r="CV65" s="235"/>
      <c r="CW65" s="235"/>
      <c r="CX65" s="235"/>
      <c r="CY65" s="235"/>
      <c r="CZ65" s="235"/>
      <c r="DA65" s="235"/>
      <c r="DB65" s="235"/>
      <c r="DC65" s="235"/>
      <c r="DD65" s="235"/>
      <c r="DE65" s="235"/>
      <c r="DF65" s="235"/>
      <c r="DG65" s="235"/>
      <c r="DH65" s="235"/>
      <c r="DI65" s="235"/>
      <c r="DJ65" s="235"/>
      <c r="DK65" s="235"/>
      <c r="DL65" s="235"/>
      <c r="DM65" s="235"/>
      <c r="DN65" s="235"/>
      <c r="DO65" s="235"/>
      <c r="DP65" s="235"/>
      <c r="DQ65" s="235"/>
      <c r="DR65" s="235"/>
      <c r="DS65" s="235"/>
      <c r="DT65" s="235"/>
      <c r="DU65" s="235"/>
      <c r="DV65" s="235"/>
      <c r="DW65" s="235"/>
      <c r="DX65" s="235"/>
      <c r="DY65" s="235"/>
      <c r="DZ65" s="235"/>
      <c r="EA65" s="235"/>
      <c r="EB65" s="235"/>
      <c r="EC65" s="235"/>
      <c r="ED65" s="235"/>
      <c r="EE65" s="235"/>
      <c r="EF65" s="235"/>
      <c r="EG65" s="235"/>
      <c r="EH65" s="235"/>
      <c r="EI65" s="235"/>
      <c r="EJ65" s="235"/>
      <c r="EK65" s="235"/>
      <c r="EL65" s="235"/>
      <c r="EM65" s="235"/>
      <c r="EN65" s="235"/>
      <c r="EO65" s="235"/>
      <c r="EP65" s="235"/>
      <c r="EQ65" s="235"/>
      <c r="ER65" s="235"/>
      <c r="ES65" s="235"/>
      <c r="ET65" s="235"/>
      <c r="EU65" s="235"/>
      <c r="EV65" s="235"/>
      <c r="EW65" s="235"/>
      <c r="EX65" s="235"/>
      <c r="EY65" s="235"/>
      <c r="EZ65" s="235"/>
      <c r="FA65" s="235"/>
      <c r="FB65" s="235"/>
      <c r="FC65" s="235"/>
      <c r="FD65" s="235"/>
      <c r="FE65" s="235"/>
      <c r="FF65" s="235"/>
      <c r="FG65" s="235"/>
      <c r="FH65" s="235"/>
      <c r="FI65" s="235"/>
      <c r="FJ65" s="235"/>
      <c r="FK65" s="235"/>
      <c r="FL65" s="235"/>
      <c r="FM65" s="235"/>
      <c r="FN65" s="235"/>
      <c r="FO65" s="235"/>
      <c r="FP65" s="235"/>
      <c r="FQ65" s="235"/>
      <c r="FR65" s="235"/>
      <c r="FS65" s="235"/>
      <c r="FT65" s="235"/>
      <c r="FU65" s="235"/>
      <c r="FV65" s="235"/>
      <c r="FW65" s="235"/>
      <c r="FX65" s="235"/>
      <c r="FY65" s="235"/>
      <c r="FZ65" s="235"/>
      <c r="GA65" s="235"/>
      <c r="GB65" s="235"/>
      <c r="GC65" s="235"/>
      <c r="GD65" s="235"/>
      <c r="GE65" s="235"/>
      <c r="GF65" s="235"/>
      <c r="GG65" s="235"/>
      <c r="GH65" s="235"/>
      <c r="GI65" s="235"/>
      <c r="GJ65" s="235"/>
      <c r="GK65" s="235"/>
      <c r="GL65" s="235"/>
      <c r="GM65" s="235"/>
      <c r="GN65" s="235"/>
      <c r="GO65" s="235"/>
      <c r="GP65" s="235"/>
      <c r="GQ65" s="235"/>
      <c r="GR65" s="235"/>
      <c r="GS65" s="235"/>
      <c r="GT65" s="235"/>
      <c r="GU65" s="235"/>
      <c r="GV65" s="235"/>
      <c r="GW65" s="235"/>
      <c r="GX65" s="235"/>
      <c r="GY65" s="235"/>
      <c r="GZ65" s="235"/>
      <c r="HA65" s="235"/>
      <c r="HB65" s="235"/>
      <c r="HC65" s="235"/>
      <c r="HD65" s="235"/>
      <c r="HE65" s="235"/>
      <c r="HF65" s="235"/>
      <c r="HG65" s="235"/>
      <c r="HH65" s="235"/>
      <c r="HI65" s="235"/>
      <c r="HJ65" s="235"/>
      <c r="HK65" s="235"/>
      <c r="HL65" s="235"/>
      <c r="HM65" s="235"/>
      <c r="HN65" s="235"/>
      <c r="HO65" s="235"/>
      <c r="HP65" s="235"/>
      <c r="HQ65" s="235"/>
      <c r="HR65" s="235"/>
      <c r="HS65" s="235"/>
      <c r="HT65" s="235"/>
      <c r="HU65" s="235"/>
      <c r="HV65" s="235"/>
      <c r="HW65" s="235"/>
      <c r="HX65" s="235"/>
      <c r="HY65" s="235"/>
      <c r="HZ65" s="235"/>
      <c r="IA65" s="235"/>
      <c r="IB65" s="235"/>
      <c r="IC65" s="235"/>
      <c r="ID65" s="235"/>
      <c r="IE65" s="235"/>
      <c r="IF65" s="235"/>
    </row>
    <row r="66" spans="1:240" s="234" customFormat="1" x14ac:dyDescent="0.3">
      <c r="A66" s="241"/>
      <c r="B66" s="240"/>
      <c r="C66" s="240"/>
      <c r="D66" s="239"/>
      <c r="E66" s="238"/>
      <c r="F66" s="238"/>
      <c r="G66" s="237"/>
      <c r="H66" s="237"/>
      <c r="I66" s="237"/>
      <c r="J66" s="237"/>
      <c r="K66" s="237"/>
      <c r="L66" s="237"/>
      <c r="M66" s="237"/>
      <c r="N66" s="237"/>
      <c r="O66" s="237"/>
      <c r="P66" s="237"/>
      <c r="Q66" s="237"/>
      <c r="R66" s="237"/>
      <c r="S66" s="237"/>
      <c r="T66" s="236"/>
      <c r="U66" s="235"/>
      <c r="V66" s="235"/>
      <c r="W66" s="235"/>
      <c r="X66" s="235"/>
      <c r="Y66" s="235"/>
      <c r="Z66" s="235"/>
      <c r="AA66" s="235"/>
      <c r="AB66" s="235"/>
      <c r="AC66" s="235"/>
      <c r="AD66" s="235"/>
      <c r="AE66" s="235"/>
      <c r="AF66" s="235"/>
      <c r="AG66" s="235"/>
      <c r="AH66" s="235"/>
      <c r="AI66" s="235"/>
      <c r="AJ66" s="235"/>
      <c r="AK66" s="235"/>
      <c r="AL66" s="235"/>
      <c r="AM66" s="235"/>
      <c r="AN66" s="235"/>
      <c r="AO66" s="235"/>
      <c r="AP66" s="235"/>
      <c r="AQ66" s="235"/>
      <c r="AR66" s="235"/>
      <c r="AS66" s="235"/>
      <c r="AT66" s="235"/>
      <c r="AU66" s="235"/>
      <c r="AV66" s="235"/>
      <c r="AW66" s="235"/>
      <c r="AX66" s="235"/>
      <c r="AY66" s="235"/>
      <c r="AZ66" s="235"/>
      <c r="BA66" s="235"/>
      <c r="BB66" s="235"/>
      <c r="BC66" s="235"/>
      <c r="BD66" s="235"/>
      <c r="BE66" s="235"/>
      <c r="BF66" s="235"/>
      <c r="BG66" s="235"/>
      <c r="BH66" s="235"/>
      <c r="BI66" s="235"/>
      <c r="BJ66" s="235"/>
      <c r="BK66" s="235"/>
      <c r="BL66" s="235"/>
      <c r="BM66" s="235"/>
      <c r="BN66" s="235"/>
      <c r="BO66" s="235"/>
      <c r="BP66" s="235"/>
      <c r="BQ66" s="235"/>
      <c r="BR66" s="235"/>
      <c r="BS66" s="235"/>
      <c r="BT66" s="235"/>
      <c r="BU66" s="235"/>
      <c r="BV66" s="235"/>
      <c r="BW66" s="235"/>
      <c r="BX66" s="235"/>
      <c r="BY66" s="235"/>
      <c r="BZ66" s="235"/>
      <c r="CA66" s="235"/>
      <c r="CB66" s="235"/>
      <c r="CC66" s="235"/>
      <c r="CD66" s="235"/>
      <c r="CE66" s="235"/>
      <c r="CF66" s="235"/>
      <c r="CG66" s="235"/>
      <c r="CH66" s="235"/>
      <c r="CI66" s="235"/>
      <c r="CJ66" s="235"/>
      <c r="CK66" s="235"/>
      <c r="CL66" s="235"/>
      <c r="CM66" s="235"/>
      <c r="CN66" s="235"/>
      <c r="CO66" s="235"/>
      <c r="CP66" s="235"/>
      <c r="CQ66" s="235"/>
      <c r="CR66" s="235"/>
      <c r="CS66" s="235"/>
      <c r="CT66" s="235"/>
      <c r="CU66" s="235"/>
      <c r="CV66" s="235"/>
      <c r="CW66" s="235"/>
      <c r="CX66" s="235"/>
      <c r="CY66" s="235"/>
      <c r="CZ66" s="235"/>
      <c r="DA66" s="235"/>
      <c r="DB66" s="235"/>
      <c r="DC66" s="235"/>
      <c r="DD66" s="235"/>
      <c r="DE66" s="235"/>
      <c r="DF66" s="235"/>
      <c r="DG66" s="235"/>
      <c r="DH66" s="235"/>
      <c r="DI66" s="235"/>
      <c r="DJ66" s="235"/>
      <c r="DK66" s="235"/>
      <c r="DL66" s="235"/>
      <c r="DM66" s="235"/>
      <c r="DN66" s="235"/>
      <c r="DO66" s="235"/>
      <c r="DP66" s="235"/>
      <c r="DQ66" s="235"/>
      <c r="DR66" s="235"/>
      <c r="DS66" s="235"/>
      <c r="DT66" s="235"/>
      <c r="DU66" s="235"/>
      <c r="DV66" s="235"/>
      <c r="DW66" s="235"/>
      <c r="DX66" s="235"/>
      <c r="DY66" s="235"/>
      <c r="DZ66" s="235"/>
      <c r="EA66" s="235"/>
      <c r="EB66" s="235"/>
      <c r="EC66" s="235"/>
      <c r="ED66" s="235"/>
      <c r="EE66" s="235"/>
      <c r="EF66" s="235"/>
      <c r="EG66" s="235"/>
      <c r="EH66" s="235"/>
      <c r="EI66" s="235"/>
      <c r="EJ66" s="235"/>
      <c r="EK66" s="235"/>
      <c r="EL66" s="235"/>
      <c r="EM66" s="235"/>
      <c r="EN66" s="235"/>
      <c r="EO66" s="235"/>
      <c r="EP66" s="235"/>
      <c r="EQ66" s="235"/>
      <c r="ER66" s="235"/>
      <c r="ES66" s="235"/>
      <c r="ET66" s="235"/>
      <c r="EU66" s="235"/>
      <c r="EV66" s="235"/>
      <c r="EW66" s="235"/>
      <c r="EX66" s="235"/>
      <c r="EY66" s="235"/>
      <c r="EZ66" s="235"/>
      <c r="FA66" s="235"/>
      <c r="FB66" s="235"/>
      <c r="FC66" s="235"/>
      <c r="FD66" s="235"/>
      <c r="FE66" s="235"/>
      <c r="FF66" s="235"/>
      <c r="FG66" s="235"/>
      <c r="FH66" s="235"/>
      <c r="FI66" s="235"/>
      <c r="FJ66" s="235"/>
      <c r="FK66" s="235"/>
      <c r="FL66" s="235"/>
      <c r="FM66" s="235"/>
      <c r="FN66" s="235"/>
      <c r="FO66" s="235"/>
      <c r="FP66" s="235"/>
      <c r="FQ66" s="235"/>
      <c r="FR66" s="235"/>
      <c r="FS66" s="235"/>
      <c r="FT66" s="235"/>
      <c r="FU66" s="235"/>
      <c r="FV66" s="235"/>
      <c r="FW66" s="235"/>
      <c r="FX66" s="235"/>
      <c r="FY66" s="235"/>
      <c r="FZ66" s="235"/>
      <c r="GA66" s="235"/>
      <c r="GB66" s="235"/>
      <c r="GC66" s="235"/>
      <c r="GD66" s="235"/>
      <c r="GE66" s="235"/>
      <c r="GF66" s="235"/>
      <c r="GG66" s="235"/>
      <c r="GH66" s="235"/>
      <c r="GI66" s="235"/>
      <c r="GJ66" s="235"/>
      <c r="GK66" s="235"/>
      <c r="GL66" s="235"/>
      <c r="GM66" s="235"/>
      <c r="GN66" s="235"/>
      <c r="GO66" s="235"/>
      <c r="GP66" s="235"/>
      <c r="GQ66" s="235"/>
      <c r="GR66" s="235"/>
      <c r="GS66" s="235"/>
      <c r="GT66" s="235"/>
      <c r="GU66" s="235"/>
      <c r="GV66" s="235"/>
      <c r="GW66" s="235"/>
      <c r="GX66" s="235"/>
      <c r="GY66" s="235"/>
      <c r="GZ66" s="235"/>
      <c r="HA66" s="235"/>
      <c r="HB66" s="235"/>
      <c r="HC66" s="235"/>
      <c r="HD66" s="235"/>
      <c r="HE66" s="235"/>
      <c r="HF66" s="235"/>
      <c r="HG66" s="235"/>
      <c r="HH66" s="235"/>
      <c r="HI66" s="235"/>
      <c r="HJ66" s="235"/>
      <c r="HK66" s="235"/>
      <c r="HL66" s="235"/>
      <c r="HM66" s="235"/>
      <c r="HN66" s="235"/>
      <c r="HO66" s="235"/>
      <c r="HP66" s="235"/>
      <c r="HQ66" s="235"/>
      <c r="HR66" s="235"/>
      <c r="HS66" s="235"/>
      <c r="HT66" s="235"/>
      <c r="HU66" s="235"/>
      <c r="HV66" s="235"/>
      <c r="HW66" s="235"/>
      <c r="HX66" s="235"/>
      <c r="HY66" s="235"/>
      <c r="HZ66" s="235"/>
      <c r="IA66" s="235"/>
      <c r="IB66" s="235"/>
      <c r="IC66" s="235"/>
      <c r="ID66" s="235"/>
      <c r="IE66" s="235"/>
      <c r="IF66" s="235"/>
    </row>
    <row r="67" spans="1:240" s="234" customFormat="1" x14ac:dyDescent="0.3">
      <c r="A67" s="241"/>
      <c r="B67" s="240"/>
      <c r="C67" s="240"/>
      <c r="D67" s="239"/>
      <c r="E67" s="238"/>
      <c r="F67" s="238"/>
      <c r="G67" s="237"/>
      <c r="H67" s="237"/>
      <c r="I67" s="237"/>
      <c r="J67" s="237"/>
      <c r="K67" s="237"/>
      <c r="L67" s="237"/>
      <c r="M67" s="237"/>
      <c r="N67" s="237"/>
      <c r="O67" s="237"/>
      <c r="P67" s="237"/>
      <c r="Q67" s="237"/>
      <c r="R67" s="237"/>
      <c r="S67" s="237"/>
      <c r="T67" s="236"/>
      <c r="U67" s="235"/>
      <c r="V67" s="235"/>
      <c r="W67" s="235"/>
      <c r="X67" s="235"/>
      <c r="Y67" s="235"/>
      <c r="Z67" s="235"/>
      <c r="AA67" s="235"/>
      <c r="AB67" s="235"/>
      <c r="AC67" s="235"/>
      <c r="AD67" s="235"/>
      <c r="AE67" s="235"/>
      <c r="AF67" s="235"/>
      <c r="AG67" s="235"/>
      <c r="AH67" s="235"/>
      <c r="AI67" s="235"/>
      <c r="AJ67" s="235"/>
      <c r="AK67" s="235"/>
      <c r="AL67" s="235"/>
      <c r="AM67" s="235"/>
      <c r="AN67" s="235"/>
      <c r="AO67" s="235"/>
      <c r="AP67" s="235"/>
      <c r="AQ67" s="235"/>
      <c r="AR67" s="235"/>
      <c r="AS67" s="235"/>
      <c r="AT67" s="235"/>
      <c r="AU67" s="235"/>
      <c r="AV67" s="235"/>
      <c r="AW67" s="235"/>
      <c r="AX67" s="235"/>
      <c r="AY67" s="235"/>
      <c r="AZ67" s="235"/>
      <c r="BA67" s="235"/>
      <c r="BB67" s="235"/>
      <c r="BC67" s="235"/>
      <c r="BD67" s="235"/>
      <c r="BE67" s="235"/>
      <c r="BF67" s="235"/>
      <c r="BG67" s="235"/>
      <c r="BH67" s="235"/>
      <c r="BI67" s="235"/>
      <c r="BJ67" s="235"/>
      <c r="BK67" s="235"/>
      <c r="BL67" s="235"/>
      <c r="BM67" s="235"/>
      <c r="BN67" s="235"/>
      <c r="BO67" s="235"/>
      <c r="BP67" s="235"/>
      <c r="BQ67" s="235"/>
      <c r="BR67" s="235"/>
      <c r="BS67" s="235"/>
      <c r="BT67" s="235"/>
      <c r="BU67" s="235"/>
      <c r="BV67" s="235"/>
      <c r="BW67" s="235"/>
      <c r="BX67" s="235"/>
      <c r="BY67" s="235"/>
      <c r="BZ67" s="235"/>
      <c r="CA67" s="235"/>
      <c r="CB67" s="235"/>
      <c r="CC67" s="235"/>
      <c r="CD67" s="235"/>
      <c r="CE67" s="235"/>
      <c r="CF67" s="235"/>
      <c r="CG67" s="235"/>
      <c r="CH67" s="235"/>
      <c r="CI67" s="235"/>
      <c r="CJ67" s="235"/>
      <c r="CK67" s="235"/>
      <c r="CL67" s="235"/>
      <c r="CM67" s="235"/>
      <c r="CN67" s="235"/>
      <c r="CO67" s="235"/>
      <c r="CP67" s="235"/>
      <c r="CQ67" s="235"/>
      <c r="CR67" s="235"/>
      <c r="CS67" s="235"/>
      <c r="CT67" s="235"/>
      <c r="CU67" s="235"/>
      <c r="CV67" s="235"/>
      <c r="CW67" s="235"/>
      <c r="CX67" s="235"/>
      <c r="CY67" s="235"/>
      <c r="CZ67" s="235"/>
      <c r="DA67" s="235"/>
      <c r="DB67" s="235"/>
      <c r="DC67" s="235"/>
      <c r="DD67" s="235"/>
      <c r="DE67" s="235"/>
      <c r="DF67" s="235"/>
      <c r="DG67" s="235"/>
      <c r="DH67" s="235"/>
      <c r="DI67" s="235"/>
      <c r="DJ67" s="235"/>
      <c r="DK67" s="235"/>
      <c r="DL67" s="235"/>
      <c r="DM67" s="235"/>
      <c r="DN67" s="235"/>
      <c r="DO67" s="235"/>
      <c r="DP67" s="235"/>
      <c r="DQ67" s="235"/>
      <c r="DR67" s="235"/>
      <c r="DS67" s="235"/>
      <c r="DT67" s="235"/>
      <c r="DU67" s="235"/>
      <c r="DV67" s="235"/>
      <c r="DW67" s="235"/>
      <c r="DX67" s="235"/>
      <c r="DY67" s="235"/>
      <c r="DZ67" s="235"/>
      <c r="EA67" s="235"/>
      <c r="EB67" s="235"/>
      <c r="EC67" s="235"/>
      <c r="ED67" s="235"/>
      <c r="EE67" s="235"/>
      <c r="EF67" s="235"/>
      <c r="EG67" s="235"/>
      <c r="EH67" s="235"/>
      <c r="EI67" s="235"/>
      <c r="EJ67" s="235"/>
      <c r="EK67" s="235"/>
      <c r="EL67" s="235"/>
      <c r="EM67" s="235"/>
      <c r="EN67" s="235"/>
      <c r="EO67" s="235"/>
      <c r="EP67" s="235"/>
      <c r="EQ67" s="235"/>
      <c r="ER67" s="235"/>
      <c r="ES67" s="235"/>
      <c r="ET67" s="235"/>
      <c r="EU67" s="235"/>
      <c r="EV67" s="235"/>
      <c r="EW67" s="235"/>
      <c r="EX67" s="235"/>
      <c r="EY67" s="235"/>
      <c r="EZ67" s="235"/>
      <c r="FA67" s="235"/>
      <c r="FB67" s="235"/>
      <c r="FC67" s="235"/>
      <c r="FD67" s="235"/>
      <c r="FE67" s="235"/>
      <c r="FF67" s="235"/>
      <c r="FG67" s="235"/>
      <c r="FH67" s="235"/>
      <c r="FI67" s="235"/>
      <c r="FJ67" s="235"/>
      <c r="FK67" s="235"/>
      <c r="FL67" s="235"/>
      <c r="FM67" s="235"/>
      <c r="FN67" s="235"/>
      <c r="FO67" s="235"/>
      <c r="FP67" s="235"/>
      <c r="FQ67" s="235"/>
      <c r="FR67" s="235"/>
      <c r="FS67" s="235"/>
      <c r="FT67" s="235"/>
      <c r="FU67" s="235"/>
      <c r="FV67" s="235"/>
      <c r="FW67" s="235"/>
      <c r="FX67" s="235"/>
      <c r="FY67" s="235"/>
      <c r="FZ67" s="235"/>
      <c r="GA67" s="235"/>
      <c r="GB67" s="235"/>
      <c r="GC67" s="235"/>
      <c r="GD67" s="235"/>
      <c r="GE67" s="235"/>
      <c r="GF67" s="235"/>
      <c r="GG67" s="235"/>
      <c r="GH67" s="235"/>
      <c r="GI67" s="235"/>
      <c r="GJ67" s="235"/>
      <c r="GK67" s="235"/>
      <c r="GL67" s="235"/>
      <c r="GM67" s="235"/>
      <c r="GN67" s="235"/>
      <c r="GO67" s="235"/>
      <c r="GP67" s="235"/>
      <c r="GQ67" s="235"/>
      <c r="GR67" s="235"/>
      <c r="GS67" s="235"/>
      <c r="GT67" s="235"/>
      <c r="GU67" s="235"/>
      <c r="GV67" s="235"/>
      <c r="GW67" s="235"/>
      <c r="GX67" s="235"/>
      <c r="GY67" s="235"/>
      <c r="GZ67" s="235"/>
      <c r="HA67" s="235"/>
      <c r="HB67" s="235"/>
      <c r="HC67" s="235"/>
      <c r="HD67" s="235"/>
      <c r="HE67" s="235"/>
      <c r="HF67" s="235"/>
      <c r="HG67" s="235"/>
      <c r="HH67" s="235"/>
      <c r="HI67" s="235"/>
      <c r="HJ67" s="235"/>
      <c r="HK67" s="235"/>
      <c r="HL67" s="235"/>
      <c r="HM67" s="235"/>
      <c r="HN67" s="235"/>
      <c r="HO67" s="235"/>
      <c r="HP67" s="235"/>
      <c r="HQ67" s="235"/>
      <c r="HR67" s="235"/>
      <c r="HS67" s="235"/>
      <c r="HT67" s="235"/>
      <c r="HU67" s="235"/>
      <c r="HV67" s="235"/>
      <c r="HW67" s="235"/>
      <c r="HX67" s="235"/>
      <c r="HY67" s="235"/>
      <c r="HZ67" s="235"/>
      <c r="IA67" s="235"/>
      <c r="IB67" s="235"/>
      <c r="IC67" s="235"/>
      <c r="ID67" s="235"/>
      <c r="IE67" s="235"/>
      <c r="IF67" s="235"/>
    </row>
    <row r="68" spans="1:240" s="234" customFormat="1" x14ac:dyDescent="0.3">
      <c r="A68" s="241"/>
      <c r="B68" s="240"/>
      <c r="C68" s="240"/>
      <c r="D68" s="239"/>
      <c r="E68" s="238"/>
      <c r="F68" s="242"/>
      <c r="G68" s="237"/>
      <c r="H68" s="237"/>
      <c r="I68" s="237"/>
      <c r="J68" s="237"/>
      <c r="K68" s="237"/>
      <c r="L68" s="237"/>
      <c r="M68" s="237"/>
      <c r="N68" s="237"/>
      <c r="O68" s="237"/>
      <c r="P68" s="237"/>
      <c r="Q68" s="237"/>
      <c r="R68" s="237"/>
      <c r="S68" s="237"/>
      <c r="T68" s="236"/>
      <c r="U68" s="235"/>
      <c r="V68" s="235"/>
      <c r="W68" s="235"/>
      <c r="X68" s="235"/>
      <c r="Y68" s="235"/>
      <c r="Z68" s="235"/>
      <c r="AA68" s="235"/>
      <c r="AB68" s="235"/>
      <c r="AC68" s="235"/>
      <c r="AD68" s="235"/>
      <c r="AE68" s="235"/>
      <c r="AF68" s="235"/>
      <c r="AG68" s="235"/>
      <c r="AH68" s="235"/>
      <c r="AI68" s="235"/>
      <c r="AJ68" s="235"/>
      <c r="AK68" s="235"/>
      <c r="AL68" s="235"/>
      <c r="AM68" s="235"/>
      <c r="AN68" s="235"/>
      <c r="AO68" s="235"/>
      <c r="AP68" s="235"/>
      <c r="AQ68" s="235"/>
      <c r="AR68" s="235"/>
      <c r="AS68" s="235"/>
      <c r="AT68" s="235"/>
      <c r="AU68" s="235"/>
      <c r="AV68" s="235"/>
      <c r="AW68" s="235"/>
      <c r="AX68" s="235"/>
      <c r="AY68" s="235"/>
      <c r="AZ68" s="235"/>
      <c r="BA68" s="235"/>
      <c r="BB68" s="235"/>
      <c r="BC68" s="235"/>
      <c r="BD68" s="235"/>
      <c r="BE68" s="235"/>
      <c r="BF68" s="235"/>
      <c r="BG68" s="235"/>
      <c r="BH68" s="235"/>
      <c r="BI68" s="235"/>
      <c r="BJ68" s="235"/>
      <c r="BK68" s="235"/>
      <c r="BL68" s="235"/>
      <c r="BM68" s="235"/>
      <c r="BN68" s="235"/>
      <c r="BO68" s="235"/>
      <c r="BP68" s="235"/>
      <c r="BQ68" s="235"/>
      <c r="BR68" s="235"/>
      <c r="BS68" s="235"/>
      <c r="BT68" s="235"/>
      <c r="BU68" s="235"/>
      <c r="BV68" s="235"/>
      <c r="BW68" s="235"/>
      <c r="BX68" s="235"/>
      <c r="BY68" s="235"/>
      <c r="BZ68" s="235"/>
      <c r="CA68" s="235"/>
      <c r="CB68" s="235"/>
      <c r="CC68" s="235"/>
      <c r="CD68" s="235"/>
      <c r="CE68" s="235"/>
      <c r="CF68" s="235"/>
      <c r="CG68" s="235"/>
      <c r="CH68" s="235"/>
      <c r="CI68" s="235"/>
      <c r="CJ68" s="235"/>
      <c r="CK68" s="235"/>
      <c r="CL68" s="235"/>
      <c r="CM68" s="235"/>
      <c r="CN68" s="235"/>
      <c r="CO68" s="235"/>
      <c r="CP68" s="235"/>
      <c r="CQ68" s="235"/>
      <c r="CR68" s="235"/>
      <c r="CS68" s="235"/>
      <c r="CT68" s="235"/>
      <c r="CU68" s="235"/>
      <c r="CV68" s="235"/>
      <c r="CW68" s="235"/>
      <c r="CX68" s="235"/>
      <c r="CY68" s="235"/>
      <c r="CZ68" s="235"/>
      <c r="DA68" s="235"/>
      <c r="DB68" s="235"/>
      <c r="DC68" s="235"/>
      <c r="DD68" s="235"/>
      <c r="DE68" s="235"/>
      <c r="DF68" s="235"/>
      <c r="DG68" s="235"/>
      <c r="DH68" s="235"/>
      <c r="DI68" s="235"/>
      <c r="DJ68" s="235"/>
      <c r="DK68" s="235"/>
      <c r="DL68" s="235"/>
      <c r="DM68" s="235"/>
      <c r="DN68" s="235"/>
      <c r="DO68" s="235"/>
      <c r="DP68" s="235"/>
      <c r="DQ68" s="235"/>
      <c r="DR68" s="235"/>
      <c r="DS68" s="235"/>
      <c r="DT68" s="235"/>
      <c r="DU68" s="235"/>
      <c r="DV68" s="235"/>
      <c r="DW68" s="235"/>
      <c r="DX68" s="235"/>
      <c r="DY68" s="235"/>
      <c r="DZ68" s="235"/>
      <c r="EA68" s="235"/>
      <c r="EB68" s="235"/>
      <c r="EC68" s="235"/>
      <c r="ED68" s="235"/>
      <c r="EE68" s="235"/>
      <c r="EF68" s="235"/>
      <c r="EG68" s="235"/>
      <c r="EH68" s="235"/>
      <c r="EI68" s="235"/>
      <c r="EJ68" s="235"/>
      <c r="EK68" s="235"/>
      <c r="EL68" s="235"/>
      <c r="EM68" s="235"/>
      <c r="EN68" s="235"/>
      <c r="EO68" s="235"/>
      <c r="EP68" s="235"/>
      <c r="EQ68" s="235"/>
      <c r="ER68" s="235"/>
      <c r="ES68" s="235"/>
      <c r="ET68" s="235"/>
      <c r="EU68" s="235"/>
      <c r="EV68" s="235"/>
      <c r="EW68" s="235"/>
      <c r="EX68" s="235"/>
      <c r="EY68" s="235"/>
      <c r="EZ68" s="235"/>
      <c r="FA68" s="235"/>
      <c r="FB68" s="235"/>
      <c r="FC68" s="235"/>
      <c r="FD68" s="235"/>
      <c r="FE68" s="235"/>
      <c r="FF68" s="235"/>
      <c r="FG68" s="235"/>
      <c r="FH68" s="235"/>
      <c r="FI68" s="235"/>
      <c r="FJ68" s="235"/>
      <c r="FK68" s="235"/>
      <c r="FL68" s="235"/>
      <c r="FM68" s="235"/>
      <c r="FN68" s="235"/>
      <c r="FO68" s="235"/>
      <c r="FP68" s="235"/>
      <c r="FQ68" s="235"/>
      <c r="FR68" s="235"/>
      <c r="FS68" s="235"/>
      <c r="FT68" s="235"/>
      <c r="FU68" s="235"/>
      <c r="FV68" s="235"/>
      <c r="FW68" s="235"/>
      <c r="FX68" s="235"/>
      <c r="FY68" s="235"/>
      <c r="FZ68" s="235"/>
      <c r="GA68" s="235"/>
      <c r="GB68" s="235"/>
      <c r="GC68" s="235"/>
      <c r="GD68" s="235"/>
      <c r="GE68" s="235"/>
      <c r="GF68" s="235"/>
      <c r="GG68" s="235"/>
      <c r="GH68" s="235"/>
      <c r="GI68" s="235"/>
      <c r="GJ68" s="235"/>
      <c r="GK68" s="235"/>
      <c r="GL68" s="235"/>
      <c r="GM68" s="235"/>
      <c r="GN68" s="235"/>
      <c r="GO68" s="235"/>
      <c r="GP68" s="235"/>
      <c r="GQ68" s="235"/>
      <c r="GR68" s="235"/>
      <c r="GS68" s="235"/>
      <c r="GT68" s="235"/>
      <c r="GU68" s="235"/>
      <c r="GV68" s="235"/>
      <c r="GW68" s="235"/>
      <c r="GX68" s="235"/>
      <c r="GY68" s="235"/>
      <c r="GZ68" s="235"/>
      <c r="HA68" s="235"/>
      <c r="HB68" s="235"/>
      <c r="HC68" s="235"/>
      <c r="HD68" s="235"/>
      <c r="HE68" s="235"/>
      <c r="HF68" s="235"/>
      <c r="HG68" s="235"/>
      <c r="HH68" s="235"/>
      <c r="HI68" s="235"/>
      <c r="HJ68" s="235"/>
      <c r="HK68" s="235"/>
      <c r="HL68" s="235"/>
      <c r="HM68" s="235"/>
      <c r="HN68" s="235"/>
      <c r="HO68" s="235"/>
      <c r="HP68" s="235"/>
      <c r="HQ68" s="235"/>
      <c r="HR68" s="235"/>
      <c r="HS68" s="235"/>
      <c r="HT68" s="235"/>
      <c r="HU68" s="235"/>
      <c r="HV68" s="235"/>
      <c r="HW68" s="235"/>
      <c r="HX68" s="235"/>
      <c r="HY68" s="235"/>
      <c r="HZ68" s="235"/>
      <c r="IA68" s="235"/>
      <c r="IB68" s="235"/>
      <c r="IC68" s="235"/>
      <c r="ID68" s="235"/>
      <c r="IE68" s="235"/>
      <c r="IF68" s="235"/>
    </row>
    <row r="69" spans="1:240" s="234" customFormat="1" x14ac:dyDescent="0.3">
      <c r="A69" s="241"/>
      <c r="B69" s="240"/>
      <c r="C69" s="240"/>
      <c r="D69" s="239"/>
      <c r="E69" s="238"/>
      <c r="F69" s="238"/>
      <c r="G69" s="237"/>
      <c r="H69" s="237"/>
      <c r="I69" s="237"/>
      <c r="J69" s="237"/>
      <c r="K69" s="237"/>
      <c r="L69" s="237"/>
      <c r="M69" s="237"/>
      <c r="N69" s="237"/>
      <c r="O69" s="237"/>
      <c r="P69" s="237"/>
      <c r="Q69" s="237"/>
      <c r="R69" s="237"/>
      <c r="S69" s="237"/>
      <c r="T69" s="236"/>
      <c r="U69" s="235"/>
      <c r="V69" s="235"/>
      <c r="W69" s="235"/>
      <c r="X69" s="235"/>
      <c r="Y69" s="235"/>
      <c r="Z69" s="235"/>
      <c r="AA69" s="235"/>
      <c r="AB69" s="235"/>
      <c r="AC69" s="235"/>
      <c r="AD69" s="235"/>
      <c r="AE69" s="235"/>
      <c r="AF69" s="235"/>
      <c r="AG69" s="235"/>
      <c r="AH69" s="235"/>
      <c r="AI69" s="235"/>
      <c r="AJ69" s="235"/>
      <c r="AK69" s="235"/>
      <c r="AL69" s="235"/>
      <c r="AM69" s="235"/>
      <c r="AN69" s="235"/>
      <c r="AO69" s="235"/>
      <c r="AP69" s="235"/>
      <c r="AQ69" s="235"/>
      <c r="AR69" s="235"/>
      <c r="AS69" s="235"/>
      <c r="AT69" s="235"/>
      <c r="AU69" s="235"/>
      <c r="AV69" s="235"/>
      <c r="AW69" s="235"/>
      <c r="AX69" s="235"/>
      <c r="AY69" s="235"/>
      <c r="AZ69" s="235"/>
      <c r="BA69" s="235"/>
      <c r="BB69" s="235"/>
      <c r="BC69" s="235"/>
      <c r="BD69" s="235"/>
      <c r="BE69" s="235"/>
      <c r="BF69" s="235"/>
      <c r="BG69" s="235"/>
      <c r="BH69" s="235"/>
      <c r="BI69" s="235"/>
      <c r="BJ69" s="235"/>
      <c r="BK69" s="235"/>
      <c r="BL69" s="235"/>
      <c r="BM69" s="235"/>
      <c r="BN69" s="235"/>
      <c r="BO69" s="235"/>
      <c r="BP69" s="235"/>
      <c r="BQ69" s="235"/>
      <c r="BR69" s="235"/>
      <c r="BS69" s="235"/>
      <c r="BT69" s="235"/>
      <c r="BU69" s="235"/>
      <c r="BV69" s="235"/>
      <c r="BW69" s="235"/>
      <c r="BX69" s="235"/>
      <c r="BY69" s="235"/>
      <c r="BZ69" s="235"/>
      <c r="CA69" s="235"/>
      <c r="CB69" s="235"/>
      <c r="CC69" s="235"/>
      <c r="CD69" s="235"/>
      <c r="CE69" s="235"/>
      <c r="CF69" s="235"/>
      <c r="CG69" s="235"/>
      <c r="CH69" s="235"/>
      <c r="CI69" s="235"/>
      <c r="CJ69" s="235"/>
      <c r="CK69" s="235"/>
      <c r="CL69" s="235"/>
      <c r="CM69" s="235"/>
      <c r="CN69" s="235"/>
      <c r="CO69" s="235"/>
      <c r="CP69" s="235"/>
      <c r="CQ69" s="235"/>
      <c r="CR69" s="235"/>
      <c r="CS69" s="235"/>
      <c r="CT69" s="235"/>
      <c r="CU69" s="235"/>
      <c r="CV69" s="235"/>
      <c r="CW69" s="235"/>
      <c r="CX69" s="235"/>
      <c r="CY69" s="235"/>
      <c r="CZ69" s="235"/>
      <c r="DA69" s="235"/>
      <c r="DB69" s="235"/>
      <c r="DC69" s="235"/>
      <c r="DD69" s="235"/>
      <c r="DE69" s="235"/>
      <c r="DF69" s="235"/>
      <c r="DG69" s="235"/>
      <c r="DH69" s="235"/>
      <c r="DI69" s="235"/>
      <c r="DJ69" s="235"/>
      <c r="DK69" s="235"/>
      <c r="DL69" s="235"/>
      <c r="DM69" s="235"/>
      <c r="DN69" s="235"/>
      <c r="DO69" s="235"/>
      <c r="DP69" s="235"/>
      <c r="DQ69" s="235"/>
      <c r="DR69" s="235"/>
      <c r="DS69" s="235"/>
      <c r="DT69" s="235"/>
      <c r="DU69" s="235"/>
      <c r="DV69" s="235"/>
      <c r="DW69" s="235"/>
      <c r="DX69" s="235"/>
      <c r="DY69" s="235"/>
      <c r="DZ69" s="235"/>
      <c r="EA69" s="235"/>
      <c r="EB69" s="235"/>
      <c r="EC69" s="235"/>
      <c r="ED69" s="235"/>
      <c r="EE69" s="235"/>
      <c r="EF69" s="235"/>
      <c r="EG69" s="235"/>
      <c r="EH69" s="235"/>
      <c r="EI69" s="235"/>
      <c r="EJ69" s="235"/>
      <c r="EK69" s="235"/>
      <c r="EL69" s="235"/>
      <c r="EM69" s="235"/>
      <c r="EN69" s="235"/>
      <c r="EO69" s="235"/>
      <c r="EP69" s="235"/>
      <c r="EQ69" s="235"/>
      <c r="ER69" s="235"/>
      <c r="ES69" s="235"/>
      <c r="ET69" s="235"/>
      <c r="EU69" s="235"/>
      <c r="EV69" s="235"/>
      <c r="EW69" s="235"/>
      <c r="EX69" s="235"/>
      <c r="EY69" s="235"/>
      <c r="EZ69" s="235"/>
      <c r="FA69" s="235"/>
      <c r="FB69" s="235"/>
      <c r="FC69" s="235"/>
      <c r="FD69" s="235"/>
      <c r="FE69" s="235"/>
      <c r="FF69" s="235"/>
      <c r="FG69" s="235"/>
      <c r="FH69" s="235"/>
      <c r="FI69" s="235"/>
      <c r="FJ69" s="235"/>
      <c r="FK69" s="235"/>
      <c r="FL69" s="235"/>
      <c r="FM69" s="235"/>
      <c r="FN69" s="235"/>
      <c r="FO69" s="235"/>
      <c r="FP69" s="235"/>
      <c r="FQ69" s="235"/>
      <c r="FR69" s="235"/>
      <c r="FS69" s="235"/>
      <c r="FT69" s="235"/>
      <c r="FU69" s="235"/>
      <c r="FV69" s="235"/>
      <c r="FW69" s="235"/>
      <c r="FX69" s="235"/>
      <c r="FY69" s="235"/>
      <c r="FZ69" s="235"/>
      <c r="GA69" s="235"/>
      <c r="GB69" s="235"/>
      <c r="GC69" s="235"/>
      <c r="GD69" s="235"/>
      <c r="GE69" s="235"/>
      <c r="GF69" s="235"/>
      <c r="GG69" s="235"/>
      <c r="GH69" s="235"/>
      <c r="GI69" s="235"/>
      <c r="GJ69" s="235"/>
      <c r="GK69" s="235"/>
      <c r="GL69" s="235"/>
      <c r="GM69" s="235"/>
      <c r="GN69" s="235"/>
      <c r="GO69" s="235"/>
      <c r="GP69" s="235"/>
      <c r="GQ69" s="235"/>
      <c r="GR69" s="235"/>
      <c r="GS69" s="235"/>
      <c r="GT69" s="235"/>
      <c r="GU69" s="235"/>
      <c r="GV69" s="235"/>
      <c r="GW69" s="235"/>
      <c r="GX69" s="235"/>
      <c r="GY69" s="235"/>
      <c r="GZ69" s="235"/>
      <c r="HA69" s="235"/>
      <c r="HB69" s="235"/>
      <c r="HC69" s="235"/>
      <c r="HD69" s="235"/>
      <c r="HE69" s="235"/>
      <c r="HF69" s="235"/>
      <c r="HG69" s="235"/>
      <c r="HH69" s="235"/>
      <c r="HI69" s="235"/>
      <c r="HJ69" s="235"/>
      <c r="HK69" s="235"/>
      <c r="HL69" s="235"/>
      <c r="HM69" s="235"/>
      <c r="HN69" s="235"/>
      <c r="HO69" s="235"/>
      <c r="HP69" s="235"/>
      <c r="HQ69" s="235"/>
      <c r="HR69" s="235"/>
      <c r="HS69" s="235"/>
      <c r="HT69" s="235"/>
      <c r="HU69" s="235"/>
      <c r="HV69" s="235"/>
      <c r="HW69" s="235"/>
      <c r="HX69" s="235"/>
      <c r="HY69" s="235"/>
      <c r="HZ69" s="235"/>
      <c r="IA69" s="235"/>
      <c r="IB69" s="235"/>
      <c r="IC69" s="235"/>
      <c r="ID69" s="235"/>
      <c r="IE69" s="235"/>
      <c r="IF69" s="235"/>
    </row>
  </sheetData>
  <mergeCells count="6">
    <mergeCell ref="G6:S6"/>
    <mergeCell ref="B2:F2"/>
    <mergeCell ref="J2:S2"/>
    <mergeCell ref="B3:F3"/>
    <mergeCell ref="B4:F4"/>
    <mergeCell ref="B5:F5"/>
  </mergeCells>
  <pageMargins left="0.75" right="3.937007874015748E-2" top="0.71" bottom="0.36" header="0.17" footer="0.23622047244094491"/>
  <pageSetup paperSize="5" scale="78" orientation="landscape" r:id="rId1"/>
  <headerFooter alignWithMargins="0">
    <oddFooter>Página &amp;P de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IF63"/>
  <sheetViews>
    <sheetView topLeftCell="A37" workbookViewId="0">
      <selection activeCell="F22" sqref="F22"/>
    </sheetView>
  </sheetViews>
  <sheetFormatPr baseColWidth="10" defaultColWidth="11.42578125" defaultRowHeight="13.5" x14ac:dyDescent="0.3"/>
  <cols>
    <col min="1" max="1" width="5.5703125" style="224" customWidth="1"/>
    <col min="2" max="2" width="8" style="155" customWidth="1"/>
    <col min="3" max="3" width="44" style="155" customWidth="1"/>
    <col min="4" max="4" width="7.140625" style="233" customWidth="1"/>
    <col min="5" max="5" width="9.28515625" style="153" bestFit="1" customWidth="1"/>
    <col min="6" max="6" width="11.5703125" style="153" bestFit="1" customWidth="1"/>
    <col min="7" max="7" width="10.5703125" style="152" customWidth="1"/>
    <col min="8" max="8" width="9.85546875" style="152" bestFit="1" customWidth="1"/>
    <col min="9" max="9" width="10.7109375" style="152" customWidth="1"/>
    <col min="10" max="10" width="11.140625" style="152" bestFit="1" customWidth="1"/>
    <col min="11" max="11" width="9.7109375" style="152" customWidth="1"/>
    <col min="12" max="12" width="9.5703125" style="152" customWidth="1"/>
    <col min="13" max="13" width="10" style="152" customWidth="1"/>
    <col min="14" max="14" width="9.5703125" style="152" customWidth="1"/>
    <col min="15" max="15" width="10.28515625" style="152" customWidth="1"/>
    <col min="16" max="16" width="9.85546875" style="152" customWidth="1"/>
    <col min="17" max="17" width="9.42578125" style="152" customWidth="1"/>
    <col min="18" max="18" width="9" style="152" customWidth="1"/>
    <col min="19" max="19" width="12" style="152" customWidth="1"/>
    <col min="20" max="20" width="11.42578125" style="151"/>
    <col min="21" max="240" width="11.42578125" style="150"/>
    <col min="241" max="16384" width="11.42578125" style="149"/>
  </cols>
  <sheetData>
    <row r="1" spans="1:240" ht="14.25" thickBot="1" x14ac:dyDescent="0.35"/>
    <row r="2" spans="1:240" ht="19.899999999999999" customHeight="1" x14ac:dyDescent="0.35">
      <c r="A2" s="203"/>
      <c r="B2" s="416" t="str">
        <f>'[1]TOTAL GENERALCALEND.'!B2:G2</f>
        <v>INSTITUTO ELECTORAL Y DE PARTICIPACIÓN CIUDADANA DEL ESTADO DE JALISCO</v>
      </c>
      <c r="C2" s="417"/>
      <c r="D2" s="417"/>
      <c r="E2" s="417"/>
      <c r="F2" s="418"/>
      <c r="J2" s="426"/>
      <c r="K2" s="426"/>
      <c r="L2" s="426"/>
      <c r="M2" s="426"/>
      <c r="N2" s="426"/>
      <c r="O2" s="426"/>
      <c r="P2" s="426"/>
      <c r="Q2" s="426"/>
      <c r="R2" s="426"/>
      <c r="S2" s="426"/>
      <c r="T2" s="150"/>
      <c r="IF2" s="149"/>
    </row>
    <row r="3" spans="1:240" ht="12" customHeight="1" x14ac:dyDescent="0.35">
      <c r="A3" s="203"/>
      <c r="B3" s="419" t="s">
        <v>194</v>
      </c>
      <c r="C3" s="405"/>
      <c r="D3" s="405"/>
      <c r="E3" s="405"/>
      <c r="F3" s="420"/>
      <c r="T3" s="150"/>
      <c r="IF3" s="149"/>
    </row>
    <row r="4" spans="1:240" ht="18" x14ac:dyDescent="0.35">
      <c r="A4" s="203"/>
      <c r="B4" s="424" t="s">
        <v>192</v>
      </c>
      <c r="C4" s="408"/>
      <c r="D4" s="408"/>
      <c r="E4" s="408"/>
      <c r="F4" s="425"/>
      <c r="G4" s="151"/>
      <c r="I4" s="255"/>
      <c r="J4" s="255"/>
      <c r="T4" s="150"/>
      <c r="IF4" s="149"/>
    </row>
    <row r="5" spans="1:240" ht="18.75" thickBot="1" x14ac:dyDescent="0.4">
      <c r="A5" s="203"/>
      <c r="B5" s="427" t="s">
        <v>240</v>
      </c>
      <c r="C5" s="428"/>
      <c r="D5" s="428"/>
      <c r="E5" s="428"/>
      <c r="F5" s="429"/>
      <c r="G5" s="151"/>
      <c r="T5" s="150"/>
      <c r="IF5" s="149"/>
    </row>
    <row r="6" spans="1:240" ht="15" x14ac:dyDescent="0.3">
      <c r="A6" s="149"/>
      <c r="B6" s="154"/>
      <c r="C6" s="149"/>
      <c r="D6" s="154"/>
      <c r="E6" s="149"/>
      <c r="F6" s="149"/>
      <c r="G6" s="413" t="s">
        <v>191</v>
      </c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5"/>
    </row>
    <row r="7" spans="1:240" ht="27" x14ac:dyDescent="0.3">
      <c r="B7" s="254" t="s">
        <v>213</v>
      </c>
      <c r="C7" s="254" t="s">
        <v>212</v>
      </c>
      <c r="D7" s="253" t="s">
        <v>188</v>
      </c>
      <c r="E7" s="252" t="s">
        <v>187</v>
      </c>
      <c r="F7" s="252" t="s">
        <v>186</v>
      </c>
      <c r="G7" s="251" t="s">
        <v>185</v>
      </c>
      <c r="H7" s="251" t="s">
        <v>184</v>
      </c>
      <c r="I7" s="251" t="s">
        <v>183</v>
      </c>
      <c r="J7" s="251" t="s">
        <v>182</v>
      </c>
      <c r="K7" s="251" t="s">
        <v>181</v>
      </c>
      <c r="L7" s="251" t="s">
        <v>180</v>
      </c>
      <c r="M7" s="251" t="s">
        <v>179</v>
      </c>
      <c r="N7" s="251" t="s">
        <v>178</v>
      </c>
      <c r="O7" s="251" t="s">
        <v>177</v>
      </c>
      <c r="P7" s="251" t="s">
        <v>176</v>
      </c>
      <c r="Q7" s="251" t="s">
        <v>175</v>
      </c>
      <c r="R7" s="251" t="s">
        <v>174</v>
      </c>
      <c r="S7" s="250" t="s">
        <v>173</v>
      </c>
    </row>
    <row r="8" spans="1:240" x14ac:dyDescent="0.3">
      <c r="B8" s="198"/>
      <c r="C8" s="198"/>
      <c r="D8" s="249"/>
      <c r="E8" s="196"/>
      <c r="F8" s="196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</row>
    <row r="9" spans="1:240" ht="14.25" thickBot="1" x14ac:dyDescent="0.35">
      <c r="B9" s="177">
        <v>2111</v>
      </c>
      <c r="C9" s="176" t="s">
        <v>211</v>
      </c>
      <c r="D9" s="222"/>
      <c r="E9" s="175"/>
      <c r="F9" s="174">
        <f t="shared" ref="F9:R9" si="0">SUM(F10:F10)</f>
        <v>0</v>
      </c>
      <c r="G9" s="174">
        <f t="shared" si="0"/>
        <v>0</v>
      </c>
      <c r="H9" s="174">
        <f t="shared" si="0"/>
        <v>0</v>
      </c>
      <c r="I9" s="174">
        <f t="shared" si="0"/>
        <v>0</v>
      </c>
      <c r="J9" s="174">
        <f t="shared" si="0"/>
        <v>0</v>
      </c>
      <c r="K9" s="174">
        <f t="shared" si="0"/>
        <v>0</v>
      </c>
      <c r="L9" s="174">
        <f t="shared" si="0"/>
        <v>0</v>
      </c>
      <c r="M9" s="174">
        <f t="shared" si="0"/>
        <v>0</v>
      </c>
      <c r="N9" s="174">
        <f t="shared" si="0"/>
        <v>0</v>
      </c>
      <c r="O9" s="174">
        <f t="shared" si="0"/>
        <v>0</v>
      </c>
      <c r="P9" s="174">
        <f t="shared" si="0"/>
        <v>0</v>
      </c>
      <c r="Q9" s="174">
        <f t="shared" si="0"/>
        <v>0</v>
      </c>
      <c r="R9" s="174">
        <f t="shared" si="0"/>
        <v>0</v>
      </c>
      <c r="S9" s="174">
        <f t="shared" ref="S9:S52" si="1">SUM(G9:R9)</f>
        <v>0</v>
      </c>
    </row>
    <row r="10" spans="1:240" x14ac:dyDescent="0.3">
      <c r="B10" s="172">
        <v>2111</v>
      </c>
      <c r="C10" s="173"/>
      <c r="D10" s="220"/>
      <c r="E10" s="170"/>
      <c r="F10" s="170">
        <f>D10*E10</f>
        <v>0</v>
      </c>
      <c r="G10" s="247">
        <f>F10/12</f>
        <v>0</v>
      </c>
      <c r="H10" s="247">
        <f>G10</f>
        <v>0</v>
      </c>
      <c r="I10" s="247">
        <f>H10</f>
        <v>0</v>
      </c>
      <c r="J10" s="247">
        <f t="shared" ref="J10:R10" si="2">I10</f>
        <v>0</v>
      </c>
      <c r="K10" s="247">
        <f t="shared" si="2"/>
        <v>0</v>
      </c>
      <c r="L10" s="247">
        <f t="shared" si="2"/>
        <v>0</v>
      </c>
      <c r="M10" s="247">
        <f t="shared" si="2"/>
        <v>0</v>
      </c>
      <c r="N10" s="247">
        <f t="shared" si="2"/>
        <v>0</v>
      </c>
      <c r="O10" s="247">
        <f t="shared" si="2"/>
        <v>0</v>
      </c>
      <c r="P10" s="247">
        <f t="shared" si="2"/>
        <v>0</v>
      </c>
      <c r="Q10" s="247">
        <f t="shared" si="2"/>
        <v>0</v>
      </c>
      <c r="R10" s="247">
        <f t="shared" si="2"/>
        <v>0</v>
      </c>
      <c r="S10" s="219">
        <f t="shared" si="1"/>
        <v>0</v>
      </c>
    </row>
    <row r="11" spans="1:240" ht="27.75" thickBot="1" x14ac:dyDescent="0.35">
      <c r="B11" s="177">
        <v>2216</v>
      </c>
      <c r="C11" s="192" t="s">
        <v>239</v>
      </c>
      <c r="D11" s="222"/>
      <c r="E11" s="175"/>
      <c r="F11" s="174">
        <f t="shared" ref="F11:R11" si="3">SUM(F12:F12)</f>
        <v>0</v>
      </c>
      <c r="G11" s="174">
        <f t="shared" si="3"/>
        <v>0</v>
      </c>
      <c r="H11" s="174">
        <f t="shared" si="3"/>
        <v>0</v>
      </c>
      <c r="I11" s="174">
        <f t="shared" si="3"/>
        <v>0</v>
      </c>
      <c r="J11" s="174">
        <f t="shared" si="3"/>
        <v>0</v>
      </c>
      <c r="K11" s="174">
        <f t="shared" si="3"/>
        <v>0</v>
      </c>
      <c r="L11" s="174">
        <f t="shared" si="3"/>
        <v>0</v>
      </c>
      <c r="M11" s="174">
        <f t="shared" si="3"/>
        <v>0</v>
      </c>
      <c r="N11" s="174">
        <f t="shared" si="3"/>
        <v>0</v>
      </c>
      <c r="O11" s="174">
        <f t="shared" si="3"/>
        <v>0</v>
      </c>
      <c r="P11" s="174">
        <f t="shared" si="3"/>
        <v>0</v>
      </c>
      <c r="Q11" s="174">
        <f t="shared" si="3"/>
        <v>0</v>
      </c>
      <c r="R11" s="174">
        <f t="shared" si="3"/>
        <v>0</v>
      </c>
      <c r="S11" s="174">
        <f t="shared" si="1"/>
        <v>0</v>
      </c>
    </row>
    <row r="12" spans="1:240" x14ac:dyDescent="0.3">
      <c r="B12" s="172">
        <v>2216</v>
      </c>
      <c r="C12" s="173"/>
      <c r="D12" s="220"/>
      <c r="E12" s="170"/>
      <c r="F12" s="170">
        <f t="shared" ref="F12" si="4">D12*E12</f>
        <v>0</v>
      </c>
      <c r="G12" s="247">
        <f t="shared" ref="G12" si="5">F12/12</f>
        <v>0</v>
      </c>
      <c r="H12" s="247">
        <f t="shared" ref="H12:R12" si="6">G12</f>
        <v>0</v>
      </c>
      <c r="I12" s="247">
        <f t="shared" si="6"/>
        <v>0</v>
      </c>
      <c r="J12" s="247">
        <f t="shared" si="6"/>
        <v>0</v>
      </c>
      <c r="K12" s="247">
        <f t="shared" si="6"/>
        <v>0</v>
      </c>
      <c r="L12" s="247">
        <f t="shared" si="6"/>
        <v>0</v>
      </c>
      <c r="M12" s="247">
        <f t="shared" si="6"/>
        <v>0</v>
      </c>
      <c r="N12" s="247">
        <f t="shared" si="6"/>
        <v>0</v>
      </c>
      <c r="O12" s="247">
        <f t="shared" si="6"/>
        <v>0</v>
      </c>
      <c r="P12" s="247">
        <f t="shared" si="6"/>
        <v>0</v>
      </c>
      <c r="Q12" s="247">
        <f t="shared" si="6"/>
        <v>0</v>
      </c>
      <c r="R12" s="247">
        <f t="shared" si="6"/>
        <v>0</v>
      </c>
      <c r="S12" s="219">
        <f t="shared" si="1"/>
        <v>0</v>
      </c>
    </row>
    <row r="13" spans="1:240" ht="14.25" thickBot="1" x14ac:dyDescent="0.35">
      <c r="B13" s="177">
        <v>2461</v>
      </c>
      <c r="C13" s="176" t="s">
        <v>238</v>
      </c>
      <c r="D13" s="222"/>
      <c r="E13" s="175"/>
      <c r="F13" s="174">
        <f t="shared" ref="F13:R13" si="7">SUM(F14:F14)</f>
        <v>0</v>
      </c>
      <c r="G13" s="174">
        <f t="shared" si="7"/>
        <v>0</v>
      </c>
      <c r="H13" s="174">
        <f t="shared" si="7"/>
        <v>0</v>
      </c>
      <c r="I13" s="174">
        <f t="shared" si="7"/>
        <v>0</v>
      </c>
      <c r="J13" s="174">
        <f t="shared" si="7"/>
        <v>0</v>
      </c>
      <c r="K13" s="174">
        <f t="shared" si="7"/>
        <v>0</v>
      </c>
      <c r="L13" s="174">
        <f t="shared" si="7"/>
        <v>0</v>
      </c>
      <c r="M13" s="174">
        <f t="shared" si="7"/>
        <v>0</v>
      </c>
      <c r="N13" s="174">
        <f t="shared" si="7"/>
        <v>0</v>
      </c>
      <c r="O13" s="174">
        <f t="shared" si="7"/>
        <v>0</v>
      </c>
      <c r="P13" s="174">
        <f t="shared" si="7"/>
        <v>0</v>
      </c>
      <c r="Q13" s="174">
        <f t="shared" si="7"/>
        <v>0</v>
      </c>
      <c r="R13" s="174">
        <f t="shared" si="7"/>
        <v>0</v>
      </c>
      <c r="S13" s="174">
        <f t="shared" si="1"/>
        <v>0</v>
      </c>
    </row>
    <row r="14" spans="1:240" x14ac:dyDescent="0.3">
      <c r="B14" s="172">
        <v>2461</v>
      </c>
      <c r="C14" s="173"/>
      <c r="D14" s="220"/>
      <c r="E14" s="170"/>
      <c r="F14" s="170">
        <f t="shared" ref="F14" si="8">D14*E14</f>
        <v>0</v>
      </c>
      <c r="G14" s="247">
        <f t="shared" ref="G14" si="9">F14/12</f>
        <v>0</v>
      </c>
      <c r="H14" s="247">
        <f t="shared" ref="H14:R14" si="10">G14</f>
        <v>0</v>
      </c>
      <c r="I14" s="247">
        <f t="shared" si="10"/>
        <v>0</v>
      </c>
      <c r="J14" s="247">
        <f t="shared" si="10"/>
        <v>0</v>
      </c>
      <c r="K14" s="247">
        <f t="shared" si="10"/>
        <v>0</v>
      </c>
      <c r="L14" s="247">
        <f t="shared" si="10"/>
        <v>0</v>
      </c>
      <c r="M14" s="247">
        <f t="shared" si="10"/>
        <v>0</v>
      </c>
      <c r="N14" s="247">
        <f t="shared" si="10"/>
        <v>0</v>
      </c>
      <c r="O14" s="247">
        <f t="shared" si="10"/>
        <v>0</v>
      </c>
      <c r="P14" s="247">
        <f t="shared" si="10"/>
        <v>0</v>
      </c>
      <c r="Q14" s="247">
        <f t="shared" si="10"/>
        <v>0</v>
      </c>
      <c r="R14" s="247">
        <f t="shared" si="10"/>
        <v>0</v>
      </c>
      <c r="S14" s="219">
        <f t="shared" si="1"/>
        <v>0</v>
      </c>
    </row>
    <row r="15" spans="1:240" ht="14.25" thickBot="1" x14ac:dyDescent="0.35">
      <c r="B15" s="177">
        <v>2612</v>
      </c>
      <c r="C15" s="176" t="s">
        <v>209</v>
      </c>
      <c r="D15" s="222"/>
      <c r="E15" s="175"/>
      <c r="F15" s="174">
        <f t="shared" ref="F15:R15" si="11">SUM(F16:F16)</f>
        <v>0</v>
      </c>
      <c r="G15" s="174">
        <f t="shared" si="11"/>
        <v>0</v>
      </c>
      <c r="H15" s="174">
        <f t="shared" si="11"/>
        <v>0</v>
      </c>
      <c r="I15" s="174">
        <f t="shared" si="11"/>
        <v>0</v>
      </c>
      <c r="J15" s="174">
        <f t="shared" si="11"/>
        <v>0</v>
      </c>
      <c r="K15" s="174">
        <f t="shared" si="11"/>
        <v>0</v>
      </c>
      <c r="L15" s="174">
        <f t="shared" si="11"/>
        <v>0</v>
      </c>
      <c r="M15" s="174">
        <f t="shared" si="11"/>
        <v>0</v>
      </c>
      <c r="N15" s="174">
        <f t="shared" si="11"/>
        <v>0</v>
      </c>
      <c r="O15" s="174">
        <f t="shared" si="11"/>
        <v>0</v>
      </c>
      <c r="P15" s="174">
        <f t="shared" si="11"/>
        <v>0</v>
      </c>
      <c r="Q15" s="174">
        <f t="shared" si="11"/>
        <v>0</v>
      </c>
      <c r="R15" s="174">
        <f t="shared" si="11"/>
        <v>0</v>
      </c>
      <c r="S15" s="174">
        <f t="shared" si="1"/>
        <v>0</v>
      </c>
    </row>
    <row r="16" spans="1:240" x14ac:dyDescent="0.3">
      <c r="B16" s="172">
        <v>2612</v>
      </c>
      <c r="C16" s="173"/>
      <c r="D16" s="220"/>
      <c r="E16" s="170"/>
      <c r="F16" s="170">
        <f t="shared" ref="F16" si="12">D16*E16</f>
        <v>0</v>
      </c>
      <c r="G16" s="247">
        <f t="shared" ref="G16" si="13">F16/12</f>
        <v>0</v>
      </c>
      <c r="H16" s="247">
        <f t="shared" ref="H16:R16" si="14">G16</f>
        <v>0</v>
      </c>
      <c r="I16" s="247">
        <f t="shared" si="14"/>
        <v>0</v>
      </c>
      <c r="J16" s="247">
        <f t="shared" si="14"/>
        <v>0</v>
      </c>
      <c r="K16" s="247">
        <f t="shared" si="14"/>
        <v>0</v>
      </c>
      <c r="L16" s="247">
        <f t="shared" si="14"/>
        <v>0</v>
      </c>
      <c r="M16" s="247">
        <f t="shared" si="14"/>
        <v>0</v>
      </c>
      <c r="N16" s="247">
        <f t="shared" si="14"/>
        <v>0</v>
      </c>
      <c r="O16" s="247">
        <f t="shared" si="14"/>
        <v>0</v>
      </c>
      <c r="P16" s="247">
        <f t="shared" si="14"/>
        <v>0</v>
      </c>
      <c r="Q16" s="247">
        <f t="shared" si="14"/>
        <v>0</v>
      </c>
      <c r="R16" s="247">
        <f t="shared" si="14"/>
        <v>0</v>
      </c>
      <c r="S16" s="219">
        <f t="shared" si="1"/>
        <v>0</v>
      </c>
    </row>
    <row r="17" spans="1:240" ht="14.25" thickBot="1" x14ac:dyDescent="0.35">
      <c r="B17" s="177">
        <v>2701</v>
      </c>
      <c r="C17" s="176" t="s">
        <v>237</v>
      </c>
      <c r="D17" s="222"/>
      <c r="E17" s="175"/>
      <c r="F17" s="174">
        <f t="shared" ref="F17:R17" si="15">SUM(F18:F18)</f>
        <v>0</v>
      </c>
      <c r="G17" s="174">
        <f t="shared" si="15"/>
        <v>0</v>
      </c>
      <c r="H17" s="174">
        <f t="shared" si="15"/>
        <v>0</v>
      </c>
      <c r="I17" s="174">
        <f t="shared" si="15"/>
        <v>0</v>
      </c>
      <c r="J17" s="174">
        <f t="shared" si="15"/>
        <v>0</v>
      </c>
      <c r="K17" s="174">
        <f t="shared" si="15"/>
        <v>0</v>
      </c>
      <c r="L17" s="174">
        <f t="shared" si="15"/>
        <v>0</v>
      </c>
      <c r="M17" s="174">
        <f t="shared" si="15"/>
        <v>0</v>
      </c>
      <c r="N17" s="174">
        <f t="shared" si="15"/>
        <v>0</v>
      </c>
      <c r="O17" s="174">
        <f t="shared" si="15"/>
        <v>0</v>
      </c>
      <c r="P17" s="174">
        <f t="shared" si="15"/>
        <v>0</v>
      </c>
      <c r="Q17" s="174">
        <f t="shared" si="15"/>
        <v>0</v>
      </c>
      <c r="R17" s="174">
        <f t="shared" si="15"/>
        <v>0</v>
      </c>
      <c r="S17" s="174">
        <f t="shared" si="1"/>
        <v>0</v>
      </c>
    </row>
    <row r="18" spans="1:240" x14ac:dyDescent="0.3">
      <c r="B18" s="172">
        <v>2701</v>
      </c>
      <c r="C18" s="173"/>
      <c r="D18" s="220"/>
      <c r="E18" s="170"/>
      <c r="F18" s="170">
        <f t="shared" ref="F18" si="16">D18*E18</f>
        <v>0</v>
      </c>
      <c r="G18" s="247">
        <f t="shared" ref="G18" si="17">F18/12</f>
        <v>0</v>
      </c>
      <c r="H18" s="247">
        <f t="shared" ref="H18:R18" si="18">G18</f>
        <v>0</v>
      </c>
      <c r="I18" s="247">
        <f t="shared" si="18"/>
        <v>0</v>
      </c>
      <c r="J18" s="247">
        <f t="shared" si="18"/>
        <v>0</v>
      </c>
      <c r="K18" s="247">
        <f t="shared" si="18"/>
        <v>0</v>
      </c>
      <c r="L18" s="247">
        <f t="shared" si="18"/>
        <v>0</v>
      </c>
      <c r="M18" s="247">
        <f t="shared" si="18"/>
        <v>0</v>
      </c>
      <c r="N18" s="247">
        <f t="shared" si="18"/>
        <v>0</v>
      </c>
      <c r="O18" s="247">
        <f t="shared" si="18"/>
        <v>0</v>
      </c>
      <c r="P18" s="247">
        <f t="shared" si="18"/>
        <v>0</v>
      </c>
      <c r="Q18" s="247">
        <f t="shared" si="18"/>
        <v>0</v>
      </c>
      <c r="R18" s="247">
        <f t="shared" si="18"/>
        <v>0</v>
      </c>
      <c r="S18" s="219">
        <f t="shared" si="1"/>
        <v>0</v>
      </c>
    </row>
    <row r="19" spans="1:240" ht="14.25" thickBot="1" x14ac:dyDescent="0.35">
      <c r="B19" s="177">
        <v>3103</v>
      </c>
      <c r="C19" s="176" t="s">
        <v>236</v>
      </c>
      <c r="D19" s="222"/>
      <c r="E19" s="175"/>
      <c r="F19" s="174">
        <f t="shared" ref="F19:R19" si="19">SUM(F20:F20)</f>
        <v>0</v>
      </c>
      <c r="G19" s="174">
        <f t="shared" si="19"/>
        <v>0</v>
      </c>
      <c r="H19" s="174">
        <f t="shared" si="19"/>
        <v>0</v>
      </c>
      <c r="I19" s="174">
        <f t="shared" si="19"/>
        <v>0</v>
      </c>
      <c r="J19" s="174">
        <f t="shared" si="19"/>
        <v>0</v>
      </c>
      <c r="K19" s="174">
        <f t="shared" si="19"/>
        <v>0</v>
      </c>
      <c r="L19" s="174">
        <f t="shared" si="19"/>
        <v>0</v>
      </c>
      <c r="M19" s="174">
        <f t="shared" si="19"/>
        <v>0</v>
      </c>
      <c r="N19" s="174">
        <f t="shared" si="19"/>
        <v>0</v>
      </c>
      <c r="O19" s="174">
        <f t="shared" si="19"/>
        <v>0</v>
      </c>
      <c r="P19" s="174">
        <f t="shared" si="19"/>
        <v>0</v>
      </c>
      <c r="Q19" s="174">
        <f t="shared" si="19"/>
        <v>0</v>
      </c>
      <c r="R19" s="174">
        <f t="shared" si="19"/>
        <v>0</v>
      </c>
      <c r="S19" s="174">
        <f t="shared" si="1"/>
        <v>0</v>
      </c>
    </row>
    <row r="20" spans="1:240" x14ac:dyDescent="0.3">
      <c r="B20" s="172">
        <v>3103</v>
      </c>
      <c r="C20" s="173"/>
      <c r="D20" s="220"/>
      <c r="E20" s="170"/>
      <c r="F20" s="170">
        <f t="shared" ref="F20" si="20">D20*E20</f>
        <v>0</v>
      </c>
      <c r="G20" s="247">
        <f t="shared" ref="G20" si="21">F20/12</f>
        <v>0</v>
      </c>
      <c r="H20" s="247">
        <f t="shared" ref="H20:R20" si="22">G20</f>
        <v>0</v>
      </c>
      <c r="I20" s="247">
        <f t="shared" si="22"/>
        <v>0</v>
      </c>
      <c r="J20" s="247">
        <f t="shared" si="22"/>
        <v>0</v>
      </c>
      <c r="K20" s="247">
        <f t="shared" si="22"/>
        <v>0</v>
      </c>
      <c r="L20" s="247">
        <f t="shared" si="22"/>
        <v>0</v>
      </c>
      <c r="M20" s="247">
        <f t="shared" si="22"/>
        <v>0</v>
      </c>
      <c r="N20" s="247">
        <f t="shared" si="22"/>
        <v>0</v>
      </c>
      <c r="O20" s="247">
        <f t="shared" si="22"/>
        <v>0</v>
      </c>
      <c r="P20" s="247">
        <f t="shared" si="22"/>
        <v>0</v>
      </c>
      <c r="Q20" s="247">
        <f t="shared" si="22"/>
        <v>0</v>
      </c>
      <c r="R20" s="247">
        <f t="shared" si="22"/>
        <v>0</v>
      </c>
      <c r="S20" s="219">
        <f t="shared" si="1"/>
        <v>0</v>
      </c>
    </row>
    <row r="21" spans="1:240" ht="14.25" thickBot="1" x14ac:dyDescent="0.35">
      <c r="B21" s="225">
        <v>3331</v>
      </c>
      <c r="C21" s="176" t="s">
        <v>205</v>
      </c>
      <c r="D21" s="222"/>
      <c r="E21" s="175"/>
      <c r="F21" s="174">
        <f t="shared" ref="F21:R21" si="23">SUM(F22:F22)</f>
        <v>0</v>
      </c>
      <c r="G21" s="174">
        <f t="shared" si="23"/>
        <v>0</v>
      </c>
      <c r="H21" s="174">
        <f t="shared" si="23"/>
        <v>0</v>
      </c>
      <c r="I21" s="174">
        <f t="shared" si="23"/>
        <v>0</v>
      </c>
      <c r="J21" s="174">
        <f t="shared" si="23"/>
        <v>0</v>
      </c>
      <c r="K21" s="174">
        <f t="shared" si="23"/>
        <v>0</v>
      </c>
      <c r="L21" s="174">
        <f t="shared" si="23"/>
        <v>0</v>
      </c>
      <c r="M21" s="174">
        <f t="shared" si="23"/>
        <v>0</v>
      </c>
      <c r="N21" s="174">
        <f t="shared" si="23"/>
        <v>0</v>
      </c>
      <c r="O21" s="174">
        <f t="shared" si="23"/>
        <v>0</v>
      </c>
      <c r="P21" s="174">
        <f t="shared" si="23"/>
        <v>0</v>
      </c>
      <c r="Q21" s="174">
        <f t="shared" si="23"/>
        <v>0</v>
      </c>
      <c r="R21" s="174">
        <f t="shared" si="23"/>
        <v>0</v>
      </c>
      <c r="S21" s="174">
        <f t="shared" si="1"/>
        <v>0</v>
      </c>
    </row>
    <row r="22" spans="1:240" x14ac:dyDescent="0.3">
      <c r="B22" s="172">
        <v>3331</v>
      </c>
      <c r="C22" s="173"/>
      <c r="D22" s="220"/>
      <c r="E22" s="170"/>
      <c r="F22" s="170">
        <f t="shared" ref="F22" si="24">D22*E22</f>
        <v>0</v>
      </c>
      <c r="G22" s="247">
        <f t="shared" ref="G22" si="25">F22/12</f>
        <v>0</v>
      </c>
      <c r="H22" s="247">
        <f t="shared" ref="H22:R22" si="26">G22</f>
        <v>0</v>
      </c>
      <c r="I22" s="247">
        <f t="shared" si="26"/>
        <v>0</v>
      </c>
      <c r="J22" s="247">
        <f t="shared" si="26"/>
        <v>0</v>
      </c>
      <c r="K22" s="247">
        <f t="shared" si="26"/>
        <v>0</v>
      </c>
      <c r="L22" s="247">
        <f t="shared" si="26"/>
        <v>0</v>
      </c>
      <c r="M22" s="247">
        <f t="shared" si="26"/>
        <v>0</v>
      </c>
      <c r="N22" s="247">
        <f t="shared" si="26"/>
        <v>0</v>
      </c>
      <c r="O22" s="247">
        <f t="shared" si="26"/>
        <v>0</v>
      </c>
      <c r="P22" s="247">
        <f t="shared" si="26"/>
        <v>0</v>
      </c>
      <c r="Q22" s="247">
        <f t="shared" si="26"/>
        <v>0</v>
      </c>
      <c r="R22" s="247">
        <f t="shared" si="26"/>
        <v>0</v>
      </c>
      <c r="S22" s="219">
        <f t="shared" si="1"/>
        <v>0</v>
      </c>
    </row>
    <row r="23" spans="1:240" ht="14.25" thickBot="1" x14ac:dyDescent="0.35">
      <c r="B23" s="225">
        <v>3342</v>
      </c>
      <c r="C23" s="176" t="s">
        <v>235</v>
      </c>
      <c r="D23" s="222"/>
      <c r="E23" s="175"/>
      <c r="F23" s="174">
        <f t="shared" ref="F23:R23" si="27">SUM(F24:F24)</f>
        <v>0</v>
      </c>
      <c r="G23" s="174">
        <f t="shared" si="27"/>
        <v>0</v>
      </c>
      <c r="H23" s="174">
        <f t="shared" si="27"/>
        <v>0</v>
      </c>
      <c r="I23" s="174">
        <f t="shared" si="27"/>
        <v>0</v>
      </c>
      <c r="J23" s="174">
        <f t="shared" si="27"/>
        <v>0</v>
      </c>
      <c r="K23" s="174">
        <f t="shared" si="27"/>
        <v>0</v>
      </c>
      <c r="L23" s="174">
        <f t="shared" si="27"/>
        <v>0</v>
      </c>
      <c r="M23" s="174">
        <f t="shared" si="27"/>
        <v>0</v>
      </c>
      <c r="N23" s="174">
        <f t="shared" si="27"/>
        <v>0</v>
      </c>
      <c r="O23" s="174">
        <f t="shared" si="27"/>
        <v>0</v>
      </c>
      <c r="P23" s="174">
        <f t="shared" si="27"/>
        <v>0</v>
      </c>
      <c r="Q23" s="174">
        <f t="shared" si="27"/>
        <v>0</v>
      </c>
      <c r="R23" s="174">
        <f t="shared" si="27"/>
        <v>0</v>
      </c>
      <c r="S23" s="174">
        <f t="shared" si="1"/>
        <v>0</v>
      </c>
    </row>
    <row r="24" spans="1:240" x14ac:dyDescent="0.3">
      <c r="B24" s="172">
        <v>3342</v>
      </c>
      <c r="C24" s="173"/>
      <c r="D24" s="220"/>
      <c r="E24" s="170"/>
      <c r="F24" s="170">
        <f t="shared" ref="F24" si="28">D24*E24</f>
        <v>0</v>
      </c>
      <c r="G24" s="247">
        <f t="shared" ref="G24" si="29">F24/12</f>
        <v>0</v>
      </c>
      <c r="H24" s="247">
        <f t="shared" ref="H24:R24" si="30">G24</f>
        <v>0</v>
      </c>
      <c r="I24" s="247">
        <f t="shared" si="30"/>
        <v>0</v>
      </c>
      <c r="J24" s="247">
        <f t="shared" si="30"/>
        <v>0</v>
      </c>
      <c r="K24" s="247">
        <f t="shared" si="30"/>
        <v>0</v>
      </c>
      <c r="L24" s="247">
        <f t="shared" si="30"/>
        <v>0</v>
      </c>
      <c r="M24" s="247">
        <f t="shared" si="30"/>
        <v>0</v>
      </c>
      <c r="N24" s="247">
        <f t="shared" si="30"/>
        <v>0</v>
      </c>
      <c r="O24" s="247">
        <f t="shared" si="30"/>
        <v>0</v>
      </c>
      <c r="P24" s="247">
        <f t="shared" si="30"/>
        <v>0</v>
      </c>
      <c r="Q24" s="247">
        <f t="shared" si="30"/>
        <v>0</v>
      </c>
      <c r="R24" s="247">
        <f t="shared" si="30"/>
        <v>0</v>
      </c>
      <c r="S24" s="219">
        <f t="shared" si="1"/>
        <v>0</v>
      </c>
    </row>
    <row r="25" spans="1:240" s="182" customFormat="1" ht="27" customHeight="1" thickBot="1" x14ac:dyDescent="0.35">
      <c r="A25" s="207"/>
      <c r="B25" s="193">
        <v>3363</v>
      </c>
      <c r="C25" s="192" t="s">
        <v>202</v>
      </c>
      <c r="D25" s="191"/>
      <c r="E25" s="191"/>
      <c r="F25" s="174">
        <f t="shared" ref="F25:R25" si="31">SUM(F26:F26)</f>
        <v>0</v>
      </c>
      <c r="G25" s="174">
        <f t="shared" si="31"/>
        <v>0</v>
      </c>
      <c r="H25" s="174">
        <f t="shared" si="31"/>
        <v>0</v>
      </c>
      <c r="I25" s="174">
        <f t="shared" si="31"/>
        <v>0</v>
      </c>
      <c r="J25" s="174">
        <f t="shared" si="31"/>
        <v>0</v>
      </c>
      <c r="K25" s="174">
        <f t="shared" si="31"/>
        <v>0</v>
      </c>
      <c r="L25" s="174">
        <f t="shared" si="31"/>
        <v>0</v>
      </c>
      <c r="M25" s="174">
        <f t="shared" si="31"/>
        <v>0</v>
      </c>
      <c r="N25" s="174">
        <f t="shared" si="31"/>
        <v>0</v>
      </c>
      <c r="O25" s="174">
        <f t="shared" si="31"/>
        <v>0</v>
      </c>
      <c r="P25" s="174">
        <f t="shared" si="31"/>
        <v>0</v>
      </c>
      <c r="Q25" s="174">
        <f t="shared" si="31"/>
        <v>0</v>
      </c>
      <c r="R25" s="174">
        <f t="shared" si="31"/>
        <v>0</v>
      </c>
      <c r="S25" s="174">
        <f t="shared" si="1"/>
        <v>0</v>
      </c>
      <c r="T25" s="184"/>
      <c r="U25" s="183"/>
      <c r="V25" s="183"/>
      <c r="W25" s="183"/>
      <c r="X25" s="183"/>
      <c r="Y25" s="183"/>
      <c r="Z25" s="183"/>
      <c r="AA25" s="183"/>
      <c r="AB25" s="183"/>
      <c r="AC25" s="183"/>
      <c r="AD25" s="183"/>
      <c r="AE25" s="183"/>
      <c r="AF25" s="183"/>
      <c r="AG25" s="183"/>
      <c r="AH25" s="183"/>
      <c r="AI25" s="183"/>
      <c r="AJ25" s="183"/>
      <c r="AK25" s="183"/>
      <c r="AL25" s="183"/>
      <c r="AM25" s="183"/>
      <c r="AN25" s="183"/>
      <c r="AO25" s="183"/>
      <c r="AP25" s="183"/>
      <c r="AQ25" s="183"/>
      <c r="AR25" s="183"/>
      <c r="AS25" s="183"/>
      <c r="AT25" s="183"/>
      <c r="AU25" s="183"/>
      <c r="AV25" s="183"/>
      <c r="AW25" s="183"/>
      <c r="AX25" s="183"/>
      <c r="AY25" s="183"/>
      <c r="AZ25" s="183"/>
      <c r="BA25" s="183"/>
      <c r="BB25" s="183"/>
      <c r="BC25" s="183"/>
      <c r="BD25" s="183"/>
      <c r="BE25" s="183"/>
      <c r="BF25" s="183"/>
      <c r="BG25" s="183"/>
      <c r="BH25" s="183"/>
      <c r="BI25" s="183"/>
      <c r="BJ25" s="183"/>
      <c r="BK25" s="183"/>
      <c r="BL25" s="183"/>
      <c r="BM25" s="183"/>
      <c r="BN25" s="183"/>
      <c r="BO25" s="183"/>
      <c r="BP25" s="183"/>
      <c r="BQ25" s="183"/>
      <c r="BR25" s="183"/>
      <c r="BS25" s="183"/>
      <c r="BT25" s="183"/>
      <c r="BU25" s="183"/>
      <c r="BV25" s="183"/>
      <c r="BW25" s="183"/>
      <c r="BX25" s="183"/>
      <c r="BY25" s="183"/>
      <c r="BZ25" s="183"/>
      <c r="CA25" s="183"/>
      <c r="CB25" s="183"/>
      <c r="CC25" s="183"/>
      <c r="CD25" s="183"/>
      <c r="CE25" s="183"/>
      <c r="CF25" s="183"/>
      <c r="CG25" s="183"/>
      <c r="CH25" s="183"/>
      <c r="CI25" s="183"/>
      <c r="CJ25" s="183"/>
      <c r="CK25" s="183"/>
      <c r="CL25" s="183"/>
      <c r="CM25" s="183"/>
      <c r="CN25" s="183"/>
      <c r="CO25" s="183"/>
      <c r="CP25" s="183"/>
      <c r="CQ25" s="183"/>
      <c r="CR25" s="183"/>
      <c r="CS25" s="183"/>
      <c r="CT25" s="183"/>
      <c r="CU25" s="183"/>
      <c r="CV25" s="183"/>
      <c r="CW25" s="183"/>
      <c r="CX25" s="183"/>
      <c r="CY25" s="183"/>
      <c r="CZ25" s="183"/>
      <c r="DA25" s="183"/>
      <c r="DB25" s="183"/>
      <c r="DC25" s="183"/>
      <c r="DD25" s="183"/>
      <c r="DE25" s="183"/>
      <c r="DF25" s="183"/>
      <c r="DG25" s="183"/>
      <c r="DH25" s="183"/>
      <c r="DI25" s="183"/>
      <c r="DJ25" s="183"/>
      <c r="DK25" s="183"/>
      <c r="DL25" s="183"/>
      <c r="DM25" s="183"/>
      <c r="DN25" s="183"/>
      <c r="DO25" s="183"/>
      <c r="DP25" s="183"/>
      <c r="DQ25" s="183"/>
      <c r="DR25" s="183"/>
      <c r="DS25" s="183"/>
      <c r="DT25" s="183"/>
      <c r="DU25" s="183"/>
      <c r="DV25" s="183"/>
      <c r="DW25" s="183"/>
      <c r="DX25" s="183"/>
      <c r="DY25" s="183"/>
      <c r="DZ25" s="183"/>
      <c r="EA25" s="183"/>
      <c r="EB25" s="183"/>
      <c r="EC25" s="183"/>
      <c r="ED25" s="183"/>
      <c r="EE25" s="183"/>
      <c r="EF25" s="183"/>
      <c r="EG25" s="183"/>
      <c r="EH25" s="183"/>
      <c r="EI25" s="183"/>
      <c r="EJ25" s="183"/>
      <c r="EK25" s="183"/>
      <c r="EL25" s="183"/>
      <c r="EM25" s="183"/>
      <c r="EN25" s="183"/>
      <c r="EO25" s="183"/>
      <c r="EP25" s="183"/>
      <c r="EQ25" s="183"/>
      <c r="ER25" s="183"/>
      <c r="ES25" s="183"/>
      <c r="ET25" s="183"/>
      <c r="EU25" s="183"/>
      <c r="EV25" s="183"/>
      <c r="EW25" s="183"/>
      <c r="EX25" s="183"/>
      <c r="EY25" s="183"/>
      <c r="EZ25" s="183"/>
      <c r="FA25" s="183"/>
      <c r="FB25" s="183"/>
      <c r="FC25" s="183"/>
      <c r="FD25" s="183"/>
      <c r="FE25" s="183"/>
      <c r="FF25" s="183"/>
      <c r="FG25" s="183"/>
      <c r="FH25" s="183"/>
      <c r="FI25" s="183"/>
      <c r="FJ25" s="183"/>
      <c r="FK25" s="183"/>
      <c r="FL25" s="183"/>
      <c r="FM25" s="183"/>
      <c r="FN25" s="183"/>
      <c r="FO25" s="183"/>
      <c r="FP25" s="183"/>
      <c r="FQ25" s="183"/>
      <c r="FR25" s="183"/>
      <c r="FS25" s="183"/>
      <c r="FT25" s="183"/>
      <c r="FU25" s="183"/>
      <c r="FV25" s="183"/>
      <c r="FW25" s="183"/>
      <c r="FX25" s="183"/>
      <c r="FY25" s="183"/>
      <c r="FZ25" s="183"/>
      <c r="GA25" s="183"/>
      <c r="GB25" s="183"/>
      <c r="GC25" s="183"/>
      <c r="GD25" s="183"/>
      <c r="GE25" s="183"/>
      <c r="GF25" s="183"/>
      <c r="GG25" s="183"/>
      <c r="GH25" s="183"/>
      <c r="GI25" s="183"/>
      <c r="GJ25" s="183"/>
      <c r="GK25" s="183"/>
      <c r="GL25" s="183"/>
      <c r="GM25" s="183"/>
      <c r="GN25" s="183"/>
      <c r="GO25" s="183"/>
      <c r="GP25" s="183"/>
      <c r="GQ25" s="183"/>
      <c r="GR25" s="183"/>
      <c r="GS25" s="183"/>
      <c r="GT25" s="183"/>
      <c r="GU25" s="183"/>
      <c r="GV25" s="183"/>
      <c r="GW25" s="183"/>
      <c r="GX25" s="183"/>
      <c r="GY25" s="183"/>
      <c r="GZ25" s="183"/>
      <c r="HA25" s="183"/>
      <c r="HB25" s="183"/>
      <c r="HC25" s="183"/>
      <c r="HD25" s="183"/>
      <c r="HE25" s="183"/>
      <c r="HF25" s="183"/>
      <c r="HG25" s="183"/>
      <c r="HH25" s="183"/>
      <c r="HI25" s="183"/>
      <c r="HJ25" s="183"/>
      <c r="HK25" s="183"/>
      <c r="HL25" s="183"/>
      <c r="HM25" s="183"/>
      <c r="HN25" s="183"/>
      <c r="HO25" s="183"/>
      <c r="HP25" s="183"/>
      <c r="HQ25" s="183"/>
      <c r="HR25" s="183"/>
      <c r="HS25" s="183"/>
      <c r="HT25" s="183"/>
      <c r="HU25" s="183"/>
      <c r="HV25" s="183"/>
      <c r="HW25" s="183"/>
      <c r="HX25" s="183"/>
      <c r="HY25" s="183"/>
      <c r="HZ25" s="183"/>
      <c r="IA25" s="183"/>
      <c r="IB25" s="183"/>
      <c r="IC25" s="183"/>
      <c r="ID25" s="183"/>
      <c r="IE25" s="183"/>
      <c r="IF25" s="183"/>
    </row>
    <row r="26" spans="1:240" x14ac:dyDescent="0.3">
      <c r="B26" s="172">
        <v>3363</v>
      </c>
      <c r="C26" s="173"/>
      <c r="D26" s="220"/>
      <c r="E26" s="170"/>
      <c r="F26" s="170">
        <f t="shared" ref="F26" si="32">D26*E26</f>
        <v>0</v>
      </c>
      <c r="G26" s="247">
        <f t="shared" ref="G26" si="33">F26/12</f>
        <v>0</v>
      </c>
      <c r="H26" s="247">
        <f t="shared" ref="H26:R26" si="34">G26</f>
        <v>0</v>
      </c>
      <c r="I26" s="247">
        <f t="shared" si="34"/>
        <v>0</v>
      </c>
      <c r="J26" s="247">
        <f t="shared" si="34"/>
        <v>0</v>
      </c>
      <c r="K26" s="247">
        <f t="shared" si="34"/>
        <v>0</v>
      </c>
      <c r="L26" s="247">
        <f t="shared" si="34"/>
        <v>0</v>
      </c>
      <c r="M26" s="247">
        <f t="shared" si="34"/>
        <v>0</v>
      </c>
      <c r="N26" s="247">
        <f t="shared" si="34"/>
        <v>0</v>
      </c>
      <c r="O26" s="247">
        <f t="shared" si="34"/>
        <v>0</v>
      </c>
      <c r="P26" s="247">
        <f t="shared" si="34"/>
        <v>0</v>
      </c>
      <c r="Q26" s="247">
        <f t="shared" si="34"/>
        <v>0</v>
      </c>
      <c r="R26" s="247">
        <f t="shared" si="34"/>
        <v>0</v>
      </c>
      <c r="S26" s="219">
        <f t="shared" si="1"/>
        <v>0</v>
      </c>
    </row>
    <row r="27" spans="1:240" ht="14.25" thickBot="1" x14ac:dyDescent="0.35">
      <c r="B27" s="177">
        <v>3511</v>
      </c>
      <c r="C27" s="176" t="s">
        <v>234</v>
      </c>
      <c r="D27" s="222"/>
      <c r="E27" s="175"/>
      <c r="F27" s="174">
        <f t="shared" ref="F27:R27" si="35">SUM(F28:F28)</f>
        <v>0</v>
      </c>
      <c r="G27" s="174">
        <f t="shared" si="35"/>
        <v>0</v>
      </c>
      <c r="H27" s="174">
        <f t="shared" si="35"/>
        <v>0</v>
      </c>
      <c r="I27" s="174">
        <f t="shared" si="35"/>
        <v>0</v>
      </c>
      <c r="J27" s="174">
        <f t="shared" si="35"/>
        <v>0</v>
      </c>
      <c r="K27" s="174">
        <f t="shared" si="35"/>
        <v>0</v>
      </c>
      <c r="L27" s="174">
        <f t="shared" si="35"/>
        <v>0</v>
      </c>
      <c r="M27" s="174">
        <f t="shared" si="35"/>
        <v>0</v>
      </c>
      <c r="N27" s="174">
        <f t="shared" si="35"/>
        <v>0</v>
      </c>
      <c r="O27" s="174">
        <f t="shared" si="35"/>
        <v>0</v>
      </c>
      <c r="P27" s="174">
        <f t="shared" si="35"/>
        <v>0</v>
      </c>
      <c r="Q27" s="174">
        <f t="shared" si="35"/>
        <v>0</v>
      </c>
      <c r="R27" s="174">
        <f t="shared" si="35"/>
        <v>0</v>
      </c>
      <c r="S27" s="174">
        <f t="shared" si="1"/>
        <v>0</v>
      </c>
    </row>
    <row r="28" spans="1:240" x14ac:dyDescent="0.3">
      <c r="B28" s="172">
        <v>3511</v>
      </c>
      <c r="C28" s="173"/>
      <c r="D28" s="220"/>
      <c r="E28" s="170"/>
      <c r="F28" s="170">
        <f t="shared" ref="F28" si="36">D28*E28</f>
        <v>0</v>
      </c>
      <c r="G28" s="247">
        <f t="shared" ref="G28" si="37">F28/12</f>
        <v>0</v>
      </c>
      <c r="H28" s="247">
        <f t="shared" ref="H28:R28" si="38">G28</f>
        <v>0</v>
      </c>
      <c r="I28" s="247">
        <f t="shared" si="38"/>
        <v>0</v>
      </c>
      <c r="J28" s="247">
        <f t="shared" si="38"/>
        <v>0</v>
      </c>
      <c r="K28" s="247">
        <f t="shared" si="38"/>
        <v>0</v>
      </c>
      <c r="L28" s="247">
        <f t="shared" si="38"/>
        <v>0</v>
      </c>
      <c r="M28" s="247">
        <f t="shared" si="38"/>
        <v>0</v>
      </c>
      <c r="N28" s="247">
        <f t="shared" si="38"/>
        <v>0</v>
      </c>
      <c r="O28" s="247">
        <f t="shared" si="38"/>
        <v>0</v>
      </c>
      <c r="P28" s="247">
        <f t="shared" si="38"/>
        <v>0</v>
      </c>
      <c r="Q28" s="247">
        <f t="shared" si="38"/>
        <v>0</v>
      </c>
      <c r="R28" s="247">
        <f t="shared" si="38"/>
        <v>0</v>
      </c>
      <c r="S28" s="219">
        <f t="shared" si="1"/>
        <v>0</v>
      </c>
    </row>
    <row r="29" spans="1:240" ht="14.25" thickBot="1" x14ac:dyDescent="0.35">
      <c r="B29" s="177">
        <v>3521</v>
      </c>
      <c r="C29" s="176" t="s">
        <v>233</v>
      </c>
      <c r="D29" s="222"/>
      <c r="E29" s="175"/>
      <c r="F29" s="174">
        <f t="shared" ref="F29:R29" si="39">SUM(F30:F30)</f>
        <v>0</v>
      </c>
      <c r="G29" s="174">
        <f t="shared" si="39"/>
        <v>0</v>
      </c>
      <c r="H29" s="174">
        <f t="shared" si="39"/>
        <v>0</v>
      </c>
      <c r="I29" s="174">
        <f t="shared" si="39"/>
        <v>0</v>
      </c>
      <c r="J29" s="174">
        <f t="shared" si="39"/>
        <v>0</v>
      </c>
      <c r="K29" s="174">
        <f t="shared" si="39"/>
        <v>0</v>
      </c>
      <c r="L29" s="174">
        <f t="shared" si="39"/>
        <v>0</v>
      </c>
      <c r="M29" s="174">
        <f t="shared" si="39"/>
        <v>0</v>
      </c>
      <c r="N29" s="174">
        <f t="shared" si="39"/>
        <v>0</v>
      </c>
      <c r="O29" s="174">
        <f t="shared" si="39"/>
        <v>0</v>
      </c>
      <c r="P29" s="174">
        <f t="shared" si="39"/>
        <v>0</v>
      </c>
      <c r="Q29" s="174">
        <f t="shared" si="39"/>
        <v>0</v>
      </c>
      <c r="R29" s="174">
        <f t="shared" si="39"/>
        <v>0</v>
      </c>
      <c r="S29" s="174">
        <f t="shared" si="1"/>
        <v>0</v>
      </c>
    </row>
    <row r="30" spans="1:240" x14ac:dyDescent="0.3">
      <c r="B30" s="172">
        <v>3521</v>
      </c>
      <c r="C30" s="173"/>
      <c r="D30" s="220"/>
      <c r="E30" s="170"/>
      <c r="F30" s="170">
        <f t="shared" ref="F30" si="40">D30*E30</f>
        <v>0</v>
      </c>
      <c r="G30" s="247">
        <f t="shared" ref="G30" si="41">F30/12</f>
        <v>0</v>
      </c>
      <c r="H30" s="247">
        <f t="shared" ref="H30:R30" si="42">G30</f>
        <v>0</v>
      </c>
      <c r="I30" s="247">
        <f t="shared" si="42"/>
        <v>0</v>
      </c>
      <c r="J30" s="247">
        <f t="shared" si="42"/>
        <v>0</v>
      </c>
      <c r="K30" s="247">
        <f t="shared" si="42"/>
        <v>0</v>
      </c>
      <c r="L30" s="247">
        <f t="shared" si="42"/>
        <v>0</v>
      </c>
      <c r="M30" s="247">
        <f t="shared" si="42"/>
        <v>0</v>
      </c>
      <c r="N30" s="247">
        <f t="shared" si="42"/>
        <v>0</v>
      </c>
      <c r="O30" s="247">
        <f t="shared" si="42"/>
        <v>0</v>
      </c>
      <c r="P30" s="247">
        <f t="shared" si="42"/>
        <v>0</v>
      </c>
      <c r="Q30" s="247">
        <f t="shared" si="42"/>
        <v>0</v>
      </c>
      <c r="R30" s="247">
        <f t="shared" si="42"/>
        <v>0</v>
      </c>
      <c r="S30" s="219">
        <f t="shared" si="1"/>
        <v>0</v>
      </c>
    </row>
    <row r="31" spans="1:240" s="182" customFormat="1" ht="41.25" thickBot="1" x14ac:dyDescent="0.35">
      <c r="A31" s="207"/>
      <c r="B31" s="193">
        <v>3611</v>
      </c>
      <c r="C31" s="192" t="s">
        <v>200</v>
      </c>
      <c r="D31" s="191"/>
      <c r="E31" s="191"/>
      <c r="F31" s="174">
        <f t="shared" ref="F31:R31" si="43">SUM(F32:F32)</f>
        <v>0</v>
      </c>
      <c r="G31" s="174">
        <f t="shared" si="43"/>
        <v>0</v>
      </c>
      <c r="H31" s="174">
        <f t="shared" si="43"/>
        <v>0</v>
      </c>
      <c r="I31" s="174">
        <f t="shared" si="43"/>
        <v>0</v>
      </c>
      <c r="J31" s="174">
        <f t="shared" si="43"/>
        <v>0</v>
      </c>
      <c r="K31" s="174">
        <f t="shared" si="43"/>
        <v>0</v>
      </c>
      <c r="L31" s="174">
        <f t="shared" si="43"/>
        <v>0</v>
      </c>
      <c r="M31" s="174">
        <f t="shared" si="43"/>
        <v>0</v>
      </c>
      <c r="N31" s="174">
        <f t="shared" si="43"/>
        <v>0</v>
      </c>
      <c r="O31" s="174">
        <f t="shared" si="43"/>
        <v>0</v>
      </c>
      <c r="P31" s="174">
        <f t="shared" si="43"/>
        <v>0</v>
      </c>
      <c r="Q31" s="174">
        <f t="shared" si="43"/>
        <v>0</v>
      </c>
      <c r="R31" s="174">
        <f t="shared" si="43"/>
        <v>0</v>
      </c>
      <c r="S31" s="174">
        <f t="shared" si="1"/>
        <v>0</v>
      </c>
      <c r="T31" s="184"/>
      <c r="U31" s="183"/>
      <c r="V31" s="183"/>
      <c r="W31" s="183"/>
      <c r="X31" s="183"/>
      <c r="Y31" s="183"/>
      <c r="Z31" s="183"/>
      <c r="AA31" s="183"/>
      <c r="AB31" s="183"/>
      <c r="AC31" s="183"/>
      <c r="AD31" s="183"/>
      <c r="AE31" s="183"/>
      <c r="AF31" s="183"/>
      <c r="AG31" s="183"/>
      <c r="AH31" s="183"/>
      <c r="AI31" s="183"/>
      <c r="AJ31" s="183"/>
      <c r="AK31" s="183"/>
      <c r="AL31" s="183"/>
      <c r="AM31" s="183"/>
      <c r="AN31" s="183"/>
      <c r="AO31" s="183"/>
      <c r="AP31" s="183"/>
      <c r="AQ31" s="183"/>
      <c r="AR31" s="183"/>
      <c r="AS31" s="183"/>
      <c r="AT31" s="183"/>
      <c r="AU31" s="183"/>
      <c r="AV31" s="183"/>
      <c r="AW31" s="183"/>
      <c r="AX31" s="183"/>
      <c r="AY31" s="183"/>
      <c r="AZ31" s="183"/>
      <c r="BA31" s="183"/>
      <c r="BB31" s="183"/>
      <c r="BC31" s="183"/>
      <c r="BD31" s="183"/>
      <c r="BE31" s="183"/>
      <c r="BF31" s="183"/>
      <c r="BG31" s="183"/>
      <c r="BH31" s="183"/>
      <c r="BI31" s="183"/>
      <c r="BJ31" s="183"/>
      <c r="BK31" s="183"/>
      <c r="BL31" s="183"/>
      <c r="BM31" s="183"/>
      <c r="BN31" s="183"/>
      <c r="BO31" s="183"/>
      <c r="BP31" s="183"/>
      <c r="BQ31" s="183"/>
      <c r="BR31" s="183"/>
      <c r="BS31" s="183"/>
      <c r="BT31" s="183"/>
      <c r="BU31" s="183"/>
      <c r="BV31" s="183"/>
      <c r="BW31" s="183"/>
      <c r="BX31" s="183"/>
      <c r="BY31" s="183"/>
      <c r="BZ31" s="183"/>
      <c r="CA31" s="183"/>
      <c r="CB31" s="183"/>
      <c r="CC31" s="183"/>
      <c r="CD31" s="183"/>
      <c r="CE31" s="183"/>
      <c r="CF31" s="183"/>
      <c r="CG31" s="183"/>
      <c r="CH31" s="183"/>
      <c r="CI31" s="183"/>
      <c r="CJ31" s="183"/>
      <c r="CK31" s="183"/>
      <c r="CL31" s="183"/>
      <c r="CM31" s="183"/>
      <c r="CN31" s="183"/>
      <c r="CO31" s="183"/>
      <c r="CP31" s="183"/>
      <c r="CQ31" s="183"/>
      <c r="CR31" s="183"/>
      <c r="CS31" s="183"/>
      <c r="CT31" s="183"/>
      <c r="CU31" s="183"/>
      <c r="CV31" s="183"/>
      <c r="CW31" s="183"/>
      <c r="CX31" s="183"/>
      <c r="CY31" s="183"/>
      <c r="CZ31" s="183"/>
      <c r="DA31" s="183"/>
      <c r="DB31" s="183"/>
      <c r="DC31" s="183"/>
      <c r="DD31" s="183"/>
      <c r="DE31" s="183"/>
      <c r="DF31" s="183"/>
      <c r="DG31" s="183"/>
      <c r="DH31" s="183"/>
      <c r="DI31" s="183"/>
      <c r="DJ31" s="183"/>
      <c r="DK31" s="183"/>
      <c r="DL31" s="183"/>
      <c r="DM31" s="183"/>
      <c r="DN31" s="183"/>
      <c r="DO31" s="183"/>
      <c r="DP31" s="183"/>
      <c r="DQ31" s="183"/>
      <c r="DR31" s="183"/>
      <c r="DS31" s="183"/>
      <c r="DT31" s="183"/>
      <c r="DU31" s="183"/>
      <c r="DV31" s="183"/>
      <c r="DW31" s="183"/>
      <c r="DX31" s="183"/>
      <c r="DY31" s="183"/>
      <c r="DZ31" s="183"/>
      <c r="EA31" s="183"/>
      <c r="EB31" s="183"/>
      <c r="EC31" s="183"/>
      <c r="ED31" s="183"/>
      <c r="EE31" s="183"/>
      <c r="EF31" s="183"/>
      <c r="EG31" s="183"/>
      <c r="EH31" s="183"/>
      <c r="EI31" s="183"/>
      <c r="EJ31" s="183"/>
      <c r="EK31" s="183"/>
      <c r="EL31" s="183"/>
      <c r="EM31" s="183"/>
      <c r="EN31" s="183"/>
      <c r="EO31" s="183"/>
      <c r="EP31" s="183"/>
      <c r="EQ31" s="183"/>
      <c r="ER31" s="183"/>
      <c r="ES31" s="183"/>
      <c r="ET31" s="183"/>
      <c r="EU31" s="183"/>
      <c r="EV31" s="183"/>
      <c r="EW31" s="183"/>
      <c r="EX31" s="183"/>
      <c r="EY31" s="183"/>
      <c r="EZ31" s="183"/>
      <c r="FA31" s="183"/>
      <c r="FB31" s="183"/>
      <c r="FC31" s="183"/>
      <c r="FD31" s="183"/>
      <c r="FE31" s="183"/>
      <c r="FF31" s="183"/>
      <c r="FG31" s="183"/>
      <c r="FH31" s="183"/>
      <c r="FI31" s="183"/>
      <c r="FJ31" s="183"/>
      <c r="FK31" s="183"/>
      <c r="FL31" s="183"/>
      <c r="FM31" s="183"/>
      <c r="FN31" s="183"/>
      <c r="FO31" s="183"/>
      <c r="FP31" s="183"/>
      <c r="FQ31" s="183"/>
      <c r="FR31" s="183"/>
      <c r="FS31" s="183"/>
      <c r="FT31" s="183"/>
      <c r="FU31" s="183"/>
      <c r="FV31" s="183"/>
      <c r="FW31" s="183"/>
      <c r="FX31" s="183"/>
      <c r="FY31" s="183"/>
      <c r="FZ31" s="183"/>
      <c r="GA31" s="183"/>
      <c r="GB31" s="183"/>
      <c r="GC31" s="183"/>
      <c r="GD31" s="183"/>
      <c r="GE31" s="183"/>
      <c r="GF31" s="183"/>
      <c r="GG31" s="183"/>
      <c r="GH31" s="183"/>
      <c r="GI31" s="183"/>
      <c r="GJ31" s="183"/>
      <c r="GK31" s="183"/>
      <c r="GL31" s="183"/>
      <c r="GM31" s="183"/>
      <c r="GN31" s="183"/>
      <c r="GO31" s="183"/>
      <c r="GP31" s="183"/>
      <c r="GQ31" s="183"/>
      <c r="GR31" s="183"/>
      <c r="GS31" s="183"/>
      <c r="GT31" s="183"/>
      <c r="GU31" s="183"/>
      <c r="GV31" s="183"/>
      <c r="GW31" s="183"/>
      <c r="GX31" s="183"/>
      <c r="GY31" s="183"/>
      <c r="GZ31" s="183"/>
      <c r="HA31" s="183"/>
      <c r="HB31" s="183"/>
      <c r="HC31" s="183"/>
      <c r="HD31" s="183"/>
      <c r="HE31" s="183"/>
      <c r="HF31" s="183"/>
      <c r="HG31" s="183"/>
      <c r="HH31" s="183"/>
      <c r="HI31" s="183"/>
      <c r="HJ31" s="183"/>
      <c r="HK31" s="183"/>
      <c r="HL31" s="183"/>
      <c r="HM31" s="183"/>
      <c r="HN31" s="183"/>
      <c r="HO31" s="183"/>
      <c r="HP31" s="183"/>
      <c r="HQ31" s="183"/>
      <c r="HR31" s="183"/>
      <c r="HS31" s="183"/>
      <c r="HT31" s="183"/>
      <c r="HU31" s="183"/>
      <c r="HV31" s="183"/>
      <c r="HW31" s="183"/>
      <c r="HX31" s="183"/>
      <c r="HY31" s="183"/>
      <c r="HZ31" s="183"/>
      <c r="IA31" s="183"/>
      <c r="IB31" s="183"/>
      <c r="IC31" s="183"/>
      <c r="ID31" s="183"/>
      <c r="IE31" s="183"/>
      <c r="IF31" s="183"/>
    </row>
    <row r="32" spans="1:240" x14ac:dyDescent="0.3">
      <c r="B32" s="172">
        <v>3611</v>
      </c>
      <c r="C32" s="173"/>
      <c r="D32" s="220"/>
      <c r="E32" s="170"/>
      <c r="F32" s="170">
        <f t="shared" ref="F32" si="44">D32*E32</f>
        <v>0</v>
      </c>
      <c r="G32" s="247">
        <f t="shared" ref="G32" si="45">F32/12</f>
        <v>0</v>
      </c>
      <c r="H32" s="247">
        <f t="shared" ref="H32:R32" si="46">G32</f>
        <v>0</v>
      </c>
      <c r="I32" s="247">
        <f t="shared" si="46"/>
        <v>0</v>
      </c>
      <c r="J32" s="247">
        <f t="shared" si="46"/>
        <v>0</v>
      </c>
      <c r="K32" s="247">
        <f t="shared" si="46"/>
        <v>0</v>
      </c>
      <c r="L32" s="247">
        <f t="shared" si="46"/>
        <v>0</v>
      </c>
      <c r="M32" s="247">
        <f t="shared" si="46"/>
        <v>0</v>
      </c>
      <c r="N32" s="247">
        <f t="shared" si="46"/>
        <v>0</v>
      </c>
      <c r="O32" s="247">
        <f t="shared" si="46"/>
        <v>0</v>
      </c>
      <c r="P32" s="247">
        <f t="shared" si="46"/>
        <v>0</v>
      </c>
      <c r="Q32" s="247">
        <f t="shared" si="46"/>
        <v>0</v>
      </c>
      <c r="R32" s="247">
        <f t="shared" si="46"/>
        <v>0</v>
      </c>
      <c r="S32" s="219">
        <f t="shared" si="1"/>
        <v>0</v>
      </c>
    </row>
    <row r="33" spans="1:240" s="182" customFormat="1" ht="27.75" thickBot="1" x14ac:dyDescent="0.35">
      <c r="A33" s="207"/>
      <c r="B33" s="193">
        <v>3661</v>
      </c>
      <c r="C33" s="192" t="s">
        <v>232</v>
      </c>
      <c r="D33" s="191"/>
      <c r="E33" s="191"/>
      <c r="F33" s="174">
        <f t="shared" ref="F33:R33" si="47">SUM(F34:F34)</f>
        <v>0</v>
      </c>
      <c r="G33" s="174">
        <f t="shared" si="47"/>
        <v>0</v>
      </c>
      <c r="H33" s="174">
        <f t="shared" si="47"/>
        <v>0</v>
      </c>
      <c r="I33" s="174">
        <f t="shared" si="47"/>
        <v>0</v>
      </c>
      <c r="J33" s="174">
        <f t="shared" si="47"/>
        <v>0</v>
      </c>
      <c r="K33" s="174">
        <f t="shared" si="47"/>
        <v>0</v>
      </c>
      <c r="L33" s="174">
        <f t="shared" si="47"/>
        <v>0</v>
      </c>
      <c r="M33" s="174">
        <f t="shared" si="47"/>
        <v>0</v>
      </c>
      <c r="N33" s="174">
        <f t="shared" si="47"/>
        <v>0</v>
      </c>
      <c r="O33" s="174">
        <f t="shared" si="47"/>
        <v>0</v>
      </c>
      <c r="P33" s="174">
        <f t="shared" si="47"/>
        <v>0</v>
      </c>
      <c r="Q33" s="174">
        <f t="shared" si="47"/>
        <v>0</v>
      </c>
      <c r="R33" s="174">
        <f t="shared" si="47"/>
        <v>0</v>
      </c>
      <c r="S33" s="174">
        <f t="shared" si="1"/>
        <v>0</v>
      </c>
      <c r="T33" s="184"/>
      <c r="U33" s="183"/>
      <c r="V33" s="183"/>
      <c r="W33" s="183"/>
      <c r="X33" s="183"/>
      <c r="Y33" s="183"/>
      <c r="Z33" s="183"/>
      <c r="AA33" s="183"/>
      <c r="AB33" s="183"/>
      <c r="AC33" s="183"/>
      <c r="AD33" s="183"/>
      <c r="AE33" s="183"/>
      <c r="AF33" s="183"/>
      <c r="AG33" s="183"/>
      <c r="AH33" s="183"/>
      <c r="AI33" s="183"/>
      <c r="AJ33" s="183"/>
      <c r="AK33" s="183"/>
      <c r="AL33" s="183"/>
      <c r="AM33" s="183"/>
      <c r="AN33" s="183"/>
      <c r="AO33" s="183"/>
      <c r="AP33" s="183"/>
      <c r="AQ33" s="183"/>
      <c r="AR33" s="183"/>
      <c r="AS33" s="183"/>
      <c r="AT33" s="183"/>
      <c r="AU33" s="183"/>
      <c r="AV33" s="183"/>
      <c r="AW33" s="183"/>
      <c r="AX33" s="183"/>
      <c r="AY33" s="183"/>
      <c r="AZ33" s="183"/>
      <c r="BA33" s="183"/>
      <c r="BB33" s="183"/>
      <c r="BC33" s="183"/>
      <c r="BD33" s="183"/>
      <c r="BE33" s="183"/>
      <c r="BF33" s="183"/>
      <c r="BG33" s="183"/>
      <c r="BH33" s="183"/>
      <c r="BI33" s="183"/>
      <c r="BJ33" s="183"/>
      <c r="BK33" s="183"/>
      <c r="BL33" s="183"/>
      <c r="BM33" s="183"/>
      <c r="BN33" s="183"/>
      <c r="BO33" s="183"/>
      <c r="BP33" s="183"/>
      <c r="BQ33" s="183"/>
      <c r="BR33" s="183"/>
      <c r="BS33" s="183"/>
      <c r="BT33" s="183"/>
      <c r="BU33" s="183"/>
      <c r="BV33" s="183"/>
      <c r="BW33" s="183"/>
      <c r="BX33" s="183"/>
      <c r="BY33" s="183"/>
      <c r="BZ33" s="183"/>
      <c r="CA33" s="183"/>
      <c r="CB33" s="183"/>
      <c r="CC33" s="183"/>
      <c r="CD33" s="183"/>
      <c r="CE33" s="183"/>
      <c r="CF33" s="183"/>
      <c r="CG33" s="183"/>
      <c r="CH33" s="183"/>
      <c r="CI33" s="183"/>
      <c r="CJ33" s="183"/>
      <c r="CK33" s="183"/>
      <c r="CL33" s="183"/>
      <c r="CM33" s="183"/>
      <c r="CN33" s="183"/>
      <c r="CO33" s="183"/>
      <c r="CP33" s="183"/>
      <c r="CQ33" s="183"/>
      <c r="CR33" s="183"/>
      <c r="CS33" s="183"/>
      <c r="CT33" s="183"/>
      <c r="CU33" s="183"/>
      <c r="CV33" s="183"/>
      <c r="CW33" s="183"/>
      <c r="CX33" s="183"/>
      <c r="CY33" s="183"/>
      <c r="CZ33" s="183"/>
      <c r="DA33" s="183"/>
      <c r="DB33" s="183"/>
      <c r="DC33" s="183"/>
      <c r="DD33" s="183"/>
      <c r="DE33" s="183"/>
      <c r="DF33" s="183"/>
      <c r="DG33" s="183"/>
      <c r="DH33" s="183"/>
      <c r="DI33" s="183"/>
      <c r="DJ33" s="183"/>
      <c r="DK33" s="183"/>
      <c r="DL33" s="183"/>
      <c r="DM33" s="183"/>
      <c r="DN33" s="183"/>
      <c r="DO33" s="183"/>
      <c r="DP33" s="183"/>
      <c r="DQ33" s="183"/>
      <c r="DR33" s="183"/>
      <c r="DS33" s="183"/>
      <c r="DT33" s="183"/>
      <c r="DU33" s="183"/>
      <c r="DV33" s="183"/>
      <c r="DW33" s="183"/>
      <c r="DX33" s="183"/>
      <c r="DY33" s="183"/>
      <c r="DZ33" s="183"/>
      <c r="EA33" s="183"/>
      <c r="EB33" s="183"/>
      <c r="EC33" s="183"/>
      <c r="ED33" s="183"/>
      <c r="EE33" s="183"/>
      <c r="EF33" s="183"/>
      <c r="EG33" s="183"/>
      <c r="EH33" s="183"/>
      <c r="EI33" s="183"/>
      <c r="EJ33" s="183"/>
      <c r="EK33" s="183"/>
      <c r="EL33" s="183"/>
      <c r="EM33" s="183"/>
      <c r="EN33" s="183"/>
      <c r="EO33" s="183"/>
      <c r="EP33" s="183"/>
      <c r="EQ33" s="183"/>
      <c r="ER33" s="183"/>
      <c r="ES33" s="183"/>
      <c r="ET33" s="183"/>
      <c r="EU33" s="183"/>
      <c r="EV33" s="183"/>
      <c r="EW33" s="183"/>
      <c r="EX33" s="183"/>
      <c r="EY33" s="183"/>
      <c r="EZ33" s="183"/>
      <c r="FA33" s="183"/>
      <c r="FB33" s="183"/>
      <c r="FC33" s="183"/>
      <c r="FD33" s="183"/>
      <c r="FE33" s="183"/>
      <c r="FF33" s="183"/>
      <c r="FG33" s="183"/>
      <c r="FH33" s="183"/>
      <c r="FI33" s="183"/>
      <c r="FJ33" s="183"/>
      <c r="FK33" s="183"/>
      <c r="FL33" s="183"/>
      <c r="FM33" s="183"/>
      <c r="FN33" s="183"/>
      <c r="FO33" s="183"/>
      <c r="FP33" s="183"/>
      <c r="FQ33" s="183"/>
      <c r="FR33" s="183"/>
      <c r="FS33" s="183"/>
      <c r="FT33" s="183"/>
      <c r="FU33" s="183"/>
      <c r="FV33" s="183"/>
      <c r="FW33" s="183"/>
      <c r="FX33" s="183"/>
      <c r="FY33" s="183"/>
      <c r="FZ33" s="183"/>
      <c r="GA33" s="183"/>
      <c r="GB33" s="183"/>
      <c r="GC33" s="183"/>
      <c r="GD33" s="183"/>
      <c r="GE33" s="183"/>
      <c r="GF33" s="183"/>
      <c r="GG33" s="183"/>
      <c r="GH33" s="183"/>
      <c r="GI33" s="183"/>
      <c r="GJ33" s="183"/>
      <c r="GK33" s="183"/>
      <c r="GL33" s="183"/>
      <c r="GM33" s="183"/>
      <c r="GN33" s="183"/>
      <c r="GO33" s="183"/>
      <c r="GP33" s="183"/>
      <c r="GQ33" s="183"/>
      <c r="GR33" s="183"/>
      <c r="GS33" s="183"/>
      <c r="GT33" s="183"/>
      <c r="GU33" s="183"/>
      <c r="GV33" s="183"/>
      <c r="GW33" s="183"/>
      <c r="GX33" s="183"/>
      <c r="GY33" s="183"/>
      <c r="GZ33" s="183"/>
      <c r="HA33" s="183"/>
      <c r="HB33" s="183"/>
      <c r="HC33" s="183"/>
      <c r="HD33" s="183"/>
      <c r="HE33" s="183"/>
      <c r="HF33" s="183"/>
      <c r="HG33" s="183"/>
      <c r="HH33" s="183"/>
      <c r="HI33" s="183"/>
      <c r="HJ33" s="183"/>
      <c r="HK33" s="183"/>
      <c r="HL33" s="183"/>
      <c r="HM33" s="183"/>
      <c r="HN33" s="183"/>
      <c r="HO33" s="183"/>
      <c r="HP33" s="183"/>
      <c r="HQ33" s="183"/>
      <c r="HR33" s="183"/>
      <c r="HS33" s="183"/>
      <c r="HT33" s="183"/>
      <c r="HU33" s="183"/>
      <c r="HV33" s="183"/>
      <c r="HW33" s="183"/>
      <c r="HX33" s="183"/>
      <c r="HY33" s="183"/>
      <c r="HZ33" s="183"/>
      <c r="IA33" s="183"/>
      <c r="IB33" s="183"/>
      <c r="IC33" s="183"/>
      <c r="ID33" s="183"/>
      <c r="IE33" s="183"/>
      <c r="IF33" s="183"/>
    </row>
    <row r="34" spans="1:240" x14ac:dyDescent="0.3">
      <c r="B34" s="172">
        <v>3661</v>
      </c>
      <c r="C34" s="173"/>
      <c r="D34" s="220"/>
      <c r="E34" s="170"/>
      <c r="F34" s="170">
        <f t="shared" ref="F34" si="48">D34*E34</f>
        <v>0</v>
      </c>
      <c r="G34" s="247">
        <f t="shared" ref="G34" si="49">F34/12</f>
        <v>0</v>
      </c>
      <c r="H34" s="247">
        <f t="shared" ref="H34:R34" si="50">G34</f>
        <v>0</v>
      </c>
      <c r="I34" s="247">
        <f t="shared" si="50"/>
        <v>0</v>
      </c>
      <c r="J34" s="247">
        <f t="shared" si="50"/>
        <v>0</v>
      </c>
      <c r="K34" s="247">
        <f t="shared" si="50"/>
        <v>0</v>
      </c>
      <c r="L34" s="247">
        <f t="shared" si="50"/>
        <v>0</v>
      </c>
      <c r="M34" s="247">
        <f t="shared" si="50"/>
        <v>0</v>
      </c>
      <c r="N34" s="247">
        <f t="shared" si="50"/>
        <v>0</v>
      </c>
      <c r="O34" s="247">
        <f t="shared" si="50"/>
        <v>0</v>
      </c>
      <c r="P34" s="247">
        <f t="shared" si="50"/>
        <v>0</v>
      </c>
      <c r="Q34" s="247">
        <f t="shared" si="50"/>
        <v>0</v>
      </c>
      <c r="R34" s="247">
        <f t="shared" si="50"/>
        <v>0</v>
      </c>
      <c r="S34" s="219">
        <f t="shared" si="1"/>
        <v>0</v>
      </c>
    </row>
    <row r="35" spans="1:240" s="182" customFormat="1" ht="18.600000000000001" customHeight="1" thickBot="1" x14ac:dyDescent="0.35">
      <c r="A35" s="207"/>
      <c r="B35" s="193">
        <v>3711</v>
      </c>
      <c r="C35" s="221" t="s">
        <v>199</v>
      </c>
      <c r="D35" s="191"/>
      <c r="E35" s="191"/>
      <c r="F35" s="174">
        <f t="shared" ref="F35:R35" si="51">SUM(F36:F36)</f>
        <v>0</v>
      </c>
      <c r="G35" s="174">
        <f t="shared" si="51"/>
        <v>0</v>
      </c>
      <c r="H35" s="174">
        <f t="shared" si="51"/>
        <v>0</v>
      </c>
      <c r="I35" s="174">
        <f t="shared" si="51"/>
        <v>0</v>
      </c>
      <c r="J35" s="174">
        <f t="shared" si="51"/>
        <v>0</v>
      </c>
      <c r="K35" s="174">
        <f t="shared" si="51"/>
        <v>0</v>
      </c>
      <c r="L35" s="174">
        <f t="shared" si="51"/>
        <v>0</v>
      </c>
      <c r="M35" s="174">
        <f t="shared" si="51"/>
        <v>0</v>
      </c>
      <c r="N35" s="174">
        <f t="shared" si="51"/>
        <v>0</v>
      </c>
      <c r="O35" s="174">
        <f t="shared" si="51"/>
        <v>0</v>
      </c>
      <c r="P35" s="174">
        <f t="shared" si="51"/>
        <v>0</v>
      </c>
      <c r="Q35" s="174">
        <f t="shared" si="51"/>
        <v>0</v>
      </c>
      <c r="R35" s="174">
        <f t="shared" si="51"/>
        <v>0</v>
      </c>
      <c r="S35" s="174">
        <f t="shared" si="1"/>
        <v>0</v>
      </c>
      <c r="T35" s="184"/>
      <c r="U35" s="183"/>
      <c r="V35" s="183"/>
      <c r="W35" s="183"/>
      <c r="X35" s="183"/>
      <c r="Y35" s="183"/>
      <c r="Z35" s="183"/>
      <c r="AA35" s="183"/>
      <c r="AB35" s="183"/>
      <c r="AC35" s="183"/>
      <c r="AD35" s="183"/>
      <c r="AE35" s="183"/>
      <c r="AF35" s="183"/>
      <c r="AG35" s="183"/>
      <c r="AH35" s="183"/>
      <c r="AI35" s="183"/>
      <c r="AJ35" s="183"/>
      <c r="AK35" s="183"/>
      <c r="AL35" s="183"/>
      <c r="AM35" s="183"/>
      <c r="AN35" s="183"/>
      <c r="AO35" s="183"/>
      <c r="AP35" s="183"/>
      <c r="AQ35" s="183"/>
      <c r="AR35" s="183"/>
      <c r="AS35" s="183"/>
      <c r="AT35" s="183"/>
      <c r="AU35" s="183"/>
      <c r="AV35" s="183"/>
      <c r="AW35" s="183"/>
      <c r="AX35" s="183"/>
      <c r="AY35" s="183"/>
      <c r="AZ35" s="183"/>
      <c r="BA35" s="183"/>
      <c r="BB35" s="183"/>
      <c r="BC35" s="183"/>
      <c r="BD35" s="183"/>
      <c r="BE35" s="183"/>
      <c r="BF35" s="183"/>
      <c r="BG35" s="183"/>
      <c r="BH35" s="183"/>
      <c r="BI35" s="183"/>
      <c r="BJ35" s="183"/>
      <c r="BK35" s="183"/>
      <c r="BL35" s="183"/>
      <c r="BM35" s="183"/>
      <c r="BN35" s="183"/>
      <c r="BO35" s="183"/>
      <c r="BP35" s="183"/>
      <c r="BQ35" s="183"/>
      <c r="BR35" s="183"/>
      <c r="BS35" s="183"/>
      <c r="BT35" s="183"/>
      <c r="BU35" s="183"/>
      <c r="BV35" s="183"/>
      <c r="BW35" s="183"/>
      <c r="BX35" s="183"/>
      <c r="BY35" s="183"/>
      <c r="BZ35" s="183"/>
      <c r="CA35" s="183"/>
      <c r="CB35" s="183"/>
      <c r="CC35" s="183"/>
      <c r="CD35" s="183"/>
      <c r="CE35" s="183"/>
      <c r="CF35" s="183"/>
      <c r="CG35" s="183"/>
      <c r="CH35" s="183"/>
      <c r="CI35" s="183"/>
      <c r="CJ35" s="183"/>
      <c r="CK35" s="183"/>
      <c r="CL35" s="183"/>
      <c r="CM35" s="183"/>
      <c r="CN35" s="183"/>
      <c r="CO35" s="183"/>
      <c r="CP35" s="183"/>
      <c r="CQ35" s="183"/>
      <c r="CR35" s="183"/>
      <c r="CS35" s="183"/>
      <c r="CT35" s="183"/>
      <c r="CU35" s="183"/>
      <c r="CV35" s="183"/>
      <c r="CW35" s="183"/>
      <c r="CX35" s="183"/>
      <c r="CY35" s="183"/>
      <c r="CZ35" s="183"/>
      <c r="DA35" s="183"/>
      <c r="DB35" s="183"/>
      <c r="DC35" s="183"/>
      <c r="DD35" s="183"/>
      <c r="DE35" s="183"/>
      <c r="DF35" s="183"/>
      <c r="DG35" s="183"/>
      <c r="DH35" s="183"/>
      <c r="DI35" s="183"/>
      <c r="DJ35" s="183"/>
      <c r="DK35" s="183"/>
      <c r="DL35" s="183"/>
      <c r="DM35" s="183"/>
      <c r="DN35" s="183"/>
      <c r="DO35" s="183"/>
      <c r="DP35" s="183"/>
      <c r="DQ35" s="183"/>
      <c r="DR35" s="183"/>
      <c r="DS35" s="183"/>
      <c r="DT35" s="183"/>
      <c r="DU35" s="183"/>
      <c r="DV35" s="183"/>
      <c r="DW35" s="183"/>
      <c r="DX35" s="183"/>
      <c r="DY35" s="183"/>
      <c r="DZ35" s="183"/>
      <c r="EA35" s="183"/>
      <c r="EB35" s="183"/>
      <c r="EC35" s="183"/>
      <c r="ED35" s="183"/>
      <c r="EE35" s="183"/>
      <c r="EF35" s="183"/>
      <c r="EG35" s="183"/>
      <c r="EH35" s="183"/>
      <c r="EI35" s="183"/>
      <c r="EJ35" s="183"/>
      <c r="EK35" s="183"/>
      <c r="EL35" s="183"/>
      <c r="EM35" s="183"/>
      <c r="EN35" s="183"/>
      <c r="EO35" s="183"/>
      <c r="EP35" s="183"/>
      <c r="EQ35" s="183"/>
      <c r="ER35" s="183"/>
      <c r="ES35" s="183"/>
      <c r="ET35" s="183"/>
      <c r="EU35" s="183"/>
      <c r="EV35" s="183"/>
      <c r="EW35" s="183"/>
      <c r="EX35" s="183"/>
      <c r="EY35" s="183"/>
      <c r="EZ35" s="183"/>
      <c r="FA35" s="183"/>
      <c r="FB35" s="183"/>
      <c r="FC35" s="183"/>
      <c r="FD35" s="183"/>
      <c r="FE35" s="183"/>
      <c r="FF35" s="183"/>
      <c r="FG35" s="183"/>
      <c r="FH35" s="183"/>
      <c r="FI35" s="183"/>
      <c r="FJ35" s="183"/>
      <c r="FK35" s="183"/>
      <c r="FL35" s="183"/>
      <c r="FM35" s="183"/>
      <c r="FN35" s="183"/>
      <c r="FO35" s="183"/>
      <c r="FP35" s="183"/>
      <c r="FQ35" s="183"/>
      <c r="FR35" s="183"/>
      <c r="FS35" s="183"/>
      <c r="FT35" s="183"/>
      <c r="FU35" s="183"/>
      <c r="FV35" s="183"/>
      <c r="FW35" s="183"/>
      <c r="FX35" s="183"/>
      <c r="FY35" s="183"/>
      <c r="FZ35" s="183"/>
      <c r="GA35" s="183"/>
      <c r="GB35" s="183"/>
      <c r="GC35" s="183"/>
      <c r="GD35" s="183"/>
      <c r="GE35" s="183"/>
      <c r="GF35" s="183"/>
      <c r="GG35" s="183"/>
      <c r="GH35" s="183"/>
      <c r="GI35" s="183"/>
      <c r="GJ35" s="183"/>
      <c r="GK35" s="183"/>
      <c r="GL35" s="183"/>
      <c r="GM35" s="183"/>
      <c r="GN35" s="183"/>
      <c r="GO35" s="183"/>
      <c r="GP35" s="183"/>
      <c r="GQ35" s="183"/>
      <c r="GR35" s="183"/>
      <c r="GS35" s="183"/>
      <c r="GT35" s="183"/>
      <c r="GU35" s="183"/>
      <c r="GV35" s="183"/>
      <c r="GW35" s="183"/>
      <c r="GX35" s="183"/>
      <c r="GY35" s="183"/>
      <c r="GZ35" s="183"/>
      <c r="HA35" s="183"/>
      <c r="HB35" s="183"/>
      <c r="HC35" s="183"/>
      <c r="HD35" s="183"/>
      <c r="HE35" s="183"/>
      <c r="HF35" s="183"/>
      <c r="HG35" s="183"/>
      <c r="HH35" s="183"/>
      <c r="HI35" s="183"/>
      <c r="HJ35" s="183"/>
      <c r="HK35" s="183"/>
      <c r="HL35" s="183"/>
      <c r="HM35" s="183"/>
      <c r="HN35" s="183"/>
      <c r="HO35" s="183"/>
      <c r="HP35" s="183"/>
      <c r="HQ35" s="183"/>
      <c r="HR35" s="183"/>
      <c r="HS35" s="183"/>
      <c r="HT35" s="183"/>
      <c r="HU35" s="183"/>
      <c r="HV35" s="183"/>
      <c r="HW35" s="183"/>
      <c r="HX35" s="183"/>
      <c r="HY35" s="183"/>
      <c r="HZ35" s="183"/>
      <c r="IA35" s="183"/>
      <c r="IB35" s="183"/>
      <c r="IC35" s="183"/>
      <c r="ID35" s="183"/>
      <c r="IE35" s="183"/>
      <c r="IF35" s="183"/>
    </row>
    <row r="36" spans="1:240" x14ac:dyDescent="0.3">
      <c r="B36" s="172">
        <v>3711</v>
      </c>
      <c r="C36" s="173"/>
      <c r="D36" s="220"/>
      <c r="E36" s="170"/>
      <c r="F36" s="170">
        <f t="shared" ref="F36" si="52">D36*E36</f>
        <v>0</v>
      </c>
      <c r="G36" s="247">
        <f t="shared" ref="G36" si="53">F36/12</f>
        <v>0</v>
      </c>
      <c r="H36" s="247">
        <f t="shared" ref="H36:R36" si="54">G36</f>
        <v>0</v>
      </c>
      <c r="I36" s="247">
        <f t="shared" si="54"/>
        <v>0</v>
      </c>
      <c r="J36" s="247">
        <f t="shared" si="54"/>
        <v>0</v>
      </c>
      <c r="K36" s="247">
        <f t="shared" si="54"/>
        <v>0</v>
      </c>
      <c r="L36" s="247">
        <f t="shared" si="54"/>
        <v>0</v>
      </c>
      <c r="M36" s="247">
        <f t="shared" si="54"/>
        <v>0</v>
      </c>
      <c r="N36" s="247">
        <f t="shared" si="54"/>
        <v>0</v>
      </c>
      <c r="O36" s="247">
        <f t="shared" si="54"/>
        <v>0</v>
      </c>
      <c r="P36" s="247">
        <f t="shared" si="54"/>
        <v>0</v>
      </c>
      <c r="Q36" s="247">
        <f t="shared" si="54"/>
        <v>0</v>
      </c>
      <c r="R36" s="247">
        <f t="shared" si="54"/>
        <v>0</v>
      </c>
      <c r="S36" s="219">
        <f t="shared" si="1"/>
        <v>0</v>
      </c>
    </row>
    <row r="37" spans="1:240" s="182" customFormat="1" ht="18.600000000000001" customHeight="1" thickBot="1" x14ac:dyDescent="0.35">
      <c r="A37" s="207"/>
      <c r="B37" s="193">
        <v>3721</v>
      </c>
      <c r="C37" s="221" t="s">
        <v>198</v>
      </c>
      <c r="D37" s="191"/>
      <c r="E37" s="191"/>
      <c r="F37" s="174">
        <f t="shared" ref="F37:R37" si="55">SUM(F38:F38)</f>
        <v>0</v>
      </c>
      <c r="G37" s="174">
        <f t="shared" si="55"/>
        <v>0</v>
      </c>
      <c r="H37" s="174">
        <f t="shared" si="55"/>
        <v>0</v>
      </c>
      <c r="I37" s="174">
        <f t="shared" si="55"/>
        <v>0</v>
      </c>
      <c r="J37" s="174">
        <f t="shared" si="55"/>
        <v>0</v>
      </c>
      <c r="K37" s="174">
        <f t="shared" si="55"/>
        <v>0</v>
      </c>
      <c r="L37" s="174">
        <f t="shared" si="55"/>
        <v>0</v>
      </c>
      <c r="M37" s="174">
        <f t="shared" si="55"/>
        <v>0</v>
      </c>
      <c r="N37" s="174">
        <f t="shared" si="55"/>
        <v>0</v>
      </c>
      <c r="O37" s="174">
        <f t="shared" si="55"/>
        <v>0</v>
      </c>
      <c r="P37" s="174">
        <f t="shared" si="55"/>
        <v>0</v>
      </c>
      <c r="Q37" s="174">
        <f t="shared" si="55"/>
        <v>0</v>
      </c>
      <c r="R37" s="174">
        <f t="shared" si="55"/>
        <v>0</v>
      </c>
      <c r="S37" s="174">
        <f t="shared" si="1"/>
        <v>0</v>
      </c>
      <c r="T37" s="184"/>
      <c r="U37" s="183"/>
      <c r="V37" s="183"/>
      <c r="W37" s="183"/>
      <c r="X37" s="183"/>
      <c r="Y37" s="183"/>
      <c r="Z37" s="183"/>
      <c r="AA37" s="183"/>
      <c r="AB37" s="183"/>
      <c r="AC37" s="183"/>
      <c r="AD37" s="183"/>
      <c r="AE37" s="183"/>
      <c r="AF37" s="183"/>
      <c r="AG37" s="183"/>
      <c r="AH37" s="183"/>
      <c r="AI37" s="183"/>
      <c r="AJ37" s="183"/>
      <c r="AK37" s="183"/>
      <c r="AL37" s="183"/>
      <c r="AM37" s="183"/>
      <c r="AN37" s="183"/>
      <c r="AO37" s="183"/>
      <c r="AP37" s="183"/>
      <c r="AQ37" s="183"/>
      <c r="AR37" s="183"/>
      <c r="AS37" s="183"/>
      <c r="AT37" s="183"/>
      <c r="AU37" s="183"/>
      <c r="AV37" s="183"/>
      <c r="AW37" s="183"/>
      <c r="AX37" s="183"/>
      <c r="AY37" s="183"/>
      <c r="AZ37" s="183"/>
      <c r="BA37" s="183"/>
      <c r="BB37" s="183"/>
      <c r="BC37" s="183"/>
      <c r="BD37" s="183"/>
      <c r="BE37" s="183"/>
      <c r="BF37" s="183"/>
      <c r="BG37" s="183"/>
      <c r="BH37" s="183"/>
      <c r="BI37" s="183"/>
      <c r="BJ37" s="183"/>
      <c r="BK37" s="183"/>
      <c r="BL37" s="183"/>
      <c r="BM37" s="183"/>
      <c r="BN37" s="183"/>
      <c r="BO37" s="183"/>
      <c r="BP37" s="183"/>
      <c r="BQ37" s="183"/>
      <c r="BR37" s="183"/>
      <c r="BS37" s="183"/>
      <c r="BT37" s="183"/>
      <c r="BU37" s="183"/>
      <c r="BV37" s="183"/>
      <c r="BW37" s="183"/>
      <c r="BX37" s="183"/>
      <c r="BY37" s="183"/>
      <c r="BZ37" s="183"/>
      <c r="CA37" s="183"/>
      <c r="CB37" s="183"/>
      <c r="CC37" s="183"/>
      <c r="CD37" s="183"/>
      <c r="CE37" s="183"/>
      <c r="CF37" s="183"/>
      <c r="CG37" s="183"/>
      <c r="CH37" s="183"/>
      <c r="CI37" s="183"/>
      <c r="CJ37" s="183"/>
      <c r="CK37" s="183"/>
      <c r="CL37" s="183"/>
      <c r="CM37" s="183"/>
      <c r="CN37" s="183"/>
      <c r="CO37" s="183"/>
      <c r="CP37" s="183"/>
      <c r="CQ37" s="183"/>
      <c r="CR37" s="183"/>
      <c r="CS37" s="183"/>
      <c r="CT37" s="183"/>
      <c r="CU37" s="183"/>
      <c r="CV37" s="183"/>
      <c r="CW37" s="183"/>
      <c r="CX37" s="183"/>
      <c r="CY37" s="183"/>
      <c r="CZ37" s="183"/>
      <c r="DA37" s="183"/>
      <c r="DB37" s="183"/>
      <c r="DC37" s="183"/>
      <c r="DD37" s="183"/>
      <c r="DE37" s="183"/>
      <c r="DF37" s="183"/>
      <c r="DG37" s="183"/>
      <c r="DH37" s="183"/>
      <c r="DI37" s="183"/>
      <c r="DJ37" s="183"/>
      <c r="DK37" s="183"/>
      <c r="DL37" s="183"/>
      <c r="DM37" s="183"/>
      <c r="DN37" s="183"/>
      <c r="DO37" s="183"/>
      <c r="DP37" s="183"/>
      <c r="DQ37" s="183"/>
      <c r="DR37" s="183"/>
      <c r="DS37" s="183"/>
      <c r="DT37" s="183"/>
      <c r="DU37" s="183"/>
      <c r="DV37" s="183"/>
      <c r="DW37" s="183"/>
      <c r="DX37" s="183"/>
      <c r="DY37" s="183"/>
      <c r="DZ37" s="183"/>
      <c r="EA37" s="183"/>
      <c r="EB37" s="183"/>
      <c r="EC37" s="183"/>
      <c r="ED37" s="183"/>
      <c r="EE37" s="183"/>
      <c r="EF37" s="183"/>
      <c r="EG37" s="183"/>
      <c r="EH37" s="183"/>
      <c r="EI37" s="183"/>
      <c r="EJ37" s="183"/>
      <c r="EK37" s="183"/>
      <c r="EL37" s="183"/>
      <c r="EM37" s="183"/>
      <c r="EN37" s="183"/>
      <c r="EO37" s="183"/>
      <c r="EP37" s="183"/>
      <c r="EQ37" s="183"/>
      <c r="ER37" s="183"/>
      <c r="ES37" s="183"/>
      <c r="ET37" s="183"/>
      <c r="EU37" s="183"/>
      <c r="EV37" s="183"/>
      <c r="EW37" s="183"/>
      <c r="EX37" s="183"/>
      <c r="EY37" s="183"/>
      <c r="EZ37" s="183"/>
      <c r="FA37" s="183"/>
      <c r="FB37" s="183"/>
      <c r="FC37" s="183"/>
      <c r="FD37" s="183"/>
      <c r="FE37" s="183"/>
      <c r="FF37" s="183"/>
      <c r="FG37" s="183"/>
      <c r="FH37" s="183"/>
      <c r="FI37" s="183"/>
      <c r="FJ37" s="183"/>
      <c r="FK37" s="183"/>
      <c r="FL37" s="183"/>
      <c r="FM37" s="183"/>
      <c r="FN37" s="183"/>
      <c r="FO37" s="183"/>
      <c r="FP37" s="183"/>
      <c r="FQ37" s="183"/>
      <c r="FR37" s="183"/>
      <c r="FS37" s="183"/>
      <c r="FT37" s="183"/>
      <c r="FU37" s="183"/>
      <c r="FV37" s="183"/>
      <c r="FW37" s="183"/>
      <c r="FX37" s="183"/>
      <c r="FY37" s="183"/>
      <c r="FZ37" s="183"/>
      <c r="GA37" s="183"/>
      <c r="GB37" s="183"/>
      <c r="GC37" s="183"/>
      <c r="GD37" s="183"/>
      <c r="GE37" s="183"/>
      <c r="GF37" s="183"/>
      <c r="GG37" s="183"/>
      <c r="GH37" s="183"/>
      <c r="GI37" s="183"/>
      <c r="GJ37" s="183"/>
      <c r="GK37" s="183"/>
      <c r="GL37" s="183"/>
      <c r="GM37" s="183"/>
      <c r="GN37" s="183"/>
      <c r="GO37" s="183"/>
      <c r="GP37" s="183"/>
      <c r="GQ37" s="183"/>
      <c r="GR37" s="183"/>
      <c r="GS37" s="183"/>
      <c r="GT37" s="183"/>
      <c r="GU37" s="183"/>
      <c r="GV37" s="183"/>
      <c r="GW37" s="183"/>
      <c r="GX37" s="183"/>
      <c r="GY37" s="183"/>
      <c r="GZ37" s="183"/>
      <c r="HA37" s="183"/>
      <c r="HB37" s="183"/>
      <c r="HC37" s="183"/>
      <c r="HD37" s="183"/>
      <c r="HE37" s="183"/>
      <c r="HF37" s="183"/>
      <c r="HG37" s="183"/>
      <c r="HH37" s="183"/>
      <c r="HI37" s="183"/>
      <c r="HJ37" s="183"/>
      <c r="HK37" s="183"/>
      <c r="HL37" s="183"/>
      <c r="HM37" s="183"/>
      <c r="HN37" s="183"/>
      <c r="HO37" s="183"/>
      <c r="HP37" s="183"/>
      <c r="HQ37" s="183"/>
      <c r="HR37" s="183"/>
      <c r="HS37" s="183"/>
      <c r="HT37" s="183"/>
      <c r="HU37" s="183"/>
      <c r="HV37" s="183"/>
      <c r="HW37" s="183"/>
      <c r="HX37" s="183"/>
      <c r="HY37" s="183"/>
      <c r="HZ37" s="183"/>
      <c r="IA37" s="183"/>
      <c r="IB37" s="183"/>
      <c r="IC37" s="183"/>
      <c r="ID37" s="183"/>
      <c r="IE37" s="183"/>
      <c r="IF37" s="183"/>
    </row>
    <row r="38" spans="1:240" x14ac:dyDescent="0.3">
      <c r="B38" s="172">
        <v>3721</v>
      </c>
      <c r="C38" s="173"/>
      <c r="D38" s="220"/>
      <c r="E38" s="170"/>
      <c r="F38" s="170">
        <f t="shared" ref="F38" si="56">D38*E38</f>
        <v>0</v>
      </c>
      <c r="G38" s="247">
        <f t="shared" ref="G38" si="57">F38/12</f>
        <v>0</v>
      </c>
      <c r="H38" s="247">
        <f t="shared" ref="H38:R38" si="58">G38</f>
        <v>0</v>
      </c>
      <c r="I38" s="247">
        <f t="shared" si="58"/>
        <v>0</v>
      </c>
      <c r="J38" s="247">
        <f t="shared" si="58"/>
        <v>0</v>
      </c>
      <c r="K38" s="247">
        <f t="shared" si="58"/>
        <v>0</v>
      </c>
      <c r="L38" s="247">
        <f t="shared" si="58"/>
        <v>0</v>
      </c>
      <c r="M38" s="247">
        <f t="shared" si="58"/>
        <v>0</v>
      </c>
      <c r="N38" s="247">
        <f t="shared" si="58"/>
        <v>0</v>
      </c>
      <c r="O38" s="247">
        <f t="shared" si="58"/>
        <v>0</v>
      </c>
      <c r="P38" s="247">
        <f t="shared" si="58"/>
        <v>0</v>
      </c>
      <c r="Q38" s="247">
        <f t="shared" si="58"/>
        <v>0</v>
      </c>
      <c r="R38" s="247">
        <f t="shared" si="58"/>
        <v>0</v>
      </c>
      <c r="S38" s="219">
        <f t="shared" si="1"/>
        <v>0</v>
      </c>
    </row>
    <row r="39" spans="1:240" s="182" customFormat="1" ht="18.600000000000001" customHeight="1" thickBot="1" x14ac:dyDescent="0.35">
      <c r="A39" s="207"/>
      <c r="B39" s="193">
        <v>3751</v>
      </c>
      <c r="C39" s="221" t="s">
        <v>197</v>
      </c>
      <c r="D39" s="191"/>
      <c r="E39" s="191"/>
      <c r="F39" s="174">
        <f t="shared" ref="F39:R39" si="59">SUM(F40:F40)</f>
        <v>0</v>
      </c>
      <c r="G39" s="174">
        <f t="shared" si="59"/>
        <v>0</v>
      </c>
      <c r="H39" s="174">
        <f t="shared" si="59"/>
        <v>0</v>
      </c>
      <c r="I39" s="174">
        <f t="shared" si="59"/>
        <v>0</v>
      </c>
      <c r="J39" s="174">
        <f t="shared" si="59"/>
        <v>0</v>
      </c>
      <c r="K39" s="174">
        <f t="shared" si="59"/>
        <v>0</v>
      </c>
      <c r="L39" s="174">
        <f t="shared" si="59"/>
        <v>0</v>
      </c>
      <c r="M39" s="174">
        <f t="shared" si="59"/>
        <v>0</v>
      </c>
      <c r="N39" s="174">
        <f t="shared" si="59"/>
        <v>0</v>
      </c>
      <c r="O39" s="174">
        <f t="shared" si="59"/>
        <v>0</v>
      </c>
      <c r="P39" s="174">
        <f t="shared" si="59"/>
        <v>0</v>
      </c>
      <c r="Q39" s="174">
        <f t="shared" si="59"/>
        <v>0</v>
      </c>
      <c r="R39" s="174">
        <f t="shared" si="59"/>
        <v>0</v>
      </c>
      <c r="S39" s="174">
        <f t="shared" si="1"/>
        <v>0</v>
      </c>
      <c r="T39" s="184"/>
      <c r="U39" s="183"/>
      <c r="V39" s="183"/>
      <c r="W39" s="183"/>
      <c r="X39" s="183"/>
      <c r="Y39" s="183"/>
      <c r="Z39" s="183"/>
      <c r="AA39" s="183"/>
      <c r="AB39" s="183"/>
      <c r="AC39" s="183"/>
      <c r="AD39" s="183"/>
      <c r="AE39" s="183"/>
      <c r="AF39" s="183"/>
      <c r="AG39" s="183"/>
      <c r="AH39" s="183"/>
      <c r="AI39" s="183"/>
      <c r="AJ39" s="183"/>
      <c r="AK39" s="183"/>
      <c r="AL39" s="183"/>
      <c r="AM39" s="183"/>
      <c r="AN39" s="183"/>
      <c r="AO39" s="183"/>
      <c r="AP39" s="183"/>
      <c r="AQ39" s="183"/>
      <c r="AR39" s="183"/>
      <c r="AS39" s="183"/>
      <c r="AT39" s="183"/>
      <c r="AU39" s="183"/>
      <c r="AV39" s="183"/>
      <c r="AW39" s="183"/>
      <c r="AX39" s="183"/>
      <c r="AY39" s="183"/>
      <c r="AZ39" s="183"/>
      <c r="BA39" s="183"/>
      <c r="BB39" s="183"/>
      <c r="BC39" s="183"/>
      <c r="BD39" s="183"/>
      <c r="BE39" s="183"/>
      <c r="BF39" s="183"/>
      <c r="BG39" s="183"/>
      <c r="BH39" s="183"/>
      <c r="BI39" s="183"/>
      <c r="BJ39" s="183"/>
      <c r="BK39" s="183"/>
      <c r="BL39" s="183"/>
      <c r="BM39" s="183"/>
      <c r="BN39" s="183"/>
      <c r="BO39" s="183"/>
      <c r="BP39" s="183"/>
      <c r="BQ39" s="183"/>
      <c r="BR39" s="183"/>
      <c r="BS39" s="183"/>
      <c r="BT39" s="183"/>
      <c r="BU39" s="183"/>
      <c r="BV39" s="183"/>
      <c r="BW39" s="183"/>
      <c r="BX39" s="183"/>
      <c r="BY39" s="183"/>
      <c r="BZ39" s="183"/>
      <c r="CA39" s="183"/>
      <c r="CB39" s="183"/>
      <c r="CC39" s="183"/>
      <c r="CD39" s="183"/>
      <c r="CE39" s="183"/>
      <c r="CF39" s="183"/>
      <c r="CG39" s="183"/>
      <c r="CH39" s="183"/>
      <c r="CI39" s="183"/>
      <c r="CJ39" s="183"/>
      <c r="CK39" s="183"/>
      <c r="CL39" s="183"/>
      <c r="CM39" s="183"/>
      <c r="CN39" s="183"/>
      <c r="CO39" s="183"/>
      <c r="CP39" s="183"/>
      <c r="CQ39" s="183"/>
      <c r="CR39" s="183"/>
      <c r="CS39" s="183"/>
      <c r="CT39" s="183"/>
      <c r="CU39" s="183"/>
      <c r="CV39" s="183"/>
      <c r="CW39" s="183"/>
      <c r="CX39" s="183"/>
      <c r="CY39" s="183"/>
      <c r="CZ39" s="183"/>
      <c r="DA39" s="183"/>
      <c r="DB39" s="183"/>
      <c r="DC39" s="183"/>
      <c r="DD39" s="183"/>
      <c r="DE39" s="183"/>
      <c r="DF39" s="183"/>
      <c r="DG39" s="183"/>
      <c r="DH39" s="183"/>
      <c r="DI39" s="183"/>
      <c r="DJ39" s="183"/>
      <c r="DK39" s="183"/>
      <c r="DL39" s="183"/>
      <c r="DM39" s="183"/>
      <c r="DN39" s="183"/>
      <c r="DO39" s="183"/>
      <c r="DP39" s="183"/>
      <c r="DQ39" s="183"/>
      <c r="DR39" s="183"/>
      <c r="DS39" s="183"/>
      <c r="DT39" s="183"/>
      <c r="DU39" s="183"/>
      <c r="DV39" s="183"/>
      <c r="DW39" s="183"/>
      <c r="DX39" s="183"/>
      <c r="DY39" s="183"/>
      <c r="DZ39" s="183"/>
      <c r="EA39" s="183"/>
      <c r="EB39" s="183"/>
      <c r="EC39" s="183"/>
      <c r="ED39" s="183"/>
      <c r="EE39" s="183"/>
      <c r="EF39" s="183"/>
      <c r="EG39" s="183"/>
      <c r="EH39" s="183"/>
      <c r="EI39" s="183"/>
      <c r="EJ39" s="183"/>
      <c r="EK39" s="183"/>
      <c r="EL39" s="183"/>
      <c r="EM39" s="183"/>
      <c r="EN39" s="183"/>
      <c r="EO39" s="183"/>
      <c r="EP39" s="183"/>
      <c r="EQ39" s="183"/>
      <c r="ER39" s="183"/>
      <c r="ES39" s="183"/>
      <c r="ET39" s="183"/>
      <c r="EU39" s="183"/>
      <c r="EV39" s="183"/>
      <c r="EW39" s="183"/>
      <c r="EX39" s="183"/>
      <c r="EY39" s="183"/>
      <c r="EZ39" s="183"/>
      <c r="FA39" s="183"/>
      <c r="FB39" s="183"/>
      <c r="FC39" s="183"/>
      <c r="FD39" s="183"/>
      <c r="FE39" s="183"/>
      <c r="FF39" s="183"/>
      <c r="FG39" s="183"/>
      <c r="FH39" s="183"/>
      <c r="FI39" s="183"/>
      <c r="FJ39" s="183"/>
      <c r="FK39" s="183"/>
      <c r="FL39" s="183"/>
      <c r="FM39" s="183"/>
      <c r="FN39" s="183"/>
      <c r="FO39" s="183"/>
      <c r="FP39" s="183"/>
      <c r="FQ39" s="183"/>
      <c r="FR39" s="183"/>
      <c r="FS39" s="183"/>
      <c r="FT39" s="183"/>
      <c r="FU39" s="183"/>
      <c r="FV39" s="183"/>
      <c r="FW39" s="183"/>
      <c r="FX39" s="183"/>
      <c r="FY39" s="183"/>
      <c r="FZ39" s="183"/>
      <c r="GA39" s="183"/>
      <c r="GB39" s="183"/>
      <c r="GC39" s="183"/>
      <c r="GD39" s="183"/>
      <c r="GE39" s="183"/>
      <c r="GF39" s="183"/>
      <c r="GG39" s="183"/>
      <c r="GH39" s="183"/>
      <c r="GI39" s="183"/>
      <c r="GJ39" s="183"/>
      <c r="GK39" s="183"/>
      <c r="GL39" s="183"/>
      <c r="GM39" s="183"/>
      <c r="GN39" s="183"/>
      <c r="GO39" s="183"/>
      <c r="GP39" s="183"/>
      <c r="GQ39" s="183"/>
      <c r="GR39" s="183"/>
      <c r="GS39" s="183"/>
      <c r="GT39" s="183"/>
      <c r="GU39" s="183"/>
      <c r="GV39" s="183"/>
      <c r="GW39" s="183"/>
      <c r="GX39" s="183"/>
      <c r="GY39" s="183"/>
      <c r="GZ39" s="183"/>
      <c r="HA39" s="183"/>
      <c r="HB39" s="183"/>
      <c r="HC39" s="183"/>
      <c r="HD39" s="183"/>
      <c r="HE39" s="183"/>
      <c r="HF39" s="183"/>
      <c r="HG39" s="183"/>
      <c r="HH39" s="183"/>
      <c r="HI39" s="183"/>
      <c r="HJ39" s="183"/>
      <c r="HK39" s="183"/>
      <c r="HL39" s="183"/>
      <c r="HM39" s="183"/>
      <c r="HN39" s="183"/>
      <c r="HO39" s="183"/>
      <c r="HP39" s="183"/>
      <c r="HQ39" s="183"/>
      <c r="HR39" s="183"/>
      <c r="HS39" s="183"/>
      <c r="HT39" s="183"/>
      <c r="HU39" s="183"/>
      <c r="HV39" s="183"/>
      <c r="HW39" s="183"/>
      <c r="HX39" s="183"/>
      <c r="HY39" s="183"/>
      <c r="HZ39" s="183"/>
      <c r="IA39" s="183"/>
      <c r="IB39" s="183"/>
      <c r="IC39" s="183"/>
      <c r="ID39" s="183"/>
      <c r="IE39" s="183"/>
      <c r="IF39" s="183"/>
    </row>
    <row r="40" spans="1:240" x14ac:dyDescent="0.3">
      <c r="B40" s="172">
        <v>3751</v>
      </c>
      <c r="C40" s="173"/>
      <c r="D40" s="220"/>
      <c r="E40" s="170"/>
      <c r="F40" s="170">
        <f>D40*E40</f>
        <v>0</v>
      </c>
      <c r="G40" s="247">
        <f>F40/12</f>
        <v>0</v>
      </c>
      <c r="H40" s="247">
        <f>G40</f>
        <v>0</v>
      </c>
      <c r="I40" s="247">
        <f>H40</f>
        <v>0</v>
      </c>
      <c r="J40" s="247">
        <f t="shared" ref="J40:R40" si="60">I40</f>
        <v>0</v>
      </c>
      <c r="K40" s="247">
        <f t="shared" si="60"/>
        <v>0</v>
      </c>
      <c r="L40" s="247">
        <f t="shared" si="60"/>
        <v>0</v>
      </c>
      <c r="M40" s="247">
        <f t="shared" si="60"/>
        <v>0</v>
      </c>
      <c r="N40" s="247">
        <f t="shared" si="60"/>
        <v>0</v>
      </c>
      <c r="O40" s="247">
        <f t="shared" si="60"/>
        <v>0</v>
      </c>
      <c r="P40" s="247">
        <f t="shared" si="60"/>
        <v>0</v>
      </c>
      <c r="Q40" s="247">
        <f t="shared" si="60"/>
        <v>0</v>
      </c>
      <c r="R40" s="247">
        <f t="shared" si="60"/>
        <v>0</v>
      </c>
      <c r="S40" s="219">
        <f t="shared" si="1"/>
        <v>0</v>
      </c>
    </row>
    <row r="41" spans="1:240" s="182" customFormat="1" ht="21" customHeight="1" thickBot="1" x14ac:dyDescent="0.35">
      <c r="A41" s="207"/>
      <c r="B41" s="193">
        <v>3921</v>
      </c>
      <c r="C41" s="192" t="s">
        <v>196</v>
      </c>
      <c r="D41" s="191"/>
      <c r="E41" s="191"/>
      <c r="F41" s="174">
        <f t="shared" ref="F41:R41" si="61">SUM(F42:F42)</f>
        <v>0</v>
      </c>
      <c r="G41" s="174">
        <f t="shared" si="61"/>
        <v>0</v>
      </c>
      <c r="H41" s="174">
        <f t="shared" si="61"/>
        <v>0</v>
      </c>
      <c r="I41" s="174">
        <f t="shared" si="61"/>
        <v>0</v>
      </c>
      <c r="J41" s="174">
        <f t="shared" si="61"/>
        <v>0</v>
      </c>
      <c r="K41" s="174">
        <f t="shared" si="61"/>
        <v>0</v>
      </c>
      <c r="L41" s="174">
        <f t="shared" si="61"/>
        <v>0</v>
      </c>
      <c r="M41" s="174">
        <f t="shared" si="61"/>
        <v>0</v>
      </c>
      <c r="N41" s="174">
        <f t="shared" si="61"/>
        <v>0</v>
      </c>
      <c r="O41" s="174">
        <f t="shared" si="61"/>
        <v>0</v>
      </c>
      <c r="P41" s="174">
        <f t="shared" si="61"/>
        <v>0</v>
      </c>
      <c r="Q41" s="174">
        <f t="shared" si="61"/>
        <v>0</v>
      </c>
      <c r="R41" s="174">
        <f t="shared" si="61"/>
        <v>0</v>
      </c>
      <c r="S41" s="174">
        <f t="shared" si="1"/>
        <v>0</v>
      </c>
      <c r="T41" s="184"/>
      <c r="U41" s="183"/>
      <c r="V41" s="183"/>
      <c r="W41" s="183"/>
      <c r="X41" s="183"/>
      <c r="Y41" s="183"/>
      <c r="Z41" s="183"/>
      <c r="AA41" s="183"/>
      <c r="AB41" s="183"/>
      <c r="AC41" s="183"/>
      <c r="AD41" s="183"/>
      <c r="AE41" s="183"/>
      <c r="AF41" s="183"/>
      <c r="AG41" s="183"/>
      <c r="AH41" s="183"/>
      <c r="AI41" s="183"/>
      <c r="AJ41" s="183"/>
      <c r="AK41" s="183"/>
      <c r="AL41" s="183"/>
      <c r="AM41" s="183"/>
      <c r="AN41" s="183"/>
      <c r="AO41" s="183"/>
      <c r="AP41" s="183"/>
      <c r="AQ41" s="183"/>
      <c r="AR41" s="183"/>
      <c r="AS41" s="183"/>
      <c r="AT41" s="183"/>
      <c r="AU41" s="183"/>
      <c r="AV41" s="183"/>
      <c r="AW41" s="183"/>
      <c r="AX41" s="183"/>
      <c r="AY41" s="183"/>
      <c r="AZ41" s="183"/>
      <c r="BA41" s="183"/>
      <c r="BB41" s="183"/>
      <c r="BC41" s="183"/>
      <c r="BD41" s="183"/>
      <c r="BE41" s="183"/>
      <c r="BF41" s="183"/>
      <c r="BG41" s="183"/>
      <c r="BH41" s="183"/>
      <c r="BI41" s="183"/>
      <c r="BJ41" s="183"/>
      <c r="BK41" s="183"/>
      <c r="BL41" s="183"/>
      <c r="BM41" s="183"/>
      <c r="BN41" s="183"/>
      <c r="BO41" s="183"/>
      <c r="BP41" s="183"/>
      <c r="BQ41" s="183"/>
      <c r="BR41" s="183"/>
      <c r="BS41" s="183"/>
      <c r="BT41" s="183"/>
      <c r="BU41" s="183"/>
      <c r="BV41" s="183"/>
      <c r="BW41" s="183"/>
      <c r="BX41" s="183"/>
      <c r="BY41" s="183"/>
      <c r="BZ41" s="183"/>
      <c r="CA41" s="183"/>
      <c r="CB41" s="183"/>
      <c r="CC41" s="183"/>
      <c r="CD41" s="183"/>
      <c r="CE41" s="183"/>
      <c r="CF41" s="183"/>
      <c r="CG41" s="183"/>
      <c r="CH41" s="183"/>
      <c r="CI41" s="183"/>
      <c r="CJ41" s="183"/>
      <c r="CK41" s="183"/>
      <c r="CL41" s="183"/>
      <c r="CM41" s="183"/>
      <c r="CN41" s="183"/>
      <c r="CO41" s="183"/>
      <c r="CP41" s="183"/>
      <c r="CQ41" s="183"/>
      <c r="CR41" s="183"/>
      <c r="CS41" s="183"/>
      <c r="CT41" s="183"/>
      <c r="CU41" s="183"/>
      <c r="CV41" s="183"/>
      <c r="CW41" s="183"/>
      <c r="CX41" s="183"/>
      <c r="CY41" s="183"/>
      <c r="CZ41" s="183"/>
      <c r="DA41" s="183"/>
      <c r="DB41" s="183"/>
      <c r="DC41" s="183"/>
      <c r="DD41" s="183"/>
      <c r="DE41" s="183"/>
      <c r="DF41" s="183"/>
      <c r="DG41" s="183"/>
      <c r="DH41" s="183"/>
      <c r="DI41" s="183"/>
      <c r="DJ41" s="183"/>
      <c r="DK41" s="183"/>
      <c r="DL41" s="183"/>
      <c r="DM41" s="183"/>
      <c r="DN41" s="183"/>
      <c r="DO41" s="183"/>
      <c r="DP41" s="183"/>
      <c r="DQ41" s="183"/>
      <c r="DR41" s="183"/>
      <c r="DS41" s="183"/>
      <c r="DT41" s="183"/>
      <c r="DU41" s="183"/>
      <c r="DV41" s="183"/>
      <c r="DW41" s="183"/>
      <c r="DX41" s="183"/>
      <c r="DY41" s="183"/>
      <c r="DZ41" s="183"/>
      <c r="EA41" s="183"/>
      <c r="EB41" s="183"/>
      <c r="EC41" s="183"/>
      <c r="ED41" s="183"/>
      <c r="EE41" s="183"/>
      <c r="EF41" s="183"/>
      <c r="EG41" s="183"/>
      <c r="EH41" s="183"/>
      <c r="EI41" s="183"/>
      <c r="EJ41" s="183"/>
      <c r="EK41" s="183"/>
      <c r="EL41" s="183"/>
      <c r="EM41" s="183"/>
      <c r="EN41" s="183"/>
      <c r="EO41" s="183"/>
      <c r="EP41" s="183"/>
      <c r="EQ41" s="183"/>
      <c r="ER41" s="183"/>
      <c r="ES41" s="183"/>
      <c r="ET41" s="183"/>
      <c r="EU41" s="183"/>
      <c r="EV41" s="183"/>
      <c r="EW41" s="183"/>
      <c r="EX41" s="183"/>
      <c r="EY41" s="183"/>
      <c r="EZ41" s="183"/>
      <c r="FA41" s="183"/>
      <c r="FB41" s="183"/>
      <c r="FC41" s="183"/>
      <c r="FD41" s="183"/>
      <c r="FE41" s="183"/>
      <c r="FF41" s="183"/>
      <c r="FG41" s="183"/>
      <c r="FH41" s="183"/>
      <c r="FI41" s="183"/>
      <c r="FJ41" s="183"/>
      <c r="FK41" s="183"/>
      <c r="FL41" s="183"/>
      <c r="FM41" s="183"/>
      <c r="FN41" s="183"/>
      <c r="FO41" s="183"/>
      <c r="FP41" s="183"/>
      <c r="FQ41" s="183"/>
      <c r="FR41" s="183"/>
      <c r="FS41" s="183"/>
      <c r="FT41" s="183"/>
      <c r="FU41" s="183"/>
      <c r="FV41" s="183"/>
      <c r="FW41" s="183"/>
      <c r="FX41" s="183"/>
      <c r="FY41" s="183"/>
      <c r="FZ41" s="183"/>
      <c r="GA41" s="183"/>
      <c r="GB41" s="183"/>
      <c r="GC41" s="183"/>
      <c r="GD41" s="183"/>
      <c r="GE41" s="183"/>
      <c r="GF41" s="183"/>
      <c r="GG41" s="183"/>
      <c r="GH41" s="183"/>
      <c r="GI41" s="183"/>
      <c r="GJ41" s="183"/>
      <c r="GK41" s="183"/>
      <c r="GL41" s="183"/>
      <c r="GM41" s="183"/>
      <c r="GN41" s="183"/>
      <c r="GO41" s="183"/>
      <c r="GP41" s="183"/>
      <c r="GQ41" s="183"/>
      <c r="GR41" s="183"/>
      <c r="GS41" s="183"/>
      <c r="GT41" s="183"/>
      <c r="GU41" s="183"/>
      <c r="GV41" s="183"/>
      <c r="GW41" s="183"/>
      <c r="GX41" s="183"/>
      <c r="GY41" s="183"/>
      <c r="GZ41" s="183"/>
      <c r="HA41" s="183"/>
      <c r="HB41" s="183"/>
      <c r="HC41" s="183"/>
      <c r="HD41" s="183"/>
      <c r="HE41" s="183"/>
      <c r="HF41" s="183"/>
      <c r="HG41" s="183"/>
      <c r="HH41" s="183"/>
      <c r="HI41" s="183"/>
      <c r="HJ41" s="183"/>
      <c r="HK41" s="183"/>
      <c r="HL41" s="183"/>
      <c r="HM41" s="183"/>
      <c r="HN41" s="183"/>
      <c r="HO41" s="183"/>
      <c r="HP41" s="183"/>
      <c r="HQ41" s="183"/>
      <c r="HR41" s="183"/>
      <c r="HS41" s="183"/>
      <c r="HT41" s="183"/>
      <c r="HU41" s="183"/>
      <c r="HV41" s="183"/>
      <c r="HW41" s="183"/>
      <c r="HX41" s="183"/>
      <c r="HY41" s="183"/>
      <c r="HZ41" s="183"/>
      <c r="IA41" s="183"/>
      <c r="IB41" s="183"/>
      <c r="IC41" s="183"/>
      <c r="ID41" s="183"/>
      <c r="IE41" s="183"/>
      <c r="IF41" s="183"/>
    </row>
    <row r="42" spans="1:240" x14ac:dyDescent="0.3">
      <c r="B42" s="172">
        <v>3921</v>
      </c>
      <c r="C42" s="173"/>
      <c r="D42" s="220"/>
      <c r="E42" s="170"/>
      <c r="F42" s="170">
        <f>D42*E42</f>
        <v>0</v>
      </c>
      <c r="G42" s="247">
        <f>F42/12</f>
        <v>0</v>
      </c>
      <c r="H42" s="247">
        <f>G42</f>
        <v>0</v>
      </c>
      <c r="I42" s="247">
        <f>H42</f>
        <v>0</v>
      </c>
      <c r="J42" s="247">
        <f t="shared" ref="J42:R42" si="62">I42</f>
        <v>0</v>
      </c>
      <c r="K42" s="247">
        <f t="shared" si="62"/>
        <v>0</v>
      </c>
      <c r="L42" s="247">
        <f t="shared" si="62"/>
        <v>0</v>
      </c>
      <c r="M42" s="247">
        <f t="shared" si="62"/>
        <v>0</v>
      </c>
      <c r="N42" s="247">
        <f t="shared" si="62"/>
        <v>0</v>
      </c>
      <c r="O42" s="247">
        <f t="shared" si="62"/>
        <v>0</v>
      </c>
      <c r="P42" s="247">
        <f t="shared" si="62"/>
        <v>0</v>
      </c>
      <c r="Q42" s="247">
        <f t="shared" si="62"/>
        <v>0</v>
      </c>
      <c r="R42" s="247">
        <f t="shared" si="62"/>
        <v>0</v>
      </c>
      <c r="S42" s="219">
        <f t="shared" si="1"/>
        <v>0</v>
      </c>
    </row>
    <row r="43" spans="1:240" s="151" customFormat="1" ht="14.25" thickBot="1" x14ac:dyDescent="0.35">
      <c r="A43" s="224"/>
      <c r="B43" s="177">
        <v>5111</v>
      </c>
      <c r="C43" s="176" t="s">
        <v>231</v>
      </c>
      <c r="D43" s="222"/>
      <c r="E43" s="175"/>
      <c r="F43" s="174">
        <f t="shared" ref="F43:R43" si="63">SUM(F44:F44)</f>
        <v>0</v>
      </c>
      <c r="G43" s="174">
        <f t="shared" si="63"/>
        <v>0</v>
      </c>
      <c r="H43" s="174">
        <f t="shared" si="63"/>
        <v>0</v>
      </c>
      <c r="I43" s="174">
        <f t="shared" si="63"/>
        <v>0</v>
      </c>
      <c r="J43" s="174">
        <f t="shared" si="63"/>
        <v>0</v>
      </c>
      <c r="K43" s="174">
        <f t="shared" si="63"/>
        <v>0</v>
      </c>
      <c r="L43" s="174">
        <f t="shared" si="63"/>
        <v>0</v>
      </c>
      <c r="M43" s="174">
        <f t="shared" si="63"/>
        <v>0</v>
      </c>
      <c r="N43" s="174">
        <f t="shared" si="63"/>
        <v>0</v>
      </c>
      <c r="O43" s="174">
        <f t="shared" si="63"/>
        <v>0</v>
      </c>
      <c r="P43" s="174">
        <f t="shared" si="63"/>
        <v>0</v>
      </c>
      <c r="Q43" s="174">
        <f t="shared" si="63"/>
        <v>0</v>
      </c>
      <c r="R43" s="174">
        <f t="shared" si="63"/>
        <v>0</v>
      </c>
      <c r="S43" s="174">
        <f t="shared" si="1"/>
        <v>0</v>
      </c>
      <c r="U43" s="150"/>
      <c r="V43" s="150"/>
      <c r="W43" s="150"/>
      <c r="X43" s="150"/>
      <c r="Y43" s="150"/>
      <c r="Z43" s="150"/>
      <c r="AA43" s="150"/>
      <c r="AB43" s="150"/>
      <c r="AC43" s="150"/>
      <c r="AD43" s="150"/>
      <c r="AE43" s="150"/>
      <c r="AF43" s="150"/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  <c r="BI43" s="150"/>
      <c r="BJ43" s="150"/>
      <c r="BK43" s="150"/>
      <c r="BL43" s="150"/>
      <c r="BM43" s="150"/>
      <c r="BN43" s="150"/>
      <c r="BO43" s="150"/>
      <c r="BP43" s="150"/>
      <c r="BQ43" s="150"/>
      <c r="BR43" s="150"/>
      <c r="BS43" s="150"/>
      <c r="BT43" s="150"/>
      <c r="BU43" s="150"/>
      <c r="BV43" s="150"/>
      <c r="BW43" s="150"/>
      <c r="BX43" s="150"/>
      <c r="BY43" s="150"/>
      <c r="BZ43" s="150"/>
      <c r="CA43" s="150"/>
      <c r="CB43" s="150"/>
      <c r="CC43" s="150"/>
      <c r="CD43" s="150"/>
      <c r="CE43" s="150"/>
      <c r="CF43" s="150"/>
      <c r="CG43" s="150"/>
      <c r="CH43" s="150"/>
      <c r="CI43" s="150"/>
      <c r="CJ43" s="150"/>
      <c r="CK43" s="150"/>
      <c r="CL43" s="150"/>
      <c r="CM43" s="150"/>
      <c r="CN43" s="150"/>
      <c r="CO43" s="150"/>
      <c r="CP43" s="150"/>
      <c r="CQ43" s="150"/>
      <c r="CR43" s="150"/>
      <c r="CS43" s="150"/>
      <c r="CT43" s="150"/>
      <c r="CU43" s="150"/>
      <c r="CV43" s="150"/>
      <c r="CW43" s="150"/>
      <c r="CX43" s="150"/>
      <c r="CY43" s="150"/>
      <c r="CZ43" s="150"/>
      <c r="DA43" s="150"/>
      <c r="DB43" s="150"/>
      <c r="DC43" s="150"/>
      <c r="DD43" s="150"/>
      <c r="DE43" s="150"/>
      <c r="DF43" s="150"/>
      <c r="DG43" s="150"/>
      <c r="DH43" s="150"/>
      <c r="DI43" s="150"/>
      <c r="DJ43" s="150"/>
      <c r="DK43" s="150"/>
      <c r="DL43" s="150"/>
      <c r="DM43" s="150"/>
      <c r="DN43" s="150"/>
      <c r="DO43" s="150"/>
      <c r="DP43" s="150"/>
      <c r="DQ43" s="150"/>
      <c r="DR43" s="150"/>
      <c r="DS43" s="150"/>
      <c r="DT43" s="150"/>
      <c r="DU43" s="150"/>
      <c r="DV43" s="150"/>
      <c r="DW43" s="150"/>
      <c r="DX43" s="150"/>
      <c r="DY43" s="150"/>
      <c r="DZ43" s="150"/>
      <c r="EA43" s="150"/>
      <c r="EB43" s="150"/>
      <c r="EC43" s="150"/>
      <c r="ED43" s="150"/>
      <c r="EE43" s="150"/>
      <c r="EF43" s="150"/>
      <c r="EG43" s="150"/>
      <c r="EH43" s="150"/>
      <c r="EI43" s="150"/>
      <c r="EJ43" s="150"/>
      <c r="EK43" s="150"/>
      <c r="EL43" s="150"/>
      <c r="EM43" s="150"/>
      <c r="EN43" s="150"/>
      <c r="EO43" s="150"/>
      <c r="EP43" s="150"/>
      <c r="EQ43" s="150"/>
      <c r="ER43" s="150"/>
      <c r="ES43" s="150"/>
      <c r="ET43" s="150"/>
      <c r="EU43" s="150"/>
      <c r="EV43" s="150"/>
      <c r="EW43" s="150"/>
      <c r="EX43" s="150"/>
      <c r="EY43" s="150"/>
      <c r="EZ43" s="150"/>
      <c r="FA43" s="150"/>
      <c r="FB43" s="150"/>
      <c r="FC43" s="150"/>
      <c r="FD43" s="150"/>
      <c r="FE43" s="150"/>
      <c r="FF43" s="150"/>
      <c r="FG43" s="150"/>
      <c r="FH43" s="150"/>
      <c r="FI43" s="150"/>
      <c r="FJ43" s="150"/>
      <c r="FK43" s="150"/>
      <c r="FL43" s="150"/>
      <c r="FM43" s="150"/>
      <c r="FN43" s="150"/>
      <c r="FO43" s="150"/>
      <c r="FP43" s="150"/>
      <c r="FQ43" s="150"/>
      <c r="FR43" s="150"/>
      <c r="FS43" s="150"/>
      <c r="FT43" s="150"/>
      <c r="FU43" s="150"/>
      <c r="FV43" s="150"/>
      <c r="FW43" s="150"/>
      <c r="FX43" s="150"/>
      <c r="FY43" s="150"/>
      <c r="FZ43" s="150"/>
      <c r="GA43" s="150"/>
      <c r="GB43" s="150"/>
      <c r="GC43" s="150"/>
      <c r="GD43" s="150"/>
      <c r="GE43" s="150"/>
      <c r="GF43" s="150"/>
      <c r="GG43" s="150"/>
      <c r="GH43" s="150"/>
      <c r="GI43" s="150"/>
      <c r="GJ43" s="150"/>
      <c r="GK43" s="150"/>
      <c r="GL43" s="150"/>
      <c r="GM43" s="150"/>
      <c r="GN43" s="150"/>
      <c r="GO43" s="150"/>
      <c r="GP43" s="150"/>
      <c r="GQ43" s="150"/>
      <c r="GR43" s="150"/>
      <c r="GS43" s="150"/>
      <c r="GT43" s="150"/>
      <c r="GU43" s="150"/>
      <c r="GV43" s="150"/>
      <c r="GW43" s="150"/>
      <c r="GX43" s="150"/>
      <c r="GY43" s="150"/>
      <c r="GZ43" s="150"/>
      <c r="HA43" s="150"/>
      <c r="HB43" s="150"/>
      <c r="HC43" s="150"/>
      <c r="HD43" s="150"/>
      <c r="HE43" s="150"/>
      <c r="HF43" s="150"/>
      <c r="HG43" s="150"/>
      <c r="HH43" s="150"/>
      <c r="HI43" s="150"/>
      <c r="HJ43" s="150"/>
      <c r="HK43" s="150"/>
      <c r="HL43" s="150"/>
      <c r="HM43" s="150"/>
      <c r="HN43" s="150"/>
      <c r="HO43" s="150"/>
      <c r="HP43" s="150"/>
      <c r="HQ43" s="150"/>
      <c r="HR43" s="150"/>
      <c r="HS43" s="150"/>
      <c r="HT43" s="150"/>
      <c r="HU43" s="150"/>
      <c r="HV43" s="150"/>
      <c r="HW43" s="150"/>
      <c r="HX43" s="150"/>
      <c r="HY43" s="150"/>
      <c r="HZ43" s="150"/>
      <c r="IA43" s="150"/>
      <c r="IB43" s="150"/>
      <c r="IC43" s="150"/>
      <c r="ID43" s="150"/>
      <c r="IE43" s="150"/>
      <c r="IF43" s="150"/>
    </row>
    <row r="44" spans="1:240" x14ac:dyDescent="0.3">
      <c r="B44" s="172">
        <v>5111</v>
      </c>
      <c r="C44" s="173"/>
      <c r="D44" s="220"/>
      <c r="E44" s="170"/>
      <c r="F44" s="170">
        <f>D44*E44</f>
        <v>0</v>
      </c>
      <c r="G44" s="247">
        <f>F44/12</f>
        <v>0</v>
      </c>
      <c r="H44" s="247">
        <f>G44</f>
        <v>0</v>
      </c>
      <c r="I44" s="247">
        <f>H44</f>
        <v>0</v>
      </c>
      <c r="J44" s="247">
        <f t="shared" ref="J44:R44" si="64">I44</f>
        <v>0</v>
      </c>
      <c r="K44" s="247">
        <f t="shared" si="64"/>
        <v>0</v>
      </c>
      <c r="L44" s="247">
        <f t="shared" si="64"/>
        <v>0</v>
      </c>
      <c r="M44" s="247">
        <f t="shared" si="64"/>
        <v>0</v>
      </c>
      <c r="N44" s="247">
        <f t="shared" si="64"/>
        <v>0</v>
      </c>
      <c r="O44" s="247">
        <f t="shared" si="64"/>
        <v>0</v>
      </c>
      <c r="P44" s="247">
        <f t="shared" si="64"/>
        <v>0</v>
      </c>
      <c r="Q44" s="247">
        <f t="shared" si="64"/>
        <v>0</v>
      </c>
      <c r="R44" s="247">
        <f t="shared" si="64"/>
        <v>0</v>
      </c>
      <c r="S44" s="219">
        <f t="shared" si="1"/>
        <v>0</v>
      </c>
    </row>
    <row r="45" spans="1:240" s="151" customFormat="1" ht="14.25" thickBot="1" x14ac:dyDescent="0.35">
      <c r="A45" s="224"/>
      <c r="B45" s="177">
        <v>5151</v>
      </c>
      <c r="C45" s="176" t="s">
        <v>230</v>
      </c>
      <c r="D45" s="222"/>
      <c r="E45" s="175"/>
      <c r="F45" s="174">
        <f t="shared" ref="F45:R45" si="65">SUM(F46:F46)</f>
        <v>0</v>
      </c>
      <c r="G45" s="174">
        <f t="shared" si="65"/>
        <v>0</v>
      </c>
      <c r="H45" s="174">
        <f t="shared" si="65"/>
        <v>0</v>
      </c>
      <c r="I45" s="174">
        <f t="shared" si="65"/>
        <v>0</v>
      </c>
      <c r="J45" s="174">
        <f t="shared" si="65"/>
        <v>0</v>
      </c>
      <c r="K45" s="174">
        <f t="shared" si="65"/>
        <v>0</v>
      </c>
      <c r="L45" s="174">
        <f t="shared" si="65"/>
        <v>0</v>
      </c>
      <c r="M45" s="174">
        <f t="shared" si="65"/>
        <v>0</v>
      </c>
      <c r="N45" s="174">
        <f t="shared" si="65"/>
        <v>0</v>
      </c>
      <c r="O45" s="174">
        <f t="shared" si="65"/>
        <v>0</v>
      </c>
      <c r="P45" s="174">
        <f t="shared" si="65"/>
        <v>0</v>
      </c>
      <c r="Q45" s="174">
        <f t="shared" si="65"/>
        <v>0</v>
      </c>
      <c r="R45" s="174">
        <f t="shared" si="65"/>
        <v>0</v>
      </c>
      <c r="S45" s="174">
        <f t="shared" si="1"/>
        <v>0</v>
      </c>
      <c r="U45" s="150"/>
      <c r="V45" s="150"/>
      <c r="W45" s="150"/>
      <c r="X45" s="150"/>
      <c r="Y45" s="150"/>
      <c r="Z45" s="150"/>
      <c r="AA45" s="150"/>
      <c r="AB45" s="150"/>
      <c r="AC45" s="150"/>
      <c r="AD45" s="150"/>
      <c r="AE45" s="150"/>
      <c r="AF45" s="150"/>
      <c r="AG45" s="150"/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  <c r="BI45" s="150"/>
      <c r="BJ45" s="150"/>
      <c r="BK45" s="150"/>
      <c r="BL45" s="150"/>
      <c r="BM45" s="150"/>
      <c r="BN45" s="150"/>
      <c r="BO45" s="150"/>
      <c r="BP45" s="150"/>
      <c r="BQ45" s="150"/>
      <c r="BR45" s="150"/>
      <c r="BS45" s="150"/>
      <c r="BT45" s="150"/>
      <c r="BU45" s="150"/>
      <c r="BV45" s="150"/>
      <c r="BW45" s="150"/>
      <c r="BX45" s="150"/>
      <c r="BY45" s="150"/>
      <c r="BZ45" s="150"/>
      <c r="CA45" s="150"/>
      <c r="CB45" s="150"/>
      <c r="CC45" s="150"/>
      <c r="CD45" s="150"/>
      <c r="CE45" s="150"/>
      <c r="CF45" s="150"/>
      <c r="CG45" s="150"/>
      <c r="CH45" s="150"/>
      <c r="CI45" s="150"/>
      <c r="CJ45" s="150"/>
      <c r="CK45" s="150"/>
      <c r="CL45" s="150"/>
      <c r="CM45" s="150"/>
      <c r="CN45" s="150"/>
      <c r="CO45" s="150"/>
      <c r="CP45" s="150"/>
      <c r="CQ45" s="150"/>
      <c r="CR45" s="150"/>
      <c r="CS45" s="150"/>
      <c r="CT45" s="150"/>
      <c r="CU45" s="150"/>
      <c r="CV45" s="150"/>
      <c r="CW45" s="150"/>
      <c r="CX45" s="150"/>
      <c r="CY45" s="150"/>
      <c r="CZ45" s="150"/>
      <c r="DA45" s="150"/>
      <c r="DB45" s="150"/>
      <c r="DC45" s="150"/>
      <c r="DD45" s="150"/>
      <c r="DE45" s="150"/>
      <c r="DF45" s="150"/>
      <c r="DG45" s="150"/>
      <c r="DH45" s="150"/>
      <c r="DI45" s="150"/>
      <c r="DJ45" s="150"/>
      <c r="DK45" s="150"/>
      <c r="DL45" s="150"/>
      <c r="DM45" s="150"/>
      <c r="DN45" s="150"/>
      <c r="DO45" s="150"/>
      <c r="DP45" s="150"/>
      <c r="DQ45" s="150"/>
      <c r="DR45" s="150"/>
      <c r="DS45" s="150"/>
      <c r="DT45" s="150"/>
      <c r="DU45" s="150"/>
      <c r="DV45" s="150"/>
      <c r="DW45" s="150"/>
      <c r="DX45" s="150"/>
      <c r="DY45" s="150"/>
      <c r="DZ45" s="150"/>
      <c r="EA45" s="150"/>
      <c r="EB45" s="150"/>
      <c r="EC45" s="150"/>
      <c r="ED45" s="150"/>
      <c r="EE45" s="150"/>
      <c r="EF45" s="150"/>
      <c r="EG45" s="150"/>
      <c r="EH45" s="150"/>
      <c r="EI45" s="150"/>
      <c r="EJ45" s="150"/>
      <c r="EK45" s="150"/>
      <c r="EL45" s="150"/>
      <c r="EM45" s="150"/>
      <c r="EN45" s="150"/>
      <c r="EO45" s="150"/>
      <c r="EP45" s="150"/>
      <c r="EQ45" s="150"/>
      <c r="ER45" s="150"/>
      <c r="ES45" s="150"/>
      <c r="ET45" s="150"/>
      <c r="EU45" s="150"/>
      <c r="EV45" s="150"/>
      <c r="EW45" s="150"/>
      <c r="EX45" s="150"/>
      <c r="EY45" s="150"/>
      <c r="EZ45" s="150"/>
      <c r="FA45" s="150"/>
      <c r="FB45" s="150"/>
      <c r="FC45" s="150"/>
      <c r="FD45" s="150"/>
      <c r="FE45" s="150"/>
      <c r="FF45" s="150"/>
      <c r="FG45" s="150"/>
      <c r="FH45" s="150"/>
      <c r="FI45" s="150"/>
      <c r="FJ45" s="150"/>
      <c r="FK45" s="150"/>
      <c r="FL45" s="150"/>
      <c r="FM45" s="150"/>
      <c r="FN45" s="150"/>
      <c r="FO45" s="150"/>
      <c r="FP45" s="150"/>
      <c r="FQ45" s="150"/>
      <c r="FR45" s="150"/>
      <c r="FS45" s="150"/>
      <c r="FT45" s="150"/>
      <c r="FU45" s="150"/>
      <c r="FV45" s="150"/>
      <c r="FW45" s="150"/>
      <c r="FX45" s="150"/>
      <c r="FY45" s="150"/>
      <c r="FZ45" s="150"/>
      <c r="GA45" s="150"/>
      <c r="GB45" s="150"/>
      <c r="GC45" s="150"/>
      <c r="GD45" s="150"/>
      <c r="GE45" s="150"/>
      <c r="GF45" s="150"/>
      <c r="GG45" s="150"/>
      <c r="GH45" s="150"/>
      <c r="GI45" s="150"/>
      <c r="GJ45" s="150"/>
      <c r="GK45" s="150"/>
      <c r="GL45" s="150"/>
      <c r="GM45" s="150"/>
      <c r="GN45" s="150"/>
      <c r="GO45" s="150"/>
      <c r="GP45" s="150"/>
      <c r="GQ45" s="150"/>
      <c r="GR45" s="150"/>
      <c r="GS45" s="150"/>
      <c r="GT45" s="150"/>
      <c r="GU45" s="150"/>
      <c r="GV45" s="150"/>
      <c r="GW45" s="150"/>
      <c r="GX45" s="150"/>
      <c r="GY45" s="150"/>
      <c r="GZ45" s="150"/>
      <c r="HA45" s="150"/>
      <c r="HB45" s="150"/>
      <c r="HC45" s="150"/>
      <c r="HD45" s="150"/>
      <c r="HE45" s="150"/>
      <c r="HF45" s="150"/>
      <c r="HG45" s="150"/>
      <c r="HH45" s="150"/>
      <c r="HI45" s="150"/>
      <c r="HJ45" s="150"/>
      <c r="HK45" s="150"/>
      <c r="HL45" s="150"/>
      <c r="HM45" s="150"/>
      <c r="HN45" s="150"/>
      <c r="HO45" s="150"/>
      <c r="HP45" s="150"/>
      <c r="HQ45" s="150"/>
      <c r="HR45" s="150"/>
      <c r="HS45" s="150"/>
      <c r="HT45" s="150"/>
      <c r="HU45" s="150"/>
      <c r="HV45" s="150"/>
      <c r="HW45" s="150"/>
      <c r="HX45" s="150"/>
      <c r="HY45" s="150"/>
      <c r="HZ45" s="150"/>
      <c r="IA45" s="150"/>
      <c r="IB45" s="150"/>
      <c r="IC45" s="150"/>
      <c r="ID45" s="150"/>
      <c r="IE45" s="150"/>
      <c r="IF45" s="150"/>
    </row>
    <row r="46" spans="1:240" x14ac:dyDescent="0.3">
      <c r="B46" s="172">
        <v>5151</v>
      </c>
      <c r="C46" s="173"/>
      <c r="D46" s="220"/>
      <c r="E46" s="170"/>
      <c r="F46" s="170">
        <f t="shared" ref="F46" si="66">D46*E46</f>
        <v>0</v>
      </c>
      <c r="G46" s="247">
        <f t="shared" ref="G46" si="67">F46/12</f>
        <v>0</v>
      </c>
      <c r="H46" s="247">
        <f t="shared" ref="H46:R46" si="68">G46</f>
        <v>0</v>
      </c>
      <c r="I46" s="247">
        <f t="shared" si="68"/>
        <v>0</v>
      </c>
      <c r="J46" s="247">
        <f t="shared" si="68"/>
        <v>0</v>
      </c>
      <c r="K46" s="247">
        <f t="shared" si="68"/>
        <v>0</v>
      </c>
      <c r="L46" s="247">
        <f t="shared" si="68"/>
        <v>0</v>
      </c>
      <c r="M46" s="247">
        <f t="shared" si="68"/>
        <v>0</v>
      </c>
      <c r="N46" s="247">
        <f t="shared" si="68"/>
        <v>0</v>
      </c>
      <c r="O46" s="247">
        <f t="shared" si="68"/>
        <v>0</v>
      </c>
      <c r="P46" s="247">
        <f t="shared" si="68"/>
        <v>0</v>
      </c>
      <c r="Q46" s="247">
        <f t="shared" si="68"/>
        <v>0</v>
      </c>
      <c r="R46" s="247">
        <f t="shared" si="68"/>
        <v>0</v>
      </c>
      <c r="S46" s="219">
        <f t="shared" si="1"/>
        <v>0</v>
      </c>
    </row>
    <row r="47" spans="1:240" ht="14.25" thickBot="1" x14ac:dyDescent="0.35">
      <c r="B47" s="177">
        <v>5211</v>
      </c>
      <c r="C47" s="176" t="s">
        <v>229</v>
      </c>
      <c r="D47" s="222"/>
      <c r="E47" s="175"/>
      <c r="F47" s="174">
        <f t="shared" ref="F47:R47" si="69">SUM(F48:F48)</f>
        <v>0</v>
      </c>
      <c r="G47" s="174">
        <f t="shared" si="69"/>
        <v>0</v>
      </c>
      <c r="H47" s="174">
        <f t="shared" si="69"/>
        <v>0</v>
      </c>
      <c r="I47" s="174">
        <f t="shared" si="69"/>
        <v>0</v>
      </c>
      <c r="J47" s="174">
        <f t="shared" si="69"/>
        <v>0</v>
      </c>
      <c r="K47" s="174">
        <f t="shared" si="69"/>
        <v>0</v>
      </c>
      <c r="L47" s="174">
        <f t="shared" si="69"/>
        <v>0</v>
      </c>
      <c r="M47" s="174">
        <f t="shared" si="69"/>
        <v>0</v>
      </c>
      <c r="N47" s="174">
        <f t="shared" si="69"/>
        <v>0</v>
      </c>
      <c r="O47" s="174">
        <f t="shared" si="69"/>
        <v>0</v>
      </c>
      <c r="P47" s="174">
        <f t="shared" si="69"/>
        <v>0</v>
      </c>
      <c r="Q47" s="174">
        <f t="shared" si="69"/>
        <v>0</v>
      </c>
      <c r="R47" s="174">
        <f t="shared" si="69"/>
        <v>0</v>
      </c>
      <c r="S47" s="174">
        <f t="shared" si="1"/>
        <v>0</v>
      </c>
    </row>
    <row r="48" spans="1:240" x14ac:dyDescent="0.3">
      <c r="B48" s="172">
        <v>5211</v>
      </c>
      <c r="C48" s="173"/>
      <c r="D48" s="220"/>
      <c r="E48" s="170"/>
      <c r="F48" s="170">
        <f>D48*E48</f>
        <v>0</v>
      </c>
      <c r="G48" s="247">
        <f>F48/12</f>
        <v>0</v>
      </c>
      <c r="H48" s="247">
        <f>G48</f>
        <v>0</v>
      </c>
      <c r="I48" s="247">
        <f>H48</f>
        <v>0</v>
      </c>
      <c r="J48" s="247">
        <f t="shared" ref="J48:R48" si="70">I48</f>
        <v>0</v>
      </c>
      <c r="K48" s="247">
        <f t="shared" si="70"/>
        <v>0</v>
      </c>
      <c r="L48" s="247">
        <f t="shared" si="70"/>
        <v>0</v>
      </c>
      <c r="M48" s="247">
        <f t="shared" si="70"/>
        <v>0</v>
      </c>
      <c r="N48" s="247">
        <f t="shared" si="70"/>
        <v>0</v>
      </c>
      <c r="O48" s="247">
        <f t="shared" si="70"/>
        <v>0</v>
      </c>
      <c r="P48" s="247">
        <f t="shared" si="70"/>
        <v>0</v>
      </c>
      <c r="Q48" s="247">
        <f t="shared" si="70"/>
        <v>0</v>
      </c>
      <c r="R48" s="247">
        <f t="shared" si="70"/>
        <v>0</v>
      </c>
      <c r="S48" s="219">
        <f t="shared" si="1"/>
        <v>0</v>
      </c>
    </row>
    <row r="49" spans="1:240" ht="14.25" thickBot="1" x14ac:dyDescent="0.35">
      <c r="B49" s="177">
        <v>5231</v>
      </c>
      <c r="C49" s="176" t="s">
        <v>228</v>
      </c>
      <c r="D49" s="222"/>
      <c r="E49" s="175"/>
      <c r="F49" s="174">
        <f t="shared" ref="F49:R49" si="71">SUM(F50:F50)</f>
        <v>0</v>
      </c>
      <c r="G49" s="174">
        <f t="shared" si="71"/>
        <v>0</v>
      </c>
      <c r="H49" s="174">
        <f t="shared" si="71"/>
        <v>0</v>
      </c>
      <c r="I49" s="174">
        <f t="shared" si="71"/>
        <v>0</v>
      </c>
      <c r="J49" s="174">
        <f t="shared" si="71"/>
        <v>0</v>
      </c>
      <c r="K49" s="174">
        <f t="shared" si="71"/>
        <v>0</v>
      </c>
      <c r="L49" s="174">
        <f t="shared" si="71"/>
        <v>0</v>
      </c>
      <c r="M49" s="174">
        <f t="shared" si="71"/>
        <v>0</v>
      </c>
      <c r="N49" s="174">
        <f t="shared" si="71"/>
        <v>0</v>
      </c>
      <c r="O49" s="174">
        <f t="shared" si="71"/>
        <v>0</v>
      </c>
      <c r="P49" s="174">
        <f t="shared" si="71"/>
        <v>0</v>
      </c>
      <c r="Q49" s="174">
        <f t="shared" si="71"/>
        <v>0</v>
      </c>
      <c r="R49" s="174">
        <f t="shared" si="71"/>
        <v>0</v>
      </c>
      <c r="S49" s="174">
        <f t="shared" si="1"/>
        <v>0</v>
      </c>
    </row>
    <row r="50" spans="1:240" x14ac:dyDescent="0.3">
      <c r="B50" s="172">
        <v>5231</v>
      </c>
      <c r="C50" s="173"/>
      <c r="D50" s="220"/>
      <c r="E50" s="170"/>
      <c r="F50" s="170">
        <f>D50*E50</f>
        <v>0</v>
      </c>
      <c r="G50" s="247">
        <f>F50/12</f>
        <v>0</v>
      </c>
      <c r="H50" s="247">
        <f>G50</f>
        <v>0</v>
      </c>
      <c r="I50" s="247">
        <f>H50</f>
        <v>0</v>
      </c>
      <c r="J50" s="247">
        <f t="shared" ref="J50:R50" si="72">I50</f>
        <v>0</v>
      </c>
      <c r="K50" s="247">
        <f t="shared" si="72"/>
        <v>0</v>
      </c>
      <c r="L50" s="247">
        <f t="shared" si="72"/>
        <v>0</v>
      </c>
      <c r="M50" s="247">
        <f t="shared" si="72"/>
        <v>0</v>
      </c>
      <c r="N50" s="247">
        <f t="shared" si="72"/>
        <v>0</v>
      </c>
      <c r="O50" s="247">
        <f t="shared" si="72"/>
        <v>0</v>
      </c>
      <c r="P50" s="247">
        <f t="shared" si="72"/>
        <v>0</v>
      </c>
      <c r="Q50" s="247">
        <f t="shared" si="72"/>
        <v>0</v>
      </c>
      <c r="R50" s="247">
        <f t="shared" si="72"/>
        <v>0</v>
      </c>
      <c r="S50" s="219">
        <f t="shared" si="1"/>
        <v>0</v>
      </c>
    </row>
    <row r="51" spans="1:240" ht="14.25" thickBot="1" x14ac:dyDescent="0.35">
      <c r="B51" s="177">
        <v>5911</v>
      </c>
      <c r="C51" s="176" t="s">
        <v>227</v>
      </c>
      <c r="D51" s="222"/>
      <c r="E51" s="175"/>
      <c r="F51" s="174">
        <f t="shared" ref="F51:R51" si="73">SUM(F52:F52)</f>
        <v>0</v>
      </c>
      <c r="G51" s="174">
        <f t="shared" si="73"/>
        <v>0</v>
      </c>
      <c r="H51" s="174">
        <f t="shared" si="73"/>
        <v>0</v>
      </c>
      <c r="I51" s="174">
        <f t="shared" si="73"/>
        <v>0</v>
      </c>
      <c r="J51" s="174">
        <f t="shared" si="73"/>
        <v>0</v>
      </c>
      <c r="K51" s="174">
        <f t="shared" si="73"/>
        <v>0</v>
      </c>
      <c r="L51" s="174">
        <f t="shared" si="73"/>
        <v>0</v>
      </c>
      <c r="M51" s="174">
        <f t="shared" si="73"/>
        <v>0</v>
      </c>
      <c r="N51" s="174">
        <f t="shared" si="73"/>
        <v>0</v>
      </c>
      <c r="O51" s="174">
        <f t="shared" si="73"/>
        <v>0</v>
      </c>
      <c r="P51" s="174">
        <f t="shared" si="73"/>
        <v>0</v>
      </c>
      <c r="Q51" s="174">
        <f t="shared" si="73"/>
        <v>0</v>
      </c>
      <c r="R51" s="174">
        <f t="shared" si="73"/>
        <v>0</v>
      </c>
      <c r="S51" s="174">
        <f t="shared" si="1"/>
        <v>0</v>
      </c>
    </row>
    <row r="52" spans="1:240" x14ac:dyDescent="0.3">
      <c r="B52" s="172">
        <v>5911</v>
      </c>
      <c r="C52" s="173"/>
      <c r="D52" s="220"/>
      <c r="E52" s="170"/>
      <c r="F52" s="170">
        <f t="shared" ref="F52" si="74">D52*E52</f>
        <v>0</v>
      </c>
      <c r="G52" s="247">
        <f t="shared" ref="G52" si="75">F52/12</f>
        <v>0</v>
      </c>
      <c r="H52" s="247">
        <f t="shared" ref="H52:R52" si="76">G52</f>
        <v>0</v>
      </c>
      <c r="I52" s="247">
        <f t="shared" si="76"/>
        <v>0</v>
      </c>
      <c r="J52" s="247">
        <f t="shared" si="76"/>
        <v>0</v>
      </c>
      <c r="K52" s="247">
        <f t="shared" si="76"/>
        <v>0</v>
      </c>
      <c r="L52" s="247">
        <f t="shared" si="76"/>
        <v>0</v>
      </c>
      <c r="M52" s="247">
        <f t="shared" si="76"/>
        <v>0</v>
      </c>
      <c r="N52" s="247">
        <f t="shared" si="76"/>
        <v>0</v>
      </c>
      <c r="O52" s="247">
        <f t="shared" si="76"/>
        <v>0</v>
      </c>
      <c r="P52" s="247">
        <f t="shared" si="76"/>
        <v>0</v>
      </c>
      <c r="Q52" s="247">
        <f t="shared" si="76"/>
        <v>0</v>
      </c>
      <c r="R52" s="247">
        <f t="shared" si="76"/>
        <v>0</v>
      </c>
      <c r="S52" s="219">
        <f t="shared" si="1"/>
        <v>0</v>
      </c>
    </row>
    <row r="53" spans="1:240" s="159" customFormat="1" ht="14.25" thickBot="1" x14ac:dyDescent="0.35">
      <c r="A53" s="224"/>
      <c r="B53" s="246"/>
      <c r="C53" s="213" t="s">
        <v>173</v>
      </c>
      <c r="D53" s="245"/>
      <c r="E53" s="244"/>
      <c r="F53" s="162">
        <f t="shared" ref="F53:R53" si="77">+F9+F11+F13+F15+F17+F19+F21+F23+F25+F27+F29+F31+F33+F35+F37+F39+F41+F43+F45+F47+F49+F51</f>
        <v>0</v>
      </c>
      <c r="G53" s="162">
        <f t="shared" si="77"/>
        <v>0</v>
      </c>
      <c r="H53" s="162">
        <f t="shared" si="77"/>
        <v>0</v>
      </c>
      <c r="I53" s="162">
        <f t="shared" si="77"/>
        <v>0</v>
      </c>
      <c r="J53" s="162">
        <f t="shared" si="77"/>
        <v>0</v>
      </c>
      <c r="K53" s="162">
        <f t="shared" si="77"/>
        <v>0</v>
      </c>
      <c r="L53" s="162">
        <f t="shared" si="77"/>
        <v>0</v>
      </c>
      <c r="M53" s="162">
        <f t="shared" si="77"/>
        <v>0</v>
      </c>
      <c r="N53" s="162">
        <f t="shared" si="77"/>
        <v>0</v>
      </c>
      <c r="O53" s="162">
        <f t="shared" si="77"/>
        <v>0</v>
      </c>
      <c r="P53" s="162">
        <f t="shared" si="77"/>
        <v>0</v>
      </c>
      <c r="Q53" s="162">
        <f t="shared" si="77"/>
        <v>0</v>
      </c>
      <c r="R53" s="162">
        <f t="shared" si="77"/>
        <v>0</v>
      </c>
      <c r="S53" s="162">
        <f>SUM(G53:R53)</f>
        <v>0</v>
      </c>
      <c r="T53" s="243">
        <f>+F53-S53</f>
        <v>0</v>
      </c>
      <c r="U53" s="160"/>
      <c r="V53" s="160"/>
      <c r="W53" s="160"/>
      <c r="X53" s="160"/>
      <c r="Y53" s="160"/>
      <c r="Z53" s="160"/>
      <c r="AA53" s="160"/>
      <c r="AB53" s="160"/>
      <c r="AC53" s="160"/>
      <c r="AD53" s="160"/>
      <c r="AE53" s="160"/>
      <c r="AF53" s="160"/>
      <c r="AG53" s="160"/>
      <c r="AH53" s="160"/>
      <c r="AI53" s="160"/>
      <c r="AJ53" s="160"/>
      <c r="AK53" s="160"/>
      <c r="AL53" s="160"/>
      <c r="AM53" s="160"/>
      <c r="AN53" s="160"/>
      <c r="AO53" s="160"/>
      <c r="AP53" s="160"/>
      <c r="AQ53" s="160"/>
      <c r="AR53" s="160"/>
      <c r="AS53" s="160"/>
      <c r="AT53" s="160"/>
      <c r="AU53" s="160"/>
      <c r="AV53" s="160"/>
      <c r="AW53" s="160"/>
      <c r="AX53" s="160"/>
      <c r="AY53" s="160"/>
      <c r="AZ53" s="160"/>
      <c r="BA53" s="160"/>
      <c r="BB53" s="160"/>
      <c r="BC53" s="160"/>
      <c r="BD53" s="160"/>
      <c r="BE53" s="160"/>
      <c r="BF53" s="160"/>
      <c r="BG53" s="160"/>
      <c r="BH53" s="160"/>
      <c r="BI53" s="160"/>
      <c r="BJ53" s="160"/>
      <c r="BK53" s="160"/>
      <c r="BL53" s="160"/>
      <c r="BM53" s="160"/>
      <c r="BN53" s="160"/>
      <c r="BO53" s="160"/>
      <c r="BP53" s="160"/>
      <c r="BQ53" s="160"/>
      <c r="BR53" s="160"/>
      <c r="BS53" s="160"/>
      <c r="BT53" s="160"/>
      <c r="BU53" s="160"/>
      <c r="BV53" s="160"/>
      <c r="BW53" s="160"/>
      <c r="BX53" s="160"/>
      <c r="BY53" s="160"/>
      <c r="BZ53" s="160"/>
      <c r="CA53" s="160"/>
      <c r="CB53" s="160"/>
      <c r="CC53" s="160"/>
      <c r="CD53" s="160"/>
      <c r="CE53" s="160"/>
      <c r="CF53" s="160"/>
      <c r="CG53" s="160"/>
      <c r="CH53" s="160"/>
      <c r="CI53" s="160"/>
      <c r="CJ53" s="160"/>
      <c r="CK53" s="160"/>
      <c r="CL53" s="160"/>
      <c r="CM53" s="160"/>
      <c r="CN53" s="160"/>
      <c r="CO53" s="160"/>
      <c r="CP53" s="160"/>
      <c r="CQ53" s="160"/>
      <c r="CR53" s="160"/>
      <c r="CS53" s="160"/>
      <c r="CT53" s="160"/>
      <c r="CU53" s="160"/>
      <c r="CV53" s="160"/>
      <c r="CW53" s="160"/>
      <c r="CX53" s="160"/>
      <c r="CY53" s="160"/>
      <c r="CZ53" s="160"/>
      <c r="DA53" s="160"/>
      <c r="DB53" s="160"/>
      <c r="DC53" s="160"/>
      <c r="DD53" s="160"/>
      <c r="DE53" s="160"/>
      <c r="DF53" s="160"/>
      <c r="DG53" s="160"/>
      <c r="DH53" s="160"/>
      <c r="DI53" s="160"/>
      <c r="DJ53" s="160"/>
      <c r="DK53" s="160"/>
      <c r="DL53" s="160"/>
      <c r="DM53" s="160"/>
      <c r="DN53" s="160"/>
      <c r="DO53" s="160"/>
      <c r="DP53" s="160"/>
      <c r="DQ53" s="160"/>
      <c r="DR53" s="160"/>
      <c r="DS53" s="160"/>
      <c r="DT53" s="160"/>
      <c r="DU53" s="160"/>
      <c r="DV53" s="160"/>
      <c r="DW53" s="160"/>
      <c r="DX53" s="160"/>
      <c r="DY53" s="160"/>
      <c r="DZ53" s="160"/>
      <c r="EA53" s="160"/>
      <c r="EB53" s="160"/>
      <c r="EC53" s="160"/>
      <c r="ED53" s="160"/>
      <c r="EE53" s="160"/>
      <c r="EF53" s="160"/>
      <c r="EG53" s="160"/>
      <c r="EH53" s="160"/>
      <c r="EI53" s="160"/>
      <c r="EJ53" s="160"/>
      <c r="EK53" s="160"/>
      <c r="EL53" s="160"/>
      <c r="EM53" s="160"/>
      <c r="EN53" s="160"/>
      <c r="EO53" s="160"/>
      <c r="EP53" s="160"/>
      <c r="EQ53" s="160"/>
      <c r="ER53" s="160"/>
      <c r="ES53" s="160"/>
      <c r="ET53" s="160"/>
      <c r="EU53" s="160"/>
      <c r="EV53" s="160"/>
      <c r="EW53" s="160"/>
      <c r="EX53" s="160"/>
      <c r="EY53" s="160"/>
      <c r="EZ53" s="160"/>
      <c r="FA53" s="160"/>
      <c r="FB53" s="160"/>
      <c r="FC53" s="160"/>
      <c r="FD53" s="160"/>
      <c r="FE53" s="160"/>
      <c r="FF53" s="160"/>
      <c r="FG53" s="160"/>
      <c r="FH53" s="160"/>
      <c r="FI53" s="160"/>
      <c r="FJ53" s="160"/>
      <c r="FK53" s="160"/>
      <c r="FL53" s="160"/>
      <c r="FM53" s="160"/>
      <c r="FN53" s="160"/>
      <c r="FO53" s="160"/>
      <c r="FP53" s="160"/>
      <c r="FQ53" s="160"/>
      <c r="FR53" s="160"/>
      <c r="FS53" s="160"/>
      <c r="FT53" s="160"/>
      <c r="FU53" s="160"/>
      <c r="FV53" s="160"/>
      <c r="FW53" s="160"/>
      <c r="FX53" s="160"/>
      <c r="FY53" s="160"/>
      <c r="FZ53" s="160"/>
      <c r="GA53" s="160"/>
      <c r="GB53" s="160"/>
      <c r="GC53" s="160"/>
      <c r="GD53" s="160"/>
      <c r="GE53" s="160"/>
      <c r="GF53" s="160"/>
      <c r="GG53" s="160"/>
      <c r="GH53" s="160"/>
      <c r="GI53" s="160"/>
      <c r="GJ53" s="160"/>
      <c r="GK53" s="160"/>
      <c r="GL53" s="160"/>
      <c r="GM53" s="160"/>
      <c r="GN53" s="160"/>
      <c r="GO53" s="160"/>
      <c r="GP53" s="160"/>
      <c r="GQ53" s="160"/>
      <c r="GR53" s="160"/>
      <c r="GS53" s="160"/>
      <c r="GT53" s="160"/>
      <c r="GU53" s="160"/>
      <c r="GV53" s="160"/>
      <c r="GW53" s="160"/>
      <c r="GX53" s="160"/>
      <c r="GY53" s="160"/>
      <c r="GZ53" s="160"/>
      <c r="HA53" s="160"/>
      <c r="HB53" s="160"/>
      <c r="HC53" s="160"/>
      <c r="HD53" s="160"/>
      <c r="HE53" s="160"/>
      <c r="HF53" s="160"/>
      <c r="HG53" s="160"/>
      <c r="HH53" s="160"/>
      <c r="HI53" s="160"/>
      <c r="HJ53" s="160"/>
      <c r="HK53" s="160"/>
      <c r="HL53" s="160"/>
      <c r="HM53" s="160"/>
      <c r="HN53" s="160"/>
      <c r="HO53" s="160"/>
      <c r="HP53" s="160"/>
      <c r="HQ53" s="160"/>
      <c r="HR53" s="160"/>
      <c r="HS53" s="160"/>
      <c r="HT53" s="160"/>
      <c r="HU53" s="160"/>
      <c r="HV53" s="160"/>
      <c r="HW53" s="160"/>
      <c r="HX53" s="160"/>
      <c r="HY53" s="160"/>
      <c r="HZ53" s="160"/>
      <c r="IA53" s="160"/>
      <c r="IB53" s="160"/>
      <c r="IC53" s="160"/>
      <c r="ID53" s="160"/>
      <c r="IE53" s="160"/>
      <c r="IF53" s="160"/>
    </row>
    <row r="54" spans="1:240" ht="14.25" thickTop="1" x14ac:dyDescent="0.3">
      <c r="C54" s="155" t="s">
        <v>171</v>
      </c>
    </row>
    <row r="55" spans="1:240" s="234" customFormat="1" x14ac:dyDescent="0.3">
      <c r="A55" s="241"/>
      <c r="B55" s="240"/>
      <c r="C55" s="256" t="s">
        <v>226</v>
      </c>
      <c r="D55" s="239"/>
      <c r="E55" s="238"/>
      <c r="F55" s="238"/>
      <c r="G55" s="237"/>
      <c r="H55" s="237"/>
      <c r="I55" s="237"/>
      <c r="J55" s="237"/>
      <c r="K55" s="237"/>
      <c r="L55" s="237"/>
      <c r="M55" s="237"/>
      <c r="N55" s="237"/>
      <c r="O55" s="237"/>
      <c r="P55" s="237"/>
      <c r="Q55" s="237"/>
      <c r="R55" s="237"/>
      <c r="S55" s="237"/>
      <c r="T55" s="236"/>
      <c r="U55" s="235"/>
      <c r="V55" s="235"/>
      <c r="W55" s="235"/>
      <c r="X55" s="235"/>
      <c r="Y55" s="235"/>
      <c r="Z55" s="235"/>
      <c r="AA55" s="235"/>
      <c r="AB55" s="235"/>
      <c r="AC55" s="235"/>
      <c r="AD55" s="235"/>
      <c r="AE55" s="235"/>
      <c r="AF55" s="235"/>
      <c r="AG55" s="235"/>
      <c r="AH55" s="235"/>
      <c r="AI55" s="235"/>
      <c r="AJ55" s="235"/>
      <c r="AK55" s="235"/>
      <c r="AL55" s="235"/>
      <c r="AM55" s="235"/>
      <c r="AN55" s="235"/>
      <c r="AO55" s="235"/>
      <c r="AP55" s="235"/>
      <c r="AQ55" s="235"/>
      <c r="AR55" s="235"/>
      <c r="AS55" s="235"/>
      <c r="AT55" s="235"/>
      <c r="AU55" s="235"/>
      <c r="AV55" s="235"/>
      <c r="AW55" s="235"/>
      <c r="AX55" s="235"/>
      <c r="AY55" s="235"/>
      <c r="AZ55" s="235"/>
      <c r="BA55" s="235"/>
      <c r="BB55" s="235"/>
      <c r="BC55" s="235"/>
      <c r="BD55" s="235"/>
      <c r="BE55" s="235"/>
      <c r="BF55" s="235"/>
      <c r="BG55" s="235"/>
      <c r="BH55" s="235"/>
      <c r="BI55" s="235"/>
      <c r="BJ55" s="235"/>
      <c r="BK55" s="235"/>
      <c r="BL55" s="235"/>
      <c r="BM55" s="235"/>
      <c r="BN55" s="235"/>
      <c r="BO55" s="235"/>
      <c r="BP55" s="235"/>
      <c r="BQ55" s="235"/>
      <c r="BR55" s="235"/>
      <c r="BS55" s="235"/>
      <c r="BT55" s="235"/>
      <c r="BU55" s="235"/>
      <c r="BV55" s="235"/>
      <c r="BW55" s="235"/>
      <c r="BX55" s="235"/>
      <c r="BY55" s="235"/>
      <c r="BZ55" s="235"/>
      <c r="CA55" s="235"/>
      <c r="CB55" s="235"/>
      <c r="CC55" s="235"/>
      <c r="CD55" s="235"/>
      <c r="CE55" s="235"/>
      <c r="CF55" s="235"/>
      <c r="CG55" s="235"/>
      <c r="CH55" s="235"/>
      <c r="CI55" s="235"/>
      <c r="CJ55" s="235"/>
      <c r="CK55" s="235"/>
      <c r="CL55" s="235"/>
      <c r="CM55" s="235"/>
      <c r="CN55" s="235"/>
      <c r="CO55" s="235"/>
      <c r="CP55" s="235"/>
      <c r="CQ55" s="235"/>
      <c r="CR55" s="235"/>
      <c r="CS55" s="235"/>
      <c r="CT55" s="235"/>
      <c r="CU55" s="235"/>
      <c r="CV55" s="235"/>
      <c r="CW55" s="235"/>
      <c r="CX55" s="235"/>
      <c r="CY55" s="235"/>
      <c r="CZ55" s="235"/>
      <c r="DA55" s="235"/>
      <c r="DB55" s="235"/>
      <c r="DC55" s="235"/>
      <c r="DD55" s="235"/>
      <c r="DE55" s="235"/>
      <c r="DF55" s="235"/>
      <c r="DG55" s="235"/>
      <c r="DH55" s="235"/>
      <c r="DI55" s="235"/>
      <c r="DJ55" s="235"/>
      <c r="DK55" s="235"/>
      <c r="DL55" s="235"/>
      <c r="DM55" s="235"/>
      <c r="DN55" s="235"/>
      <c r="DO55" s="235"/>
      <c r="DP55" s="235"/>
      <c r="DQ55" s="235"/>
      <c r="DR55" s="235"/>
      <c r="DS55" s="235"/>
      <c r="DT55" s="235"/>
      <c r="DU55" s="235"/>
      <c r="DV55" s="235"/>
      <c r="DW55" s="235"/>
      <c r="DX55" s="235"/>
      <c r="DY55" s="235"/>
      <c r="DZ55" s="235"/>
      <c r="EA55" s="235"/>
      <c r="EB55" s="235"/>
      <c r="EC55" s="235"/>
      <c r="ED55" s="235"/>
      <c r="EE55" s="235"/>
      <c r="EF55" s="235"/>
      <c r="EG55" s="235"/>
      <c r="EH55" s="235"/>
      <c r="EI55" s="235"/>
      <c r="EJ55" s="235"/>
      <c r="EK55" s="235"/>
      <c r="EL55" s="235"/>
      <c r="EM55" s="235"/>
      <c r="EN55" s="235"/>
      <c r="EO55" s="235"/>
      <c r="EP55" s="235"/>
      <c r="EQ55" s="235"/>
      <c r="ER55" s="235"/>
      <c r="ES55" s="235"/>
      <c r="ET55" s="235"/>
      <c r="EU55" s="235"/>
      <c r="EV55" s="235"/>
      <c r="EW55" s="235"/>
      <c r="EX55" s="235"/>
      <c r="EY55" s="235"/>
      <c r="EZ55" s="235"/>
      <c r="FA55" s="235"/>
      <c r="FB55" s="235"/>
      <c r="FC55" s="235"/>
      <c r="FD55" s="235"/>
      <c r="FE55" s="235"/>
      <c r="FF55" s="235"/>
      <c r="FG55" s="235"/>
      <c r="FH55" s="235"/>
      <c r="FI55" s="235"/>
      <c r="FJ55" s="235"/>
      <c r="FK55" s="235"/>
      <c r="FL55" s="235"/>
      <c r="FM55" s="235"/>
      <c r="FN55" s="235"/>
      <c r="FO55" s="235"/>
      <c r="FP55" s="235"/>
      <c r="FQ55" s="235"/>
      <c r="FR55" s="235"/>
      <c r="FS55" s="235"/>
      <c r="FT55" s="235"/>
      <c r="FU55" s="235"/>
      <c r="FV55" s="235"/>
      <c r="FW55" s="235"/>
      <c r="FX55" s="235"/>
      <c r="FY55" s="235"/>
      <c r="FZ55" s="235"/>
      <c r="GA55" s="235"/>
      <c r="GB55" s="235"/>
      <c r="GC55" s="235"/>
      <c r="GD55" s="235"/>
      <c r="GE55" s="235"/>
      <c r="GF55" s="235"/>
      <c r="GG55" s="235"/>
      <c r="GH55" s="235"/>
      <c r="GI55" s="235"/>
      <c r="GJ55" s="235"/>
      <c r="GK55" s="235"/>
      <c r="GL55" s="235"/>
      <c r="GM55" s="235"/>
      <c r="GN55" s="235"/>
      <c r="GO55" s="235"/>
      <c r="GP55" s="235"/>
      <c r="GQ55" s="235"/>
      <c r="GR55" s="235"/>
      <c r="GS55" s="235"/>
      <c r="GT55" s="235"/>
      <c r="GU55" s="235"/>
      <c r="GV55" s="235"/>
      <c r="GW55" s="235"/>
      <c r="GX55" s="235"/>
      <c r="GY55" s="235"/>
      <c r="GZ55" s="235"/>
      <c r="HA55" s="235"/>
      <c r="HB55" s="235"/>
      <c r="HC55" s="235"/>
      <c r="HD55" s="235"/>
      <c r="HE55" s="235"/>
      <c r="HF55" s="235"/>
      <c r="HG55" s="235"/>
      <c r="HH55" s="235"/>
      <c r="HI55" s="235"/>
      <c r="HJ55" s="235"/>
      <c r="HK55" s="235"/>
      <c r="HL55" s="235"/>
      <c r="HM55" s="235"/>
      <c r="HN55" s="235"/>
      <c r="HO55" s="235"/>
      <c r="HP55" s="235"/>
      <c r="HQ55" s="235"/>
      <c r="HR55" s="235"/>
      <c r="HS55" s="235"/>
      <c r="HT55" s="235"/>
      <c r="HU55" s="235"/>
      <c r="HV55" s="235"/>
      <c r="HW55" s="235"/>
      <c r="HX55" s="235"/>
      <c r="HY55" s="235"/>
      <c r="HZ55" s="235"/>
      <c r="IA55" s="235"/>
      <c r="IB55" s="235"/>
      <c r="IC55" s="235"/>
      <c r="ID55" s="235"/>
      <c r="IE55" s="235"/>
      <c r="IF55" s="235"/>
    </row>
    <row r="56" spans="1:240" s="234" customFormat="1" x14ac:dyDescent="0.3">
      <c r="A56" s="241"/>
      <c r="B56" s="240"/>
      <c r="C56" s="240"/>
      <c r="D56" s="239"/>
      <c r="E56" s="238"/>
      <c r="F56" s="238"/>
      <c r="G56" s="237"/>
      <c r="H56" s="237"/>
      <c r="I56" s="237"/>
      <c r="J56" s="237"/>
      <c r="K56" s="237"/>
      <c r="L56" s="237"/>
      <c r="M56" s="237"/>
      <c r="N56" s="237"/>
      <c r="O56" s="237"/>
      <c r="P56" s="237"/>
      <c r="Q56" s="237"/>
      <c r="R56" s="237"/>
      <c r="S56" s="237"/>
      <c r="T56" s="236"/>
      <c r="U56" s="235"/>
      <c r="V56" s="235"/>
      <c r="W56" s="235"/>
      <c r="X56" s="235"/>
      <c r="Y56" s="235"/>
      <c r="Z56" s="235"/>
      <c r="AA56" s="235"/>
      <c r="AB56" s="235"/>
      <c r="AC56" s="235"/>
      <c r="AD56" s="235"/>
      <c r="AE56" s="235"/>
      <c r="AF56" s="235"/>
      <c r="AG56" s="235"/>
      <c r="AH56" s="235"/>
      <c r="AI56" s="235"/>
      <c r="AJ56" s="235"/>
      <c r="AK56" s="235"/>
      <c r="AL56" s="235"/>
      <c r="AM56" s="235"/>
      <c r="AN56" s="235"/>
      <c r="AO56" s="235"/>
      <c r="AP56" s="235"/>
      <c r="AQ56" s="235"/>
      <c r="AR56" s="235"/>
      <c r="AS56" s="235"/>
      <c r="AT56" s="235"/>
      <c r="AU56" s="235"/>
      <c r="AV56" s="235"/>
      <c r="AW56" s="235"/>
      <c r="AX56" s="235"/>
      <c r="AY56" s="235"/>
      <c r="AZ56" s="235"/>
      <c r="BA56" s="235"/>
      <c r="BB56" s="235"/>
      <c r="BC56" s="235"/>
      <c r="BD56" s="235"/>
      <c r="BE56" s="235"/>
      <c r="BF56" s="235"/>
      <c r="BG56" s="235"/>
      <c r="BH56" s="235"/>
      <c r="BI56" s="235"/>
      <c r="BJ56" s="235"/>
      <c r="BK56" s="235"/>
      <c r="BL56" s="235"/>
      <c r="BM56" s="235"/>
      <c r="BN56" s="235"/>
      <c r="BO56" s="235"/>
      <c r="BP56" s="235"/>
      <c r="BQ56" s="235"/>
      <c r="BR56" s="235"/>
      <c r="BS56" s="235"/>
      <c r="BT56" s="235"/>
      <c r="BU56" s="235"/>
      <c r="BV56" s="235"/>
      <c r="BW56" s="235"/>
      <c r="BX56" s="235"/>
      <c r="BY56" s="235"/>
      <c r="BZ56" s="235"/>
      <c r="CA56" s="235"/>
      <c r="CB56" s="235"/>
      <c r="CC56" s="235"/>
      <c r="CD56" s="235"/>
      <c r="CE56" s="235"/>
      <c r="CF56" s="235"/>
      <c r="CG56" s="235"/>
      <c r="CH56" s="235"/>
      <c r="CI56" s="235"/>
      <c r="CJ56" s="235"/>
      <c r="CK56" s="235"/>
      <c r="CL56" s="235"/>
      <c r="CM56" s="235"/>
      <c r="CN56" s="235"/>
      <c r="CO56" s="235"/>
      <c r="CP56" s="235"/>
      <c r="CQ56" s="235"/>
      <c r="CR56" s="235"/>
      <c r="CS56" s="235"/>
      <c r="CT56" s="235"/>
      <c r="CU56" s="235"/>
      <c r="CV56" s="235"/>
      <c r="CW56" s="235"/>
      <c r="CX56" s="235"/>
      <c r="CY56" s="235"/>
      <c r="CZ56" s="235"/>
      <c r="DA56" s="235"/>
      <c r="DB56" s="235"/>
      <c r="DC56" s="235"/>
      <c r="DD56" s="235"/>
      <c r="DE56" s="235"/>
      <c r="DF56" s="235"/>
      <c r="DG56" s="235"/>
      <c r="DH56" s="235"/>
      <c r="DI56" s="235"/>
      <c r="DJ56" s="235"/>
      <c r="DK56" s="235"/>
      <c r="DL56" s="235"/>
      <c r="DM56" s="235"/>
      <c r="DN56" s="235"/>
      <c r="DO56" s="235"/>
      <c r="DP56" s="235"/>
      <c r="DQ56" s="235"/>
      <c r="DR56" s="235"/>
      <c r="DS56" s="235"/>
      <c r="DT56" s="235"/>
      <c r="DU56" s="235"/>
      <c r="DV56" s="235"/>
      <c r="DW56" s="235"/>
      <c r="DX56" s="235"/>
      <c r="DY56" s="235"/>
      <c r="DZ56" s="235"/>
      <c r="EA56" s="235"/>
      <c r="EB56" s="235"/>
      <c r="EC56" s="235"/>
      <c r="ED56" s="235"/>
      <c r="EE56" s="235"/>
      <c r="EF56" s="235"/>
      <c r="EG56" s="235"/>
      <c r="EH56" s="235"/>
      <c r="EI56" s="235"/>
      <c r="EJ56" s="235"/>
      <c r="EK56" s="235"/>
      <c r="EL56" s="235"/>
      <c r="EM56" s="235"/>
      <c r="EN56" s="235"/>
      <c r="EO56" s="235"/>
      <c r="EP56" s="235"/>
      <c r="EQ56" s="235"/>
      <c r="ER56" s="235"/>
      <c r="ES56" s="235"/>
      <c r="ET56" s="235"/>
      <c r="EU56" s="235"/>
      <c r="EV56" s="235"/>
      <c r="EW56" s="235"/>
      <c r="EX56" s="235"/>
      <c r="EY56" s="235"/>
      <c r="EZ56" s="235"/>
      <c r="FA56" s="235"/>
      <c r="FB56" s="235"/>
      <c r="FC56" s="235"/>
      <c r="FD56" s="235"/>
      <c r="FE56" s="235"/>
      <c r="FF56" s="235"/>
      <c r="FG56" s="235"/>
      <c r="FH56" s="235"/>
      <c r="FI56" s="235"/>
      <c r="FJ56" s="235"/>
      <c r="FK56" s="235"/>
      <c r="FL56" s="235"/>
      <c r="FM56" s="235"/>
      <c r="FN56" s="235"/>
      <c r="FO56" s="235"/>
      <c r="FP56" s="235"/>
      <c r="FQ56" s="235"/>
      <c r="FR56" s="235"/>
      <c r="FS56" s="235"/>
      <c r="FT56" s="235"/>
      <c r="FU56" s="235"/>
      <c r="FV56" s="235"/>
      <c r="FW56" s="235"/>
      <c r="FX56" s="235"/>
      <c r="FY56" s="235"/>
      <c r="FZ56" s="235"/>
      <c r="GA56" s="235"/>
      <c r="GB56" s="235"/>
      <c r="GC56" s="235"/>
      <c r="GD56" s="235"/>
      <c r="GE56" s="235"/>
      <c r="GF56" s="235"/>
      <c r="GG56" s="235"/>
      <c r="GH56" s="235"/>
      <c r="GI56" s="235"/>
      <c r="GJ56" s="235"/>
      <c r="GK56" s="235"/>
      <c r="GL56" s="235"/>
      <c r="GM56" s="235"/>
      <c r="GN56" s="235"/>
      <c r="GO56" s="235"/>
      <c r="GP56" s="235"/>
      <c r="GQ56" s="235"/>
      <c r="GR56" s="235"/>
      <c r="GS56" s="235"/>
      <c r="GT56" s="235"/>
      <c r="GU56" s="235"/>
      <c r="GV56" s="235"/>
      <c r="GW56" s="235"/>
      <c r="GX56" s="235"/>
      <c r="GY56" s="235"/>
      <c r="GZ56" s="235"/>
      <c r="HA56" s="235"/>
      <c r="HB56" s="235"/>
      <c r="HC56" s="235"/>
      <c r="HD56" s="235"/>
      <c r="HE56" s="235"/>
      <c r="HF56" s="235"/>
      <c r="HG56" s="235"/>
      <c r="HH56" s="235"/>
      <c r="HI56" s="235"/>
      <c r="HJ56" s="235"/>
      <c r="HK56" s="235"/>
      <c r="HL56" s="235"/>
      <c r="HM56" s="235"/>
      <c r="HN56" s="235"/>
      <c r="HO56" s="235"/>
      <c r="HP56" s="235"/>
      <c r="HQ56" s="235"/>
      <c r="HR56" s="235"/>
      <c r="HS56" s="235"/>
      <c r="HT56" s="235"/>
      <c r="HU56" s="235"/>
      <c r="HV56" s="235"/>
      <c r="HW56" s="235"/>
      <c r="HX56" s="235"/>
      <c r="HY56" s="235"/>
      <c r="HZ56" s="235"/>
      <c r="IA56" s="235"/>
      <c r="IB56" s="235"/>
      <c r="IC56" s="235"/>
      <c r="ID56" s="235"/>
      <c r="IE56" s="235"/>
      <c r="IF56" s="235"/>
    </row>
    <row r="57" spans="1:240" s="234" customFormat="1" x14ac:dyDescent="0.3">
      <c r="A57" s="241"/>
      <c r="B57" s="240"/>
      <c r="C57" s="240"/>
      <c r="D57" s="239"/>
      <c r="E57" s="238"/>
      <c r="F57" s="238"/>
      <c r="G57" s="237"/>
      <c r="H57" s="237"/>
      <c r="I57" s="237"/>
      <c r="J57" s="237"/>
      <c r="K57" s="237"/>
      <c r="L57" s="237"/>
      <c r="M57" s="237"/>
      <c r="N57" s="237"/>
      <c r="O57" s="237"/>
      <c r="P57" s="237"/>
      <c r="Q57" s="237"/>
      <c r="R57" s="237"/>
      <c r="S57" s="237"/>
      <c r="T57" s="236"/>
      <c r="U57" s="235"/>
      <c r="V57" s="235"/>
      <c r="W57" s="235"/>
      <c r="X57" s="235"/>
      <c r="Y57" s="235"/>
      <c r="Z57" s="235"/>
      <c r="AA57" s="235"/>
      <c r="AB57" s="235"/>
      <c r="AC57" s="235"/>
      <c r="AD57" s="235"/>
      <c r="AE57" s="235"/>
      <c r="AF57" s="235"/>
      <c r="AG57" s="235"/>
      <c r="AH57" s="235"/>
      <c r="AI57" s="235"/>
      <c r="AJ57" s="235"/>
      <c r="AK57" s="235"/>
      <c r="AL57" s="235"/>
      <c r="AM57" s="235"/>
      <c r="AN57" s="235"/>
      <c r="AO57" s="235"/>
      <c r="AP57" s="235"/>
      <c r="AQ57" s="235"/>
      <c r="AR57" s="235"/>
      <c r="AS57" s="235"/>
      <c r="AT57" s="235"/>
      <c r="AU57" s="235"/>
      <c r="AV57" s="235"/>
      <c r="AW57" s="235"/>
      <c r="AX57" s="235"/>
      <c r="AY57" s="235"/>
      <c r="AZ57" s="235"/>
      <c r="BA57" s="235"/>
      <c r="BB57" s="235"/>
      <c r="BC57" s="235"/>
      <c r="BD57" s="235"/>
      <c r="BE57" s="235"/>
      <c r="BF57" s="235"/>
      <c r="BG57" s="235"/>
      <c r="BH57" s="235"/>
      <c r="BI57" s="235"/>
      <c r="BJ57" s="235"/>
      <c r="BK57" s="235"/>
      <c r="BL57" s="235"/>
      <c r="BM57" s="235"/>
      <c r="BN57" s="235"/>
      <c r="BO57" s="235"/>
      <c r="BP57" s="235"/>
      <c r="BQ57" s="235"/>
      <c r="BR57" s="235"/>
      <c r="BS57" s="235"/>
      <c r="BT57" s="235"/>
      <c r="BU57" s="235"/>
      <c r="BV57" s="235"/>
      <c r="BW57" s="235"/>
      <c r="BX57" s="235"/>
      <c r="BY57" s="235"/>
      <c r="BZ57" s="235"/>
      <c r="CA57" s="235"/>
      <c r="CB57" s="235"/>
      <c r="CC57" s="235"/>
      <c r="CD57" s="235"/>
      <c r="CE57" s="235"/>
      <c r="CF57" s="235"/>
      <c r="CG57" s="235"/>
      <c r="CH57" s="235"/>
      <c r="CI57" s="235"/>
      <c r="CJ57" s="235"/>
      <c r="CK57" s="235"/>
      <c r="CL57" s="235"/>
      <c r="CM57" s="235"/>
      <c r="CN57" s="235"/>
      <c r="CO57" s="235"/>
      <c r="CP57" s="235"/>
      <c r="CQ57" s="235"/>
      <c r="CR57" s="235"/>
      <c r="CS57" s="235"/>
      <c r="CT57" s="235"/>
      <c r="CU57" s="235"/>
      <c r="CV57" s="235"/>
      <c r="CW57" s="235"/>
      <c r="CX57" s="235"/>
      <c r="CY57" s="235"/>
      <c r="CZ57" s="235"/>
      <c r="DA57" s="235"/>
      <c r="DB57" s="235"/>
      <c r="DC57" s="235"/>
      <c r="DD57" s="235"/>
      <c r="DE57" s="235"/>
      <c r="DF57" s="235"/>
      <c r="DG57" s="235"/>
      <c r="DH57" s="235"/>
      <c r="DI57" s="235"/>
      <c r="DJ57" s="235"/>
      <c r="DK57" s="235"/>
      <c r="DL57" s="235"/>
      <c r="DM57" s="235"/>
      <c r="DN57" s="235"/>
      <c r="DO57" s="235"/>
      <c r="DP57" s="235"/>
      <c r="DQ57" s="235"/>
      <c r="DR57" s="235"/>
      <c r="DS57" s="235"/>
      <c r="DT57" s="235"/>
      <c r="DU57" s="235"/>
      <c r="DV57" s="235"/>
      <c r="DW57" s="235"/>
      <c r="DX57" s="235"/>
      <c r="DY57" s="235"/>
      <c r="DZ57" s="235"/>
      <c r="EA57" s="235"/>
      <c r="EB57" s="235"/>
      <c r="EC57" s="235"/>
      <c r="ED57" s="235"/>
      <c r="EE57" s="235"/>
      <c r="EF57" s="235"/>
      <c r="EG57" s="235"/>
      <c r="EH57" s="235"/>
      <c r="EI57" s="235"/>
      <c r="EJ57" s="235"/>
      <c r="EK57" s="235"/>
      <c r="EL57" s="235"/>
      <c r="EM57" s="235"/>
      <c r="EN57" s="235"/>
      <c r="EO57" s="235"/>
      <c r="EP57" s="235"/>
      <c r="EQ57" s="235"/>
      <c r="ER57" s="235"/>
      <c r="ES57" s="235"/>
      <c r="ET57" s="235"/>
      <c r="EU57" s="235"/>
      <c r="EV57" s="235"/>
      <c r="EW57" s="235"/>
      <c r="EX57" s="235"/>
      <c r="EY57" s="235"/>
      <c r="EZ57" s="235"/>
      <c r="FA57" s="235"/>
      <c r="FB57" s="235"/>
      <c r="FC57" s="235"/>
      <c r="FD57" s="235"/>
      <c r="FE57" s="235"/>
      <c r="FF57" s="235"/>
      <c r="FG57" s="235"/>
      <c r="FH57" s="235"/>
      <c r="FI57" s="235"/>
      <c r="FJ57" s="235"/>
      <c r="FK57" s="235"/>
      <c r="FL57" s="235"/>
      <c r="FM57" s="235"/>
      <c r="FN57" s="235"/>
      <c r="FO57" s="235"/>
      <c r="FP57" s="235"/>
      <c r="FQ57" s="235"/>
      <c r="FR57" s="235"/>
      <c r="FS57" s="235"/>
      <c r="FT57" s="235"/>
      <c r="FU57" s="235"/>
      <c r="FV57" s="235"/>
      <c r="FW57" s="235"/>
      <c r="FX57" s="235"/>
      <c r="FY57" s="235"/>
      <c r="FZ57" s="235"/>
      <c r="GA57" s="235"/>
      <c r="GB57" s="235"/>
      <c r="GC57" s="235"/>
      <c r="GD57" s="235"/>
      <c r="GE57" s="235"/>
      <c r="GF57" s="235"/>
      <c r="GG57" s="235"/>
      <c r="GH57" s="235"/>
      <c r="GI57" s="235"/>
      <c r="GJ57" s="235"/>
      <c r="GK57" s="235"/>
      <c r="GL57" s="235"/>
      <c r="GM57" s="235"/>
      <c r="GN57" s="235"/>
      <c r="GO57" s="235"/>
      <c r="GP57" s="235"/>
      <c r="GQ57" s="235"/>
      <c r="GR57" s="235"/>
      <c r="GS57" s="235"/>
      <c r="GT57" s="235"/>
      <c r="GU57" s="235"/>
      <c r="GV57" s="235"/>
      <c r="GW57" s="235"/>
      <c r="GX57" s="235"/>
      <c r="GY57" s="235"/>
      <c r="GZ57" s="235"/>
      <c r="HA57" s="235"/>
      <c r="HB57" s="235"/>
      <c r="HC57" s="235"/>
      <c r="HD57" s="235"/>
      <c r="HE57" s="235"/>
      <c r="HF57" s="235"/>
      <c r="HG57" s="235"/>
      <c r="HH57" s="235"/>
      <c r="HI57" s="235"/>
      <c r="HJ57" s="235"/>
      <c r="HK57" s="235"/>
      <c r="HL57" s="235"/>
      <c r="HM57" s="235"/>
      <c r="HN57" s="235"/>
      <c r="HO57" s="235"/>
      <c r="HP57" s="235"/>
      <c r="HQ57" s="235"/>
      <c r="HR57" s="235"/>
      <c r="HS57" s="235"/>
      <c r="HT57" s="235"/>
      <c r="HU57" s="235"/>
      <c r="HV57" s="235"/>
      <c r="HW57" s="235"/>
      <c r="HX57" s="235"/>
      <c r="HY57" s="235"/>
      <c r="HZ57" s="235"/>
      <c r="IA57" s="235"/>
      <c r="IB57" s="235"/>
      <c r="IC57" s="235"/>
      <c r="ID57" s="235"/>
      <c r="IE57" s="235"/>
      <c r="IF57" s="235"/>
    </row>
    <row r="58" spans="1:240" s="234" customFormat="1" x14ac:dyDescent="0.3">
      <c r="A58" s="241"/>
      <c r="B58" s="240"/>
      <c r="C58" s="240"/>
      <c r="D58" s="239"/>
      <c r="E58" s="238"/>
      <c r="F58" s="238"/>
      <c r="G58" s="237"/>
      <c r="H58" s="237"/>
      <c r="I58" s="237"/>
      <c r="J58" s="237"/>
      <c r="K58" s="237"/>
      <c r="L58" s="237"/>
      <c r="M58" s="237"/>
      <c r="N58" s="237"/>
      <c r="O58" s="237"/>
      <c r="P58" s="237"/>
      <c r="Q58" s="237"/>
      <c r="R58" s="237"/>
      <c r="S58" s="237"/>
      <c r="T58" s="236"/>
      <c r="U58" s="235"/>
      <c r="V58" s="235"/>
      <c r="W58" s="235"/>
      <c r="X58" s="235"/>
      <c r="Y58" s="235"/>
      <c r="Z58" s="235"/>
      <c r="AA58" s="235"/>
      <c r="AB58" s="235"/>
      <c r="AC58" s="235"/>
      <c r="AD58" s="235"/>
      <c r="AE58" s="235"/>
      <c r="AF58" s="235"/>
      <c r="AG58" s="235"/>
      <c r="AH58" s="235"/>
      <c r="AI58" s="235"/>
      <c r="AJ58" s="235"/>
      <c r="AK58" s="235"/>
      <c r="AL58" s="235"/>
      <c r="AM58" s="235"/>
      <c r="AN58" s="235"/>
      <c r="AO58" s="235"/>
      <c r="AP58" s="235"/>
      <c r="AQ58" s="235"/>
      <c r="AR58" s="235"/>
      <c r="AS58" s="235"/>
      <c r="AT58" s="235"/>
      <c r="AU58" s="235"/>
      <c r="AV58" s="235"/>
      <c r="AW58" s="235"/>
      <c r="AX58" s="235"/>
      <c r="AY58" s="235"/>
      <c r="AZ58" s="235"/>
      <c r="BA58" s="235"/>
      <c r="BB58" s="235"/>
      <c r="BC58" s="235"/>
      <c r="BD58" s="235"/>
      <c r="BE58" s="235"/>
      <c r="BF58" s="235"/>
      <c r="BG58" s="235"/>
      <c r="BH58" s="235"/>
      <c r="BI58" s="235"/>
      <c r="BJ58" s="235"/>
      <c r="BK58" s="235"/>
      <c r="BL58" s="235"/>
      <c r="BM58" s="235"/>
      <c r="BN58" s="235"/>
      <c r="BO58" s="235"/>
      <c r="BP58" s="235"/>
      <c r="BQ58" s="235"/>
      <c r="BR58" s="235"/>
      <c r="BS58" s="235"/>
      <c r="BT58" s="235"/>
      <c r="BU58" s="235"/>
      <c r="BV58" s="235"/>
      <c r="BW58" s="235"/>
      <c r="BX58" s="235"/>
      <c r="BY58" s="235"/>
      <c r="BZ58" s="235"/>
      <c r="CA58" s="235"/>
      <c r="CB58" s="235"/>
      <c r="CC58" s="235"/>
      <c r="CD58" s="235"/>
      <c r="CE58" s="235"/>
      <c r="CF58" s="235"/>
      <c r="CG58" s="235"/>
      <c r="CH58" s="235"/>
      <c r="CI58" s="235"/>
      <c r="CJ58" s="235"/>
      <c r="CK58" s="235"/>
      <c r="CL58" s="235"/>
      <c r="CM58" s="235"/>
      <c r="CN58" s="235"/>
      <c r="CO58" s="235"/>
      <c r="CP58" s="235"/>
      <c r="CQ58" s="235"/>
      <c r="CR58" s="235"/>
      <c r="CS58" s="235"/>
      <c r="CT58" s="235"/>
      <c r="CU58" s="235"/>
      <c r="CV58" s="235"/>
      <c r="CW58" s="235"/>
      <c r="CX58" s="235"/>
      <c r="CY58" s="235"/>
      <c r="CZ58" s="235"/>
      <c r="DA58" s="235"/>
      <c r="DB58" s="235"/>
      <c r="DC58" s="235"/>
      <c r="DD58" s="235"/>
      <c r="DE58" s="235"/>
      <c r="DF58" s="235"/>
      <c r="DG58" s="235"/>
      <c r="DH58" s="235"/>
      <c r="DI58" s="235"/>
      <c r="DJ58" s="235"/>
      <c r="DK58" s="235"/>
      <c r="DL58" s="235"/>
      <c r="DM58" s="235"/>
      <c r="DN58" s="235"/>
      <c r="DO58" s="235"/>
      <c r="DP58" s="235"/>
      <c r="DQ58" s="235"/>
      <c r="DR58" s="235"/>
      <c r="DS58" s="235"/>
      <c r="DT58" s="235"/>
      <c r="DU58" s="235"/>
      <c r="DV58" s="235"/>
      <c r="DW58" s="235"/>
      <c r="DX58" s="235"/>
      <c r="DY58" s="235"/>
      <c r="DZ58" s="235"/>
      <c r="EA58" s="235"/>
      <c r="EB58" s="235"/>
      <c r="EC58" s="235"/>
      <c r="ED58" s="235"/>
      <c r="EE58" s="235"/>
      <c r="EF58" s="235"/>
      <c r="EG58" s="235"/>
      <c r="EH58" s="235"/>
      <c r="EI58" s="235"/>
      <c r="EJ58" s="235"/>
      <c r="EK58" s="235"/>
      <c r="EL58" s="235"/>
      <c r="EM58" s="235"/>
      <c r="EN58" s="235"/>
      <c r="EO58" s="235"/>
      <c r="EP58" s="235"/>
      <c r="EQ58" s="235"/>
      <c r="ER58" s="235"/>
      <c r="ES58" s="235"/>
      <c r="ET58" s="235"/>
      <c r="EU58" s="235"/>
      <c r="EV58" s="235"/>
      <c r="EW58" s="235"/>
      <c r="EX58" s="235"/>
      <c r="EY58" s="235"/>
      <c r="EZ58" s="235"/>
      <c r="FA58" s="235"/>
      <c r="FB58" s="235"/>
      <c r="FC58" s="235"/>
      <c r="FD58" s="235"/>
      <c r="FE58" s="235"/>
      <c r="FF58" s="235"/>
      <c r="FG58" s="235"/>
      <c r="FH58" s="235"/>
      <c r="FI58" s="235"/>
      <c r="FJ58" s="235"/>
      <c r="FK58" s="235"/>
      <c r="FL58" s="235"/>
      <c r="FM58" s="235"/>
      <c r="FN58" s="235"/>
      <c r="FO58" s="235"/>
      <c r="FP58" s="235"/>
      <c r="FQ58" s="235"/>
      <c r="FR58" s="235"/>
      <c r="FS58" s="235"/>
      <c r="FT58" s="235"/>
      <c r="FU58" s="235"/>
      <c r="FV58" s="235"/>
      <c r="FW58" s="235"/>
      <c r="FX58" s="235"/>
      <c r="FY58" s="235"/>
      <c r="FZ58" s="235"/>
      <c r="GA58" s="235"/>
      <c r="GB58" s="235"/>
      <c r="GC58" s="235"/>
      <c r="GD58" s="235"/>
      <c r="GE58" s="235"/>
      <c r="GF58" s="235"/>
      <c r="GG58" s="235"/>
      <c r="GH58" s="235"/>
      <c r="GI58" s="235"/>
      <c r="GJ58" s="235"/>
      <c r="GK58" s="235"/>
      <c r="GL58" s="235"/>
      <c r="GM58" s="235"/>
      <c r="GN58" s="235"/>
      <c r="GO58" s="235"/>
      <c r="GP58" s="235"/>
      <c r="GQ58" s="235"/>
      <c r="GR58" s="235"/>
      <c r="GS58" s="235"/>
      <c r="GT58" s="235"/>
      <c r="GU58" s="235"/>
      <c r="GV58" s="235"/>
      <c r="GW58" s="235"/>
      <c r="GX58" s="235"/>
      <c r="GY58" s="235"/>
      <c r="GZ58" s="235"/>
      <c r="HA58" s="235"/>
      <c r="HB58" s="235"/>
      <c r="HC58" s="235"/>
      <c r="HD58" s="235"/>
      <c r="HE58" s="235"/>
      <c r="HF58" s="235"/>
      <c r="HG58" s="235"/>
      <c r="HH58" s="235"/>
      <c r="HI58" s="235"/>
      <c r="HJ58" s="235"/>
      <c r="HK58" s="235"/>
      <c r="HL58" s="235"/>
      <c r="HM58" s="235"/>
      <c r="HN58" s="235"/>
      <c r="HO58" s="235"/>
      <c r="HP58" s="235"/>
      <c r="HQ58" s="235"/>
      <c r="HR58" s="235"/>
      <c r="HS58" s="235"/>
      <c r="HT58" s="235"/>
      <c r="HU58" s="235"/>
      <c r="HV58" s="235"/>
      <c r="HW58" s="235"/>
      <c r="HX58" s="235"/>
      <c r="HY58" s="235"/>
      <c r="HZ58" s="235"/>
      <c r="IA58" s="235"/>
      <c r="IB58" s="235"/>
      <c r="IC58" s="235"/>
      <c r="ID58" s="235"/>
      <c r="IE58" s="235"/>
      <c r="IF58" s="235"/>
    </row>
    <row r="59" spans="1:240" s="234" customFormat="1" x14ac:dyDescent="0.3">
      <c r="A59" s="241"/>
      <c r="B59" s="240"/>
      <c r="C59" s="240"/>
      <c r="D59" s="239"/>
      <c r="E59" s="238"/>
      <c r="F59" s="238"/>
      <c r="G59" s="237"/>
      <c r="H59" s="237"/>
      <c r="I59" s="237"/>
      <c r="J59" s="237"/>
      <c r="K59" s="237"/>
      <c r="L59" s="237"/>
      <c r="M59" s="237"/>
      <c r="N59" s="237"/>
      <c r="O59" s="237"/>
      <c r="P59" s="237"/>
      <c r="Q59" s="237"/>
      <c r="R59" s="237"/>
      <c r="S59" s="237"/>
      <c r="T59" s="236"/>
      <c r="U59" s="235"/>
      <c r="V59" s="235"/>
      <c r="W59" s="235"/>
      <c r="X59" s="235"/>
      <c r="Y59" s="235"/>
      <c r="Z59" s="235"/>
      <c r="AA59" s="235"/>
      <c r="AB59" s="235"/>
      <c r="AC59" s="235"/>
      <c r="AD59" s="235"/>
      <c r="AE59" s="235"/>
      <c r="AF59" s="235"/>
      <c r="AG59" s="235"/>
      <c r="AH59" s="235"/>
      <c r="AI59" s="235"/>
      <c r="AJ59" s="235"/>
      <c r="AK59" s="235"/>
      <c r="AL59" s="235"/>
      <c r="AM59" s="235"/>
      <c r="AN59" s="235"/>
      <c r="AO59" s="235"/>
      <c r="AP59" s="235"/>
      <c r="AQ59" s="235"/>
      <c r="AR59" s="235"/>
      <c r="AS59" s="235"/>
      <c r="AT59" s="235"/>
      <c r="AU59" s="235"/>
      <c r="AV59" s="235"/>
      <c r="AW59" s="235"/>
      <c r="AX59" s="235"/>
      <c r="AY59" s="235"/>
      <c r="AZ59" s="235"/>
      <c r="BA59" s="235"/>
      <c r="BB59" s="235"/>
      <c r="BC59" s="235"/>
      <c r="BD59" s="235"/>
      <c r="BE59" s="235"/>
      <c r="BF59" s="235"/>
      <c r="BG59" s="235"/>
      <c r="BH59" s="235"/>
      <c r="BI59" s="235"/>
      <c r="BJ59" s="235"/>
      <c r="BK59" s="235"/>
      <c r="BL59" s="235"/>
      <c r="BM59" s="235"/>
      <c r="BN59" s="235"/>
      <c r="BO59" s="235"/>
      <c r="BP59" s="235"/>
      <c r="BQ59" s="235"/>
      <c r="BR59" s="235"/>
      <c r="BS59" s="235"/>
      <c r="BT59" s="235"/>
      <c r="BU59" s="235"/>
      <c r="BV59" s="235"/>
      <c r="BW59" s="235"/>
      <c r="BX59" s="235"/>
      <c r="BY59" s="235"/>
      <c r="BZ59" s="235"/>
      <c r="CA59" s="235"/>
      <c r="CB59" s="235"/>
      <c r="CC59" s="235"/>
      <c r="CD59" s="235"/>
      <c r="CE59" s="235"/>
      <c r="CF59" s="235"/>
      <c r="CG59" s="235"/>
      <c r="CH59" s="235"/>
      <c r="CI59" s="235"/>
      <c r="CJ59" s="235"/>
      <c r="CK59" s="235"/>
      <c r="CL59" s="235"/>
      <c r="CM59" s="235"/>
      <c r="CN59" s="235"/>
      <c r="CO59" s="235"/>
      <c r="CP59" s="235"/>
      <c r="CQ59" s="235"/>
      <c r="CR59" s="235"/>
      <c r="CS59" s="235"/>
      <c r="CT59" s="235"/>
      <c r="CU59" s="235"/>
      <c r="CV59" s="235"/>
      <c r="CW59" s="235"/>
      <c r="CX59" s="235"/>
      <c r="CY59" s="235"/>
      <c r="CZ59" s="235"/>
      <c r="DA59" s="235"/>
      <c r="DB59" s="235"/>
      <c r="DC59" s="235"/>
      <c r="DD59" s="235"/>
      <c r="DE59" s="235"/>
      <c r="DF59" s="235"/>
      <c r="DG59" s="235"/>
      <c r="DH59" s="235"/>
      <c r="DI59" s="235"/>
      <c r="DJ59" s="235"/>
      <c r="DK59" s="235"/>
      <c r="DL59" s="235"/>
      <c r="DM59" s="235"/>
      <c r="DN59" s="235"/>
      <c r="DO59" s="235"/>
      <c r="DP59" s="235"/>
      <c r="DQ59" s="235"/>
      <c r="DR59" s="235"/>
      <c r="DS59" s="235"/>
      <c r="DT59" s="235"/>
      <c r="DU59" s="235"/>
      <c r="DV59" s="235"/>
      <c r="DW59" s="235"/>
      <c r="DX59" s="235"/>
      <c r="DY59" s="235"/>
      <c r="DZ59" s="235"/>
      <c r="EA59" s="235"/>
      <c r="EB59" s="235"/>
      <c r="EC59" s="235"/>
      <c r="ED59" s="235"/>
      <c r="EE59" s="235"/>
      <c r="EF59" s="235"/>
      <c r="EG59" s="235"/>
      <c r="EH59" s="235"/>
      <c r="EI59" s="235"/>
      <c r="EJ59" s="235"/>
      <c r="EK59" s="235"/>
      <c r="EL59" s="235"/>
      <c r="EM59" s="235"/>
      <c r="EN59" s="235"/>
      <c r="EO59" s="235"/>
      <c r="EP59" s="235"/>
      <c r="EQ59" s="235"/>
      <c r="ER59" s="235"/>
      <c r="ES59" s="235"/>
      <c r="ET59" s="235"/>
      <c r="EU59" s="235"/>
      <c r="EV59" s="235"/>
      <c r="EW59" s="235"/>
      <c r="EX59" s="235"/>
      <c r="EY59" s="235"/>
      <c r="EZ59" s="235"/>
      <c r="FA59" s="235"/>
      <c r="FB59" s="235"/>
      <c r="FC59" s="235"/>
      <c r="FD59" s="235"/>
      <c r="FE59" s="235"/>
      <c r="FF59" s="235"/>
      <c r="FG59" s="235"/>
      <c r="FH59" s="235"/>
      <c r="FI59" s="235"/>
      <c r="FJ59" s="235"/>
      <c r="FK59" s="235"/>
      <c r="FL59" s="235"/>
      <c r="FM59" s="235"/>
      <c r="FN59" s="235"/>
      <c r="FO59" s="235"/>
      <c r="FP59" s="235"/>
      <c r="FQ59" s="235"/>
      <c r="FR59" s="235"/>
      <c r="FS59" s="235"/>
      <c r="FT59" s="235"/>
      <c r="FU59" s="235"/>
      <c r="FV59" s="235"/>
      <c r="FW59" s="235"/>
      <c r="FX59" s="235"/>
      <c r="FY59" s="235"/>
      <c r="FZ59" s="235"/>
      <c r="GA59" s="235"/>
      <c r="GB59" s="235"/>
      <c r="GC59" s="235"/>
      <c r="GD59" s="235"/>
      <c r="GE59" s="235"/>
      <c r="GF59" s="235"/>
      <c r="GG59" s="235"/>
      <c r="GH59" s="235"/>
      <c r="GI59" s="235"/>
      <c r="GJ59" s="235"/>
      <c r="GK59" s="235"/>
      <c r="GL59" s="235"/>
      <c r="GM59" s="235"/>
      <c r="GN59" s="235"/>
      <c r="GO59" s="235"/>
      <c r="GP59" s="235"/>
      <c r="GQ59" s="235"/>
      <c r="GR59" s="235"/>
      <c r="GS59" s="235"/>
      <c r="GT59" s="235"/>
      <c r="GU59" s="235"/>
      <c r="GV59" s="235"/>
      <c r="GW59" s="235"/>
      <c r="GX59" s="235"/>
      <c r="GY59" s="235"/>
      <c r="GZ59" s="235"/>
      <c r="HA59" s="235"/>
      <c r="HB59" s="235"/>
      <c r="HC59" s="235"/>
      <c r="HD59" s="235"/>
      <c r="HE59" s="235"/>
      <c r="HF59" s="235"/>
      <c r="HG59" s="235"/>
      <c r="HH59" s="235"/>
      <c r="HI59" s="235"/>
      <c r="HJ59" s="235"/>
      <c r="HK59" s="235"/>
      <c r="HL59" s="235"/>
      <c r="HM59" s="235"/>
      <c r="HN59" s="235"/>
      <c r="HO59" s="235"/>
      <c r="HP59" s="235"/>
      <c r="HQ59" s="235"/>
      <c r="HR59" s="235"/>
      <c r="HS59" s="235"/>
      <c r="HT59" s="235"/>
      <c r="HU59" s="235"/>
      <c r="HV59" s="235"/>
      <c r="HW59" s="235"/>
      <c r="HX59" s="235"/>
      <c r="HY59" s="235"/>
      <c r="HZ59" s="235"/>
      <c r="IA59" s="235"/>
      <c r="IB59" s="235"/>
      <c r="IC59" s="235"/>
      <c r="ID59" s="235"/>
      <c r="IE59" s="235"/>
      <c r="IF59" s="235"/>
    </row>
    <row r="60" spans="1:240" s="234" customFormat="1" x14ac:dyDescent="0.3">
      <c r="A60" s="241"/>
      <c r="B60" s="240"/>
      <c r="C60" s="240"/>
      <c r="D60" s="239"/>
      <c r="E60" s="238"/>
      <c r="F60" s="238"/>
      <c r="G60" s="237"/>
      <c r="H60" s="237"/>
      <c r="I60" s="237"/>
      <c r="J60" s="237"/>
      <c r="K60" s="237"/>
      <c r="L60" s="237"/>
      <c r="M60" s="237"/>
      <c r="N60" s="237"/>
      <c r="O60" s="237"/>
      <c r="P60" s="237"/>
      <c r="Q60" s="237"/>
      <c r="R60" s="237"/>
      <c r="S60" s="237"/>
      <c r="T60" s="236"/>
      <c r="U60" s="235"/>
      <c r="V60" s="235"/>
      <c r="W60" s="235"/>
      <c r="X60" s="235"/>
      <c r="Y60" s="235"/>
      <c r="Z60" s="235"/>
      <c r="AA60" s="235"/>
      <c r="AB60" s="235"/>
      <c r="AC60" s="235"/>
      <c r="AD60" s="235"/>
      <c r="AE60" s="235"/>
      <c r="AF60" s="235"/>
      <c r="AG60" s="235"/>
      <c r="AH60" s="235"/>
      <c r="AI60" s="235"/>
      <c r="AJ60" s="235"/>
      <c r="AK60" s="235"/>
      <c r="AL60" s="235"/>
      <c r="AM60" s="235"/>
      <c r="AN60" s="235"/>
      <c r="AO60" s="235"/>
      <c r="AP60" s="235"/>
      <c r="AQ60" s="235"/>
      <c r="AR60" s="235"/>
      <c r="AS60" s="235"/>
      <c r="AT60" s="235"/>
      <c r="AU60" s="235"/>
      <c r="AV60" s="235"/>
      <c r="AW60" s="235"/>
      <c r="AX60" s="235"/>
      <c r="AY60" s="235"/>
      <c r="AZ60" s="235"/>
      <c r="BA60" s="235"/>
      <c r="BB60" s="235"/>
      <c r="BC60" s="235"/>
      <c r="BD60" s="235"/>
      <c r="BE60" s="235"/>
      <c r="BF60" s="235"/>
      <c r="BG60" s="235"/>
      <c r="BH60" s="235"/>
      <c r="BI60" s="235"/>
      <c r="BJ60" s="235"/>
      <c r="BK60" s="235"/>
      <c r="BL60" s="235"/>
      <c r="BM60" s="235"/>
      <c r="BN60" s="235"/>
      <c r="BO60" s="235"/>
      <c r="BP60" s="235"/>
      <c r="BQ60" s="235"/>
      <c r="BR60" s="235"/>
      <c r="BS60" s="235"/>
      <c r="BT60" s="235"/>
      <c r="BU60" s="235"/>
      <c r="BV60" s="235"/>
      <c r="BW60" s="235"/>
      <c r="BX60" s="235"/>
      <c r="BY60" s="235"/>
      <c r="BZ60" s="235"/>
      <c r="CA60" s="235"/>
      <c r="CB60" s="235"/>
      <c r="CC60" s="235"/>
      <c r="CD60" s="235"/>
      <c r="CE60" s="235"/>
      <c r="CF60" s="235"/>
      <c r="CG60" s="235"/>
      <c r="CH60" s="235"/>
      <c r="CI60" s="235"/>
      <c r="CJ60" s="235"/>
      <c r="CK60" s="235"/>
      <c r="CL60" s="235"/>
      <c r="CM60" s="235"/>
      <c r="CN60" s="235"/>
      <c r="CO60" s="235"/>
      <c r="CP60" s="235"/>
      <c r="CQ60" s="235"/>
      <c r="CR60" s="235"/>
      <c r="CS60" s="235"/>
      <c r="CT60" s="235"/>
      <c r="CU60" s="235"/>
      <c r="CV60" s="235"/>
      <c r="CW60" s="235"/>
      <c r="CX60" s="235"/>
      <c r="CY60" s="235"/>
      <c r="CZ60" s="235"/>
      <c r="DA60" s="235"/>
      <c r="DB60" s="235"/>
      <c r="DC60" s="235"/>
      <c r="DD60" s="235"/>
      <c r="DE60" s="235"/>
      <c r="DF60" s="235"/>
      <c r="DG60" s="235"/>
      <c r="DH60" s="235"/>
      <c r="DI60" s="235"/>
      <c r="DJ60" s="235"/>
      <c r="DK60" s="235"/>
      <c r="DL60" s="235"/>
      <c r="DM60" s="235"/>
      <c r="DN60" s="235"/>
      <c r="DO60" s="235"/>
      <c r="DP60" s="235"/>
      <c r="DQ60" s="235"/>
      <c r="DR60" s="235"/>
      <c r="DS60" s="235"/>
      <c r="DT60" s="235"/>
      <c r="DU60" s="235"/>
      <c r="DV60" s="235"/>
      <c r="DW60" s="235"/>
      <c r="DX60" s="235"/>
      <c r="DY60" s="235"/>
      <c r="DZ60" s="235"/>
      <c r="EA60" s="235"/>
      <c r="EB60" s="235"/>
      <c r="EC60" s="235"/>
      <c r="ED60" s="235"/>
      <c r="EE60" s="235"/>
      <c r="EF60" s="235"/>
      <c r="EG60" s="235"/>
      <c r="EH60" s="235"/>
      <c r="EI60" s="235"/>
      <c r="EJ60" s="235"/>
      <c r="EK60" s="235"/>
      <c r="EL60" s="235"/>
      <c r="EM60" s="235"/>
      <c r="EN60" s="235"/>
      <c r="EO60" s="235"/>
      <c r="EP60" s="235"/>
      <c r="EQ60" s="235"/>
      <c r="ER60" s="235"/>
      <c r="ES60" s="235"/>
      <c r="ET60" s="235"/>
      <c r="EU60" s="235"/>
      <c r="EV60" s="235"/>
      <c r="EW60" s="235"/>
      <c r="EX60" s="235"/>
      <c r="EY60" s="235"/>
      <c r="EZ60" s="235"/>
      <c r="FA60" s="235"/>
      <c r="FB60" s="235"/>
      <c r="FC60" s="235"/>
      <c r="FD60" s="235"/>
      <c r="FE60" s="235"/>
      <c r="FF60" s="235"/>
      <c r="FG60" s="235"/>
      <c r="FH60" s="235"/>
      <c r="FI60" s="235"/>
      <c r="FJ60" s="235"/>
      <c r="FK60" s="235"/>
      <c r="FL60" s="235"/>
      <c r="FM60" s="235"/>
      <c r="FN60" s="235"/>
      <c r="FO60" s="235"/>
      <c r="FP60" s="235"/>
      <c r="FQ60" s="235"/>
      <c r="FR60" s="235"/>
      <c r="FS60" s="235"/>
      <c r="FT60" s="235"/>
      <c r="FU60" s="235"/>
      <c r="FV60" s="235"/>
      <c r="FW60" s="235"/>
      <c r="FX60" s="235"/>
      <c r="FY60" s="235"/>
      <c r="FZ60" s="235"/>
      <c r="GA60" s="235"/>
      <c r="GB60" s="235"/>
      <c r="GC60" s="235"/>
      <c r="GD60" s="235"/>
      <c r="GE60" s="235"/>
      <c r="GF60" s="235"/>
      <c r="GG60" s="235"/>
      <c r="GH60" s="235"/>
      <c r="GI60" s="235"/>
      <c r="GJ60" s="235"/>
      <c r="GK60" s="235"/>
      <c r="GL60" s="235"/>
      <c r="GM60" s="235"/>
      <c r="GN60" s="235"/>
      <c r="GO60" s="235"/>
      <c r="GP60" s="235"/>
      <c r="GQ60" s="235"/>
      <c r="GR60" s="235"/>
      <c r="GS60" s="235"/>
      <c r="GT60" s="235"/>
      <c r="GU60" s="235"/>
      <c r="GV60" s="235"/>
      <c r="GW60" s="235"/>
      <c r="GX60" s="235"/>
      <c r="GY60" s="235"/>
      <c r="GZ60" s="235"/>
      <c r="HA60" s="235"/>
      <c r="HB60" s="235"/>
      <c r="HC60" s="235"/>
      <c r="HD60" s="235"/>
      <c r="HE60" s="235"/>
      <c r="HF60" s="235"/>
      <c r="HG60" s="235"/>
      <c r="HH60" s="235"/>
      <c r="HI60" s="235"/>
      <c r="HJ60" s="235"/>
      <c r="HK60" s="235"/>
      <c r="HL60" s="235"/>
      <c r="HM60" s="235"/>
      <c r="HN60" s="235"/>
      <c r="HO60" s="235"/>
      <c r="HP60" s="235"/>
      <c r="HQ60" s="235"/>
      <c r="HR60" s="235"/>
      <c r="HS60" s="235"/>
      <c r="HT60" s="235"/>
      <c r="HU60" s="235"/>
      <c r="HV60" s="235"/>
      <c r="HW60" s="235"/>
      <c r="HX60" s="235"/>
      <c r="HY60" s="235"/>
      <c r="HZ60" s="235"/>
      <c r="IA60" s="235"/>
      <c r="IB60" s="235"/>
      <c r="IC60" s="235"/>
      <c r="ID60" s="235"/>
      <c r="IE60" s="235"/>
      <c r="IF60" s="235"/>
    </row>
    <row r="61" spans="1:240" s="234" customFormat="1" x14ac:dyDescent="0.3">
      <c r="A61" s="241"/>
      <c r="B61" s="240"/>
      <c r="C61" s="240"/>
      <c r="D61" s="239"/>
      <c r="E61" s="238"/>
      <c r="F61" s="238"/>
      <c r="G61" s="237"/>
      <c r="H61" s="237"/>
      <c r="I61" s="237"/>
      <c r="J61" s="237"/>
      <c r="K61" s="237"/>
      <c r="L61" s="237"/>
      <c r="M61" s="237"/>
      <c r="N61" s="237"/>
      <c r="O61" s="237"/>
      <c r="P61" s="237"/>
      <c r="Q61" s="237"/>
      <c r="R61" s="237"/>
      <c r="S61" s="237"/>
      <c r="T61" s="236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35"/>
      <c r="AK61" s="235"/>
      <c r="AL61" s="235"/>
      <c r="AM61" s="235"/>
      <c r="AN61" s="235"/>
      <c r="AO61" s="235"/>
      <c r="AP61" s="235"/>
      <c r="AQ61" s="235"/>
      <c r="AR61" s="235"/>
      <c r="AS61" s="235"/>
      <c r="AT61" s="235"/>
      <c r="AU61" s="235"/>
      <c r="AV61" s="235"/>
      <c r="AW61" s="235"/>
      <c r="AX61" s="235"/>
      <c r="AY61" s="235"/>
      <c r="AZ61" s="235"/>
      <c r="BA61" s="235"/>
      <c r="BB61" s="235"/>
      <c r="BC61" s="235"/>
      <c r="BD61" s="235"/>
      <c r="BE61" s="235"/>
      <c r="BF61" s="235"/>
      <c r="BG61" s="235"/>
      <c r="BH61" s="235"/>
      <c r="BI61" s="235"/>
      <c r="BJ61" s="235"/>
      <c r="BK61" s="235"/>
      <c r="BL61" s="235"/>
      <c r="BM61" s="235"/>
      <c r="BN61" s="235"/>
      <c r="BO61" s="235"/>
      <c r="BP61" s="235"/>
      <c r="BQ61" s="235"/>
      <c r="BR61" s="235"/>
      <c r="BS61" s="235"/>
      <c r="BT61" s="235"/>
      <c r="BU61" s="235"/>
      <c r="BV61" s="235"/>
      <c r="BW61" s="235"/>
      <c r="BX61" s="235"/>
      <c r="BY61" s="235"/>
      <c r="BZ61" s="235"/>
      <c r="CA61" s="235"/>
      <c r="CB61" s="235"/>
      <c r="CC61" s="235"/>
      <c r="CD61" s="235"/>
      <c r="CE61" s="235"/>
      <c r="CF61" s="235"/>
      <c r="CG61" s="235"/>
      <c r="CH61" s="235"/>
      <c r="CI61" s="235"/>
      <c r="CJ61" s="235"/>
      <c r="CK61" s="235"/>
      <c r="CL61" s="235"/>
      <c r="CM61" s="235"/>
      <c r="CN61" s="235"/>
      <c r="CO61" s="235"/>
      <c r="CP61" s="235"/>
      <c r="CQ61" s="235"/>
      <c r="CR61" s="235"/>
      <c r="CS61" s="235"/>
      <c r="CT61" s="235"/>
      <c r="CU61" s="235"/>
      <c r="CV61" s="235"/>
      <c r="CW61" s="235"/>
      <c r="CX61" s="235"/>
      <c r="CY61" s="235"/>
      <c r="CZ61" s="235"/>
      <c r="DA61" s="235"/>
      <c r="DB61" s="235"/>
      <c r="DC61" s="235"/>
      <c r="DD61" s="235"/>
      <c r="DE61" s="235"/>
      <c r="DF61" s="235"/>
      <c r="DG61" s="235"/>
      <c r="DH61" s="235"/>
      <c r="DI61" s="235"/>
      <c r="DJ61" s="235"/>
      <c r="DK61" s="235"/>
      <c r="DL61" s="235"/>
      <c r="DM61" s="235"/>
      <c r="DN61" s="235"/>
      <c r="DO61" s="235"/>
      <c r="DP61" s="235"/>
      <c r="DQ61" s="235"/>
      <c r="DR61" s="235"/>
      <c r="DS61" s="235"/>
      <c r="DT61" s="235"/>
      <c r="DU61" s="235"/>
      <c r="DV61" s="235"/>
      <c r="DW61" s="235"/>
      <c r="DX61" s="235"/>
      <c r="DY61" s="235"/>
      <c r="DZ61" s="235"/>
      <c r="EA61" s="235"/>
      <c r="EB61" s="235"/>
      <c r="EC61" s="235"/>
      <c r="ED61" s="235"/>
      <c r="EE61" s="235"/>
      <c r="EF61" s="235"/>
      <c r="EG61" s="235"/>
      <c r="EH61" s="235"/>
      <c r="EI61" s="235"/>
      <c r="EJ61" s="235"/>
      <c r="EK61" s="235"/>
      <c r="EL61" s="235"/>
      <c r="EM61" s="235"/>
      <c r="EN61" s="235"/>
      <c r="EO61" s="235"/>
      <c r="EP61" s="235"/>
      <c r="EQ61" s="235"/>
      <c r="ER61" s="235"/>
      <c r="ES61" s="235"/>
      <c r="ET61" s="235"/>
      <c r="EU61" s="235"/>
      <c r="EV61" s="235"/>
      <c r="EW61" s="235"/>
      <c r="EX61" s="235"/>
      <c r="EY61" s="235"/>
      <c r="EZ61" s="235"/>
      <c r="FA61" s="235"/>
      <c r="FB61" s="235"/>
      <c r="FC61" s="235"/>
      <c r="FD61" s="235"/>
      <c r="FE61" s="235"/>
      <c r="FF61" s="235"/>
      <c r="FG61" s="235"/>
      <c r="FH61" s="235"/>
      <c r="FI61" s="235"/>
      <c r="FJ61" s="235"/>
      <c r="FK61" s="235"/>
      <c r="FL61" s="235"/>
      <c r="FM61" s="235"/>
      <c r="FN61" s="235"/>
      <c r="FO61" s="235"/>
      <c r="FP61" s="235"/>
      <c r="FQ61" s="235"/>
      <c r="FR61" s="235"/>
      <c r="FS61" s="235"/>
      <c r="FT61" s="235"/>
      <c r="FU61" s="235"/>
      <c r="FV61" s="235"/>
      <c r="FW61" s="235"/>
      <c r="FX61" s="235"/>
      <c r="FY61" s="235"/>
      <c r="FZ61" s="235"/>
      <c r="GA61" s="235"/>
      <c r="GB61" s="235"/>
      <c r="GC61" s="235"/>
      <c r="GD61" s="235"/>
      <c r="GE61" s="235"/>
      <c r="GF61" s="235"/>
      <c r="GG61" s="235"/>
      <c r="GH61" s="235"/>
      <c r="GI61" s="235"/>
      <c r="GJ61" s="235"/>
      <c r="GK61" s="235"/>
      <c r="GL61" s="235"/>
      <c r="GM61" s="235"/>
      <c r="GN61" s="235"/>
      <c r="GO61" s="235"/>
      <c r="GP61" s="235"/>
      <c r="GQ61" s="235"/>
      <c r="GR61" s="235"/>
      <c r="GS61" s="235"/>
      <c r="GT61" s="235"/>
      <c r="GU61" s="235"/>
      <c r="GV61" s="235"/>
      <c r="GW61" s="235"/>
      <c r="GX61" s="235"/>
      <c r="GY61" s="235"/>
      <c r="GZ61" s="235"/>
      <c r="HA61" s="235"/>
      <c r="HB61" s="235"/>
      <c r="HC61" s="235"/>
      <c r="HD61" s="235"/>
      <c r="HE61" s="235"/>
      <c r="HF61" s="235"/>
      <c r="HG61" s="235"/>
      <c r="HH61" s="235"/>
      <c r="HI61" s="235"/>
      <c r="HJ61" s="235"/>
      <c r="HK61" s="235"/>
      <c r="HL61" s="235"/>
      <c r="HM61" s="235"/>
      <c r="HN61" s="235"/>
      <c r="HO61" s="235"/>
      <c r="HP61" s="235"/>
      <c r="HQ61" s="235"/>
      <c r="HR61" s="235"/>
      <c r="HS61" s="235"/>
      <c r="HT61" s="235"/>
      <c r="HU61" s="235"/>
      <c r="HV61" s="235"/>
      <c r="HW61" s="235"/>
      <c r="HX61" s="235"/>
      <c r="HY61" s="235"/>
      <c r="HZ61" s="235"/>
      <c r="IA61" s="235"/>
      <c r="IB61" s="235"/>
      <c r="IC61" s="235"/>
      <c r="ID61" s="235"/>
      <c r="IE61" s="235"/>
      <c r="IF61" s="235"/>
    </row>
    <row r="62" spans="1:240" s="234" customFormat="1" x14ac:dyDescent="0.3">
      <c r="A62" s="241"/>
      <c r="B62" s="240"/>
      <c r="C62" s="240"/>
      <c r="D62" s="239"/>
      <c r="E62" s="238"/>
      <c r="F62" s="242"/>
      <c r="G62" s="237"/>
      <c r="H62" s="237"/>
      <c r="I62" s="237"/>
      <c r="J62" s="237"/>
      <c r="K62" s="237"/>
      <c r="L62" s="237"/>
      <c r="M62" s="237"/>
      <c r="N62" s="237"/>
      <c r="O62" s="237"/>
      <c r="P62" s="237"/>
      <c r="Q62" s="237"/>
      <c r="R62" s="237"/>
      <c r="S62" s="237"/>
      <c r="T62" s="236"/>
      <c r="U62" s="235"/>
      <c r="V62" s="235"/>
      <c r="W62" s="235"/>
      <c r="X62" s="235"/>
      <c r="Y62" s="235"/>
      <c r="Z62" s="235"/>
      <c r="AA62" s="235"/>
      <c r="AB62" s="235"/>
      <c r="AC62" s="235"/>
      <c r="AD62" s="235"/>
      <c r="AE62" s="235"/>
      <c r="AF62" s="235"/>
      <c r="AG62" s="235"/>
      <c r="AH62" s="235"/>
      <c r="AI62" s="235"/>
      <c r="AJ62" s="235"/>
      <c r="AK62" s="235"/>
      <c r="AL62" s="235"/>
      <c r="AM62" s="235"/>
      <c r="AN62" s="235"/>
      <c r="AO62" s="235"/>
      <c r="AP62" s="235"/>
      <c r="AQ62" s="235"/>
      <c r="AR62" s="235"/>
      <c r="AS62" s="235"/>
      <c r="AT62" s="235"/>
      <c r="AU62" s="235"/>
      <c r="AV62" s="235"/>
      <c r="AW62" s="235"/>
      <c r="AX62" s="235"/>
      <c r="AY62" s="235"/>
      <c r="AZ62" s="235"/>
      <c r="BA62" s="235"/>
      <c r="BB62" s="235"/>
      <c r="BC62" s="235"/>
      <c r="BD62" s="235"/>
      <c r="BE62" s="235"/>
      <c r="BF62" s="235"/>
      <c r="BG62" s="235"/>
      <c r="BH62" s="235"/>
      <c r="BI62" s="235"/>
      <c r="BJ62" s="235"/>
      <c r="BK62" s="235"/>
      <c r="BL62" s="235"/>
      <c r="BM62" s="235"/>
      <c r="BN62" s="235"/>
      <c r="BO62" s="235"/>
      <c r="BP62" s="235"/>
      <c r="BQ62" s="235"/>
      <c r="BR62" s="235"/>
      <c r="BS62" s="235"/>
      <c r="BT62" s="235"/>
      <c r="BU62" s="235"/>
      <c r="BV62" s="235"/>
      <c r="BW62" s="235"/>
      <c r="BX62" s="235"/>
      <c r="BY62" s="235"/>
      <c r="BZ62" s="235"/>
      <c r="CA62" s="235"/>
      <c r="CB62" s="235"/>
      <c r="CC62" s="235"/>
      <c r="CD62" s="235"/>
      <c r="CE62" s="235"/>
      <c r="CF62" s="235"/>
      <c r="CG62" s="235"/>
      <c r="CH62" s="235"/>
      <c r="CI62" s="235"/>
      <c r="CJ62" s="235"/>
      <c r="CK62" s="235"/>
      <c r="CL62" s="235"/>
      <c r="CM62" s="235"/>
      <c r="CN62" s="235"/>
      <c r="CO62" s="235"/>
      <c r="CP62" s="235"/>
      <c r="CQ62" s="235"/>
      <c r="CR62" s="235"/>
      <c r="CS62" s="235"/>
      <c r="CT62" s="235"/>
      <c r="CU62" s="235"/>
      <c r="CV62" s="235"/>
      <c r="CW62" s="235"/>
      <c r="CX62" s="235"/>
      <c r="CY62" s="235"/>
      <c r="CZ62" s="235"/>
      <c r="DA62" s="235"/>
      <c r="DB62" s="235"/>
      <c r="DC62" s="235"/>
      <c r="DD62" s="235"/>
      <c r="DE62" s="235"/>
      <c r="DF62" s="235"/>
      <c r="DG62" s="235"/>
      <c r="DH62" s="235"/>
      <c r="DI62" s="235"/>
      <c r="DJ62" s="235"/>
      <c r="DK62" s="235"/>
      <c r="DL62" s="235"/>
      <c r="DM62" s="235"/>
      <c r="DN62" s="235"/>
      <c r="DO62" s="235"/>
      <c r="DP62" s="235"/>
      <c r="DQ62" s="235"/>
      <c r="DR62" s="235"/>
      <c r="DS62" s="235"/>
      <c r="DT62" s="235"/>
      <c r="DU62" s="235"/>
      <c r="DV62" s="235"/>
      <c r="DW62" s="235"/>
      <c r="DX62" s="235"/>
      <c r="DY62" s="235"/>
      <c r="DZ62" s="235"/>
      <c r="EA62" s="235"/>
      <c r="EB62" s="235"/>
      <c r="EC62" s="235"/>
      <c r="ED62" s="235"/>
      <c r="EE62" s="235"/>
      <c r="EF62" s="235"/>
      <c r="EG62" s="235"/>
      <c r="EH62" s="235"/>
      <c r="EI62" s="235"/>
      <c r="EJ62" s="235"/>
      <c r="EK62" s="235"/>
      <c r="EL62" s="235"/>
      <c r="EM62" s="235"/>
      <c r="EN62" s="235"/>
      <c r="EO62" s="235"/>
      <c r="EP62" s="235"/>
      <c r="EQ62" s="235"/>
      <c r="ER62" s="235"/>
      <c r="ES62" s="235"/>
      <c r="ET62" s="235"/>
      <c r="EU62" s="235"/>
      <c r="EV62" s="235"/>
      <c r="EW62" s="235"/>
      <c r="EX62" s="235"/>
      <c r="EY62" s="235"/>
      <c r="EZ62" s="235"/>
      <c r="FA62" s="235"/>
      <c r="FB62" s="235"/>
      <c r="FC62" s="235"/>
      <c r="FD62" s="235"/>
      <c r="FE62" s="235"/>
      <c r="FF62" s="235"/>
      <c r="FG62" s="235"/>
      <c r="FH62" s="235"/>
      <c r="FI62" s="235"/>
      <c r="FJ62" s="235"/>
      <c r="FK62" s="235"/>
      <c r="FL62" s="235"/>
      <c r="FM62" s="235"/>
      <c r="FN62" s="235"/>
      <c r="FO62" s="235"/>
      <c r="FP62" s="235"/>
      <c r="FQ62" s="235"/>
      <c r="FR62" s="235"/>
      <c r="FS62" s="235"/>
      <c r="FT62" s="235"/>
      <c r="FU62" s="235"/>
      <c r="FV62" s="235"/>
      <c r="FW62" s="235"/>
      <c r="FX62" s="235"/>
      <c r="FY62" s="235"/>
      <c r="FZ62" s="235"/>
      <c r="GA62" s="235"/>
      <c r="GB62" s="235"/>
      <c r="GC62" s="235"/>
      <c r="GD62" s="235"/>
      <c r="GE62" s="235"/>
      <c r="GF62" s="235"/>
      <c r="GG62" s="235"/>
      <c r="GH62" s="235"/>
      <c r="GI62" s="235"/>
      <c r="GJ62" s="235"/>
      <c r="GK62" s="235"/>
      <c r="GL62" s="235"/>
      <c r="GM62" s="235"/>
      <c r="GN62" s="235"/>
      <c r="GO62" s="235"/>
      <c r="GP62" s="235"/>
      <c r="GQ62" s="235"/>
      <c r="GR62" s="235"/>
      <c r="GS62" s="235"/>
      <c r="GT62" s="235"/>
      <c r="GU62" s="235"/>
      <c r="GV62" s="235"/>
      <c r="GW62" s="235"/>
      <c r="GX62" s="235"/>
      <c r="GY62" s="235"/>
      <c r="GZ62" s="235"/>
      <c r="HA62" s="235"/>
      <c r="HB62" s="235"/>
      <c r="HC62" s="235"/>
      <c r="HD62" s="235"/>
      <c r="HE62" s="235"/>
      <c r="HF62" s="235"/>
      <c r="HG62" s="235"/>
      <c r="HH62" s="235"/>
      <c r="HI62" s="235"/>
      <c r="HJ62" s="235"/>
      <c r="HK62" s="235"/>
      <c r="HL62" s="235"/>
      <c r="HM62" s="235"/>
      <c r="HN62" s="235"/>
      <c r="HO62" s="235"/>
      <c r="HP62" s="235"/>
      <c r="HQ62" s="235"/>
      <c r="HR62" s="235"/>
      <c r="HS62" s="235"/>
      <c r="HT62" s="235"/>
      <c r="HU62" s="235"/>
      <c r="HV62" s="235"/>
      <c r="HW62" s="235"/>
      <c r="HX62" s="235"/>
      <c r="HY62" s="235"/>
      <c r="HZ62" s="235"/>
      <c r="IA62" s="235"/>
      <c r="IB62" s="235"/>
      <c r="IC62" s="235"/>
      <c r="ID62" s="235"/>
      <c r="IE62" s="235"/>
      <c r="IF62" s="235"/>
    </row>
    <row r="63" spans="1:240" s="234" customFormat="1" x14ac:dyDescent="0.3">
      <c r="A63" s="241"/>
      <c r="B63" s="240"/>
      <c r="C63" s="240"/>
      <c r="D63" s="239"/>
      <c r="E63" s="238"/>
      <c r="F63" s="238"/>
      <c r="G63" s="237"/>
      <c r="H63" s="237"/>
      <c r="I63" s="237"/>
      <c r="J63" s="237"/>
      <c r="K63" s="237"/>
      <c r="L63" s="237"/>
      <c r="M63" s="237"/>
      <c r="N63" s="237"/>
      <c r="O63" s="237"/>
      <c r="P63" s="237"/>
      <c r="Q63" s="237"/>
      <c r="R63" s="237"/>
      <c r="S63" s="237"/>
      <c r="T63" s="236"/>
      <c r="U63" s="235"/>
      <c r="V63" s="235"/>
      <c r="W63" s="235"/>
      <c r="X63" s="235"/>
      <c r="Y63" s="235"/>
      <c r="Z63" s="235"/>
      <c r="AA63" s="235"/>
      <c r="AB63" s="235"/>
      <c r="AC63" s="235"/>
      <c r="AD63" s="235"/>
      <c r="AE63" s="235"/>
      <c r="AF63" s="235"/>
      <c r="AG63" s="235"/>
      <c r="AH63" s="235"/>
      <c r="AI63" s="235"/>
      <c r="AJ63" s="235"/>
      <c r="AK63" s="235"/>
      <c r="AL63" s="235"/>
      <c r="AM63" s="235"/>
      <c r="AN63" s="235"/>
      <c r="AO63" s="235"/>
      <c r="AP63" s="235"/>
      <c r="AQ63" s="235"/>
      <c r="AR63" s="235"/>
      <c r="AS63" s="235"/>
      <c r="AT63" s="235"/>
      <c r="AU63" s="235"/>
      <c r="AV63" s="235"/>
      <c r="AW63" s="235"/>
      <c r="AX63" s="235"/>
      <c r="AY63" s="235"/>
      <c r="AZ63" s="235"/>
      <c r="BA63" s="235"/>
      <c r="BB63" s="235"/>
      <c r="BC63" s="235"/>
      <c r="BD63" s="235"/>
      <c r="BE63" s="235"/>
      <c r="BF63" s="235"/>
      <c r="BG63" s="235"/>
      <c r="BH63" s="235"/>
      <c r="BI63" s="235"/>
      <c r="BJ63" s="235"/>
      <c r="BK63" s="235"/>
      <c r="BL63" s="235"/>
      <c r="BM63" s="235"/>
      <c r="BN63" s="235"/>
      <c r="BO63" s="235"/>
      <c r="BP63" s="235"/>
      <c r="BQ63" s="235"/>
      <c r="BR63" s="235"/>
      <c r="BS63" s="235"/>
      <c r="BT63" s="235"/>
      <c r="BU63" s="235"/>
      <c r="BV63" s="235"/>
      <c r="BW63" s="235"/>
      <c r="BX63" s="235"/>
      <c r="BY63" s="235"/>
      <c r="BZ63" s="235"/>
      <c r="CA63" s="235"/>
      <c r="CB63" s="235"/>
      <c r="CC63" s="235"/>
      <c r="CD63" s="235"/>
      <c r="CE63" s="235"/>
      <c r="CF63" s="235"/>
      <c r="CG63" s="235"/>
      <c r="CH63" s="235"/>
      <c r="CI63" s="235"/>
      <c r="CJ63" s="235"/>
      <c r="CK63" s="235"/>
      <c r="CL63" s="235"/>
      <c r="CM63" s="235"/>
      <c r="CN63" s="235"/>
      <c r="CO63" s="235"/>
      <c r="CP63" s="235"/>
      <c r="CQ63" s="235"/>
      <c r="CR63" s="235"/>
      <c r="CS63" s="235"/>
      <c r="CT63" s="235"/>
      <c r="CU63" s="235"/>
      <c r="CV63" s="235"/>
      <c r="CW63" s="235"/>
      <c r="CX63" s="235"/>
      <c r="CY63" s="235"/>
      <c r="CZ63" s="235"/>
      <c r="DA63" s="235"/>
      <c r="DB63" s="235"/>
      <c r="DC63" s="235"/>
      <c r="DD63" s="235"/>
      <c r="DE63" s="235"/>
      <c r="DF63" s="235"/>
      <c r="DG63" s="235"/>
      <c r="DH63" s="235"/>
      <c r="DI63" s="235"/>
      <c r="DJ63" s="235"/>
      <c r="DK63" s="235"/>
      <c r="DL63" s="235"/>
      <c r="DM63" s="235"/>
      <c r="DN63" s="235"/>
      <c r="DO63" s="235"/>
      <c r="DP63" s="235"/>
      <c r="DQ63" s="235"/>
      <c r="DR63" s="235"/>
      <c r="DS63" s="235"/>
      <c r="DT63" s="235"/>
      <c r="DU63" s="235"/>
      <c r="DV63" s="235"/>
      <c r="DW63" s="235"/>
      <c r="DX63" s="235"/>
      <c r="DY63" s="235"/>
      <c r="DZ63" s="235"/>
      <c r="EA63" s="235"/>
      <c r="EB63" s="235"/>
      <c r="EC63" s="235"/>
      <c r="ED63" s="235"/>
      <c r="EE63" s="235"/>
      <c r="EF63" s="235"/>
      <c r="EG63" s="235"/>
      <c r="EH63" s="235"/>
      <c r="EI63" s="235"/>
      <c r="EJ63" s="235"/>
      <c r="EK63" s="235"/>
      <c r="EL63" s="235"/>
      <c r="EM63" s="235"/>
      <c r="EN63" s="235"/>
      <c r="EO63" s="235"/>
      <c r="EP63" s="235"/>
      <c r="EQ63" s="235"/>
      <c r="ER63" s="235"/>
      <c r="ES63" s="235"/>
      <c r="ET63" s="235"/>
      <c r="EU63" s="235"/>
      <c r="EV63" s="235"/>
      <c r="EW63" s="235"/>
      <c r="EX63" s="235"/>
      <c r="EY63" s="235"/>
      <c r="EZ63" s="235"/>
      <c r="FA63" s="235"/>
      <c r="FB63" s="235"/>
      <c r="FC63" s="235"/>
      <c r="FD63" s="235"/>
      <c r="FE63" s="235"/>
      <c r="FF63" s="235"/>
      <c r="FG63" s="235"/>
      <c r="FH63" s="235"/>
      <c r="FI63" s="235"/>
      <c r="FJ63" s="235"/>
      <c r="FK63" s="235"/>
      <c r="FL63" s="235"/>
      <c r="FM63" s="235"/>
      <c r="FN63" s="235"/>
      <c r="FO63" s="235"/>
      <c r="FP63" s="235"/>
      <c r="FQ63" s="235"/>
      <c r="FR63" s="235"/>
      <c r="FS63" s="235"/>
      <c r="FT63" s="235"/>
      <c r="FU63" s="235"/>
      <c r="FV63" s="235"/>
      <c r="FW63" s="235"/>
      <c r="FX63" s="235"/>
      <c r="FY63" s="235"/>
      <c r="FZ63" s="235"/>
      <c r="GA63" s="235"/>
      <c r="GB63" s="235"/>
      <c r="GC63" s="235"/>
      <c r="GD63" s="235"/>
      <c r="GE63" s="235"/>
      <c r="GF63" s="235"/>
      <c r="GG63" s="235"/>
      <c r="GH63" s="235"/>
      <c r="GI63" s="235"/>
      <c r="GJ63" s="235"/>
      <c r="GK63" s="235"/>
      <c r="GL63" s="235"/>
      <c r="GM63" s="235"/>
      <c r="GN63" s="235"/>
      <c r="GO63" s="235"/>
      <c r="GP63" s="235"/>
      <c r="GQ63" s="235"/>
      <c r="GR63" s="235"/>
      <c r="GS63" s="235"/>
      <c r="GT63" s="235"/>
      <c r="GU63" s="235"/>
      <c r="GV63" s="235"/>
      <c r="GW63" s="235"/>
      <c r="GX63" s="235"/>
      <c r="GY63" s="235"/>
      <c r="GZ63" s="235"/>
      <c r="HA63" s="235"/>
      <c r="HB63" s="235"/>
      <c r="HC63" s="235"/>
      <c r="HD63" s="235"/>
      <c r="HE63" s="235"/>
      <c r="HF63" s="235"/>
      <c r="HG63" s="235"/>
      <c r="HH63" s="235"/>
      <c r="HI63" s="235"/>
      <c r="HJ63" s="235"/>
      <c r="HK63" s="235"/>
      <c r="HL63" s="235"/>
      <c r="HM63" s="235"/>
      <c r="HN63" s="235"/>
      <c r="HO63" s="235"/>
      <c r="HP63" s="235"/>
      <c r="HQ63" s="235"/>
      <c r="HR63" s="235"/>
      <c r="HS63" s="235"/>
      <c r="HT63" s="235"/>
      <c r="HU63" s="235"/>
      <c r="HV63" s="235"/>
      <c r="HW63" s="235"/>
      <c r="HX63" s="235"/>
      <c r="HY63" s="235"/>
      <c r="HZ63" s="235"/>
      <c r="IA63" s="235"/>
      <c r="IB63" s="235"/>
      <c r="IC63" s="235"/>
      <c r="ID63" s="235"/>
      <c r="IE63" s="235"/>
      <c r="IF63" s="235"/>
    </row>
  </sheetData>
  <mergeCells count="6">
    <mergeCell ref="G6:S6"/>
    <mergeCell ref="B2:F2"/>
    <mergeCell ref="J2:S2"/>
    <mergeCell ref="B3:F3"/>
    <mergeCell ref="B4:F4"/>
    <mergeCell ref="B5:F5"/>
  </mergeCells>
  <pageMargins left="0.75" right="3.937007874015748E-2" top="0.71" bottom="0.36" header="0.17" footer="0.23622047244094491"/>
  <pageSetup paperSize="5" scale="78" orientation="landscape" r:id="rId1"/>
  <headerFooter alignWithMargins="0">
    <oddFooter>Página &amp;P de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IF26"/>
  <sheetViews>
    <sheetView workbookViewId="0">
      <selection activeCell="F22" sqref="F22"/>
    </sheetView>
  </sheetViews>
  <sheetFormatPr baseColWidth="10" defaultColWidth="11.42578125" defaultRowHeight="13.5" x14ac:dyDescent="0.3"/>
  <cols>
    <col min="1" max="1" width="5.5703125" style="224" customWidth="1"/>
    <col min="2" max="2" width="8" style="155" customWidth="1"/>
    <col min="3" max="3" width="44" style="155" customWidth="1"/>
    <col min="4" max="4" width="7.140625" style="233" customWidth="1"/>
    <col min="5" max="5" width="9.28515625" style="153" bestFit="1" customWidth="1"/>
    <col min="6" max="6" width="11.5703125" style="153" bestFit="1" customWidth="1"/>
    <col min="7" max="7" width="10.5703125" style="152" customWidth="1"/>
    <col min="8" max="8" width="9.85546875" style="152" bestFit="1" customWidth="1"/>
    <col min="9" max="9" width="10.7109375" style="152" customWidth="1"/>
    <col min="10" max="10" width="11.140625" style="152" bestFit="1" customWidth="1"/>
    <col min="11" max="11" width="9.7109375" style="152" customWidth="1"/>
    <col min="12" max="12" width="9.5703125" style="152" customWidth="1"/>
    <col min="13" max="13" width="10" style="152" customWidth="1"/>
    <col min="14" max="14" width="9.5703125" style="152" customWidth="1"/>
    <col min="15" max="15" width="10.28515625" style="152" customWidth="1"/>
    <col min="16" max="16" width="9.85546875" style="152" customWidth="1"/>
    <col min="17" max="17" width="9.42578125" style="152" customWidth="1"/>
    <col min="18" max="18" width="9" style="152" customWidth="1"/>
    <col min="19" max="19" width="12" style="152" customWidth="1"/>
    <col min="20" max="20" width="11.42578125" style="151"/>
    <col min="21" max="240" width="11.42578125" style="150"/>
    <col min="241" max="16384" width="11.42578125" style="149"/>
  </cols>
  <sheetData>
    <row r="1" spans="1:240" ht="14.25" thickBot="1" x14ac:dyDescent="0.35"/>
    <row r="2" spans="1:240" ht="19.899999999999999" customHeight="1" x14ac:dyDescent="0.35">
      <c r="A2" s="203"/>
      <c r="B2" s="416" t="str">
        <f>'[1]TOTAL GENERALCALEND.'!B2:G2</f>
        <v>INSTITUTO ELECTORAL Y DE PARTICIPACIÓN CIUDADANA DEL ESTADO DE JALISCO</v>
      </c>
      <c r="C2" s="417"/>
      <c r="D2" s="417"/>
      <c r="E2" s="417"/>
      <c r="F2" s="418"/>
      <c r="J2" s="426"/>
      <c r="K2" s="426"/>
      <c r="L2" s="426"/>
      <c r="M2" s="426"/>
      <c r="N2" s="426"/>
      <c r="O2" s="426"/>
      <c r="P2" s="426"/>
      <c r="Q2" s="426"/>
      <c r="R2" s="426"/>
      <c r="S2" s="426"/>
      <c r="T2" s="150"/>
      <c r="IF2" s="149"/>
    </row>
    <row r="3" spans="1:240" ht="12" customHeight="1" x14ac:dyDescent="0.35">
      <c r="A3" s="203"/>
      <c r="B3" s="419" t="s">
        <v>194</v>
      </c>
      <c r="C3" s="405"/>
      <c r="D3" s="405"/>
      <c r="E3" s="405"/>
      <c r="F3" s="420"/>
      <c r="T3" s="150"/>
      <c r="IF3" s="149"/>
    </row>
    <row r="4" spans="1:240" ht="18" x14ac:dyDescent="0.35">
      <c r="A4" s="203"/>
      <c r="B4" s="424" t="s">
        <v>192</v>
      </c>
      <c r="C4" s="408"/>
      <c r="D4" s="408"/>
      <c r="E4" s="408"/>
      <c r="F4" s="425"/>
      <c r="G4" s="151"/>
      <c r="I4" s="255"/>
      <c r="J4" s="257"/>
      <c r="T4" s="150"/>
      <c r="IF4" s="149"/>
    </row>
    <row r="5" spans="1:240" ht="18.75" thickBot="1" x14ac:dyDescent="0.4">
      <c r="A5" s="203"/>
      <c r="B5" s="427" t="s">
        <v>87</v>
      </c>
      <c r="C5" s="428"/>
      <c r="D5" s="428"/>
      <c r="E5" s="428"/>
      <c r="F5" s="429"/>
      <c r="G5" s="151"/>
      <c r="T5" s="150"/>
      <c r="IF5" s="149"/>
    </row>
    <row r="6" spans="1:240" ht="15" x14ac:dyDescent="0.3">
      <c r="A6" s="149"/>
      <c r="B6" s="154"/>
      <c r="C6" s="149"/>
      <c r="D6" s="154"/>
      <c r="E6" s="149"/>
      <c r="F6" s="149"/>
      <c r="G6" s="413" t="s">
        <v>191</v>
      </c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5"/>
    </row>
    <row r="7" spans="1:240" ht="27" x14ac:dyDescent="0.3">
      <c r="B7" s="254" t="s">
        <v>213</v>
      </c>
      <c r="C7" s="254" t="s">
        <v>212</v>
      </c>
      <c r="D7" s="253" t="s">
        <v>188</v>
      </c>
      <c r="E7" s="252" t="s">
        <v>187</v>
      </c>
      <c r="F7" s="252" t="s">
        <v>186</v>
      </c>
      <c r="G7" s="251" t="s">
        <v>185</v>
      </c>
      <c r="H7" s="251" t="s">
        <v>184</v>
      </c>
      <c r="I7" s="251" t="s">
        <v>183</v>
      </c>
      <c r="J7" s="251" t="s">
        <v>182</v>
      </c>
      <c r="K7" s="251" t="s">
        <v>181</v>
      </c>
      <c r="L7" s="251" t="s">
        <v>180</v>
      </c>
      <c r="M7" s="251" t="s">
        <v>179</v>
      </c>
      <c r="N7" s="251" t="s">
        <v>178</v>
      </c>
      <c r="O7" s="251" t="s">
        <v>177</v>
      </c>
      <c r="P7" s="251" t="s">
        <v>176</v>
      </c>
      <c r="Q7" s="251" t="s">
        <v>175</v>
      </c>
      <c r="R7" s="251" t="s">
        <v>174</v>
      </c>
      <c r="S7" s="250" t="s">
        <v>173</v>
      </c>
    </row>
    <row r="8" spans="1:240" x14ac:dyDescent="0.3">
      <c r="B8" s="198"/>
      <c r="C8" s="198"/>
      <c r="D8" s="249"/>
      <c r="E8" s="196"/>
      <c r="F8" s="196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</row>
    <row r="9" spans="1:240" ht="14.25" thickBot="1" x14ac:dyDescent="0.35">
      <c r="B9" s="177">
        <v>3271</v>
      </c>
      <c r="C9" s="176" t="s">
        <v>206</v>
      </c>
      <c r="D9" s="222"/>
      <c r="E9" s="175"/>
      <c r="F9" s="174">
        <f>SUM(F10:F11)</f>
        <v>4800</v>
      </c>
      <c r="G9" s="174">
        <f t="shared" ref="G9:R9" si="0">SUM(G10:G11)</f>
        <v>400</v>
      </c>
      <c r="H9" s="174">
        <f t="shared" si="0"/>
        <v>400</v>
      </c>
      <c r="I9" s="174">
        <f t="shared" si="0"/>
        <v>400</v>
      </c>
      <c r="J9" s="174">
        <f t="shared" si="0"/>
        <v>400</v>
      </c>
      <c r="K9" s="174">
        <f t="shared" si="0"/>
        <v>400</v>
      </c>
      <c r="L9" s="174">
        <f t="shared" si="0"/>
        <v>400</v>
      </c>
      <c r="M9" s="174">
        <f t="shared" si="0"/>
        <v>400</v>
      </c>
      <c r="N9" s="174">
        <f t="shared" si="0"/>
        <v>400</v>
      </c>
      <c r="O9" s="174">
        <f t="shared" si="0"/>
        <v>400</v>
      </c>
      <c r="P9" s="174">
        <f t="shared" si="0"/>
        <v>400</v>
      </c>
      <c r="Q9" s="174">
        <f t="shared" si="0"/>
        <v>400</v>
      </c>
      <c r="R9" s="174">
        <f t="shared" si="0"/>
        <v>400</v>
      </c>
      <c r="S9" s="174">
        <f t="shared" ref="S9:S18" si="1">SUM(G9:R9)</f>
        <v>4800</v>
      </c>
    </row>
    <row r="10" spans="1:240" x14ac:dyDescent="0.3">
      <c r="A10" s="248" t="s">
        <v>222</v>
      </c>
      <c r="B10" s="172">
        <v>3271</v>
      </c>
      <c r="C10" s="173" t="str">
        <f>+'[2]Costo Plataforma Educación '!$G$16</f>
        <v>Pago de derechos por uso de Aplicación</v>
      </c>
      <c r="D10" s="220">
        <v>1</v>
      </c>
      <c r="E10" s="170">
        <f>+'[2]Costo Plataforma Educación '!$J$16</f>
        <v>4800</v>
      </c>
      <c r="F10" s="170">
        <f t="shared" ref="F10:F11" si="2">D10*E10</f>
        <v>4800</v>
      </c>
      <c r="G10" s="247">
        <f t="shared" ref="G10:G11" si="3">F10/12</f>
        <v>400</v>
      </c>
      <c r="H10" s="247">
        <f t="shared" ref="H10:R11" si="4">G10</f>
        <v>400</v>
      </c>
      <c r="I10" s="247">
        <f t="shared" si="4"/>
        <v>400</v>
      </c>
      <c r="J10" s="247">
        <f t="shared" si="4"/>
        <v>400</v>
      </c>
      <c r="K10" s="247">
        <f t="shared" si="4"/>
        <v>400</v>
      </c>
      <c r="L10" s="247">
        <f t="shared" si="4"/>
        <v>400</v>
      </c>
      <c r="M10" s="247">
        <f t="shared" si="4"/>
        <v>400</v>
      </c>
      <c r="N10" s="247">
        <f t="shared" si="4"/>
        <v>400</v>
      </c>
      <c r="O10" s="247">
        <f t="shared" si="4"/>
        <v>400</v>
      </c>
      <c r="P10" s="247">
        <f t="shared" si="4"/>
        <v>400</v>
      </c>
      <c r="Q10" s="247">
        <f t="shared" si="4"/>
        <v>400</v>
      </c>
      <c r="R10" s="247">
        <f t="shared" si="4"/>
        <v>400</v>
      </c>
      <c r="S10" s="219">
        <f t="shared" si="1"/>
        <v>4800</v>
      </c>
    </row>
    <row r="11" spans="1:240" x14ac:dyDescent="0.3">
      <c r="B11" s="172">
        <v>3271</v>
      </c>
      <c r="C11" s="173"/>
      <c r="D11" s="220"/>
      <c r="E11" s="170"/>
      <c r="F11" s="170">
        <f t="shared" si="2"/>
        <v>0</v>
      </c>
      <c r="G11" s="247">
        <f t="shared" si="3"/>
        <v>0</v>
      </c>
      <c r="H11" s="247">
        <f t="shared" si="4"/>
        <v>0</v>
      </c>
      <c r="I11" s="247">
        <f t="shared" si="4"/>
        <v>0</v>
      </c>
      <c r="J11" s="247">
        <f t="shared" si="4"/>
        <v>0</v>
      </c>
      <c r="K11" s="247">
        <f t="shared" si="4"/>
        <v>0</v>
      </c>
      <c r="L11" s="247">
        <f t="shared" si="4"/>
        <v>0</v>
      </c>
      <c r="M11" s="247">
        <f t="shared" si="4"/>
        <v>0</v>
      </c>
      <c r="N11" s="247">
        <f t="shared" si="4"/>
        <v>0</v>
      </c>
      <c r="O11" s="247">
        <f t="shared" si="4"/>
        <v>0</v>
      </c>
      <c r="P11" s="247">
        <f t="shared" si="4"/>
        <v>0</v>
      </c>
      <c r="Q11" s="247">
        <f t="shared" si="4"/>
        <v>0</v>
      </c>
      <c r="R11" s="247">
        <f t="shared" si="4"/>
        <v>0</v>
      </c>
      <c r="S11" s="219">
        <f t="shared" si="1"/>
        <v>0</v>
      </c>
    </row>
    <row r="12" spans="1:240" ht="14.25" thickBot="1" x14ac:dyDescent="0.35">
      <c r="B12" s="225">
        <v>3331</v>
      </c>
      <c r="C12" s="176" t="s">
        <v>205</v>
      </c>
      <c r="D12" s="222"/>
      <c r="E12" s="175"/>
      <c r="F12" s="174">
        <f>SUM(F13:F14)</f>
        <v>300000</v>
      </c>
      <c r="G12" s="174">
        <f t="shared" ref="G12:R12" si="5">SUM(G13:G14)</f>
        <v>0</v>
      </c>
      <c r="H12" s="174">
        <f t="shared" si="5"/>
        <v>0</v>
      </c>
      <c r="I12" s="174">
        <f t="shared" si="5"/>
        <v>100000</v>
      </c>
      <c r="J12" s="174">
        <f t="shared" si="5"/>
        <v>100000</v>
      </c>
      <c r="K12" s="174">
        <f t="shared" si="5"/>
        <v>100000</v>
      </c>
      <c r="L12" s="174">
        <f t="shared" si="5"/>
        <v>0</v>
      </c>
      <c r="M12" s="174">
        <f t="shared" si="5"/>
        <v>0</v>
      </c>
      <c r="N12" s="174">
        <f t="shared" si="5"/>
        <v>0</v>
      </c>
      <c r="O12" s="174">
        <f t="shared" si="5"/>
        <v>0</v>
      </c>
      <c r="P12" s="174">
        <f t="shared" si="5"/>
        <v>0</v>
      </c>
      <c r="Q12" s="174">
        <f t="shared" si="5"/>
        <v>0</v>
      </c>
      <c r="R12" s="174">
        <f t="shared" si="5"/>
        <v>0</v>
      </c>
      <c r="S12" s="174">
        <f t="shared" si="1"/>
        <v>300000</v>
      </c>
    </row>
    <row r="13" spans="1:240" x14ac:dyDescent="0.3">
      <c r="A13" s="248" t="s">
        <v>219</v>
      </c>
      <c r="B13" s="172">
        <v>3331</v>
      </c>
      <c r="C13" s="173" t="str">
        <f>+'[2]Costo Plataforma Educación '!$G$17</f>
        <v>Pago de honorarios por App educativa para dispositivos móviles que integre los materiales didácticos del sitio web y pago de uso de software.</v>
      </c>
      <c r="D13" s="220">
        <v>1</v>
      </c>
      <c r="E13" s="170">
        <f>+'[2]Costo Plataforma Educación '!$J$17</f>
        <v>300000</v>
      </c>
      <c r="F13" s="170">
        <f t="shared" ref="F13:F14" si="6">D13*E13</f>
        <v>300000</v>
      </c>
      <c r="G13" s="247">
        <v>0</v>
      </c>
      <c r="H13" s="247">
        <f t="shared" ref="H13:R14" si="7">G13</f>
        <v>0</v>
      </c>
      <c r="I13" s="247">
        <f>+F13/3</f>
        <v>100000</v>
      </c>
      <c r="J13" s="247">
        <f t="shared" si="7"/>
        <v>100000</v>
      </c>
      <c r="K13" s="247">
        <f t="shared" si="7"/>
        <v>100000</v>
      </c>
      <c r="L13" s="247">
        <v>0</v>
      </c>
      <c r="M13" s="247">
        <f t="shared" si="7"/>
        <v>0</v>
      </c>
      <c r="N13" s="247">
        <f t="shared" si="7"/>
        <v>0</v>
      </c>
      <c r="O13" s="247">
        <f t="shared" si="7"/>
        <v>0</v>
      </c>
      <c r="P13" s="247">
        <f t="shared" si="7"/>
        <v>0</v>
      </c>
      <c r="Q13" s="247">
        <f t="shared" si="7"/>
        <v>0</v>
      </c>
      <c r="R13" s="247">
        <f t="shared" si="7"/>
        <v>0</v>
      </c>
      <c r="S13" s="219">
        <f t="shared" si="1"/>
        <v>300000</v>
      </c>
    </row>
    <row r="14" spans="1:240" x14ac:dyDescent="0.3">
      <c r="B14" s="172"/>
      <c r="C14" s="173"/>
      <c r="D14" s="220"/>
      <c r="E14" s="170"/>
      <c r="F14" s="170">
        <f t="shared" si="6"/>
        <v>0</v>
      </c>
      <c r="G14" s="247">
        <f t="shared" ref="G14" si="8">F14/12</f>
        <v>0</v>
      </c>
      <c r="H14" s="247">
        <f t="shared" si="7"/>
        <v>0</v>
      </c>
      <c r="I14" s="247">
        <f t="shared" si="7"/>
        <v>0</v>
      </c>
      <c r="J14" s="247">
        <f t="shared" si="7"/>
        <v>0</v>
      </c>
      <c r="K14" s="247">
        <f t="shared" si="7"/>
        <v>0</v>
      </c>
      <c r="L14" s="247">
        <f t="shared" si="7"/>
        <v>0</v>
      </c>
      <c r="M14" s="247">
        <f t="shared" si="7"/>
        <v>0</v>
      </c>
      <c r="N14" s="247">
        <f t="shared" si="7"/>
        <v>0</v>
      </c>
      <c r="O14" s="247">
        <f t="shared" si="7"/>
        <v>0</v>
      </c>
      <c r="P14" s="247">
        <f t="shared" si="7"/>
        <v>0</v>
      </c>
      <c r="Q14" s="247">
        <f t="shared" si="7"/>
        <v>0</v>
      </c>
      <c r="R14" s="247">
        <f t="shared" si="7"/>
        <v>0</v>
      </c>
      <c r="S14" s="219">
        <f t="shared" si="1"/>
        <v>0</v>
      </c>
    </row>
    <row r="15" spans="1:240" ht="14.25" thickBot="1" x14ac:dyDescent="0.35">
      <c r="B15" s="225">
        <v>3391</v>
      </c>
      <c r="C15" s="176" t="s">
        <v>203</v>
      </c>
      <c r="D15" s="222"/>
      <c r="E15" s="175"/>
      <c r="F15" s="174">
        <f>SUM(F16:F18)</f>
        <v>130000</v>
      </c>
      <c r="G15" s="174">
        <f t="shared" ref="G15:R15" si="9">SUM(G16:G18)</f>
        <v>0</v>
      </c>
      <c r="H15" s="174">
        <f t="shared" si="9"/>
        <v>0</v>
      </c>
      <c r="I15" s="174">
        <f t="shared" si="9"/>
        <v>15000</v>
      </c>
      <c r="J15" s="174">
        <f t="shared" si="9"/>
        <v>0</v>
      </c>
      <c r="K15" s="174">
        <f t="shared" si="9"/>
        <v>15000</v>
      </c>
      <c r="L15" s="174">
        <f t="shared" si="9"/>
        <v>0</v>
      </c>
      <c r="M15" s="174">
        <f t="shared" si="9"/>
        <v>50000</v>
      </c>
      <c r="N15" s="174">
        <f t="shared" si="9"/>
        <v>50000</v>
      </c>
      <c r="O15" s="174">
        <f t="shared" si="9"/>
        <v>0</v>
      </c>
      <c r="P15" s="174">
        <f t="shared" si="9"/>
        <v>0</v>
      </c>
      <c r="Q15" s="174">
        <f t="shared" si="9"/>
        <v>0</v>
      </c>
      <c r="R15" s="174">
        <f t="shared" si="9"/>
        <v>0</v>
      </c>
      <c r="S15" s="174">
        <f t="shared" si="1"/>
        <v>130000</v>
      </c>
    </row>
    <row r="16" spans="1:240" x14ac:dyDescent="0.3">
      <c r="A16" s="248" t="s">
        <v>242</v>
      </c>
      <c r="B16" s="172">
        <v>3391</v>
      </c>
      <c r="C16" s="173" t="str">
        <f>+'[2]Costo Plataforma Educación '!$G$19</f>
        <v>Pago de  honorarios para diseño</v>
      </c>
      <c r="D16" s="220">
        <v>1</v>
      </c>
      <c r="E16" s="170">
        <f>+'[2]Costo Plataforma Educación '!$J$19</f>
        <v>30000</v>
      </c>
      <c r="F16" s="170">
        <f t="shared" ref="F16:F18" si="10">D16*E16</f>
        <v>30000</v>
      </c>
      <c r="G16" s="247">
        <v>0</v>
      </c>
      <c r="H16" s="247">
        <f t="shared" ref="H16:R18" si="11">G16</f>
        <v>0</v>
      </c>
      <c r="I16" s="247">
        <f>+F16/2</f>
        <v>15000</v>
      </c>
      <c r="J16" s="247">
        <v>0</v>
      </c>
      <c r="K16" s="247">
        <f>+I16</f>
        <v>15000</v>
      </c>
      <c r="L16" s="247">
        <v>0</v>
      </c>
      <c r="M16" s="247">
        <f t="shared" si="11"/>
        <v>0</v>
      </c>
      <c r="N16" s="247">
        <f t="shared" si="11"/>
        <v>0</v>
      </c>
      <c r="O16" s="247">
        <f t="shared" si="11"/>
        <v>0</v>
      </c>
      <c r="P16" s="247">
        <f t="shared" si="11"/>
        <v>0</v>
      </c>
      <c r="Q16" s="247">
        <f t="shared" si="11"/>
        <v>0</v>
      </c>
      <c r="R16" s="247">
        <f t="shared" si="11"/>
        <v>0</v>
      </c>
      <c r="S16" s="219">
        <f t="shared" si="1"/>
        <v>30000</v>
      </c>
    </row>
    <row r="17" spans="1:240" x14ac:dyDescent="0.3">
      <c r="A17" s="248" t="s">
        <v>225</v>
      </c>
      <c r="B17" s="172">
        <v>3391</v>
      </c>
      <c r="C17" s="173" t="str">
        <f>+'[2]Costo Plataforma Educación '!$G$20</f>
        <v>Pago servicio de elaboracion de herramientas incluyentes</v>
      </c>
      <c r="D17" s="220">
        <v>1</v>
      </c>
      <c r="E17" s="170">
        <f>+'[2]Costo Plataforma Educación '!$J$20</f>
        <v>50000</v>
      </c>
      <c r="F17" s="170">
        <f t="shared" si="10"/>
        <v>50000</v>
      </c>
      <c r="G17" s="247">
        <v>0</v>
      </c>
      <c r="H17" s="247">
        <f t="shared" si="11"/>
        <v>0</v>
      </c>
      <c r="I17" s="247">
        <f t="shared" si="11"/>
        <v>0</v>
      </c>
      <c r="J17" s="247">
        <f t="shared" si="11"/>
        <v>0</v>
      </c>
      <c r="K17" s="247">
        <f t="shared" si="11"/>
        <v>0</v>
      </c>
      <c r="L17" s="247">
        <f t="shared" si="11"/>
        <v>0</v>
      </c>
      <c r="M17" s="247">
        <f>+F17/2</f>
        <v>25000</v>
      </c>
      <c r="N17" s="247">
        <f t="shared" si="11"/>
        <v>25000</v>
      </c>
      <c r="O17" s="247">
        <v>0</v>
      </c>
      <c r="P17" s="247">
        <f t="shared" si="11"/>
        <v>0</v>
      </c>
      <c r="Q17" s="247">
        <f t="shared" si="11"/>
        <v>0</v>
      </c>
      <c r="R17" s="247">
        <f t="shared" si="11"/>
        <v>0</v>
      </c>
      <c r="S17" s="219">
        <f t="shared" si="1"/>
        <v>50000</v>
      </c>
    </row>
    <row r="18" spans="1:240" x14ac:dyDescent="0.3">
      <c r="A18" s="248" t="s">
        <v>241</v>
      </c>
      <c r="B18" s="172">
        <v>3391</v>
      </c>
      <c r="C18" s="173" t="str">
        <f>+'[2]Costo Plataforma Educación '!$G$24</f>
        <v>Pago servicio de elaboracion de material audiovisual</v>
      </c>
      <c r="D18" s="220">
        <v>1</v>
      </c>
      <c r="E18" s="170">
        <f>+'[2]Costo Plataforma Educación '!$J$24</f>
        <v>50000</v>
      </c>
      <c r="F18" s="170">
        <f t="shared" si="10"/>
        <v>50000</v>
      </c>
      <c r="G18" s="247">
        <v>0</v>
      </c>
      <c r="H18" s="247">
        <f t="shared" si="11"/>
        <v>0</v>
      </c>
      <c r="I18" s="247">
        <f t="shared" si="11"/>
        <v>0</v>
      </c>
      <c r="J18" s="247">
        <f t="shared" si="11"/>
        <v>0</v>
      </c>
      <c r="K18" s="247">
        <f t="shared" si="11"/>
        <v>0</v>
      </c>
      <c r="L18" s="247">
        <f t="shared" si="11"/>
        <v>0</v>
      </c>
      <c r="M18" s="247">
        <f>+F18/2</f>
        <v>25000</v>
      </c>
      <c r="N18" s="247">
        <f t="shared" si="11"/>
        <v>25000</v>
      </c>
      <c r="O18" s="247">
        <v>0</v>
      </c>
      <c r="P18" s="247">
        <f t="shared" si="11"/>
        <v>0</v>
      </c>
      <c r="Q18" s="247">
        <f t="shared" si="11"/>
        <v>0</v>
      </c>
      <c r="R18" s="247">
        <f t="shared" si="11"/>
        <v>0</v>
      </c>
      <c r="S18" s="219">
        <f t="shared" si="1"/>
        <v>50000</v>
      </c>
    </row>
    <row r="19" spans="1:240" s="159" customFormat="1" ht="14.25" thickBot="1" x14ac:dyDescent="0.35">
      <c r="A19" s="224"/>
      <c r="B19" s="246"/>
      <c r="C19" s="213" t="s">
        <v>173</v>
      </c>
      <c r="D19" s="245"/>
      <c r="E19" s="244"/>
      <c r="F19" s="162">
        <f>+F9+F12+F15</f>
        <v>434800</v>
      </c>
      <c r="G19" s="162">
        <f t="shared" ref="G19:R19" si="12">+G9+G12+G15</f>
        <v>400</v>
      </c>
      <c r="H19" s="162">
        <f t="shared" si="12"/>
        <v>400</v>
      </c>
      <c r="I19" s="162">
        <f t="shared" si="12"/>
        <v>115400</v>
      </c>
      <c r="J19" s="162">
        <f t="shared" si="12"/>
        <v>100400</v>
      </c>
      <c r="K19" s="162">
        <f t="shared" si="12"/>
        <v>115400</v>
      </c>
      <c r="L19" s="162">
        <f t="shared" si="12"/>
        <v>400</v>
      </c>
      <c r="M19" s="162">
        <f t="shared" si="12"/>
        <v>50400</v>
      </c>
      <c r="N19" s="162">
        <f t="shared" si="12"/>
        <v>50400</v>
      </c>
      <c r="O19" s="162">
        <f t="shared" si="12"/>
        <v>400</v>
      </c>
      <c r="P19" s="162">
        <f t="shared" si="12"/>
        <v>400</v>
      </c>
      <c r="Q19" s="162">
        <f t="shared" si="12"/>
        <v>400</v>
      </c>
      <c r="R19" s="162">
        <f t="shared" si="12"/>
        <v>400</v>
      </c>
      <c r="S19" s="162">
        <f>SUM(G19:R19)</f>
        <v>434800</v>
      </c>
      <c r="T19" s="243">
        <f>+F19-S19</f>
        <v>0</v>
      </c>
      <c r="U19" s="160"/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  <c r="BI19" s="160"/>
      <c r="BJ19" s="160"/>
      <c r="BK19" s="160"/>
      <c r="BL19" s="160"/>
      <c r="BM19" s="160"/>
      <c r="BN19" s="160"/>
      <c r="BO19" s="160"/>
      <c r="BP19" s="160"/>
      <c r="BQ19" s="160"/>
      <c r="BR19" s="160"/>
      <c r="BS19" s="160"/>
      <c r="BT19" s="160"/>
      <c r="BU19" s="160"/>
      <c r="BV19" s="160"/>
      <c r="BW19" s="160"/>
      <c r="BX19" s="160"/>
      <c r="BY19" s="160"/>
      <c r="BZ19" s="160"/>
      <c r="CA19" s="160"/>
      <c r="CB19" s="160"/>
      <c r="CC19" s="160"/>
      <c r="CD19" s="160"/>
      <c r="CE19" s="160"/>
      <c r="CF19" s="160"/>
      <c r="CG19" s="160"/>
      <c r="CH19" s="160"/>
      <c r="CI19" s="160"/>
      <c r="CJ19" s="160"/>
      <c r="CK19" s="160"/>
      <c r="CL19" s="160"/>
      <c r="CM19" s="160"/>
      <c r="CN19" s="160"/>
      <c r="CO19" s="160"/>
      <c r="CP19" s="160"/>
      <c r="CQ19" s="160"/>
      <c r="CR19" s="160"/>
      <c r="CS19" s="160"/>
      <c r="CT19" s="160"/>
      <c r="CU19" s="160"/>
      <c r="CV19" s="160"/>
      <c r="CW19" s="160"/>
      <c r="CX19" s="160"/>
      <c r="CY19" s="160"/>
      <c r="CZ19" s="160"/>
      <c r="DA19" s="160"/>
      <c r="DB19" s="160"/>
      <c r="DC19" s="160"/>
      <c r="DD19" s="160"/>
      <c r="DE19" s="160"/>
      <c r="DF19" s="160"/>
      <c r="DG19" s="160"/>
      <c r="DH19" s="160"/>
      <c r="DI19" s="160"/>
      <c r="DJ19" s="160"/>
      <c r="DK19" s="160"/>
      <c r="DL19" s="160"/>
      <c r="DM19" s="160"/>
      <c r="DN19" s="160"/>
      <c r="DO19" s="160"/>
      <c r="DP19" s="160"/>
      <c r="DQ19" s="160"/>
      <c r="DR19" s="160"/>
      <c r="DS19" s="160"/>
      <c r="DT19" s="160"/>
      <c r="DU19" s="160"/>
      <c r="DV19" s="160"/>
      <c r="DW19" s="160"/>
      <c r="DX19" s="160"/>
      <c r="DY19" s="160"/>
      <c r="DZ19" s="160"/>
      <c r="EA19" s="160"/>
      <c r="EB19" s="160"/>
      <c r="EC19" s="160"/>
      <c r="ED19" s="160"/>
      <c r="EE19" s="160"/>
      <c r="EF19" s="160"/>
      <c r="EG19" s="160"/>
      <c r="EH19" s="160"/>
      <c r="EI19" s="160"/>
      <c r="EJ19" s="160"/>
      <c r="EK19" s="160"/>
      <c r="EL19" s="160"/>
      <c r="EM19" s="160"/>
      <c r="EN19" s="160"/>
      <c r="EO19" s="160"/>
      <c r="EP19" s="160"/>
      <c r="EQ19" s="160"/>
      <c r="ER19" s="160"/>
      <c r="ES19" s="160"/>
      <c r="ET19" s="160"/>
      <c r="EU19" s="160"/>
      <c r="EV19" s="160"/>
      <c r="EW19" s="160"/>
      <c r="EX19" s="160"/>
      <c r="EY19" s="160"/>
      <c r="EZ19" s="160"/>
      <c r="FA19" s="160"/>
      <c r="FB19" s="160"/>
      <c r="FC19" s="160"/>
      <c r="FD19" s="160"/>
      <c r="FE19" s="160"/>
      <c r="FF19" s="160"/>
      <c r="FG19" s="160"/>
      <c r="FH19" s="160"/>
      <c r="FI19" s="160"/>
      <c r="FJ19" s="160"/>
      <c r="FK19" s="160"/>
      <c r="FL19" s="160"/>
      <c r="FM19" s="160"/>
      <c r="FN19" s="160"/>
      <c r="FO19" s="160"/>
      <c r="FP19" s="160"/>
      <c r="FQ19" s="160"/>
      <c r="FR19" s="160"/>
      <c r="FS19" s="160"/>
      <c r="FT19" s="160"/>
      <c r="FU19" s="160"/>
      <c r="FV19" s="160"/>
      <c r="FW19" s="160"/>
      <c r="FX19" s="160"/>
      <c r="FY19" s="160"/>
      <c r="FZ19" s="160"/>
      <c r="GA19" s="160"/>
      <c r="GB19" s="160"/>
      <c r="GC19" s="160"/>
      <c r="GD19" s="160"/>
      <c r="GE19" s="160"/>
      <c r="GF19" s="160"/>
      <c r="GG19" s="160"/>
      <c r="GH19" s="160"/>
      <c r="GI19" s="160"/>
      <c r="GJ19" s="160"/>
      <c r="GK19" s="160"/>
      <c r="GL19" s="160"/>
      <c r="GM19" s="160"/>
      <c r="GN19" s="160"/>
      <c r="GO19" s="160"/>
      <c r="GP19" s="160"/>
      <c r="GQ19" s="160"/>
      <c r="GR19" s="160"/>
      <c r="GS19" s="160"/>
      <c r="GT19" s="160"/>
      <c r="GU19" s="160"/>
      <c r="GV19" s="160"/>
      <c r="GW19" s="160"/>
      <c r="GX19" s="160"/>
      <c r="GY19" s="160"/>
      <c r="GZ19" s="160"/>
      <c r="HA19" s="160"/>
      <c r="HB19" s="160"/>
      <c r="HC19" s="160"/>
      <c r="HD19" s="160"/>
      <c r="HE19" s="160"/>
      <c r="HF19" s="160"/>
      <c r="HG19" s="160"/>
      <c r="HH19" s="160"/>
      <c r="HI19" s="160"/>
      <c r="HJ19" s="160"/>
      <c r="HK19" s="160"/>
      <c r="HL19" s="160"/>
      <c r="HM19" s="160"/>
      <c r="HN19" s="160"/>
      <c r="HO19" s="160"/>
      <c r="HP19" s="160"/>
      <c r="HQ19" s="160"/>
      <c r="HR19" s="160"/>
      <c r="HS19" s="160"/>
      <c r="HT19" s="160"/>
      <c r="HU19" s="160"/>
      <c r="HV19" s="160"/>
      <c r="HW19" s="160"/>
      <c r="HX19" s="160"/>
      <c r="HY19" s="160"/>
      <c r="HZ19" s="160"/>
      <c r="IA19" s="160"/>
      <c r="IB19" s="160"/>
      <c r="IC19" s="160"/>
      <c r="ID19" s="160"/>
      <c r="IE19" s="160"/>
      <c r="IF19" s="160"/>
    </row>
    <row r="20" spans="1:240" ht="14.25" thickTop="1" x14ac:dyDescent="0.3">
      <c r="C20" s="155" t="s">
        <v>171</v>
      </c>
    </row>
    <row r="21" spans="1:240" s="234" customFormat="1" x14ac:dyDescent="0.3">
      <c r="A21" s="241"/>
      <c r="B21" s="240"/>
      <c r="C21" s="240"/>
      <c r="D21" s="239"/>
      <c r="E21" s="238"/>
      <c r="F21" s="238">
        <f>+F19-'[2]Costo Plataforma Educación '!$J$26</f>
        <v>0</v>
      </c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237"/>
      <c r="R21" s="237"/>
      <c r="S21" s="237"/>
      <c r="T21" s="236"/>
      <c r="U21" s="235"/>
      <c r="V21" s="235"/>
      <c r="W21" s="235"/>
      <c r="X21" s="235"/>
      <c r="Y21" s="235"/>
      <c r="Z21" s="235"/>
      <c r="AA21" s="235"/>
      <c r="AB21" s="235"/>
      <c r="AC21" s="235"/>
      <c r="AD21" s="235"/>
      <c r="AE21" s="235"/>
      <c r="AF21" s="235"/>
      <c r="AG21" s="235"/>
      <c r="AH21" s="235"/>
      <c r="AI21" s="235"/>
      <c r="AJ21" s="235"/>
      <c r="AK21" s="235"/>
      <c r="AL21" s="235"/>
      <c r="AM21" s="235"/>
      <c r="AN21" s="235"/>
      <c r="AO21" s="235"/>
      <c r="AP21" s="235"/>
      <c r="AQ21" s="235"/>
      <c r="AR21" s="235"/>
      <c r="AS21" s="235"/>
      <c r="AT21" s="235"/>
      <c r="AU21" s="235"/>
      <c r="AV21" s="235"/>
      <c r="AW21" s="235"/>
      <c r="AX21" s="235"/>
      <c r="AY21" s="235"/>
      <c r="AZ21" s="235"/>
      <c r="BA21" s="235"/>
      <c r="BB21" s="235"/>
      <c r="BC21" s="235"/>
      <c r="BD21" s="235"/>
      <c r="BE21" s="235"/>
      <c r="BF21" s="235"/>
      <c r="BG21" s="235"/>
      <c r="BH21" s="235"/>
      <c r="BI21" s="235"/>
      <c r="BJ21" s="235"/>
      <c r="BK21" s="235"/>
      <c r="BL21" s="235"/>
      <c r="BM21" s="235"/>
      <c r="BN21" s="235"/>
      <c r="BO21" s="235"/>
      <c r="BP21" s="235"/>
      <c r="BQ21" s="235"/>
      <c r="BR21" s="235"/>
      <c r="BS21" s="235"/>
      <c r="BT21" s="235"/>
      <c r="BU21" s="235"/>
      <c r="BV21" s="235"/>
      <c r="BW21" s="235"/>
      <c r="BX21" s="235"/>
      <c r="BY21" s="235"/>
      <c r="BZ21" s="235"/>
      <c r="CA21" s="235"/>
      <c r="CB21" s="235"/>
      <c r="CC21" s="235"/>
      <c r="CD21" s="235"/>
      <c r="CE21" s="235"/>
      <c r="CF21" s="235"/>
      <c r="CG21" s="235"/>
      <c r="CH21" s="235"/>
      <c r="CI21" s="235"/>
      <c r="CJ21" s="235"/>
      <c r="CK21" s="235"/>
      <c r="CL21" s="235"/>
      <c r="CM21" s="235"/>
      <c r="CN21" s="235"/>
      <c r="CO21" s="235"/>
      <c r="CP21" s="235"/>
      <c r="CQ21" s="235"/>
      <c r="CR21" s="235"/>
      <c r="CS21" s="235"/>
      <c r="CT21" s="235"/>
      <c r="CU21" s="235"/>
      <c r="CV21" s="235"/>
      <c r="CW21" s="235"/>
      <c r="CX21" s="235"/>
      <c r="CY21" s="235"/>
      <c r="CZ21" s="235"/>
      <c r="DA21" s="235"/>
      <c r="DB21" s="235"/>
      <c r="DC21" s="235"/>
      <c r="DD21" s="235"/>
      <c r="DE21" s="235"/>
      <c r="DF21" s="235"/>
      <c r="DG21" s="235"/>
      <c r="DH21" s="235"/>
      <c r="DI21" s="235"/>
      <c r="DJ21" s="235"/>
      <c r="DK21" s="235"/>
      <c r="DL21" s="235"/>
      <c r="DM21" s="235"/>
      <c r="DN21" s="235"/>
      <c r="DO21" s="235"/>
      <c r="DP21" s="235"/>
      <c r="DQ21" s="235"/>
      <c r="DR21" s="235"/>
      <c r="DS21" s="235"/>
      <c r="DT21" s="235"/>
      <c r="DU21" s="235"/>
      <c r="DV21" s="235"/>
      <c r="DW21" s="235"/>
      <c r="DX21" s="235"/>
      <c r="DY21" s="235"/>
      <c r="DZ21" s="235"/>
      <c r="EA21" s="235"/>
      <c r="EB21" s="235"/>
      <c r="EC21" s="235"/>
      <c r="ED21" s="235"/>
      <c r="EE21" s="235"/>
      <c r="EF21" s="235"/>
      <c r="EG21" s="235"/>
      <c r="EH21" s="235"/>
      <c r="EI21" s="235"/>
      <c r="EJ21" s="235"/>
      <c r="EK21" s="235"/>
      <c r="EL21" s="235"/>
      <c r="EM21" s="235"/>
      <c r="EN21" s="235"/>
      <c r="EO21" s="235"/>
      <c r="EP21" s="235"/>
      <c r="EQ21" s="235"/>
      <c r="ER21" s="235"/>
      <c r="ES21" s="235"/>
      <c r="ET21" s="235"/>
      <c r="EU21" s="235"/>
      <c r="EV21" s="235"/>
      <c r="EW21" s="235"/>
      <c r="EX21" s="235"/>
      <c r="EY21" s="235"/>
      <c r="EZ21" s="235"/>
      <c r="FA21" s="235"/>
      <c r="FB21" s="235"/>
      <c r="FC21" s="235"/>
      <c r="FD21" s="235"/>
      <c r="FE21" s="235"/>
      <c r="FF21" s="235"/>
      <c r="FG21" s="235"/>
      <c r="FH21" s="235"/>
      <c r="FI21" s="235"/>
      <c r="FJ21" s="235"/>
      <c r="FK21" s="235"/>
      <c r="FL21" s="235"/>
      <c r="FM21" s="235"/>
      <c r="FN21" s="235"/>
      <c r="FO21" s="235"/>
      <c r="FP21" s="235"/>
      <c r="FQ21" s="235"/>
      <c r="FR21" s="235"/>
      <c r="FS21" s="235"/>
      <c r="FT21" s="235"/>
      <c r="FU21" s="235"/>
      <c r="FV21" s="235"/>
      <c r="FW21" s="235"/>
      <c r="FX21" s="235"/>
      <c r="FY21" s="235"/>
      <c r="FZ21" s="235"/>
      <c r="GA21" s="235"/>
      <c r="GB21" s="235"/>
      <c r="GC21" s="235"/>
      <c r="GD21" s="235"/>
      <c r="GE21" s="235"/>
      <c r="GF21" s="235"/>
      <c r="GG21" s="235"/>
      <c r="GH21" s="235"/>
      <c r="GI21" s="235"/>
      <c r="GJ21" s="235"/>
      <c r="GK21" s="235"/>
      <c r="GL21" s="235"/>
      <c r="GM21" s="235"/>
      <c r="GN21" s="235"/>
      <c r="GO21" s="235"/>
      <c r="GP21" s="235"/>
      <c r="GQ21" s="235"/>
      <c r="GR21" s="235"/>
      <c r="GS21" s="235"/>
      <c r="GT21" s="235"/>
      <c r="GU21" s="235"/>
      <c r="GV21" s="235"/>
      <c r="GW21" s="235"/>
      <c r="GX21" s="235"/>
      <c r="GY21" s="235"/>
      <c r="GZ21" s="235"/>
      <c r="HA21" s="235"/>
      <c r="HB21" s="235"/>
      <c r="HC21" s="235"/>
      <c r="HD21" s="235"/>
      <c r="HE21" s="235"/>
      <c r="HF21" s="235"/>
      <c r="HG21" s="235"/>
      <c r="HH21" s="235"/>
      <c r="HI21" s="235"/>
      <c r="HJ21" s="235"/>
      <c r="HK21" s="235"/>
      <c r="HL21" s="235"/>
      <c r="HM21" s="235"/>
      <c r="HN21" s="235"/>
      <c r="HO21" s="235"/>
      <c r="HP21" s="235"/>
      <c r="HQ21" s="235"/>
      <c r="HR21" s="235"/>
      <c r="HS21" s="235"/>
      <c r="HT21" s="235"/>
      <c r="HU21" s="235"/>
      <c r="HV21" s="235"/>
      <c r="HW21" s="235"/>
      <c r="HX21" s="235"/>
      <c r="HY21" s="235"/>
      <c r="HZ21" s="235"/>
      <c r="IA21" s="235"/>
      <c r="IB21" s="235"/>
      <c r="IC21" s="235"/>
      <c r="ID21" s="235"/>
      <c r="IE21" s="235"/>
      <c r="IF21" s="235"/>
    </row>
    <row r="22" spans="1:240" s="234" customFormat="1" x14ac:dyDescent="0.3">
      <c r="A22" s="241"/>
      <c r="B22" s="240"/>
      <c r="C22" s="240"/>
      <c r="D22" s="239"/>
      <c r="E22" s="238"/>
      <c r="F22" s="238"/>
      <c r="G22" s="237"/>
      <c r="H22" s="237"/>
      <c r="I22" s="237"/>
      <c r="J22" s="237"/>
      <c r="K22" s="237"/>
      <c r="L22" s="237"/>
      <c r="M22" s="237"/>
      <c r="N22" s="237"/>
      <c r="O22" s="237"/>
      <c r="P22" s="237"/>
      <c r="Q22" s="237"/>
      <c r="R22" s="237"/>
      <c r="S22" s="237"/>
      <c r="T22" s="236"/>
      <c r="U22" s="235"/>
      <c r="V22" s="235"/>
      <c r="W22" s="235"/>
      <c r="X22" s="235"/>
      <c r="Y22" s="235"/>
      <c r="Z22" s="235"/>
      <c r="AA22" s="235"/>
      <c r="AB22" s="235"/>
      <c r="AC22" s="235"/>
      <c r="AD22" s="235"/>
      <c r="AE22" s="235"/>
      <c r="AF22" s="235"/>
      <c r="AG22" s="235"/>
      <c r="AH22" s="235"/>
      <c r="AI22" s="235"/>
      <c r="AJ22" s="235"/>
      <c r="AK22" s="235"/>
      <c r="AL22" s="235"/>
      <c r="AM22" s="235"/>
      <c r="AN22" s="235"/>
      <c r="AO22" s="235"/>
      <c r="AP22" s="235"/>
      <c r="AQ22" s="235"/>
      <c r="AR22" s="235"/>
      <c r="AS22" s="235"/>
      <c r="AT22" s="235"/>
      <c r="AU22" s="235"/>
      <c r="AV22" s="235"/>
      <c r="AW22" s="235"/>
      <c r="AX22" s="235"/>
      <c r="AY22" s="235"/>
      <c r="AZ22" s="235"/>
      <c r="BA22" s="235"/>
      <c r="BB22" s="235"/>
      <c r="BC22" s="235"/>
      <c r="BD22" s="235"/>
      <c r="BE22" s="235"/>
      <c r="BF22" s="235"/>
      <c r="BG22" s="235"/>
      <c r="BH22" s="235"/>
      <c r="BI22" s="235"/>
      <c r="BJ22" s="235"/>
      <c r="BK22" s="235"/>
      <c r="BL22" s="235"/>
      <c r="BM22" s="235"/>
      <c r="BN22" s="235"/>
      <c r="BO22" s="235"/>
      <c r="BP22" s="235"/>
      <c r="BQ22" s="235"/>
      <c r="BR22" s="235"/>
      <c r="BS22" s="235"/>
      <c r="BT22" s="235"/>
      <c r="BU22" s="235"/>
      <c r="BV22" s="235"/>
      <c r="BW22" s="235"/>
      <c r="BX22" s="235"/>
      <c r="BY22" s="235"/>
      <c r="BZ22" s="235"/>
      <c r="CA22" s="235"/>
      <c r="CB22" s="235"/>
      <c r="CC22" s="235"/>
      <c r="CD22" s="235"/>
      <c r="CE22" s="235"/>
      <c r="CF22" s="235"/>
      <c r="CG22" s="235"/>
      <c r="CH22" s="235"/>
      <c r="CI22" s="235"/>
      <c r="CJ22" s="235"/>
      <c r="CK22" s="235"/>
      <c r="CL22" s="235"/>
      <c r="CM22" s="235"/>
      <c r="CN22" s="235"/>
      <c r="CO22" s="235"/>
      <c r="CP22" s="235"/>
      <c r="CQ22" s="235"/>
      <c r="CR22" s="235"/>
      <c r="CS22" s="235"/>
      <c r="CT22" s="235"/>
      <c r="CU22" s="235"/>
      <c r="CV22" s="235"/>
      <c r="CW22" s="235"/>
      <c r="CX22" s="235"/>
      <c r="CY22" s="235"/>
      <c r="CZ22" s="235"/>
      <c r="DA22" s="235"/>
      <c r="DB22" s="235"/>
      <c r="DC22" s="235"/>
      <c r="DD22" s="235"/>
      <c r="DE22" s="235"/>
      <c r="DF22" s="235"/>
      <c r="DG22" s="235"/>
      <c r="DH22" s="235"/>
      <c r="DI22" s="235"/>
      <c r="DJ22" s="235"/>
      <c r="DK22" s="235"/>
      <c r="DL22" s="235"/>
      <c r="DM22" s="235"/>
      <c r="DN22" s="235"/>
      <c r="DO22" s="235"/>
      <c r="DP22" s="235"/>
      <c r="DQ22" s="235"/>
      <c r="DR22" s="235"/>
      <c r="DS22" s="235"/>
      <c r="DT22" s="235"/>
      <c r="DU22" s="235"/>
      <c r="DV22" s="235"/>
      <c r="DW22" s="235"/>
      <c r="DX22" s="235"/>
      <c r="DY22" s="235"/>
      <c r="DZ22" s="235"/>
      <c r="EA22" s="235"/>
      <c r="EB22" s="235"/>
      <c r="EC22" s="235"/>
      <c r="ED22" s="235"/>
      <c r="EE22" s="235"/>
      <c r="EF22" s="235"/>
      <c r="EG22" s="235"/>
      <c r="EH22" s="235"/>
      <c r="EI22" s="235"/>
      <c r="EJ22" s="235"/>
      <c r="EK22" s="235"/>
      <c r="EL22" s="235"/>
      <c r="EM22" s="235"/>
      <c r="EN22" s="235"/>
      <c r="EO22" s="235"/>
      <c r="EP22" s="235"/>
      <c r="EQ22" s="235"/>
      <c r="ER22" s="235"/>
      <c r="ES22" s="235"/>
      <c r="ET22" s="235"/>
      <c r="EU22" s="235"/>
      <c r="EV22" s="235"/>
      <c r="EW22" s="235"/>
      <c r="EX22" s="235"/>
      <c r="EY22" s="235"/>
      <c r="EZ22" s="235"/>
      <c r="FA22" s="235"/>
      <c r="FB22" s="235"/>
      <c r="FC22" s="235"/>
      <c r="FD22" s="235"/>
      <c r="FE22" s="235"/>
      <c r="FF22" s="235"/>
      <c r="FG22" s="235"/>
      <c r="FH22" s="235"/>
      <c r="FI22" s="235"/>
      <c r="FJ22" s="235"/>
      <c r="FK22" s="235"/>
      <c r="FL22" s="235"/>
      <c r="FM22" s="235"/>
      <c r="FN22" s="235"/>
      <c r="FO22" s="235"/>
      <c r="FP22" s="235"/>
      <c r="FQ22" s="235"/>
      <c r="FR22" s="235"/>
      <c r="FS22" s="235"/>
      <c r="FT22" s="235"/>
      <c r="FU22" s="235"/>
      <c r="FV22" s="235"/>
      <c r="FW22" s="235"/>
      <c r="FX22" s="235"/>
      <c r="FY22" s="235"/>
      <c r="FZ22" s="235"/>
      <c r="GA22" s="235"/>
      <c r="GB22" s="235"/>
      <c r="GC22" s="235"/>
      <c r="GD22" s="235"/>
      <c r="GE22" s="235"/>
      <c r="GF22" s="235"/>
      <c r="GG22" s="235"/>
      <c r="GH22" s="235"/>
      <c r="GI22" s="235"/>
      <c r="GJ22" s="235"/>
      <c r="GK22" s="235"/>
      <c r="GL22" s="235"/>
      <c r="GM22" s="235"/>
      <c r="GN22" s="235"/>
      <c r="GO22" s="235"/>
      <c r="GP22" s="235"/>
      <c r="GQ22" s="235"/>
      <c r="GR22" s="235"/>
      <c r="GS22" s="235"/>
      <c r="GT22" s="235"/>
      <c r="GU22" s="235"/>
      <c r="GV22" s="235"/>
      <c r="GW22" s="235"/>
      <c r="GX22" s="235"/>
      <c r="GY22" s="235"/>
      <c r="GZ22" s="235"/>
      <c r="HA22" s="235"/>
      <c r="HB22" s="235"/>
      <c r="HC22" s="235"/>
      <c r="HD22" s="235"/>
      <c r="HE22" s="235"/>
      <c r="HF22" s="235"/>
      <c r="HG22" s="235"/>
      <c r="HH22" s="235"/>
      <c r="HI22" s="235"/>
      <c r="HJ22" s="235"/>
      <c r="HK22" s="235"/>
      <c r="HL22" s="235"/>
      <c r="HM22" s="235"/>
      <c r="HN22" s="235"/>
      <c r="HO22" s="235"/>
      <c r="HP22" s="235"/>
      <c r="HQ22" s="235"/>
      <c r="HR22" s="235"/>
      <c r="HS22" s="235"/>
      <c r="HT22" s="235"/>
      <c r="HU22" s="235"/>
      <c r="HV22" s="235"/>
      <c r="HW22" s="235"/>
      <c r="HX22" s="235"/>
      <c r="HY22" s="235"/>
      <c r="HZ22" s="235"/>
      <c r="IA22" s="235"/>
      <c r="IB22" s="235"/>
      <c r="IC22" s="235"/>
      <c r="ID22" s="235"/>
      <c r="IE22" s="235"/>
      <c r="IF22" s="235"/>
    </row>
    <row r="23" spans="1:240" s="234" customFormat="1" x14ac:dyDescent="0.3">
      <c r="A23" s="241"/>
      <c r="B23" s="240"/>
      <c r="C23" s="240"/>
      <c r="D23" s="239"/>
      <c r="E23" s="238"/>
      <c r="F23" s="238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7"/>
      <c r="S23" s="237"/>
      <c r="T23" s="236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  <c r="AF23" s="235"/>
      <c r="AG23" s="235"/>
      <c r="AH23" s="235"/>
      <c r="AI23" s="235"/>
      <c r="AJ23" s="235"/>
      <c r="AK23" s="235"/>
      <c r="AL23" s="235"/>
      <c r="AM23" s="235"/>
      <c r="AN23" s="235"/>
      <c r="AO23" s="235"/>
      <c r="AP23" s="235"/>
      <c r="AQ23" s="235"/>
      <c r="AR23" s="235"/>
      <c r="AS23" s="235"/>
      <c r="AT23" s="235"/>
      <c r="AU23" s="235"/>
      <c r="AV23" s="235"/>
      <c r="AW23" s="235"/>
      <c r="AX23" s="235"/>
      <c r="AY23" s="235"/>
      <c r="AZ23" s="235"/>
      <c r="BA23" s="235"/>
      <c r="BB23" s="235"/>
      <c r="BC23" s="235"/>
      <c r="BD23" s="235"/>
      <c r="BE23" s="235"/>
      <c r="BF23" s="235"/>
      <c r="BG23" s="235"/>
      <c r="BH23" s="235"/>
      <c r="BI23" s="235"/>
      <c r="BJ23" s="235"/>
      <c r="BK23" s="235"/>
      <c r="BL23" s="235"/>
      <c r="BM23" s="235"/>
      <c r="BN23" s="235"/>
      <c r="BO23" s="235"/>
      <c r="BP23" s="235"/>
      <c r="BQ23" s="235"/>
      <c r="BR23" s="235"/>
      <c r="BS23" s="235"/>
      <c r="BT23" s="235"/>
      <c r="BU23" s="235"/>
      <c r="BV23" s="235"/>
      <c r="BW23" s="235"/>
      <c r="BX23" s="235"/>
      <c r="BY23" s="235"/>
      <c r="BZ23" s="235"/>
      <c r="CA23" s="235"/>
      <c r="CB23" s="235"/>
      <c r="CC23" s="235"/>
      <c r="CD23" s="235"/>
      <c r="CE23" s="235"/>
      <c r="CF23" s="235"/>
      <c r="CG23" s="235"/>
      <c r="CH23" s="235"/>
      <c r="CI23" s="235"/>
      <c r="CJ23" s="235"/>
      <c r="CK23" s="235"/>
      <c r="CL23" s="235"/>
      <c r="CM23" s="235"/>
      <c r="CN23" s="235"/>
      <c r="CO23" s="235"/>
      <c r="CP23" s="235"/>
      <c r="CQ23" s="235"/>
      <c r="CR23" s="235"/>
      <c r="CS23" s="235"/>
      <c r="CT23" s="235"/>
      <c r="CU23" s="235"/>
      <c r="CV23" s="235"/>
      <c r="CW23" s="235"/>
      <c r="CX23" s="235"/>
      <c r="CY23" s="235"/>
      <c r="CZ23" s="235"/>
      <c r="DA23" s="235"/>
      <c r="DB23" s="235"/>
      <c r="DC23" s="235"/>
      <c r="DD23" s="235"/>
      <c r="DE23" s="235"/>
      <c r="DF23" s="235"/>
      <c r="DG23" s="235"/>
      <c r="DH23" s="235"/>
      <c r="DI23" s="235"/>
      <c r="DJ23" s="235"/>
      <c r="DK23" s="235"/>
      <c r="DL23" s="235"/>
      <c r="DM23" s="235"/>
      <c r="DN23" s="235"/>
      <c r="DO23" s="235"/>
      <c r="DP23" s="235"/>
      <c r="DQ23" s="235"/>
      <c r="DR23" s="235"/>
      <c r="DS23" s="235"/>
      <c r="DT23" s="235"/>
      <c r="DU23" s="235"/>
      <c r="DV23" s="235"/>
      <c r="DW23" s="235"/>
      <c r="DX23" s="235"/>
      <c r="DY23" s="235"/>
      <c r="DZ23" s="235"/>
      <c r="EA23" s="235"/>
      <c r="EB23" s="235"/>
      <c r="EC23" s="235"/>
      <c r="ED23" s="235"/>
      <c r="EE23" s="235"/>
      <c r="EF23" s="235"/>
      <c r="EG23" s="235"/>
      <c r="EH23" s="235"/>
      <c r="EI23" s="235"/>
      <c r="EJ23" s="235"/>
      <c r="EK23" s="235"/>
      <c r="EL23" s="235"/>
      <c r="EM23" s="235"/>
      <c r="EN23" s="235"/>
      <c r="EO23" s="235"/>
      <c r="EP23" s="235"/>
      <c r="EQ23" s="235"/>
      <c r="ER23" s="235"/>
      <c r="ES23" s="235"/>
      <c r="ET23" s="235"/>
      <c r="EU23" s="235"/>
      <c r="EV23" s="235"/>
      <c r="EW23" s="235"/>
      <c r="EX23" s="235"/>
      <c r="EY23" s="235"/>
      <c r="EZ23" s="235"/>
      <c r="FA23" s="235"/>
      <c r="FB23" s="235"/>
      <c r="FC23" s="235"/>
      <c r="FD23" s="235"/>
      <c r="FE23" s="235"/>
      <c r="FF23" s="235"/>
      <c r="FG23" s="235"/>
      <c r="FH23" s="235"/>
      <c r="FI23" s="235"/>
      <c r="FJ23" s="235"/>
      <c r="FK23" s="235"/>
      <c r="FL23" s="235"/>
      <c r="FM23" s="235"/>
      <c r="FN23" s="235"/>
      <c r="FO23" s="235"/>
      <c r="FP23" s="235"/>
      <c r="FQ23" s="235"/>
      <c r="FR23" s="235"/>
      <c r="FS23" s="235"/>
      <c r="FT23" s="235"/>
      <c r="FU23" s="235"/>
      <c r="FV23" s="235"/>
      <c r="FW23" s="235"/>
      <c r="FX23" s="235"/>
      <c r="FY23" s="235"/>
      <c r="FZ23" s="235"/>
      <c r="GA23" s="235"/>
      <c r="GB23" s="235"/>
      <c r="GC23" s="235"/>
      <c r="GD23" s="235"/>
      <c r="GE23" s="235"/>
      <c r="GF23" s="235"/>
      <c r="GG23" s="235"/>
      <c r="GH23" s="235"/>
      <c r="GI23" s="235"/>
      <c r="GJ23" s="235"/>
      <c r="GK23" s="235"/>
      <c r="GL23" s="235"/>
      <c r="GM23" s="235"/>
      <c r="GN23" s="235"/>
      <c r="GO23" s="235"/>
      <c r="GP23" s="235"/>
      <c r="GQ23" s="235"/>
      <c r="GR23" s="235"/>
      <c r="GS23" s="235"/>
      <c r="GT23" s="235"/>
      <c r="GU23" s="235"/>
      <c r="GV23" s="235"/>
      <c r="GW23" s="235"/>
      <c r="GX23" s="235"/>
      <c r="GY23" s="235"/>
      <c r="GZ23" s="235"/>
      <c r="HA23" s="235"/>
      <c r="HB23" s="235"/>
      <c r="HC23" s="235"/>
      <c r="HD23" s="235"/>
      <c r="HE23" s="235"/>
      <c r="HF23" s="235"/>
      <c r="HG23" s="235"/>
      <c r="HH23" s="235"/>
      <c r="HI23" s="235"/>
      <c r="HJ23" s="235"/>
      <c r="HK23" s="235"/>
      <c r="HL23" s="235"/>
      <c r="HM23" s="235"/>
      <c r="HN23" s="235"/>
      <c r="HO23" s="235"/>
      <c r="HP23" s="235"/>
      <c r="HQ23" s="235"/>
      <c r="HR23" s="235"/>
      <c r="HS23" s="235"/>
      <c r="HT23" s="235"/>
      <c r="HU23" s="235"/>
      <c r="HV23" s="235"/>
      <c r="HW23" s="235"/>
      <c r="HX23" s="235"/>
      <c r="HY23" s="235"/>
      <c r="HZ23" s="235"/>
      <c r="IA23" s="235"/>
      <c r="IB23" s="235"/>
      <c r="IC23" s="235"/>
      <c r="ID23" s="235"/>
      <c r="IE23" s="235"/>
      <c r="IF23" s="235"/>
    </row>
    <row r="24" spans="1:240" s="234" customFormat="1" x14ac:dyDescent="0.3">
      <c r="A24" s="241"/>
      <c r="B24" s="240"/>
      <c r="C24" s="240"/>
      <c r="D24" s="239"/>
      <c r="E24" s="238"/>
      <c r="F24" s="238"/>
      <c r="G24" s="237"/>
      <c r="H24" s="237"/>
      <c r="I24" s="237"/>
      <c r="J24" s="237"/>
      <c r="K24" s="237"/>
      <c r="L24" s="237"/>
      <c r="M24" s="237"/>
      <c r="N24" s="237"/>
      <c r="O24" s="237"/>
      <c r="P24" s="237"/>
      <c r="Q24" s="237"/>
      <c r="R24" s="237"/>
      <c r="S24" s="237"/>
      <c r="T24" s="236"/>
      <c r="U24" s="235"/>
      <c r="V24" s="235"/>
      <c r="W24" s="235"/>
      <c r="X24" s="235"/>
      <c r="Y24" s="235"/>
      <c r="Z24" s="235"/>
      <c r="AA24" s="235"/>
      <c r="AB24" s="235"/>
      <c r="AC24" s="235"/>
      <c r="AD24" s="235"/>
      <c r="AE24" s="235"/>
      <c r="AF24" s="235"/>
      <c r="AG24" s="235"/>
      <c r="AH24" s="235"/>
      <c r="AI24" s="235"/>
      <c r="AJ24" s="235"/>
      <c r="AK24" s="235"/>
      <c r="AL24" s="235"/>
      <c r="AM24" s="235"/>
      <c r="AN24" s="235"/>
      <c r="AO24" s="235"/>
      <c r="AP24" s="235"/>
      <c r="AQ24" s="235"/>
      <c r="AR24" s="235"/>
      <c r="AS24" s="235"/>
      <c r="AT24" s="235"/>
      <c r="AU24" s="235"/>
      <c r="AV24" s="235"/>
      <c r="AW24" s="235"/>
      <c r="AX24" s="235"/>
      <c r="AY24" s="235"/>
      <c r="AZ24" s="235"/>
      <c r="BA24" s="235"/>
      <c r="BB24" s="235"/>
      <c r="BC24" s="235"/>
      <c r="BD24" s="235"/>
      <c r="BE24" s="235"/>
      <c r="BF24" s="235"/>
      <c r="BG24" s="235"/>
      <c r="BH24" s="235"/>
      <c r="BI24" s="235"/>
      <c r="BJ24" s="235"/>
      <c r="BK24" s="235"/>
      <c r="BL24" s="235"/>
      <c r="BM24" s="235"/>
      <c r="BN24" s="235"/>
      <c r="BO24" s="235"/>
      <c r="BP24" s="235"/>
      <c r="BQ24" s="235"/>
      <c r="BR24" s="235"/>
      <c r="BS24" s="235"/>
      <c r="BT24" s="235"/>
      <c r="BU24" s="235"/>
      <c r="BV24" s="235"/>
      <c r="BW24" s="235"/>
      <c r="BX24" s="235"/>
      <c r="BY24" s="235"/>
      <c r="BZ24" s="235"/>
      <c r="CA24" s="235"/>
      <c r="CB24" s="235"/>
      <c r="CC24" s="235"/>
      <c r="CD24" s="235"/>
      <c r="CE24" s="235"/>
      <c r="CF24" s="235"/>
      <c r="CG24" s="235"/>
      <c r="CH24" s="235"/>
      <c r="CI24" s="235"/>
      <c r="CJ24" s="235"/>
      <c r="CK24" s="235"/>
      <c r="CL24" s="235"/>
      <c r="CM24" s="235"/>
      <c r="CN24" s="235"/>
      <c r="CO24" s="235"/>
      <c r="CP24" s="235"/>
      <c r="CQ24" s="235"/>
      <c r="CR24" s="235"/>
      <c r="CS24" s="235"/>
      <c r="CT24" s="235"/>
      <c r="CU24" s="235"/>
      <c r="CV24" s="235"/>
      <c r="CW24" s="235"/>
      <c r="CX24" s="235"/>
      <c r="CY24" s="235"/>
      <c r="CZ24" s="235"/>
      <c r="DA24" s="235"/>
      <c r="DB24" s="235"/>
      <c r="DC24" s="235"/>
      <c r="DD24" s="235"/>
      <c r="DE24" s="235"/>
      <c r="DF24" s="235"/>
      <c r="DG24" s="235"/>
      <c r="DH24" s="235"/>
      <c r="DI24" s="235"/>
      <c r="DJ24" s="235"/>
      <c r="DK24" s="235"/>
      <c r="DL24" s="235"/>
      <c r="DM24" s="235"/>
      <c r="DN24" s="235"/>
      <c r="DO24" s="235"/>
      <c r="DP24" s="235"/>
      <c r="DQ24" s="235"/>
      <c r="DR24" s="235"/>
      <c r="DS24" s="235"/>
      <c r="DT24" s="235"/>
      <c r="DU24" s="235"/>
      <c r="DV24" s="235"/>
      <c r="DW24" s="235"/>
      <c r="DX24" s="235"/>
      <c r="DY24" s="235"/>
      <c r="DZ24" s="235"/>
      <c r="EA24" s="235"/>
      <c r="EB24" s="235"/>
      <c r="EC24" s="235"/>
      <c r="ED24" s="235"/>
      <c r="EE24" s="235"/>
      <c r="EF24" s="235"/>
      <c r="EG24" s="235"/>
      <c r="EH24" s="235"/>
      <c r="EI24" s="235"/>
      <c r="EJ24" s="235"/>
      <c r="EK24" s="235"/>
      <c r="EL24" s="235"/>
      <c r="EM24" s="235"/>
      <c r="EN24" s="235"/>
      <c r="EO24" s="235"/>
      <c r="EP24" s="235"/>
      <c r="EQ24" s="235"/>
      <c r="ER24" s="235"/>
      <c r="ES24" s="235"/>
      <c r="ET24" s="235"/>
      <c r="EU24" s="235"/>
      <c r="EV24" s="235"/>
      <c r="EW24" s="235"/>
      <c r="EX24" s="235"/>
      <c r="EY24" s="235"/>
      <c r="EZ24" s="235"/>
      <c r="FA24" s="235"/>
      <c r="FB24" s="235"/>
      <c r="FC24" s="235"/>
      <c r="FD24" s="235"/>
      <c r="FE24" s="235"/>
      <c r="FF24" s="235"/>
      <c r="FG24" s="235"/>
      <c r="FH24" s="235"/>
      <c r="FI24" s="235"/>
      <c r="FJ24" s="235"/>
      <c r="FK24" s="235"/>
      <c r="FL24" s="235"/>
      <c r="FM24" s="235"/>
      <c r="FN24" s="235"/>
      <c r="FO24" s="235"/>
      <c r="FP24" s="235"/>
      <c r="FQ24" s="235"/>
      <c r="FR24" s="235"/>
      <c r="FS24" s="235"/>
      <c r="FT24" s="235"/>
      <c r="FU24" s="235"/>
      <c r="FV24" s="235"/>
      <c r="FW24" s="235"/>
      <c r="FX24" s="235"/>
      <c r="FY24" s="235"/>
      <c r="FZ24" s="235"/>
      <c r="GA24" s="235"/>
      <c r="GB24" s="235"/>
      <c r="GC24" s="235"/>
      <c r="GD24" s="235"/>
      <c r="GE24" s="235"/>
      <c r="GF24" s="235"/>
      <c r="GG24" s="235"/>
      <c r="GH24" s="235"/>
      <c r="GI24" s="235"/>
      <c r="GJ24" s="235"/>
      <c r="GK24" s="235"/>
      <c r="GL24" s="235"/>
      <c r="GM24" s="235"/>
      <c r="GN24" s="235"/>
      <c r="GO24" s="235"/>
      <c r="GP24" s="235"/>
      <c r="GQ24" s="235"/>
      <c r="GR24" s="235"/>
      <c r="GS24" s="235"/>
      <c r="GT24" s="235"/>
      <c r="GU24" s="235"/>
      <c r="GV24" s="235"/>
      <c r="GW24" s="235"/>
      <c r="GX24" s="235"/>
      <c r="GY24" s="235"/>
      <c r="GZ24" s="235"/>
      <c r="HA24" s="235"/>
      <c r="HB24" s="235"/>
      <c r="HC24" s="235"/>
      <c r="HD24" s="235"/>
      <c r="HE24" s="235"/>
      <c r="HF24" s="235"/>
      <c r="HG24" s="235"/>
      <c r="HH24" s="235"/>
      <c r="HI24" s="235"/>
      <c r="HJ24" s="235"/>
      <c r="HK24" s="235"/>
      <c r="HL24" s="235"/>
      <c r="HM24" s="235"/>
      <c r="HN24" s="235"/>
      <c r="HO24" s="235"/>
      <c r="HP24" s="235"/>
      <c r="HQ24" s="235"/>
      <c r="HR24" s="235"/>
      <c r="HS24" s="235"/>
      <c r="HT24" s="235"/>
      <c r="HU24" s="235"/>
      <c r="HV24" s="235"/>
      <c r="HW24" s="235"/>
      <c r="HX24" s="235"/>
      <c r="HY24" s="235"/>
      <c r="HZ24" s="235"/>
      <c r="IA24" s="235"/>
      <c r="IB24" s="235"/>
      <c r="IC24" s="235"/>
      <c r="ID24" s="235"/>
      <c r="IE24" s="235"/>
      <c r="IF24" s="235"/>
    </row>
    <row r="25" spans="1:240" s="234" customFormat="1" x14ac:dyDescent="0.3">
      <c r="A25" s="241"/>
      <c r="B25" s="240"/>
      <c r="C25" s="240"/>
      <c r="D25" s="239"/>
      <c r="E25" s="238"/>
      <c r="F25" s="242"/>
      <c r="G25" s="237"/>
      <c r="H25" s="237"/>
      <c r="I25" s="237"/>
      <c r="J25" s="237"/>
      <c r="K25" s="237"/>
      <c r="L25" s="237"/>
      <c r="M25" s="237"/>
      <c r="N25" s="237"/>
      <c r="O25" s="237"/>
      <c r="P25" s="237"/>
      <c r="Q25" s="237"/>
      <c r="R25" s="237"/>
      <c r="S25" s="237"/>
      <c r="T25" s="236"/>
      <c r="U25" s="235"/>
      <c r="V25" s="235"/>
      <c r="W25" s="235"/>
      <c r="X25" s="235"/>
      <c r="Y25" s="235"/>
      <c r="Z25" s="235"/>
      <c r="AA25" s="235"/>
      <c r="AB25" s="235"/>
      <c r="AC25" s="235"/>
      <c r="AD25" s="235"/>
      <c r="AE25" s="235"/>
      <c r="AF25" s="235"/>
      <c r="AG25" s="235"/>
      <c r="AH25" s="235"/>
      <c r="AI25" s="235"/>
      <c r="AJ25" s="235"/>
      <c r="AK25" s="235"/>
      <c r="AL25" s="235"/>
      <c r="AM25" s="235"/>
      <c r="AN25" s="235"/>
      <c r="AO25" s="235"/>
      <c r="AP25" s="235"/>
      <c r="AQ25" s="235"/>
      <c r="AR25" s="235"/>
      <c r="AS25" s="235"/>
      <c r="AT25" s="235"/>
      <c r="AU25" s="235"/>
      <c r="AV25" s="235"/>
      <c r="AW25" s="235"/>
      <c r="AX25" s="235"/>
      <c r="AY25" s="235"/>
      <c r="AZ25" s="235"/>
      <c r="BA25" s="235"/>
      <c r="BB25" s="235"/>
      <c r="BC25" s="235"/>
      <c r="BD25" s="235"/>
      <c r="BE25" s="235"/>
      <c r="BF25" s="235"/>
      <c r="BG25" s="235"/>
      <c r="BH25" s="235"/>
      <c r="BI25" s="235"/>
      <c r="BJ25" s="235"/>
      <c r="BK25" s="235"/>
      <c r="BL25" s="235"/>
      <c r="BM25" s="235"/>
      <c r="BN25" s="235"/>
      <c r="BO25" s="235"/>
      <c r="BP25" s="235"/>
      <c r="BQ25" s="235"/>
      <c r="BR25" s="235"/>
      <c r="BS25" s="235"/>
      <c r="BT25" s="235"/>
      <c r="BU25" s="235"/>
      <c r="BV25" s="235"/>
      <c r="BW25" s="235"/>
      <c r="BX25" s="235"/>
      <c r="BY25" s="235"/>
      <c r="BZ25" s="235"/>
      <c r="CA25" s="235"/>
      <c r="CB25" s="235"/>
      <c r="CC25" s="235"/>
      <c r="CD25" s="235"/>
      <c r="CE25" s="235"/>
      <c r="CF25" s="235"/>
      <c r="CG25" s="235"/>
      <c r="CH25" s="235"/>
      <c r="CI25" s="235"/>
      <c r="CJ25" s="235"/>
      <c r="CK25" s="235"/>
      <c r="CL25" s="235"/>
      <c r="CM25" s="235"/>
      <c r="CN25" s="235"/>
      <c r="CO25" s="235"/>
      <c r="CP25" s="235"/>
      <c r="CQ25" s="235"/>
      <c r="CR25" s="235"/>
      <c r="CS25" s="235"/>
      <c r="CT25" s="235"/>
      <c r="CU25" s="235"/>
      <c r="CV25" s="235"/>
      <c r="CW25" s="235"/>
      <c r="CX25" s="235"/>
      <c r="CY25" s="235"/>
      <c r="CZ25" s="235"/>
      <c r="DA25" s="235"/>
      <c r="DB25" s="235"/>
      <c r="DC25" s="235"/>
      <c r="DD25" s="235"/>
      <c r="DE25" s="235"/>
      <c r="DF25" s="235"/>
      <c r="DG25" s="235"/>
      <c r="DH25" s="235"/>
      <c r="DI25" s="235"/>
      <c r="DJ25" s="235"/>
      <c r="DK25" s="235"/>
      <c r="DL25" s="235"/>
      <c r="DM25" s="235"/>
      <c r="DN25" s="235"/>
      <c r="DO25" s="235"/>
      <c r="DP25" s="235"/>
      <c r="DQ25" s="235"/>
      <c r="DR25" s="235"/>
      <c r="DS25" s="235"/>
      <c r="DT25" s="235"/>
      <c r="DU25" s="235"/>
      <c r="DV25" s="235"/>
      <c r="DW25" s="235"/>
      <c r="DX25" s="235"/>
      <c r="DY25" s="235"/>
      <c r="DZ25" s="235"/>
      <c r="EA25" s="235"/>
      <c r="EB25" s="235"/>
      <c r="EC25" s="235"/>
      <c r="ED25" s="235"/>
      <c r="EE25" s="235"/>
      <c r="EF25" s="235"/>
      <c r="EG25" s="235"/>
      <c r="EH25" s="235"/>
      <c r="EI25" s="235"/>
      <c r="EJ25" s="235"/>
      <c r="EK25" s="235"/>
      <c r="EL25" s="235"/>
      <c r="EM25" s="235"/>
      <c r="EN25" s="235"/>
      <c r="EO25" s="235"/>
      <c r="EP25" s="235"/>
      <c r="EQ25" s="235"/>
      <c r="ER25" s="235"/>
      <c r="ES25" s="235"/>
      <c r="ET25" s="235"/>
      <c r="EU25" s="235"/>
      <c r="EV25" s="235"/>
      <c r="EW25" s="235"/>
      <c r="EX25" s="235"/>
      <c r="EY25" s="235"/>
      <c r="EZ25" s="235"/>
      <c r="FA25" s="235"/>
      <c r="FB25" s="235"/>
      <c r="FC25" s="235"/>
      <c r="FD25" s="235"/>
      <c r="FE25" s="235"/>
      <c r="FF25" s="235"/>
      <c r="FG25" s="235"/>
      <c r="FH25" s="235"/>
      <c r="FI25" s="235"/>
      <c r="FJ25" s="235"/>
      <c r="FK25" s="235"/>
      <c r="FL25" s="235"/>
      <c r="FM25" s="235"/>
      <c r="FN25" s="235"/>
      <c r="FO25" s="235"/>
      <c r="FP25" s="235"/>
      <c r="FQ25" s="235"/>
      <c r="FR25" s="235"/>
      <c r="FS25" s="235"/>
      <c r="FT25" s="235"/>
      <c r="FU25" s="235"/>
      <c r="FV25" s="235"/>
      <c r="FW25" s="235"/>
      <c r="FX25" s="235"/>
      <c r="FY25" s="235"/>
      <c r="FZ25" s="235"/>
      <c r="GA25" s="235"/>
      <c r="GB25" s="235"/>
      <c r="GC25" s="235"/>
      <c r="GD25" s="235"/>
      <c r="GE25" s="235"/>
      <c r="GF25" s="235"/>
      <c r="GG25" s="235"/>
      <c r="GH25" s="235"/>
      <c r="GI25" s="235"/>
      <c r="GJ25" s="235"/>
      <c r="GK25" s="235"/>
      <c r="GL25" s="235"/>
      <c r="GM25" s="235"/>
      <c r="GN25" s="235"/>
      <c r="GO25" s="235"/>
      <c r="GP25" s="235"/>
      <c r="GQ25" s="235"/>
      <c r="GR25" s="235"/>
      <c r="GS25" s="235"/>
      <c r="GT25" s="235"/>
      <c r="GU25" s="235"/>
      <c r="GV25" s="235"/>
      <c r="GW25" s="235"/>
      <c r="GX25" s="235"/>
      <c r="GY25" s="235"/>
      <c r="GZ25" s="235"/>
      <c r="HA25" s="235"/>
      <c r="HB25" s="235"/>
      <c r="HC25" s="235"/>
      <c r="HD25" s="235"/>
      <c r="HE25" s="235"/>
      <c r="HF25" s="235"/>
      <c r="HG25" s="235"/>
      <c r="HH25" s="235"/>
      <c r="HI25" s="235"/>
      <c r="HJ25" s="235"/>
      <c r="HK25" s="235"/>
      <c r="HL25" s="235"/>
      <c r="HM25" s="235"/>
      <c r="HN25" s="235"/>
      <c r="HO25" s="235"/>
      <c r="HP25" s="235"/>
      <c r="HQ25" s="235"/>
      <c r="HR25" s="235"/>
      <c r="HS25" s="235"/>
      <c r="HT25" s="235"/>
      <c r="HU25" s="235"/>
      <c r="HV25" s="235"/>
      <c r="HW25" s="235"/>
      <c r="HX25" s="235"/>
      <c r="HY25" s="235"/>
      <c r="HZ25" s="235"/>
      <c r="IA25" s="235"/>
      <c r="IB25" s="235"/>
      <c r="IC25" s="235"/>
      <c r="ID25" s="235"/>
      <c r="IE25" s="235"/>
      <c r="IF25" s="235"/>
    </row>
    <row r="26" spans="1:240" s="234" customFormat="1" x14ac:dyDescent="0.3">
      <c r="A26" s="241"/>
      <c r="B26" s="240"/>
      <c r="C26" s="240"/>
      <c r="D26" s="239"/>
      <c r="E26" s="238"/>
      <c r="F26" s="238"/>
      <c r="G26" s="237"/>
      <c r="H26" s="237"/>
      <c r="I26" s="237"/>
      <c r="J26" s="237"/>
      <c r="K26" s="237"/>
      <c r="L26" s="237"/>
      <c r="M26" s="237"/>
      <c r="N26" s="237"/>
      <c r="O26" s="237"/>
      <c r="P26" s="237"/>
      <c r="Q26" s="237"/>
      <c r="R26" s="237"/>
      <c r="S26" s="237"/>
      <c r="T26" s="236"/>
      <c r="U26" s="235"/>
      <c r="V26" s="235"/>
      <c r="W26" s="235"/>
      <c r="X26" s="235"/>
      <c r="Y26" s="235"/>
      <c r="Z26" s="235"/>
      <c r="AA26" s="235"/>
      <c r="AB26" s="235"/>
      <c r="AC26" s="235"/>
      <c r="AD26" s="235"/>
      <c r="AE26" s="235"/>
      <c r="AF26" s="235"/>
      <c r="AG26" s="235"/>
      <c r="AH26" s="235"/>
      <c r="AI26" s="235"/>
      <c r="AJ26" s="235"/>
      <c r="AK26" s="235"/>
      <c r="AL26" s="235"/>
      <c r="AM26" s="235"/>
      <c r="AN26" s="235"/>
      <c r="AO26" s="235"/>
      <c r="AP26" s="235"/>
      <c r="AQ26" s="235"/>
      <c r="AR26" s="235"/>
      <c r="AS26" s="235"/>
      <c r="AT26" s="235"/>
      <c r="AU26" s="235"/>
      <c r="AV26" s="235"/>
      <c r="AW26" s="235"/>
      <c r="AX26" s="235"/>
      <c r="AY26" s="235"/>
      <c r="AZ26" s="235"/>
      <c r="BA26" s="235"/>
      <c r="BB26" s="235"/>
      <c r="BC26" s="235"/>
      <c r="BD26" s="235"/>
      <c r="BE26" s="235"/>
      <c r="BF26" s="235"/>
      <c r="BG26" s="235"/>
      <c r="BH26" s="235"/>
      <c r="BI26" s="235"/>
      <c r="BJ26" s="235"/>
      <c r="BK26" s="235"/>
      <c r="BL26" s="235"/>
      <c r="BM26" s="235"/>
      <c r="BN26" s="235"/>
      <c r="BO26" s="235"/>
      <c r="BP26" s="235"/>
      <c r="BQ26" s="235"/>
      <c r="BR26" s="235"/>
      <c r="BS26" s="235"/>
      <c r="BT26" s="235"/>
      <c r="BU26" s="235"/>
      <c r="BV26" s="235"/>
      <c r="BW26" s="235"/>
      <c r="BX26" s="235"/>
      <c r="BY26" s="235"/>
      <c r="BZ26" s="235"/>
      <c r="CA26" s="235"/>
      <c r="CB26" s="235"/>
      <c r="CC26" s="235"/>
      <c r="CD26" s="235"/>
      <c r="CE26" s="235"/>
      <c r="CF26" s="235"/>
      <c r="CG26" s="235"/>
      <c r="CH26" s="235"/>
      <c r="CI26" s="235"/>
      <c r="CJ26" s="235"/>
      <c r="CK26" s="235"/>
      <c r="CL26" s="235"/>
      <c r="CM26" s="235"/>
      <c r="CN26" s="235"/>
      <c r="CO26" s="235"/>
      <c r="CP26" s="235"/>
      <c r="CQ26" s="235"/>
      <c r="CR26" s="235"/>
      <c r="CS26" s="235"/>
      <c r="CT26" s="235"/>
      <c r="CU26" s="235"/>
      <c r="CV26" s="235"/>
      <c r="CW26" s="235"/>
      <c r="CX26" s="235"/>
      <c r="CY26" s="235"/>
      <c r="CZ26" s="235"/>
      <c r="DA26" s="235"/>
      <c r="DB26" s="235"/>
      <c r="DC26" s="235"/>
      <c r="DD26" s="235"/>
      <c r="DE26" s="235"/>
      <c r="DF26" s="235"/>
      <c r="DG26" s="235"/>
      <c r="DH26" s="235"/>
      <c r="DI26" s="235"/>
      <c r="DJ26" s="235"/>
      <c r="DK26" s="235"/>
      <c r="DL26" s="235"/>
      <c r="DM26" s="235"/>
      <c r="DN26" s="235"/>
      <c r="DO26" s="235"/>
      <c r="DP26" s="235"/>
      <c r="DQ26" s="235"/>
      <c r="DR26" s="235"/>
      <c r="DS26" s="235"/>
      <c r="DT26" s="235"/>
      <c r="DU26" s="235"/>
      <c r="DV26" s="235"/>
      <c r="DW26" s="235"/>
      <c r="DX26" s="235"/>
      <c r="DY26" s="235"/>
      <c r="DZ26" s="235"/>
      <c r="EA26" s="235"/>
      <c r="EB26" s="235"/>
      <c r="EC26" s="235"/>
      <c r="ED26" s="235"/>
      <c r="EE26" s="235"/>
      <c r="EF26" s="235"/>
      <c r="EG26" s="235"/>
      <c r="EH26" s="235"/>
      <c r="EI26" s="235"/>
      <c r="EJ26" s="235"/>
      <c r="EK26" s="235"/>
      <c r="EL26" s="235"/>
      <c r="EM26" s="235"/>
      <c r="EN26" s="235"/>
      <c r="EO26" s="235"/>
      <c r="EP26" s="235"/>
      <c r="EQ26" s="235"/>
      <c r="ER26" s="235"/>
      <c r="ES26" s="235"/>
      <c r="ET26" s="235"/>
      <c r="EU26" s="235"/>
      <c r="EV26" s="235"/>
      <c r="EW26" s="235"/>
      <c r="EX26" s="235"/>
      <c r="EY26" s="235"/>
      <c r="EZ26" s="235"/>
      <c r="FA26" s="235"/>
      <c r="FB26" s="235"/>
      <c r="FC26" s="235"/>
      <c r="FD26" s="235"/>
      <c r="FE26" s="235"/>
      <c r="FF26" s="235"/>
      <c r="FG26" s="235"/>
      <c r="FH26" s="235"/>
      <c r="FI26" s="235"/>
      <c r="FJ26" s="235"/>
      <c r="FK26" s="235"/>
      <c r="FL26" s="235"/>
      <c r="FM26" s="235"/>
      <c r="FN26" s="235"/>
      <c r="FO26" s="235"/>
      <c r="FP26" s="235"/>
      <c r="FQ26" s="235"/>
      <c r="FR26" s="235"/>
      <c r="FS26" s="235"/>
      <c r="FT26" s="235"/>
      <c r="FU26" s="235"/>
      <c r="FV26" s="235"/>
      <c r="FW26" s="235"/>
      <c r="FX26" s="235"/>
      <c r="FY26" s="235"/>
      <c r="FZ26" s="235"/>
      <c r="GA26" s="235"/>
      <c r="GB26" s="235"/>
      <c r="GC26" s="235"/>
      <c r="GD26" s="235"/>
      <c r="GE26" s="235"/>
      <c r="GF26" s="235"/>
      <c r="GG26" s="235"/>
      <c r="GH26" s="235"/>
      <c r="GI26" s="235"/>
      <c r="GJ26" s="235"/>
      <c r="GK26" s="235"/>
      <c r="GL26" s="235"/>
      <c r="GM26" s="235"/>
      <c r="GN26" s="235"/>
      <c r="GO26" s="235"/>
      <c r="GP26" s="235"/>
      <c r="GQ26" s="235"/>
      <c r="GR26" s="235"/>
      <c r="GS26" s="235"/>
      <c r="GT26" s="235"/>
      <c r="GU26" s="235"/>
      <c r="GV26" s="235"/>
      <c r="GW26" s="235"/>
      <c r="GX26" s="235"/>
      <c r="GY26" s="235"/>
      <c r="GZ26" s="235"/>
      <c r="HA26" s="235"/>
      <c r="HB26" s="235"/>
      <c r="HC26" s="235"/>
      <c r="HD26" s="235"/>
      <c r="HE26" s="235"/>
      <c r="HF26" s="235"/>
      <c r="HG26" s="235"/>
      <c r="HH26" s="235"/>
      <c r="HI26" s="235"/>
      <c r="HJ26" s="235"/>
      <c r="HK26" s="235"/>
      <c r="HL26" s="235"/>
      <c r="HM26" s="235"/>
      <c r="HN26" s="235"/>
      <c r="HO26" s="235"/>
      <c r="HP26" s="235"/>
      <c r="HQ26" s="235"/>
      <c r="HR26" s="235"/>
      <c r="HS26" s="235"/>
      <c r="HT26" s="235"/>
      <c r="HU26" s="235"/>
      <c r="HV26" s="235"/>
      <c r="HW26" s="235"/>
      <c r="HX26" s="235"/>
      <c r="HY26" s="235"/>
      <c r="HZ26" s="235"/>
      <c r="IA26" s="235"/>
      <c r="IB26" s="235"/>
      <c r="IC26" s="235"/>
      <c r="ID26" s="235"/>
      <c r="IE26" s="235"/>
      <c r="IF26" s="235"/>
    </row>
  </sheetData>
  <mergeCells count="6">
    <mergeCell ref="G6:S6"/>
    <mergeCell ref="B2:F2"/>
    <mergeCell ref="J2:S2"/>
    <mergeCell ref="B3:F3"/>
    <mergeCell ref="B4:F4"/>
    <mergeCell ref="B5:F5"/>
  </mergeCells>
  <pageMargins left="0.75" right="3.937007874015748E-2" top="0.71" bottom="0.36" header="0.17" footer="0.23622047244094491"/>
  <pageSetup paperSize="5" scale="78" orientation="landscape" r:id="rId1"/>
  <headerFooter alignWithMargins="0">
    <oddFooter>Página &amp;P de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IF70"/>
  <sheetViews>
    <sheetView topLeftCell="A33" workbookViewId="0">
      <selection activeCell="F60" sqref="F60"/>
    </sheetView>
  </sheetViews>
  <sheetFormatPr baseColWidth="10" defaultColWidth="11.42578125" defaultRowHeight="13.5" x14ac:dyDescent="0.3"/>
  <cols>
    <col min="1" max="1" width="5.5703125" style="224" customWidth="1"/>
    <col min="2" max="2" width="8" style="155" customWidth="1"/>
    <col min="3" max="3" width="44" style="155" customWidth="1"/>
    <col min="4" max="4" width="7.140625" style="233" customWidth="1"/>
    <col min="5" max="5" width="9.28515625" style="153" bestFit="1" customWidth="1"/>
    <col min="6" max="6" width="11.5703125" style="153" bestFit="1" customWidth="1"/>
    <col min="7" max="7" width="10.5703125" style="152" customWidth="1"/>
    <col min="8" max="8" width="9.85546875" style="152" bestFit="1" customWidth="1"/>
    <col min="9" max="9" width="10.7109375" style="152" customWidth="1"/>
    <col min="10" max="10" width="11.140625" style="152" bestFit="1" customWidth="1"/>
    <col min="11" max="11" width="9.7109375" style="152" customWidth="1"/>
    <col min="12" max="12" width="9.5703125" style="152" customWidth="1"/>
    <col min="13" max="13" width="10" style="152" customWidth="1"/>
    <col min="14" max="14" width="9.5703125" style="152" customWidth="1"/>
    <col min="15" max="15" width="10.28515625" style="152" customWidth="1"/>
    <col min="16" max="16" width="9.85546875" style="152" customWidth="1"/>
    <col min="17" max="17" width="9.42578125" style="152" customWidth="1"/>
    <col min="18" max="18" width="9" style="152" customWidth="1"/>
    <col min="19" max="19" width="12" style="152" customWidth="1"/>
    <col min="20" max="20" width="11.42578125" style="151"/>
    <col min="21" max="240" width="11.42578125" style="150"/>
    <col min="241" max="16384" width="11.42578125" style="149"/>
  </cols>
  <sheetData>
    <row r="1" spans="1:240" ht="14.25" thickBot="1" x14ac:dyDescent="0.35"/>
    <row r="2" spans="1:240" ht="19.899999999999999" customHeight="1" x14ac:dyDescent="0.35">
      <c r="A2" s="203"/>
      <c r="B2" s="416" t="str">
        <f>'[1]TOTAL GENERALCALEND.'!B2:G2</f>
        <v>INSTITUTO ELECTORAL Y DE PARTICIPACIÓN CIUDADANA DEL ESTADO DE JALISCO</v>
      </c>
      <c r="C2" s="417"/>
      <c r="D2" s="417"/>
      <c r="E2" s="417"/>
      <c r="F2" s="418"/>
      <c r="J2" s="426"/>
      <c r="K2" s="426"/>
      <c r="L2" s="426"/>
      <c r="M2" s="426"/>
      <c r="N2" s="426"/>
      <c r="O2" s="426"/>
      <c r="P2" s="426"/>
      <c r="Q2" s="426"/>
      <c r="R2" s="426"/>
      <c r="S2" s="426"/>
      <c r="T2" s="150"/>
      <c r="IF2" s="149"/>
    </row>
    <row r="3" spans="1:240" ht="12" customHeight="1" x14ac:dyDescent="0.35">
      <c r="A3" s="203"/>
      <c r="B3" s="419" t="s">
        <v>194</v>
      </c>
      <c r="C3" s="405"/>
      <c r="D3" s="405"/>
      <c r="E3" s="405"/>
      <c r="F3" s="420"/>
      <c r="T3" s="150"/>
      <c r="IF3" s="149"/>
    </row>
    <row r="4" spans="1:240" ht="18" x14ac:dyDescent="0.35">
      <c r="A4" s="203"/>
      <c r="B4" s="424" t="s">
        <v>192</v>
      </c>
      <c r="C4" s="408"/>
      <c r="D4" s="408"/>
      <c r="E4" s="408"/>
      <c r="F4" s="425"/>
      <c r="G4" s="151"/>
      <c r="I4" s="264"/>
      <c r="J4" s="257"/>
      <c r="T4" s="150"/>
      <c r="IF4" s="149"/>
    </row>
    <row r="5" spans="1:240" ht="18.75" thickBot="1" x14ac:dyDescent="0.4">
      <c r="A5" s="203"/>
      <c r="B5" s="427" t="s">
        <v>36</v>
      </c>
      <c r="C5" s="428"/>
      <c r="D5" s="428"/>
      <c r="E5" s="428"/>
      <c r="F5" s="429"/>
      <c r="G5" s="151"/>
      <c r="T5" s="150"/>
      <c r="IF5" s="149"/>
    </row>
    <row r="6" spans="1:240" ht="15" x14ac:dyDescent="0.3">
      <c r="A6" s="149"/>
      <c r="B6" s="154"/>
      <c r="C6" s="149"/>
      <c r="D6" s="154"/>
      <c r="E6" s="149"/>
      <c r="F6" s="149"/>
      <c r="G6" s="413" t="s">
        <v>191</v>
      </c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5"/>
    </row>
    <row r="7" spans="1:240" ht="27" x14ac:dyDescent="0.3">
      <c r="B7" s="254" t="s">
        <v>213</v>
      </c>
      <c r="C7" s="254" t="s">
        <v>212</v>
      </c>
      <c r="D7" s="253" t="s">
        <v>188</v>
      </c>
      <c r="E7" s="252" t="s">
        <v>187</v>
      </c>
      <c r="F7" s="252" t="s">
        <v>186</v>
      </c>
      <c r="G7" s="251" t="s">
        <v>185</v>
      </c>
      <c r="H7" s="251" t="s">
        <v>184</v>
      </c>
      <c r="I7" s="251" t="s">
        <v>183</v>
      </c>
      <c r="J7" s="251" t="s">
        <v>182</v>
      </c>
      <c r="K7" s="251" t="s">
        <v>181</v>
      </c>
      <c r="L7" s="251" t="s">
        <v>180</v>
      </c>
      <c r="M7" s="251" t="s">
        <v>179</v>
      </c>
      <c r="N7" s="251" t="s">
        <v>178</v>
      </c>
      <c r="O7" s="251" t="s">
        <v>177</v>
      </c>
      <c r="P7" s="251" t="s">
        <v>176</v>
      </c>
      <c r="Q7" s="251" t="s">
        <v>175</v>
      </c>
      <c r="R7" s="251" t="s">
        <v>174</v>
      </c>
      <c r="S7" s="250" t="s">
        <v>173</v>
      </c>
    </row>
    <row r="8" spans="1:240" x14ac:dyDescent="0.3">
      <c r="B8" s="198"/>
      <c r="C8" s="198"/>
      <c r="D8" s="249"/>
      <c r="E8" s="196"/>
      <c r="F8" s="196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</row>
    <row r="9" spans="1:240" ht="14.25" thickBot="1" x14ac:dyDescent="0.35">
      <c r="B9" s="177">
        <v>2111</v>
      </c>
      <c r="C9" s="176" t="s">
        <v>211</v>
      </c>
      <c r="D9" s="222"/>
      <c r="E9" s="175"/>
      <c r="F9" s="174">
        <f>SUM(F10:F11)</f>
        <v>8000</v>
      </c>
      <c r="G9" s="174">
        <f t="shared" ref="G9:R9" si="0">SUM(G10:G11)</f>
        <v>0</v>
      </c>
      <c r="H9" s="174">
        <f t="shared" si="0"/>
        <v>0</v>
      </c>
      <c r="I9" s="174">
        <f t="shared" si="0"/>
        <v>0</v>
      </c>
      <c r="J9" s="174">
        <f t="shared" si="0"/>
        <v>0</v>
      </c>
      <c r="K9" s="174">
        <f t="shared" si="0"/>
        <v>0</v>
      </c>
      <c r="L9" s="174">
        <f t="shared" si="0"/>
        <v>0</v>
      </c>
      <c r="M9" s="174">
        <f t="shared" si="0"/>
        <v>5000</v>
      </c>
      <c r="N9" s="174">
        <f t="shared" si="0"/>
        <v>0</v>
      </c>
      <c r="O9" s="174">
        <f t="shared" si="0"/>
        <v>0</v>
      </c>
      <c r="P9" s="174">
        <f t="shared" si="0"/>
        <v>3000</v>
      </c>
      <c r="Q9" s="174">
        <f t="shared" si="0"/>
        <v>0</v>
      </c>
      <c r="R9" s="174">
        <f t="shared" si="0"/>
        <v>0</v>
      </c>
      <c r="S9" s="174">
        <f t="shared" ref="S9:S50" si="1">SUM(G9:R9)</f>
        <v>8000</v>
      </c>
    </row>
    <row r="10" spans="1:240" x14ac:dyDescent="0.3">
      <c r="B10" s="172">
        <v>2111</v>
      </c>
      <c r="C10" s="173" t="str">
        <f>+'[2]Costo Cultura Política'!$G$52</f>
        <v>Insumos (papeleria)</v>
      </c>
      <c r="D10" s="220">
        <v>1</v>
      </c>
      <c r="E10" s="170">
        <f>+'[2]Costo Cultura Política'!$J$52</f>
        <v>5000</v>
      </c>
      <c r="F10" s="170">
        <f>D10*E10</f>
        <v>5000</v>
      </c>
      <c r="G10" s="247">
        <v>0</v>
      </c>
      <c r="H10" s="247">
        <v>0</v>
      </c>
      <c r="I10" s="247">
        <f>+H10</f>
        <v>0</v>
      </c>
      <c r="J10" s="247">
        <f t="shared" ref="J10:R11" si="2">I10</f>
        <v>0</v>
      </c>
      <c r="K10" s="247">
        <f t="shared" si="2"/>
        <v>0</v>
      </c>
      <c r="L10" s="247">
        <f t="shared" si="2"/>
        <v>0</v>
      </c>
      <c r="M10" s="247">
        <f>+F10</f>
        <v>5000</v>
      </c>
      <c r="N10" s="247">
        <v>0</v>
      </c>
      <c r="O10" s="247">
        <f t="shared" si="2"/>
        <v>0</v>
      </c>
      <c r="P10" s="247">
        <f t="shared" si="2"/>
        <v>0</v>
      </c>
      <c r="Q10" s="247">
        <f t="shared" si="2"/>
        <v>0</v>
      </c>
      <c r="R10" s="247">
        <f t="shared" si="2"/>
        <v>0</v>
      </c>
      <c r="S10" s="219">
        <f t="shared" si="1"/>
        <v>5000</v>
      </c>
    </row>
    <row r="11" spans="1:240" x14ac:dyDescent="0.3">
      <c r="B11" s="172">
        <v>2111</v>
      </c>
      <c r="C11" s="173" t="str">
        <f>+'[2]Costo Cultura Política'!$G$31</f>
        <v xml:space="preserve">Compra de insumos (flores, velas, calaveras, corona, manteles etc.,) para montaje y  decoración de altar de muertos </v>
      </c>
      <c r="D11" s="220">
        <v>1</v>
      </c>
      <c r="E11" s="170">
        <f>+'[2]Costo Cultura Política'!$J$31</f>
        <v>3000</v>
      </c>
      <c r="F11" s="170">
        <f>D11*E11</f>
        <v>3000</v>
      </c>
      <c r="G11" s="247">
        <v>0</v>
      </c>
      <c r="H11" s="247">
        <f>G11</f>
        <v>0</v>
      </c>
      <c r="I11" s="247">
        <f>H11</f>
        <v>0</v>
      </c>
      <c r="J11" s="247">
        <f t="shared" si="2"/>
        <v>0</v>
      </c>
      <c r="K11" s="247">
        <f t="shared" si="2"/>
        <v>0</v>
      </c>
      <c r="L11" s="247">
        <f t="shared" si="2"/>
        <v>0</v>
      </c>
      <c r="M11" s="247">
        <f t="shared" si="2"/>
        <v>0</v>
      </c>
      <c r="N11" s="247">
        <f t="shared" si="2"/>
        <v>0</v>
      </c>
      <c r="O11" s="247">
        <f t="shared" si="2"/>
        <v>0</v>
      </c>
      <c r="P11" s="247">
        <f>+F11</f>
        <v>3000</v>
      </c>
      <c r="Q11" s="247">
        <v>0</v>
      </c>
      <c r="R11" s="247">
        <f t="shared" si="2"/>
        <v>0</v>
      </c>
      <c r="S11" s="219">
        <f t="shared" si="1"/>
        <v>3000</v>
      </c>
    </row>
    <row r="12" spans="1:240" ht="27.75" thickBot="1" x14ac:dyDescent="0.35">
      <c r="B12" s="177">
        <v>2216</v>
      </c>
      <c r="C12" s="192" t="s">
        <v>239</v>
      </c>
      <c r="D12" s="222"/>
      <c r="E12" s="175"/>
      <c r="F12" s="174">
        <f>SUM(F13:F17)</f>
        <v>35000</v>
      </c>
      <c r="G12" s="174">
        <f t="shared" ref="G12:R12" si="3">SUM(G13:G17)</f>
        <v>0</v>
      </c>
      <c r="H12" s="174">
        <f t="shared" si="3"/>
        <v>10000</v>
      </c>
      <c r="I12" s="174">
        <f t="shared" si="3"/>
        <v>0</v>
      </c>
      <c r="J12" s="174">
        <f t="shared" si="3"/>
        <v>0</v>
      </c>
      <c r="K12" s="174">
        <f t="shared" si="3"/>
        <v>0</v>
      </c>
      <c r="L12" s="174">
        <f t="shared" si="3"/>
        <v>0</v>
      </c>
      <c r="M12" s="174">
        <f t="shared" si="3"/>
        <v>6000</v>
      </c>
      <c r="N12" s="174">
        <f t="shared" si="3"/>
        <v>1000</v>
      </c>
      <c r="O12" s="174">
        <f t="shared" si="3"/>
        <v>0</v>
      </c>
      <c r="P12" s="174">
        <f t="shared" si="3"/>
        <v>18000</v>
      </c>
      <c r="Q12" s="174">
        <f t="shared" si="3"/>
        <v>0</v>
      </c>
      <c r="R12" s="174">
        <f t="shared" si="3"/>
        <v>0</v>
      </c>
      <c r="S12" s="174">
        <f t="shared" si="1"/>
        <v>35000</v>
      </c>
    </row>
    <row r="13" spans="1:240" x14ac:dyDescent="0.3">
      <c r="A13" s="248" t="s">
        <v>221</v>
      </c>
      <c r="B13" s="172">
        <v>2216</v>
      </c>
      <c r="C13" s="173" t="str">
        <f>+'[2]Costo Cultura Política'!$G$30</f>
        <v>Alimentos para participantes del evento</v>
      </c>
      <c r="D13" s="220">
        <v>1</v>
      </c>
      <c r="E13" s="170">
        <f>+'[2]Costo Cultura Política'!$J$30</f>
        <v>1000</v>
      </c>
      <c r="F13" s="170">
        <f t="shared" ref="F13:F17" si="4">D13*E13</f>
        <v>1000</v>
      </c>
      <c r="G13" s="247">
        <v>0</v>
      </c>
      <c r="H13" s="247">
        <f t="shared" ref="H13:R17" si="5">G13</f>
        <v>0</v>
      </c>
      <c r="I13" s="247">
        <f t="shared" si="5"/>
        <v>0</v>
      </c>
      <c r="J13" s="247">
        <f t="shared" si="5"/>
        <v>0</v>
      </c>
      <c r="K13" s="247">
        <f t="shared" si="5"/>
        <v>0</v>
      </c>
      <c r="L13" s="247">
        <f t="shared" si="5"/>
        <v>0</v>
      </c>
      <c r="M13" s="247">
        <f t="shared" si="5"/>
        <v>0</v>
      </c>
      <c r="N13" s="247">
        <f>+F13</f>
        <v>1000</v>
      </c>
      <c r="O13" s="247">
        <v>0</v>
      </c>
      <c r="P13" s="247">
        <f t="shared" si="5"/>
        <v>0</v>
      </c>
      <c r="Q13" s="247">
        <f t="shared" si="5"/>
        <v>0</v>
      </c>
      <c r="R13" s="247">
        <f t="shared" si="5"/>
        <v>0</v>
      </c>
      <c r="S13" s="219">
        <f t="shared" si="1"/>
        <v>1000</v>
      </c>
    </row>
    <row r="14" spans="1:240" x14ac:dyDescent="0.3">
      <c r="A14" s="248" t="s">
        <v>241</v>
      </c>
      <c r="B14" s="172">
        <v>2216</v>
      </c>
      <c r="C14" s="173" t="str">
        <f>+'[2]Costo Cultura Política'!$G$32</f>
        <v>Pago de alimentos para convivencia del día de muertos</v>
      </c>
      <c r="D14" s="220">
        <v>1</v>
      </c>
      <c r="E14" s="170">
        <f>+'[2]Costo Cultura Política'!$J$32</f>
        <v>8000</v>
      </c>
      <c r="F14" s="170">
        <f t="shared" si="4"/>
        <v>8000</v>
      </c>
      <c r="G14" s="247">
        <v>0</v>
      </c>
      <c r="H14" s="247">
        <f t="shared" si="5"/>
        <v>0</v>
      </c>
      <c r="I14" s="247">
        <f t="shared" si="5"/>
        <v>0</v>
      </c>
      <c r="J14" s="247">
        <f t="shared" si="5"/>
        <v>0</v>
      </c>
      <c r="K14" s="247">
        <f t="shared" si="5"/>
        <v>0</v>
      </c>
      <c r="L14" s="247">
        <f t="shared" si="5"/>
        <v>0</v>
      </c>
      <c r="M14" s="247">
        <f t="shared" si="5"/>
        <v>0</v>
      </c>
      <c r="N14" s="247">
        <f t="shared" si="5"/>
        <v>0</v>
      </c>
      <c r="O14" s="247">
        <f t="shared" si="5"/>
        <v>0</v>
      </c>
      <c r="P14" s="247">
        <f>+F14</f>
        <v>8000</v>
      </c>
      <c r="Q14" s="247">
        <v>0</v>
      </c>
      <c r="R14" s="247">
        <f t="shared" si="5"/>
        <v>0</v>
      </c>
      <c r="S14" s="219">
        <f t="shared" si="1"/>
        <v>8000</v>
      </c>
    </row>
    <row r="15" spans="1:240" x14ac:dyDescent="0.3">
      <c r="A15" s="248" t="s">
        <v>216</v>
      </c>
      <c r="B15" s="172">
        <v>2216</v>
      </c>
      <c r="C15" s="173" t="str">
        <f>+'[2]Costo Cultura Política'!$G$38</f>
        <v>Servicio de cafetería para 100 personas para evento de premiación.</v>
      </c>
      <c r="D15" s="220">
        <v>1</v>
      </c>
      <c r="E15" s="170">
        <f>+'[2]Costo Cultura Política'!$J$38</f>
        <v>10000</v>
      </c>
      <c r="F15" s="170">
        <f t="shared" si="4"/>
        <v>10000</v>
      </c>
      <c r="G15" s="247">
        <v>0</v>
      </c>
      <c r="H15" s="247">
        <f t="shared" si="5"/>
        <v>0</v>
      </c>
      <c r="I15" s="247">
        <f t="shared" si="5"/>
        <v>0</v>
      </c>
      <c r="J15" s="247">
        <f t="shared" si="5"/>
        <v>0</v>
      </c>
      <c r="K15" s="247">
        <f t="shared" si="5"/>
        <v>0</v>
      </c>
      <c r="L15" s="247">
        <f t="shared" si="5"/>
        <v>0</v>
      </c>
      <c r="M15" s="247">
        <f t="shared" si="5"/>
        <v>0</v>
      </c>
      <c r="N15" s="247">
        <f t="shared" si="5"/>
        <v>0</v>
      </c>
      <c r="O15" s="247">
        <f t="shared" si="5"/>
        <v>0</v>
      </c>
      <c r="P15" s="247">
        <f>+F15</f>
        <v>10000</v>
      </c>
      <c r="Q15" s="247">
        <v>0</v>
      </c>
      <c r="R15" s="247">
        <f t="shared" si="5"/>
        <v>0</v>
      </c>
      <c r="S15" s="219">
        <f t="shared" si="1"/>
        <v>10000</v>
      </c>
    </row>
    <row r="16" spans="1:240" x14ac:dyDescent="0.3">
      <c r="A16" s="248" t="s">
        <v>243</v>
      </c>
      <c r="B16" s="172">
        <v>2216</v>
      </c>
      <c r="C16" s="173" t="str">
        <f>+'[2]Costo Cultura Política'!$G$49</f>
        <v>Servicio de cafetería para 100 personas para evento de premiación.</v>
      </c>
      <c r="D16" s="220">
        <v>1</v>
      </c>
      <c r="E16" s="170">
        <f>+'[2]Costo Cultura Política'!$J$49</f>
        <v>10000</v>
      </c>
      <c r="F16" s="170">
        <f t="shared" si="4"/>
        <v>10000</v>
      </c>
      <c r="G16" s="247">
        <v>0</v>
      </c>
      <c r="H16" s="247">
        <f>+F16</f>
        <v>10000</v>
      </c>
      <c r="I16" s="247">
        <v>0</v>
      </c>
      <c r="J16" s="247">
        <f t="shared" si="5"/>
        <v>0</v>
      </c>
      <c r="K16" s="247">
        <f t="shared" si="5"/>
        <v>0</v>
      </c>
      <c r="L16" s="247">
        <v>0</v>
      </c>
      <c r="M16" s="247">
        <v>0</v>
      </c>
      <c r="N16" s="247">
        <v>0</v>
      </c>
      <c r="O16" s="247">
        <v>0</v>
      </c>
      <c r="P16" s="247">
        <v>0</v>
      </c>
      <c r="Q16" s="247">
        <f t="shared" ref="Q16" si="6">P16</f>
        <v>0</v>
      </c>
      <c r="R16" s="247">
        <f t="shared" si="5"/>
        <v>0</v>
      </c>
      <c r="S16" s="219">
        <f t="shared" si="1"/>
        <v>10000</v>
      </c>
    </row>
    <row r="17" spans="1:240" x14ac:dyDescent="0.3">
      <c r="A17" s="248" t="s">
        <v>244</v>
      </c>
      <c r="B17" s="172">
        <v>2216</v>
      </c>
      <c r="C17" s="173" t="str">
        <f>+'[2]Costo Cultura Política'!$G$54</f>
        <v>Alimentos</v>
      </c>
      <c r="D17" s="220">
        <v>1</v>
      </c>
      <c r="E17" s="170">
        <f>+'[2]Costo Cultura Política'!$J$54</f>
        <v>6000</v>
      </c>
      <c r="F17" s="170">
        <f t="shared" si="4"/>
        <v>6000</v>
      </c>
      <c r="G17" s="247">
        <v>0</v>
      </c>
      <c r="H17" s="247">
        <f t="shared" si="5"/>
        <v>0</v>
      </c>
      <c r="I17" s="247">
        <f t="shared" si="5"/>
        <v>0</v>
      </c>
      <c r="J17" s="247">
        <f t="shared" si="5"/>
        <v>0</v>
      </c>
      <c r="K17" s="247">
        <f t="shared" si="5"/>
        <v>0</v>
      </c>
      <c r="L17" s="247">
        <v>0</v>
      </c>
      <c r="M17" s="247">
        <f>+F17</f>
        <v>6000</v>
      </c>
      <c r="N17" s="247">
        <v>0</v>
      </c>
      <c r="O17" s="247">
        <v>0</v>
      </c>
      <c r="P17" s="247">
        <v>0</v>
      </c>
      <c r="Q17" s="247">
        <f t="shared" si="5"/>
        <v>0</v>
      </c>
      <c r="R17" s="247">
        <f t="shared" si="5"/>
        <v>0</v>
      </c>
      <c r="S17" s="219">
        <f t="shared" si="1"/>
        <v>6000</v>
      </c>
    </row>
    <row r="18" spans="1:240" ht="14.25" thickBot="1" x14ac:dyDescent="0.35">
      <c r="B18" s="177">
        <v>2612</v>
      </c>
      <c r="C18" s="176" t="s">
        <v>209</v>
      </c>
      <c r="D18" s="222"/>
      <c r="E18" s="175"/>
      <c r="F18" s="174">
        <f>SUM(F19:F23)</f>
        <v>240000</v>
      </c>
      <c r="G18" s="174">
        <f t="shared" ref="G18:R18" si="7">SUM(G19:G23)</f>
        <v>58333.333333333336</v>
      </c>
      <c r="H18" s="174">
        <f t="shared" si="7"/>
        <v>23333.333333333336</v>
      </c>
      <c r="I18" s="174">
        <f t="shared" si="7"/>
        <v>8333.3333333333339</v>
      </c>
      <c r="J18" s="174">
        <f t="shared" si="7"/>
        <v>8333.3333333333339</v>
      </c>
      <c r="K18" s="174">
        <f t="shared" si="7"/>
        <v>14583.333333333334</v>
      </c>
      <c r="L18" s="174">
        <f t="shared" si="7"/>
        <v>14583.333333333334</v>
      </c>
      <c r="M18" s="174">
        <f t="shared" si="7"/>
        <v>64583.333333333336</v>
      </c>
      <c r="N18" s="174">
        <f t="shared" si="7"/>
        <v>14583.333333333334</v>
      </c>
      <c r="O18" s="174">
        <f t="shared" si="7"/>
        <v>8333.3333333333339</v>
      </c>
      <c r="P18" s="174">
        <f t="shared" si="7"/>
        <v>8333.3333333333339</v>
      </c>
      <c r="Q18" s="174">
        <f t="shared" si="7"/>
        <v>8333.3333333333339</v>
      </c>
      <c r="R18" s="174">
        <f t="shared" si="7"/>
        <v>8333.3333333333339</v>
      </c>
      <c r="S18" s="174">
        <f t="shared" si="1"/>
        <v>240000.00000000003</v>
      </c>
    </row>
    <row r="19" spans="1:240" x14ac:dyDescent="0.3">
      <c r="A19" s="248" t="s">
        <v>222</v>
      </c>
      <c r="B19" s="172">
        <v>2612</v>
      </c>
      <c r="C19" s="173" t="str">
        <f>+'[2]Costo Cultura Política'!$G$17</f>
        <v>Gasolina</v>
      </c>
      <c r="D19" s="220">
        <v>1</v>
      </c>
      <c r="E19" s="170">
        <f>+'[2]Costo Cultura Política'!$J$17</f>
        <v>100000</v>
      </c>
      <c r="F19" s="170">
        <f t="shared" ref="F19:F23" si="8">D19*E19</f>
        <v>100000</v>
      </c>
      <c r="G19" s="247">
        <f>+F19/2</f>
        <v>50000</v>
      </c>
      <c r="H19" s="247">
        <v>0</v>
      </c>
      <c r="I19" s="247">
        <f t="shared" ref="I19:L19" si="9">H19</f>
        <v>0</v>
      </c>
      <c r="J19" s="247">
        <f t="shared" si="9"/>
        <v>0</v>
      </c>
      <c r="K19" s="247">
        <f t="shared" si="9"/>
        <v>0</v>
      </c>
      <c r="L19" s="247">
        <f t="shared" si="9"/>
        <v>0</v>
      </c>
      <c r="M19" s="247">
        <f>+G19</f>
        <v>50000</v>
      </c>
      <c r="N19" s="247">
        <v>0</v>
      </c>
      <c r="O19" s="247">
        <f t="shared" ref="O19:R19" si="10">N19</f>
        <v>0</v>
      </c>
      <c r="P19" s="247">
        <f t="shared" si="10"/>
        <v>0</v>
      </c>
      <c r="Q19" s="247">
        <f t="shared" si="10"/>
        <v>0</v>
      </c>
      <c r="R19" s="247">
        <f t="shared" si="10"/>
        <v>0</v>
      </c>
      <c r="S19" s="219">
        <f t="shared" si="1"/>
        <v>100000</v>
      </c>
    </row>
    <row r="20" spans="1:240" x14ac:dyDescent="0.3">
      <c r="A20" s="248" t="s">
        <v>219</v>
      </c>
      <c r="B20" s="172">
        <v>2612</v>
      </c>
      <c r="C20" s="173" t="str">
        <f>+'[2]Costo Cultura Política'!$G$20</f>
        <v>Gasolina</v>
      </c>
      <c r="D20" s="220">
        <v>1</v>
      </c>
      <c r="E20" s="170">
        <f>+'[2]Costo Cultura Política'!$J$20</f>
        <v>100000</v>
      </c>
      <c r="F20" s="170">
        <f t="shared" si="8"/>
        <v>100000</v>
      </c>
      <c r="G20" s="247">
        <f t="shared" ref="G20" si="11">F20/12</f>
        <v>8333.3333333333339</v>
      </c>
      <c r="H20" s="247">
        <f t="shared" ref="H20:R23" si="12">G20</f>
        <v>8333.3333333333339</v>
      </c>
      <c r="I20" s="247">
        <f t="shared" si="12"/>
        <v>8333.3333333333339</v>
      </c>
      <c r="J20" s="247">
        <f t="shared" si="12"/>
        <v>8333.3333333333339</v>
      </c>
      <c r="K20" s="247">
        <f t="shared" si="12"/>
        <v>8333.3333333333339</v>
      </c>
      <c r="L20" s="247">
        <f t="shared" si="12"/>
        <v>8333.3333333333339</v>
      </c>
      <c r="M20" s="247">
        <f t="shared" si="12"/>
        <v>8333.3333333333339</v>
      </c>
      <c r="N20" s="247">
        <f t="shared" si="12"/>
        <v>8333.3333333333339</v>
      </c>
      <c r="O20" s="247">
        <f t="shared" si="12"/>
        <v>8333.3333333333339</v>
      </c>
      <c r="P20" s="247">
        <f t="shared" si="12"/>
        <v>8333.3333333333339</v>
      </c>
      <c r="Q20" s="247">
        <f t="shared" si="12"/>
        <v>8333.3333333333339</v>
      </c>
      <c r="R20" s="247">
        <f t="shared" si="12"/>
        <v>8333.3333333333339</v>
      </c>
      <c r="S20" s="219">
        <f t="shared" si="1"/>
        <v>99999.999999999985</v>
      </c>
    </row>
    <row r="21" spans="1:240" x14ac:dyDescent="0.3">
      <c r="A21" s="248" t="s">
        <v>225</v>
      </c>
      <c r="B21" s="172">
        <v>2612</v>
      </c>
      <c r="C21" s="173" t="str">
        <f>+'[2]Costo Cultura Política'!$G$23</f>
        <v>Gasolina  para 10 salidas</v>
      </c>
      <c r="D21" s="220">
        <v>1</v>
      </c>
      <c r="E21" s="170">
        <f>+'[2]Costo Cultura Política'!$J$23</f>
        <v>25000</v>
      </c>
      <c r="F21" s="170">
        <f t="shared" si="8"/>
        <v>25000</v>
      </c>
      <c r="G21" s="247"/>
      <c r="H21" s="247">
        <v>0</v>
      </c>
      <c r="I21" s="247">
        <v>0</v>
      </c>
      <c r="J21" s="247">
        <f t="shared" si="12"/>
        <v>0</v>
      </c>
      <c r="K21" s="247">
        <f>+E21/4</f>
        <v>6250</v>
      </c>
      <c r="L21" s="247">
        <f t="shared" si="12"/>
        <v>6250</v>
      </c>
      <c r="M21" s="247">
        <f t="shared" si="12"/>
        <v>6250</v>
      </c>
      <c r="N21" s="247">
        <f t="shared" si="12"/>
        <v>6250</v>
      </c>
      <c r="O21" s="247">
        <v>0</v>
      </c>
      <c r="P21" s="247">
        <f t="shared" si="12"/>
        <v>0</v>
      </c>
      <c r="Q21" s="247">
        <f t="shared" si="12"/>
        <v>0</v>
      </c>
      <c r="R21" s="247">
        <f t="shared" si="12"/>
        <v>0</v>
      </c>
      <c r="S21" s="219">
        <f t="shared" si="1"/>
        <v>25000</v>
      </c>
    </row>
    <row r="22" spans="1:240" x14ac:dyDescent="0.3">
      <c r="A22" s="248" t="s">
        <v>216</v>
      </c>
      <c r="B22" s="172">
        <v>2612</v>
      </c>
      <c r="C22" s="173" t="str">
        <f>+'[2]Costo Cultura Política'!$G$37</f>
        <v>Gasolina</v>
      </c>
      <c r="D22" s="220">
        <v>1</v>
      </c>
      <c r="E22" s="170">
        <f>+'[2]Costo Cultura Política'!$J$37</f>
        <v>5000</v>
      </c>
      <c r="F22" s="170">
        <f t="shared" si="8"/>
        <v>5000</v>
      </c>
      <c r="G22" s="247"/>
      <c r="H22" s="247">
        <f>+F22</f>
        <v>5000</v>
      </c>
      <c r="I22" s="247">
        <v>0</v>
      </c>
      <c r="J22" s="247">
        <f t="shared" si="12"/>
        <v>0</v>
      </c>
      <c r="K22" s="247">
        <v>0</v>
      </c>
      <c r="L22" s="247">
        <f t="shared" si="12"/>
        <v>0</v>
      </c>
      <c r="M22" s="247">
        <f t="shared" si="12"/>
        <v>0</v>
      </c>
      <c r="N22" s="247">
        <f t="shared" si="12"/>
        <v>0</v>
      </c>
      <c r="O22" s="247">
        <v>0</v>
      </c>
      <c r="P22" s="247">
        <f t="shared" si="12"/>
        <v>0</v>
      </c>
      <c r="Q22" s="247">
        <f t="shared" si="12"/>
        <v>0</v>
      </c>
      <c r="R22" s="247">
        <f t="shared" si="12"/>
        <v>0</v>
      </c>
      <c r="S22" s="219">
        <f t="shared" si="1"/>
        <v>5000</v>
      </c>
    </row>
    <row r="23" spans="1:240" x14ac:dyDescent="0.3">
      <c r="A23" s="248" t="s">
        <v>243</v>
      </c>
      <c r="B23" s="172">
        <v>2612</v>
      </c>
      <c r="C23" s="173" t="str">
        <f>+'[2]Costo Cultura Política'!$G$47</f>
        <v>Gasolina</v>
      </c>
      <c r="D23" s="220">
        <v>1</v>
      </c>
      <c r="E23" s="170">
        <f>+'[2]Costo Cultura Política'!$J$48</f>
        <v>10000</v>
      </c>
      <c r="F23" s="170">
        <f t="shared" si="8"/>
        <v>10000</v>
      </c>
      <c r="G23" s="247"/>
      <c r="H23" s="247">
        <f>+F23</f>
        <v>10000</v>
      </c>
      <c r="I23" s="247">
        <v>0</v>
      </c>
      <c r="J23" s="247">
        <f t="shared" si="12"/>
        <v>0</v>
      </c>
      <c r="K23" s="247">
        <v>0</v>
      </c>
      <c r="L23" s="247">
        <f t="shared" si="12"/>
        <v>0</v>
      </c>
      <c r="M23" s="247">
        <f t="shared" si="12"/>
        <v>0</v>
      </c>
      <c r="N23" s="247">
        <f t="shared" si="12"/>
        <v>0</v>
      </c>
      <c r="O23" s="247">
        <v>0</v>
      </c>
      <c r="P23" s="247">
        <f t="shared" si="12"/>
        <v>0</v>
      </c>
      <c r="Q23" s="247">
        <f t="shared" si="12"/>
        <v>0</v>
      </c>
      <c r="R23" s="247">
        <f t="shared" si="12"/>
        <v>0</v>
      </c>
      <c r="S23" s="219">
        <f t="shared" si="1"/>
        <v>10000</v>
      </c>
    </row>
    <row r="24" spans="1:240" ht="14.25" thickBot="1" x14ac:dyDescent="0.35">
      <c r="B24" s="177">
        <v>3181</v>
      </c>
      <c r="C24" s="176" t="s">
        <v>208</v>
      </c>
      <c r="D24" s="222"/>
      <c r="E24" s="175"/>
      <c r="F24" s="174">
        <f>SUM(F25:F26)</f>
        <v>66000</v>
      </c>
      <c r="G24" s="174">
        <f t="shared" ref="G24:R24" si="13">SUM(G25:G26)</f>
        <v>4666.666666666667</v>
      </c>
      <c r="H24" s="174">
        <f t="shared" si="13"/>
        <v>14666.666666666668</v>
      </c>
      <c r="I24" s="174">
        <f t="shared" si="13"/>
        <v>4666.666666666667</v>
      </c>
      <c r="J24" s="174">
        <f t="shared" si="13"/>
        <v>4666.666666666667</v>
      </c>
      <c r="K24" s="174">
        <f t="shared" si="13"/>
        <v>4666.666666666667</v>
      </c>
      <c r="L24" s="174">
        <f t="shared" si="13"/>
        <v>4666.666666666667</v>
      </c>
      <c r="M24" s="174">
        <f t="shared" si="13"/>
        <v>4666.666666666667</v>
      </c>
      <c r="N24" s="174">
        <f t="shared" si="13"/>
        <v>4666.666666666667</v>
      </c>
      <c r="O24" s="174">
        <f t="shared" si="13"/>
        <v>4666.666666666667</v>
      </c>
      <c r="P24" s="174">
        <f t="shared" si="13"/>
        <v>4666.666666666667</v>
      </c>
      <c r="Q24" s="174">
        <f t="shared" si="13"/>
        <v>4666.666666666667</v>
      </c>
      <c r="R24" s="174">
        <f t="shared" si="13"/>
        <v>4666.666666666667</v>
      </c>
      <c r="S24" s="174">
        <f t="shared" si="1"/>
        <v>65999.999999999985</v>
      </c>
    </row>
    <row r="25" spans="1:240" x14ac:dyDescent="0.3">
      <c r="A25" s="248" t="s">
        <v>242</v>
      </c>
      <c r="B25" s="172">
        <v>3181</v>
      </c>
      <c r="C25" s="173" t="str">
        <f>+'[2]Costo Cultura Política'!$G$22</f>
        <v>Servicio de mensajeria</v>
      </c>
      <c r="D25" s="220">
        <v>1</v>
      </c>
      <c r="E25" s="170">
        <f>+'[2]Costo Cultura Política'!$J$22</f>
        <v>56000</v>
      </c>
      <c r="F25" s="170">
        <f t="shared" ref="F25:F26" si="14">D25*E25</f>
        <v>56000</v>
      </c>
      <c r="G25" s="247">
        <f t="shared" ref="G25" si="15">F25/12</f>
        <v>4666.666666666667</v>
      </c>
      <c r="H25" s="247">
        <f t="shared" ref="H25:R26" si="16">G25</f>
        <v>4666.666666666667</v>
      </c>
      <c r="I25" s="247">
        <f t="shared" si="16"/>
        <v>4666.666666666667</v>
      </c>
      <c r="J25" s="247">
        <f t="shared" si="16"/>
        <v>4666.666666666667</v>
      </c>
      <c r="K25" s="247">
        <f t="shared" si="16"/>
        <v>4666.666666666667</v>
      </c>
      <c r="L25" s="247">
        <f t="shared" si="16"/>
        <v>4666.666666666667</v>
      </c>
      <c r="M25" s="247">
        <f t="shared" si="16"/>
        <v>4666.666666666667</v>
      </c>
      <c r="N25" s="247">
        <f t="shared" si="16"/>
        <v>4666.666666666667</v>
      </c>
      <c r="O25" s="247">
        <f t="shared" si="16"/>
        <v>4666.666666666667</v>
      </c>
      <c r="P25" s="247">
        <f t="shared" si="16"/>
        <v>4666.666666666667</v>
      </c>
      <c r="Q25" s="247">
        <f t="shared" si="16"/>
        <v>4666.666666666667</v>
      </c>
      <c r="R25" s="247">
        <f t="shared" si="16"/>
        <v>4666.666666666667</v>
      </c>
      <c r="S25" s="219">
        <f t="shared" si="1"/>
        <v>55999.999999999993</v>
      </c>
    </row>
    <row r="26" spans="1:240" x14ac:dyDescent="0.3">
      <c r="A26" s="248" t="s">
        <v>216</v>
      </c>
      <c r="B26" s="172">
        <v>3181</v>
      </c>
      <c r="C26" s="173" t="str">
        <f>+'[2]Costo Cultura Política'!$G$36</f>
        <v xml:space="preserve">Gasto de paqueteria para distribución de carteles </v>
      </c>
      <c r="D26" s="220">
        <v>1</v>
      </c>
      <c r="E26" s="170">
        <f>+'[2]Costo Cultura Política'!$J$36</f>
        <v>10000</v>
      </c>
      <c r="F26" s="170">
        <f t="shared" si="14"/>
        <v>10000</v>
      </c>
      <c r="G26" s="247">
        <v>0</v>
      </c>
      <c r="H26" s="247">
        <f>+F26</f>
        <v>10000</v>
      </c>
      <c r="I26" s="247">
        <v>0</v>
      </c>
      <c r="J26" s="247">
        <f t="shared" si="16"/>
        <v>0</v>
      </c>
      <c r="K26" s="247">
        <f t="shared" si="16"/>
        <v>0</v>
      </c>
      <c r="L26" s="247">
        <f t="shared" si="16"/>
        <v>0</v>
      </c>
      <c r="M26" s="247">
        <f t="shared" si="16"/>
        <v>0</v>
      </c>
      <c r="N26" s="247">
        <f t="shared" si="16"/>
        <v>0</v>
      </c>
      <c r="O26" s="247">
        <f t="shared" si="16"/>
        <v>0</v>
      </c>
      <c r="P26" s="247">
        <f t="shared" si="16"/>
        <v>0</v>
      </c>
      <c r="Q26" s="247">
        <f t="shared" si="16"/>
        <v>0</v>
      </c>
      <c r="R26" s="247">
        <f t="shared" si="16"/>
        <v>0</v>
      </c>
      <c r="S26" s="219">
        <f t="shared" si="1"/>
        <v>10000</v>
      </c>
    </row>
    <row r="27" spans="1:240" ht="41.25" thickBot="1" x14ac:dyDescent="0.35">
      <c r="B27" s="225">
        <v>3252</v>
      </c>
      <c r="C27" s="192" t="s">
        <v>207</v>
      </c>
      <c r="D27" s="222"/>
      <c r="E27" s="175"/>
      <c r="F27" s="174">
        <f>SUM(F28:F29)</f>
        <v>8000</v>
      </c>
      <c r="G27" s="174">
        <f t="shared" ref="G27:R27" si="17">SUM(G28:G29)</f>
        <v>0</v>
      </c>
      <c r="H27" s="174">
        <f t="shared" si="17"/>
        <v>0</v>
      </c>
      <c r="I27" s="174">
        <f t="shared" si="17"/>
        <v>0</v>
      </c>
      <c r="J27" s="174">
        <f t="shared" si="17"/>
        <v>0</v>
      </c>
      <c r="K27" s="174">
        <f t="shared" si="17"/>
        <v>0</v>
      </c>
      <c r="L27" s="174">
        <f t="shared" si="17"/>
        <v>0</v>
      </c>
      <c r="M27" s="174">
        <f t="shared" si="17"/>
        <v>6000</v>
      </c>
      <c r="N27" s="174">
        <f t="shared" si="17"/>
        <v>2000</v>
      </c>
      <c r="O27" s="174">
        <f t="shared" si="17"/>
        <v>0</v>
      </c>
      <c r="P27" s="174">
        <f t="shared" si="17"/>
        <v>0</v>
      </c>
      <c r="Q27" s="174">
        <f t="shared" si="17"/>
        <v>0</v>
      </c>
      <c r="R27" s="174">
        <f t="shared" si="17"/>
        <v>0</v>
      </c>
      <c r="S27" s="174">
        <f t="shared" si="1"/>
        <v>8000</v>
      </c>
    </row>
    <row r="28" spans="1:240" x14ac:dyDescent="0.3">
      <c r="A28" s="248"/>
      <c r="B28" s="172">
        <v>3252</v>
      </c>
      <c r="C28" s="173" t="str">
        <f>+'[2]Costo Cultura Política'!$G$29</f>
        <v>Renta de autobús para traslado a IEPC de alumnos participantes en el acto cívico</v>
      </c>
      <c r="D28" s="220">
        <v>1</v>
      </c>
      <c r="E28" s="170">
        <f>+'[2]Costo Cultura Política'!$J$29</f>
        <v>2000</v>
      </c>
      <c r="F28" s="170">
        <f t="shared" ref="F28:F29" si="18">D28*E28</f>
        <v>2000</v>
      </c>
      <c r="G28" s="247">
        <v>0</v>
      </c>
      <c r="H28" s="247">
        <f t="shared" ref="H28:R29" si="19">G28</f>
        <v>0</v>
      </c>
      <c r="I28" s="247">
        <f t="shared" si="19"/>
        <v>0</v>
      </c>
      <c r="J28" s="247">
        <f t="shared" si="19"/>
        <v>0</v>
      </c>
      <c r="K28" s="247">
        <f t="shared" si="19"/>
        <v>0</v>
      </c>
      <c r="L28" s="247">
        <f t="shared" si="19"/>
        <v>0</v>
      </c>
      <c r="M28" s="247">
        <f t="shared" si="19"/>
        <v>0</v>
      </c>
      <c r="N28" s="247">
        <f>+F28</f>
        <v>2000</v>
      </c>
      <c r="O28" s="247">
        <v>0</v>
      </c>
      <c r="P28" s="247">
        <f t="shared" si="19"/>
        <v>0</v>
      </c>
      <c r="Q28" s="247">
        <f t="shared" si="19"/>
        <v>0</v>
      </c>
      <c r="R28" s="247">
        <f t="shared" si="19"/>
        <v>0</v>
      </c>
      <c r="S28" s="219">
        <f t="shared" si="1"/>
        <v>2000</v>
      </c>
    </row>
    <row r="29" spans="1:240" x14ac:dyDescent="0.3">
      <c r="B29" s="172">
        <v>3252</v>
      </c>
      <c r="C29" s="173" t="str">
        <f>+'[2]Costo Cultura Política'!$G$53</f>
        <v>transporte</v>
      </c>
      <c r="D29" s="220">
        <v>1</v>
      </c>
      <c r="E29" s="170">
        <f>+'[2]Costo Cultura Política'!$J$53</f>
        <v>6000</v>
      </c>
      <c r="F29" s="170">
        <f t="shared" si="18"/>
        <v>6000</v>
      </c>
      <c r="G29" s="247">
        <v>0</v>
      </c>
      <c r="H29" s="247">
        <f t="shared" si="19"/>
        <v>0</v>
      </c>
      <c r="I29" s="247">
        <f t="shared" si="19"/>
        <v>0</v>
      </c>
      <c r="J29" s="247">
        <f t="shared" si="19"/>
        <v>0</v>
      </c>
      <c r="K29" s="247">
        <f t="shared" si="19"/>
        <v>0</v>
      </c>
      <c r="L29" s="247">
        <f t="shared" si="19"/>
        <v>0</v>
      </c>
      <c r="M29" s="247">
        <f>+F29</f>
        <v>6000</v>
      </c>
      <c r="N29" s="247">
        <v>0</v>
      </c>
      <c r="O29" s="247">
        <f t="shared" si="19"/>
        <v>0</v>
      </c>
      <c r="P29" s="247">
        <f t="shared" si="19"/>
        <v>0</v>
      </c>
      <c r="Q29" s="247">
        <f t="shared" si="19"/>
        <v>0</v>
      </c>
      <c r="R29" s="247">
        <f t="shared" si="19"/>
        <v>0</v>
      </c>
      <c r="S29" s="219">
        <f t="shared" si="1"/>
        <v>6000</v>
      </c>
    </row>
    <row r="30" spans="1:240" s="182" customFormat="1" ht="27" customHeight="1" thickBot="1" x14ac:dyDescent="0.35">
      <c r="A30" s="207"/>
      <c r="B30" s="193">
        <v>3363</v>
      </c>
      <c r="C30" s="192" t="s">
        <v>202</v>
      </c>
      <c r="D30" s="191"/>
      <c r="E30" s="191"/>
      <c r="F30" s="174">
        <f>SUM(F31:F32)</f>
        <v>20000</v>
      </c>
      <c r="G30" s="174">
        <f t="shared" ref="G30:R30" si="20">SUM(G31:G32)</f>
        <v>20000</v>
      </c>
      <c r="H30" s="174">
        <f t="shared" si="20"/>
        <v>0</v>
      </c>
      <c r="I30" s="174">
        <f t="shared" si="20"/>
        <v>0</v>
      </c>
      <c r="J30" s="174">
        <f t="shared" si="20"/>
        <v>0</v>
      </c>
      <c r="K30" s="174">
        <f t="shared" si="20"/>
        <v>0</v>
      </c>
      <c r="L30" s="174">
        <f t="shared" si="20"/>
        <v>0</v>
      </c>
      <c r="M30" s="174">
        <f t="shared" si="20"/>
        <v>0</v>
      </c>
      <c r="N30" s="174">
        <f t="shared" si="20"/>
        <v>0</v>
      </c>
      <c r="O30" s="174">
        <f t="shared" si="20"/>
        <v>0</v>
      </c>
      <c r="P30" s="174">
        <f t="shared" si="20"/>
        <v>0</v>
      </c>
      <c r="Q30" s="174">
        <f t="shared" si="20"/>
        <v>0</v>
      </c>
      <c r="R30" s="174">
        <f t="shared" si="20"/>
        <v>0</v>
      </c>
      <c r="S30" s="174">
        <f t="shared" si="1"/>
        <v>20000</v>
      </c>
      <c r="T30" s="151"/>
      <c r="U30" s="183"/>
      <c r="V30" s="183"/>
      <c r="W30" s="183"/>
      <c r="X30" s="183"/>
      <c r="Y30" s="183"/>
      <c r="Z30" s="183"/>
      <c r="AA30" s="183"/>
      <c r="AB30" s="183"/>
      <c r="AC30" s="183"/>
      <c r="AD30" s="183"/>
      <c r="AE30" s="183"/>
      <c r="AF30" s="183"/>
      <c r="AG30" s="183"/>
      <c r="AH30" s="183"/>
      <c r="AI30" s="183"/>
      <c r="AJ30" s="183"/>
      <c r="AK30" s="183"/>
      <c r="AL30" s="183"/>
      <c r="AM30" s="183"/>
      <c r="AN30" s="183"/>
      <c r="AO30" s="183"/>
      <c r="AP30" s="183"/>
      <c r="AQ30" s="183"/>
      <c r="AR30" s="183"/>
      <c r="AS30" s="183"/>
      <c r="AT30" s="183"/>
      <c r="AU30" s="183"/>
      <c r="AV30" s="183"/>
      <c r="AW30" s="183"/>
      <c r="AX30" s="183"/>
      <c r="AY30" s="183"/>
      <c r="AZ30" s="183"/>
      <c r="BA30" s="183"/>
      <c r="BB30" s="183"/>
      <c r="BC30" s="183"/>
      <c r="BD30" s="183"/>
      <c r="BE30" s="183"/>
      <c r="BF30" s="183"/>
      <c r="BG30" s="183"/>
      <c r="BH30" s="183"/>
      <c r="BI30" s="183"/>
      <c r="BJ30" s="183"/>
      <c r="BK30" s="183"/>
      <c r="BL30" s="183"/>
      <c r="BM30" s="183"/>
      <c r="BN30" s="183"/>
      <c r="BO30" s="183"/>
      <c r="BP30" s="183"/>
      <c r="BQ30" s="183"/>
      <c r="BR30" s="183"/>
      <c r="BS30" s="183"/>
      <c r="BT30" s="183"/>
      <c r="BU30" s="183"/>
      <c r="BV30" s="183"/>
      <c r="BW30" s="183"/>
      <c r="BX30" s="183"/>
      <c r="BY30" s="183"/>
      <c r="BZ30" s="183"/>
      <c r="CA30" s="183"/>
      <c r="CB30" s="183"/>
      <c r="CC30" s="183"/>
      <c r="CD30" s="183"/>
      <c r="CE30" s="183"/>
      <c r="CF30" s="183"/>
      <c r="CG30" s="183"/>
      <c r="CH30" s="183"/>
      <c r="CI30" s="183"/>
      <c r="CJ30" s="183"/>
      <c r="CK30" s="183"/>
      <c r="CL30" s="183"/>
      <c r="CM30" s="183"/>
      <c r="CN30" s="183"/>
      <c r="CO30" s="183"/>
      <c r="CP30" s="183"/>
      <c r="CQ30" s="183"/>
      <c r="CR30" s="183"/>
      <c r="CS30" s="183"/>
      <c r="CT30" s="183"/>
      <c r="CU30" s="183"/>
      <c r="CV30" s="183"/>
      <c r="CW30" s="183"/>
      <c r="CX30" s="183"/>
      <c r="CY30" s="183"/>
      <c r="CZ30" s="183"/>
      <c r="DA30" s="183"/>
      <c r="DB30" s="183"/>
      <c r="DC30" s="183"/>
      <c r="DD30" s="183"/>
      <c r="DE30" s="183"/>
      <c r="DF30" s="183"/>
      <c r="DG30" s="183"/>
      <c r="DH30" s="183"/>
      <c r="DI30" s="183"/>
      <c r="DJ30" s="183"/>
      <c r="DK30" s="183"/>
      <c r="DL30" s="183"/>
      <c r="DM30" s="183"/>
      <c r="DN30" s="183"/>
      <c r="DO30" s="183"/>
      <c r="DP30" s="183"/>
      <c r="DQ30" s="183"/>
      <c r="DR30" s="183"/>
      <c r="DS30" s="183"/>
      <c r="DT30" s="183"/>
      <c r="DU30" s="183"/>
      <c r="DV30" s="183"/>
      <c r="DW30" s="183"/>
      <c r="DX30" s="183"/>
      <c r="DY30" s="183"/>
      <c r="DZ30" s="183"/>
      <c r="EA30" s="183"/>
      <c r="EB30" s="183"/>
      <c r="EC30" s="183"/>
      <c r="ED30" s="183"/>
      <c r="EE30" s="183"/>
      <c r="EF30" s="183"/>
      <c r="EG30" s="183"/>
      <c r="EH30" s="183"/>
      <c r="EI30" s="183"/>
      <c r="EJ30" s="183"/>
      <c r="EK30" s="183"/>
      <c r="EL30" s="183"/>
      <c r="EM30" s="183"/>
      <c r="EN30" s="183"/>
      <c r="EO30" s="183"/>
      <c r="EP30" s="183"/>
      <c r="EQ30" s="183"/>
      <c r="ER30" s="183"/>
      <c r="ES30" s="183"/>
      <c r="ET30" s="183"/>
      <c r="EU30" s="183"/>
      <c r="EV30" s="183"/>
      <c r="EW30" s="183"/>
      <c r="EX30" s="183"/>
      <c r="EY30" s="183"/>
      <c r="EZ30" s="183"/>
      <c r="FA30" s="183"/>
      <c r="FB30" s="183"/>
      <c r="FC30" s="183"/>
      <c r="FD30" s="183"/>
      <c r="FE30" s="183"/>
      <c r="FF30" s="183"/>
      <c r="FG30" s="183"/>
      <c r="FH30" s="183"/>
      <c r="FI30" s="183"/>
      <c r="FJ30" s="183"/>
      <c r="FK30" s="183"/>
      <c r="FL30" s="183"/>
      <c r="FM30" s="183"/>
      <c r="FN30" s="183"/>
      <c r="FO30" s="183"/>
      <c r="FP30" s="183"/>
      <c r="FQ30" s="183"/>
      <c r="FR30" s="183"/>
      <c r="FS30" s="183"/>
      <c r="FT30" s="183"/>
      <c r="FU30" s="183"/>
      <c r="FV30" s="183"/>
      <c r="FW30" s="183"/>
      <c r="FX30" s="183"/>
      <c r="FY30" s="183"/>
      <c r="FZ30" s="183"/>
      <c r="GA30" s="183"/>
      <c r="GB30" s="183"/>
      <c r="GC30" s="183"/>
      <c r="GD30" s="183"/>
      <c r="GE30" s="183"/>
      <c r="GF30" s="183"/>
      <c r="GG30" s="183"/>
      <c r="GH30" s="183"/>
      <c r="GI30" s="183"/>
      <c r="GJ30" s="183"/>
      <c r="GK30" s="183"/>
      <c r="GL30" s="183"/>
      <c r="GM30" s="183"/>
      <c r="GN30" s="183"/>
      <c r="GO30" s="183"/>
      <c r="GP30" s="183"/>
      <c r="GQ30" s="183"/>
      <c r="GR30" s="183"/>
      <c r="GS30" s="183"/>
      <c r="GT30" s="183"/>
      <c r="GU30" s="183"/>
      <c r="GV30" s="183"/>
      <c r="GW30" s="183"/>
      <c r="GX30" s="183"/>
      <c r="GY30" s="183"/>
      <c r="GZ30" s="183"/>
      <c r="HA30" s="183"/>
      <c r="HB30" s="183"/>
      <c r="HC30" s="183"/>
      <c r="HD30" s="183"/>
      <c r="HE30" s="183"/>
      <c r="HF30" s="183"/>
      <c r="HG30" s="183"/>
      <c r="HH30" s="183"/>
      <c r="HI30" s="183"/>
      <c r="HJ30" s="183"/>
      <c r="HK30" s="183"/>
      <c r="HL30" s="183"/>
      <c r="HM30" s="183"/>
      <c r="HN30" s="183"/>
      <c r="HO30" s="183"/>
      <c r="HP30" s="183"/>
      <c r="HQ30" s="183"/>
      <c r="HR30" s="183"/>
      <c r="HS30" s="183"/>
      <c r="HT30" s="183"/>
      <c r="HU30" s="183"/>
      <c r="HV30" s="183"/>
      <c r="HW30" s="183"/>
      <c r="HX30" s="183"/>
      <c r="HY30" s="183"/>
      <c r="HZ30" s="183"/>
      <c r="IA30" s="183"/>
      <c r="IB30" s="183"/>
      <c r="IC30" s="183"/>
      <c r="ID30" s="183"/>
      <c r="IE30" s="183"/>
      <c r="IF30" s="183"/>
    </row>
    <row r="31" spans="1:240" x14ac:dyDescent="0.3">
      <c r="B31" s="172">
        <v>3363</v>
      </c>
      <c r="C31" s="173" t="str">
        <f>+'[2]Costo Cultura Política'!$G$33</f>
        <v xml:space="preserve">Impresión a 4 tintas de 1000 carteles del concurso  en papel couché 43 x 70 cms. </v>
      </c>
      <c r="D31" s="220">
        <v>1</v>
      </c>
      <c r="E31" s="170">
        <f>+'[2]Costo Cultura Política'!$J$33</f>
        <v>20000</v>
      </c>
      <c r="F31" s="170">
        <f t="shared" ref="F31:F32" si="21">D31*E31</f>
        <v>20000</v>
      </c>
      <c r="G31" s="247">
        <f>+F31</f>
        <v>20000</v>
      </c>
      <c r="H31" s="247">
        <v>0</v>
      </c>
      <c r="I31" s="247">
        <f t="shared" ref="H31:R32" si="22">H31</f>
        <v>0</v>
      </c>
      <c r="J31" s="247">
        <f t="shared" si="22"/>
        <v>0</v>
      </c>
      <c r="K31" s="247">
        <f t="shared" si="22"/>
        <v>0</v>
      </c>
      <c r="L31" s="247">
        <f t="shared" si="22"/>
        <v>0</v>
      </c>
      <c r="M31" s="247">
        <f t="shared" si="22"/>
        <v>0</v>
      </c>
      <c r="N31" s="247">
        <f t="shared" si="22"/>
        <v>0</v>
      </c>
      <c r="O31" s="247">
        <f t="shared" si="22"/>
        <v>0</v>
      </c>
      <c r="P31" s="247">
        <f t="shared" si="22"/>
        <v>0</v>
      </c>
      <c r="Q31" s="247">
        <f t="shared" si="22"/>
        <v>0</v>
      </c>
      <c r="R31" s="247">
        <f t="shared" si="22"/>
        <v>0</v>
      </c>
      <c r="S31" s="219">
        <f t="shared" si="1"/>
        <v>20000</v>
      </c>
    </row>
    <row r="32" spans="1:240" x14ac:dyDescent="0.3">
      <c r="B32" s="172"/>
      <c r="C32" s="173"/>
      <c r="D32" s="220"/>
      <c r="E32" s="170"/>
      <c r="F32" s="170">
        <f t="shared" si="21"/>
        <v>0</v>
      </c>
      <c r="G32" s="247">
        <f t="shared" ref="G32" si="23">F32/12</f>
        <v>0</v>
      </c>
      <c r="H32" s="247">
        <f t="shared" si="22"/>
        <v>0</v>
      </c>
      <c r="I32" s="247">
        <f t="shared" si="22"/>
        <v>0</v>
      </c>
      <c r="J32" s="247">
        <f t="shared" si="22"/>
        <v>0</v>
      </c>
      <c r="K32" s="247">
        <f t="shared" si="22"/>
        <v>0</v>
      </c>
      <c r="L32" s="247">
        <f t="shared" si="22"/>
        <v>0</v>
      </c>
      <c r="M32" s="247">
        <f t="shared" si="22"/>
        <v>0</v>
      </c>
      <c r="N32" s="247">
        <f t="shared" si="22"/>
        <v>0</v>
      </c>
      <c r="O32" s="247">
        <f t="shared" si="22"/>
        <v>0</v>
      </c>
      <c r="P32" s="247">
        <f t="shared" si="22"/>
        <v>0</v>
      </c>
      <c r="Q32" s="247">
        <f t="shared" si="22"/>
        <v>0</v>
      </c>
      <c r="R32" s="247">
        <f t="shared" si="22"/>
        <v>0</v>
      </c>
      <c r="S32" s="219">
        <f t="shared" si="1"/>
        <v>0</v>
      </c>
    </row>
    <row r="33" spans="1:240" s="182" customFormat="1" ht="41.25" thickBot="1" x14ac:dyDescent="0.35">
      <c r="A33" s="207"/>
      <c r="B33" s="193">
        <v>3611</v>
      </c>
      <c r="C33" s="192" t="s">
        <v>200</v>
      </c>
      <c r="D33" s="191"/>
      <c r="E33" s="191"/>
      <c r="F33" s="174">
        <f>SUM(F34:F42)</f>
        <v>2081810</v>
      </c>
      <c r="G33" s="174">
        <f t="shared" ref="G33:R33" si="24">SUM(G34:G42)</f>
        <v>40000</v>
      </c>
      <c r="H33" s="174">
        <f t="shared" si="24"/>
        <v>0</v>
      </c>
      <c r="I33" s="174">
        <f t="shared" si="24"/>
        <v>1551143.3333333333</v>
      </c>
      <c r="J33" s="174">
        <f t="shared" si="24"/>
        <v>0</v>
      </c>
      <c r="K33" s="174">
        <f t="shared" si="24"/>
        <v>0</v>
      </c>
      <c r="L33" s="174">
        <f t="shared" si="24"/>
        <v>185333.33333333334</v>
      </c>
      <c r="M33" s="174">
        <f t="shared" si="24"/>
        <v>4000</v>
      </c>
      <c r="N33" s="174">
        <f t="shared" si="24"/>
        <v>0</v>
      </c>
      <c r="O33" s="174">
        <f t="shared" si="24"/>
        <v>181333.33333333334</v>
      </c>
      <c r="P33" s="174">
        <f t="shared" si="24"/>
        <v>120000</v>
      </c>
      <c r="Q33" s="174">
        <f t="shared" si="24"/>
        <v>0</v>
      </c>
      <c r="R33" s="174">
        <f t="shared" si="24"/>
        <v>0</v>
      </c>
      <c r="S33" s="174">
        <f t="shared" si="1"/>
        <v>2081809.9999999998</v>
      </c>
      <c r="T33" s="151"/>
      <c r="U33" s="183"/>
      <c r="V33" s="183"/>
      <c r="W33" s="183"/>
      <c r="X33" s="183"/>
      <c r="Y33" s="183"/>
      <c r="Z33" s="183"/>
      <c r="AA33" s="183"/>
      <c r="AB33" s="183"/>
      <c r="AC33" s="183"/>
      <c r="AD33" s="183"/>
      <c r="AE33" s="183"/>
      <c r="AF33" s="183"/>
      <c r="AG33" s="183"/>
      <c r="AH33" s="183"/>
      <c r="AI33" s="183"/>
      <c r="AJ33" s="183"/>
      <c r="AK33" s="183"/>
      <c r="AL33" s="183"/>
      <c r="AM33" s="183"/>
      <c r="AN33" s="183"/>
      <c r="AO33" s="183"/>
      <c r="AP33" s="183"/>
      <c r="AQ33" s="183"/>
      <c r="AR33" s="183"/>
      <c r="AS33" s="183"/>
      <c r="AT33" s="183"/>
      <c r="AU33" s="183"/>
      <c r="AV33" s="183"/>
      <c r="AW33" s="183"/>
      <c r="AX33" s="183"/>
      <c r="AY33" s="183"/>
      <c r="AZ33" s="183"/>
      <c r="BA33" s="183"/>
      <c r="BB33" s="183"/>
      <c r="BC33" s="183"/>
      <c r="BD33" s="183"/>
      <c r="BE33" s="183"/>
      <c r="BF33" s="183"/>
      <c r="BG33" s="183"/>
      <c r="BH33" s="183"/>
      <c r="BI33" s="183"/>
      <c r="BJ33" s="183"/>
      <c r="BK33" s="183"/>
      <c r="BL33" s="183"/>
      <c r="BM33" s="183"/>
      <c r="BN33" s="183"/>
      <c r="BO33" s="183"/>
      <c r="BP33" s="183"/>
      <c r="BQ33" s="183"/>
      <c r="BR33" s="183"/>
      <c r="BS33" s="183"/>
      <c r="BT33" s="183"/>
      <c r="BU33" s="183"/>
      <c r="BV33" s="183"/>
      <c r="BW33" s="183"/>
      <c r="BX33" s="183"/>
      <c r="BY33" s="183"/>
      <c r="BZ33" s="183"/>
      <c r="CA33" s="183"/>
      <c r="CB33" s="183"/>
      <c r="CC33" s="183"/>
      <c r="CD33" s="183"/>
      <c r="CE33" s="183"/>
      <c r="CF33" s="183"/>
      <c r="CG33" s="183"/>
      <c r="CH33" s="183"/>
      <c r="CI33" s="183"/>
      <c r="CJ33" s="183"/>
      <c r="CK33" s="183"/>
      <c r="CL33" s="183"/>
      <c r="CM33" s="183"/>
      <c r="CN33" s="183"/>
      <c r="CO33" s="183"/>
      <c r="CP33" s="183"/>
      <c r="CQ33" s="183"/>
      <c r="CR33" s="183"/>
      <c r="CS33" s="183"/>
      <c r="CT33" s="183"/>
      <c r="CU33" s="183"/>
      <c r="CV33" s="183"/>
      <c r="CW33" s="183"/>
      <c r="CX33" s="183"/>
      <c r="CY33" s="183"/>
      <c r="CZ33" s="183"/>
      <c r="DA33" s="183"/>
      <c r="DB33" s="183"/>
      <c r="DC33" s="183"/>
      <c r="DD33" s="183"/>
      <c r="DE33" s="183"/>
      <c r="DF33" s="183"/>
      <c r="DG33" s="183"/>
      <c r="DH33" s="183"/>
      <c r="DI33" s="183"/>
      <c r="DJ33" s="183"/>
      <c r="DK33" s="183"/>
      <c r="DL33" s="183"/>
      <c r="DM33" s="183"/>
      <c r="DN33" s="183"/>
      <c r="DO33" s="183"/>
      <c r="DP33" s="183"/>
      <c r="DQ33" s="183"/>
      <c r="DR33" s="183"/>
      <c r="DS33" s="183"/>
      <c r="DT33" s="183"/>
      <c r="DU33" s="183"/>
      <c r="DV33" s="183"/>
      <c r="DW33" s="183"/>
      <c r="DX33" s="183"/>
      <c r="DY33" s="183"/>
      <c r="DZ33" s="183"/>
      <c r="EA33" s="183"/>
      <c r="EB33" s="183"/>
      <c r="EC33" s="183"/>
      <c r="ED33" s="183"/>
      <c r="EE33" s="183"/>
      <c r="EF33" s="183"/>
      <c r="EG33" s="183"/>
      <c r="EH33" s="183"/>
      <c r="EI33" s="183"/>
      <c r="EJ33" s="183"/>
      <c r="EK33" s="183"/>
      <c r="EL33" s="183"/>
      <c r="EM33" s="183"/>
      <c r="EN33" s="183"/>
      <c r="EO33" s="183"/>
      <c r="EP33" s="183"/>
      <c r="EQ33" s="183"/>
      <c r="ER33" s="183"/>
      <c r="ES33" s="183"/>
      <c r="ET33" s="183"/>
      <c r="EU33" s="183"/>
      <c r="EV33" s="183"/>
      <c r="EW33" s="183"/>
      <c r="EX33" s="183"/>
      <c r="EY33" s="183"/>
      <c r="EZ33" s="183"/>
      <c r="FA33" s="183"/>
      <c r="FB33" s="183"/>
      <c r="FC33" s="183"/>
      <c r="FD33" s="183"/>
      <c r="FE33" s="183"/>
      <c r="FF33" s="183"/>
      <c r="FG33" s="183"/>
      <c r="FH33" s="183"/>
      <c r="FI33" s="183"/>
      <c r="FJ33" s="183"/>
      <c r="FK33" s="183"/>
      <c r="FL33" s="183"/>
      <c r="FM33" s="183"/>
      <c r="FN33" s="183"/>
      <c r="FO33" s="183"/>
      <c r="FP33" s="183"/>
      <c r="FQ33" s="183"/>
      <c r="FR33" s="183"/>
      <c r="FS33" s="183"/>
      <c r="FT33" s="183"/>
      <c r="FU33" s="183"/>
      <c r="FV33" s="183"/>
      <c r="FW33" s="183"/>
      <c r="FX33" s="183"/>
      <c r="FY33" s="183"/>
      <c r="FZ33" s="183"/>
      <c r="GA33" s="183"/>
      <c r="GB33" s="183"/>
      <c r="GC33" s="183"/>
      <c r="GD33" s="183"/>
      <c r="GE33" s="183"/>
      <c r="GF33" s="183"/>
      <c r="GG33" s="183"/>
      <c r="GH33" s="183"/>
      <c r="GI33" s="183"/>
      <c r="GJ33" s="183"/>
      <c r="GK33" s="183"/>
      <c r="GL33" s="183"/>
      <c r="GM33" s="183"/>
      <c r="GN33" s="183"/>
      <c r="GO33" s="183"/>
      <c r="GP33" s="183"/>
      <c r="GQ33" s="183"/>
      <c r="GR33" s="183"/>
      <c r="GS33" s="183"/>
      <c r="GT33" s="183"/>
      <c r="GU33" s="183"/>
      <c r="GV33" s="183"/>
      <c r="GW33" s="183"/>
      <c r="GX33" s="183"/>
      <c r="GY33" s="183"/>
      <c r="GZ33" s="183"/>
      <c r="HA33" s="183"/>
      <c r="HB33" s="183"/>
      <c r="HC33" s="183"/>
      <c r="HD33" s="183"/>
      <c r="HE33" s="183"/>
      <c r="HF33" s="183"/>
      <c r="HG33" s="183"/>
      <c r="HH33" s="183"/>
      <c r="HI33" s="183"/>
      <c r="HJ33" s="183"/>
      <c r="HK33" s="183"/>
      <c r="HL33" s="183"/>
      <c r="HM33" s="183"/>
      <c r="HN33" s="183"/>
      <c r="HO33" s="183"/>
      <c r="HP33" s="183"/>
      <c r="HQ33" s="183"/>
      <c r="HR33" s="183"/>
      <c r="HS33" s="183"/>
      <c r="HT33" s="183"/>
      <c r="HU33" s="183"/>
      <c r="HV33" s="183"/>
      <c r="HW33" s="183"/>
      <c r="HX33" s="183"/>
      <c r="HY33" s="183"/>
      <c r="HZ33" s="183"/>
      <c r="IA33" s="183"/>
      <c r="IB33" s="183"/>
      <c r="IC33" s="183"/>
      <c r="ID33" s="183"/>
      <c r="IE33" s="183"/>
      <c r="IF33" s="183"/>
    </row>
    <row r="34" spans="1:240" x14ac:dyDescent="0.3">
      <c r="A34" s="248" t="s">
        <v>218</v>
      </c>
      <c r="B34" s="172">
        <v>3611</v>
      </c>
      <c r="C34" s="173" t="str">
        <f>+'[2]Costo Cultura Política'!$G$21</f>
        <v>Diseño e impresión de materiales didácticos</v>
      </c>
      <c r="D34" s="220">
        <v>1</v>
      </c>
      <c r="E34" s="170">
        <f>+'[2]Costo Cultura Política'!$J$21</f>
        <v>544000</v>
      </c>
      <c r="F34" s="170">
        <f t="shared" ref="F34:F36" si="25">D34*E34</f>
        <v>544000</v>
      </c>
      <c r="G34" s="247">
        <v>0</v>
      </c>
      <c r="H34" s="247">
        <f t="shared" ref="H34:R42" si="26">G34</f>
        <v>0</v>
      </c>
      <c r="I34" s="247">
        <f>+F34/3</f>
        <v>181333.33333333334</v>
      </c>
      <c r="J34" s="247">
        <v>0</v>
      </c>
      <c r="K34" s="247">
        <f t="shared" si="26"/>
        <v>0</v>
      </c>
      <c r="L34" s="247">
        <f>+I34</f>
        <v>181333.33333333334</v>
      </c>
      <c r="M34" s="247">
        <v>0</v>
      </c>
      <c r="N34" s="247">
        <f t="shared" si="26"/>
        <v>0</v>
      </c>
      <c r="O34" s="247">
        <f>+L34</f>
        <v>181333.33333333334</v>
      </c>
      <c r="P34" s="247">
        <v>0</v>
      </c>
      <c r="Q34" s="247">
        <f t="shared" si="26"/>
        <v>0</v>
      </c>
      <c r="R34" s="247">
        <f t="shared" si="26"/>
        <v>0</v>
      </c>
      <c r="S34" s="219">
        <f t="shared" si="1"/>
        <v>544000</v>
      </c>
    </row>
    <row r="35" spans="1:240" x14ac:dyDescent="0.3">
      <c r="A35" s="248" t="s">
        <v>224</v>
      </c>
      <c r="B35" s="172">
        <v>3611</v>
      </c>
      <c r="C35" s="173" t="str">
        <f>+'[2]Costo Cultura Política'!$G$27</f>
        <v xml:space="preserve">Elaboracion de articulos promocionales </v>
      </c>
      <c r="D35" s="220">
        <v>1</v>
      </c>
      <c r="E35" s="170">
        <f>+'[3]Costo Cultura Política'!$O$28</f>
        <v>1369810</v>
      </c>
      <c r="F35" s="170">
        <f t="shared" si="25"/>
        <v>1369810</v>
      </c>
      <c r="G35" s="247">
        <v>0</v>
      </c>
      <c r="H35" s="247">
        <f t="shared" si="26"/>
        <v>0</v>
      </c>
      <c r="I35" s="247">
        <f>+F35</f>
        <v>1369810</v>
      </c>
      <c r="J35" s="247">
        <v>0</v>
      </c>
      <c r="K35" s="247">
        <f t="shared" si="26"/>
        <v>0</v>
      </c>
      <c r="L35" s="247">
        <f t="shared" si="26"/>
        <v>0</v>
      </c>
      <c r="M35" s="247">
        <f t="shared" si="26"/>
        <v>0</v>
      </c>
      <c r="N35" s="247">
        <f t="shared" si="26"/>
        <v>0</v>
      </c>
      <c r="O35" s="247">
        <f t="shared" si="26"/>
        <v>0</v>
      </c>
      <c r="P35" s="247">
        <f t="shared" si="26"/>
        <v>0</v>
      </c>
      <c r="Q35" s="247">
        <f t="shared" si="26"/>
        <v>0</v>
      </c>
      <c r="R35" s="247">
        <f t="shared" si="26"/>
        <v>0</v>
      </c>
      <c r="S35" s="219">
        <f t="shared" si="1"/>
        <v>1369810</v>
      </c>
    </row>
    <row r="36" spans="1:240" x14ac:dyDescent="0.3">
      <c r="A36" s="248" t="s">
        <v>217</v>
      </c>
      <c r="B36" s="172">
        <v>3611</v>
      </c>
      <c r="C36" s="173" t="str">
        <f>+'[2]Costo Cultura Política'!$G$28</f>
        <v>Impresión del Calendario</v>
      </c>
      <c r="D36" s="220">
        <v>1</v>
      </c>
      <c r="E36" s="170">
        <f>+'[2]Costo Cultura Política'!$J$28</f>
        <v>120000</v>
      </c>
      <c r="F36" s="170">
        <f t="shared" si="25"/>
        <v>120000</v>
      </c>
      <c r="G36" s="247">
        <v>0</v>
      </c>
      <c r="H36" s="247">
        <f t="shared" si="26"/>
        <v>0</v>
      </c>
      <c r="I36" s="247">
        <v>0</v>
      </c>
      <c r="J36" s="247">
        <f t="shared" si="26"/>
        <v>0</v>
      </c>
      <c r="K36" s="247">
        <f t="shared" si="26"/>
        <v>0</v>
      </c>
      <c r="L36" s="247">
        <f t="shared" si="26"/>
        <v>0</v>
      </c>
      <c r="M36" s="247">
        <f t="shared" si="26"/>
        <v>0</v>
      </c>
      <c r="N36" s="247">
        <f t="shared" si="26"/>
        <v>0</v>
      </c>
      <c r="O36" s="247">
        <f t="shared" si="26"/>
        <v>0</v>
      </c>
      <c r="P36" s="247">
        <f>+F36</f>
        <v>120000</v>
      </c>
      <c r="Q36" s="247">
        <v>0</v>
      </c>
      <c r="R36" s="247">
        <f t="shared" si="26"/>
        <v>0</v>
      </c>
      <c r="S36" s="219">
        <f t="shared" si="1"/>
        <v>120000</v>
      </c>
    </row>
    <row r="37" spans="1:240" x14ac:dyDescent="0.3">
      <c r="A37" s="248" t="s">
        <v>216</v>
      </c>
      <c r="B37" s="263">
        <v>3611</v>
      </c>
      <c r="C37" s="262" t="str">
        <f>+'[2]Costo Cultura Política'!$G$33</f>
        <v xml:space="preserve">Impresión a 4 tintas de 1000 carteles del concurso  en papel couché 43 x 70 cms. </v>
      </c>
      <c r="D37" s="261">
        <v>1</v>
      </c>
      <c r="E37" s="260">
        <f>+'[2]Costo Cultura Política'!$J$33</f>
        <v>20000</v>
      </c>
      <c r="F37" s="260">
        <f>+E37</f>
        <v>20000</v>
      </c>
      <c r="G37" s="259">
        <f>+F37</f>
        <v>20000</v>
      </c>
      <c r="H37" s="259">
        <v>0</v>
      </c>
      <c r="I37" s="259">
        <v>0</v>
      </c>
      <c r="J37" s="259">
        <v>0</v>
      </c>
      <c r="K37" s="247">
        <f t="shared" si="26"/>
        <v>0</v>
      </c>
      <c r="L37" s="247">
        <f t="shared" si="26"/>
        <v>0</v>
      </c>
      <c r="M37" s="247">
        <f t="shared" si="26"/>
        <v>0</v>
      </c>
      <c r="N37" s="247">
        <f t="shared" si="26"/>
        <v>0</v>
      </c>
      <c r="O37" s="247">
        <f t="shared" si="26"/>
        <v>0</v>
      </c>
      <c r="P37" s="259">
        <v>0</v>
      </c>
      <c r="Q37" s="247">
        <v>0</v>
      </c>
      <c r="R37" s="247">
        <f t="shared" si="26"/>
        <v>0</v>
      </c>
      <c r="S37" s="219">
        <f t="shared" si="1"/>
        <v>20000</v>
      </c>
    </row>
    <row r="38" spans="1:240" x14ac:dyDescent="0.3">
      <c r="A38" s="248" t="s">
        <v>216</v>
      </c>
      <c r="B38" s="263">
        <v>3611</v>
      </c>
      <c r="C38" s="262" t="str">
        <f>+'[2]Costo Cultura Política'!$G$34</f>
        <v>2 banners</v>
      </c>
      <c r="D38" s="261">
        <v>1</v>
      </c>
      <c r="E38" s="260">
        <f>+'[2]Costo Cultura Política'!$J$34</f>
        <v>2000</v>
      </c>
      <c r="F38" s="260">
        <f>+E38</f>
        <v>2000</v>
      </c>
      <c r="G38" s="259">
        <v>0</v>
      </c>
      <c r="H38" s="259">
        <v>0</v>
      </c>
      <c r="I38" s="259">
        <v>0</v>
      </c>
      <c r="J38" s="259">
        <v>0</v>
      </c>
      <c r="K38" s="247">
        <f t="shared" si="26"/>
        <v>0</v>
      </c>
      <c r="L38" s="247">
        <f>+F38</f>
        <v>2000</v>
      </c>
      <c r="M38" s="247">
        <v>0</v>
      </c>
      <c r="N38" s="247">
        <f t="shared" si="26"/>
        <v>0</v>
      </c>
      <c r="O38" s="247">
        <f t="shared" si="26"/>
        <v>0</v>
      </c>
      <c r="P38" s="259">
        <v>0</v>
      </c>
      <c r="Q38" s="247">
        <v>0</v>
      </c>
      <c r="R38" s="247">
        <f t="shared" si="26"/>
        <v>0</v>
      </c>
      <c r="S38" s="219">
        <f t="shared" si="1"/>
        <v>2000</v>
      </c>
    </row>
    <row r="39" spans="1:240" x14ac:dyDescent="0.3">
      <c r="A39" s="248" t="s">
        <v>216</v>
      </c>
      <c r="B39" s="263">
        <v>3611</v>
      </c>
      <c r="C39" s="262" t="str">
        <f>+'[2]Costo Cultura Política'!$G$35</f>
        <v>Impresión de 200 reconocimientos en papel opalina a 4 tintas para concursantes y jurado calificador</v>
      </c>
      <c r="D39" s="261">
        <v>1</v>
      </c>
      <c r="E39" s="260">
        <f>+'[2]Costo Cultura Política'!$J$35</f>
        <v>2000</v>
      </c>
      <c r="F39" s="260">
        <f>+E39</f>
        <v>2000</v>
      </c>
      <c r="G39" s="259">
        <v>0</v>
      </c>
      <c r="H39" s="259">
        <v>0</v>
      </c>
      <c r="I39" s="259">
        <v>0</v>
      </c>
      <c r="J39" s="259">
        <v>0</v>
      </c>
      <c r="K39" s="247">
        <f t="shared" si="26"/>
        <v>0</v>
      </c>
      <c r="L39" s="247">
        <f>+F39</f>
        <v>2000</v>
      </c>
      <c r="M39" s="247">
        <v>0</v>
      </c>
      <c r="N39" s="247">
        <f t="shared" si="26"/>
        <v>0</v>
      </c>
      <c r="O39" s="247">
        <f t="shared" si="26"/>
        <v>0</v>
      </c>
      <c r="P39" s="259">
        <v>0</v>
      </c>
      <c r="Q39" s="247">
        <v>0</v>
      </c>
      <c r="R39" s="247">
        <f t="shared" si="26"/>
        <v>0</v>
      </c>
      <c r="S39" s="219">
        <f t="shared" si="1"/>
        <v>2000</v>
      </c>
    </row>
    <row r="40" spans="1:240" x14ac:dyDescent="0.3">
      <c r="A40" s="248" t="s">
        <v>216</v>
      </c>
      <c r="B40" s="263">
        <v>3611</v>
      </c>
      <c r="C40" s="262" t="str">
        <f>+'[2]Costo Cultura Política'!$G$43</f>
        <v xml:space="preserve">Impresión a 4 tintas de 1000 carteles del concurso  en papel couché 43 x 70 cms. </v>
      </c>
      <c r="D40" s="261">
        <v>1</v>
      </c>
      <c r="E40" s="260">
        <f>+'[2]Costo Cultura Política'!$J$43</f>
        <v>20000</v>
      </c>
      <c r="F40" s="260">
        <f>+E40</f>
        <v>20000</v>
      </c>
      <c r="G40" s="259">
        <f>+F40</f>
        <v>20000</v>
      </c>
      <c r="H40" s="259">
        <v>0</v>
      </c>
      <c r="I40" s="259">
        <v>0</v>
      </c>
      <c r="J40" s="259">
        <v>0</v>
      </c>
      <c r="K40" s="247">
        <f t="shared" si="26"/>
        <v>0</v>
      </c>
      <c r="L40" s="247">
        <f t="shared" si="26"/>
        <v>0</v>
      </c>
      <c r="M40" s="247">
        <f t="shared" si="26"/>
        <v>0</v>
      </c>
      <c r="N40" s="247">
        <f t="shared" si="26"/>
        <v>0</v>
      </c>
      <c r="O40" s="247">
        <f t="shared" si="26"/>
        <v>0</v>
      </c>
      <c r="P40" s="259">
        <v>0</v>
      </c>
      <c r="Q40" s="247">
        <v>0</v>
      </c>
      <c r="R40" s="247">
        <f t="shared" si="26"/>
        <v>0</v>
      </c>
      <c r="S40" s="219">
        <f t="shared" si="1"/>
        <v>20000</v>
      </c>
    </row>
    <row r="41" spans="1:240" x14ac:dyDescent="0.3">
      <c r="A41" s="248" t="s">
        <v>216</v>
      </c>
      <c r="B41" s="263">
        <v>3611</v>
      </c>
      <c r="C41" s="262" t="str">
        <f>+'[2]Costo Cultura Política'!$G$44</f>
        <v>2 banners</v>
      </c>
      <c r="D41" s="261">
        <v>1</v>
      </c>
      <c r="E41" s="260">
        <f>+'[2]Costo Cultura Política'!$J$44</f>
        <v>2000</v>
      </c>
      <c r="F41" s="260">
        <f>+E41</f>
        <v>2000</v>
      </c>
      <c r="G41" s="259">
        <v>0</v>
      </c>
      <c r="H41" s="259">
        <v>0</v>
      </c>
      <c r="I41" s="259">
        <v>0</v>
      </c>
      <c r="J41" s="259">
        <v>0</v>
      </c>
      <c r="K41" s="247">
        <f t="shared" si="26"/>
        <v>0</v>
      </c>
      <c r="L41" s="247">
        <v>0</v>
      </c>
      <c r="M41" s="247">
        <f>+F41</f>
        <v>2000</v>
      </c>
      <c r="N41" s="247">
        <v>0</v>
      </c>
      <c r="O41" s="247">
        <f t="shared" si="26"/>
        <v>0</v>
      </c>
      <c r="P41" s="259">
        <v>0</v>
      </c>
      <c r="Q41" s="247">
        <v>0</v>
      </c>
      <c r="R41" s="247">
        <f t="shared" si="26"/>
        <v>0</v>
      </c>
      <c r="S41" s="219">
        <f t="shared" si="1"/>
        <v>2000</v>
      </c>
    </row>
    <row r="42" spans="1:240" x14ac:dyDescent="0.3">
      <c r="A42" s="248" t="s">
        <v>216</v>
      </c>
      <c r="B42" s="263">
        <v>3611</v>
      </c>
      <c r="C42" s="262" t="str">
        <f>+'[2]Costo Cultura Política'!$G$45</f>
        <v>Impresión de 200 reconocimientos en papel opalina a 4 tintas para concursantes y jurado calificador</v>
      </c>
      <c r="D42" s="261">
        <v>1</v>
      </c>
      <c r="E42" s="260">
        <f>+'[2]Costo Cultura Política'!$J$45</f>
        <v>2000</v>
      </c>
      <c r="F42" s="260">
        <f>+E42</f>
        <v>2000</v>
      </c>
      <c r="G42" s="259">
        <v>0</v>
      </c>
      <c r="H42" s="259">
        <v>0</v>
      </c>
      <c r="I42" s="259">
        <v>0</v>
      </c>
      <c r="J42" s="259">
        <v>0</v>
      </c>
      <c r="K42" s="247">
        <f t="shared" si="26"/>
        <v>0</v>
      </c>
      <c r="L42" s="247">
        <v>0</v>
      </c>
      <c r="M42" s="247">
        <f>+F42</f>
        <v>2000</v>
      </c>
      <c r="N42" s="247">
        <v>0</v>
      </c>
      <c r="O42" s="247">
        <f t="shared" si="26"/>
        <v>0</v>
      </c>
      <c r="P42" s="259">
        <v>0</v>
      </c>
      <c r="Q42" s="247">
        <v>0</v>
      </c>
      <c r="R42" s="247">
        <f t="shared" si="26"/>
        <v>0</v>
      </c>
      <c r="S42" s="219">
        <f t="shared" si="1"/>
        <v>2000</v>
      </c>
    </row>
    <row r="43" spans="1:240" s="182" customFormat="1" ht="18.600000000000001" customHeight="1" thickBot="1" x14ac:dyDescent="0.35">
      <c r="A43" s="207"/>
      <c r="B43" s="193">
        <v>3751</v>
      </c>
      <c r="C43" s="221" t="s">
        <v>197</v>
      </c>
      <c r="D43" s="191"/>
      <c r="E43" s="191"/>
      <c r="F43" s="174">
        <f>SUM(F44:F47)</f>
        <v>133560</v>
      </c>
      <c r="G43" s="174">
        <f t="shared" ref="G43:R43" si="27">SUM(G44:G47)</f>
        <v>52280</v>
      </c>
      <c r="H43" s="174">
        <f t="shared" si="27"/>
        <v>0</v>
      </c>
      <c r="I43" s="174">
        <f t="shared" si="27"/>
        <v>0</v>
      </c>
      <c r="J43" s="174">
        <f t="shared" si="27"/>
        <v>0</v>
      </c>
      <c r="K43" s="174">
        <f t="shared" si="27"/>
        <v>7250</v>
      </c>
      <c r="L43" s="174">
        <f t="shared" si="27"/>
        <v>7250</v>
      </c>
      <c r="M43" s="174">
        <f t="shared" si="27"/>
        <v>59530</v>
      </c>
      <c r="N43" s="174">
        <f t="shared" si="27"/>
        <v>7250</v>
      </c>
      <c r="O43" s="174">
        <f t="shared" si="27"/>
        <v>0</v>
      </c>
      <c r="P43" s="174">
        <f t="shared" si="27"/>
        <v>0</v>
      </c>
      <c r="Q43" s="174">
        <f t="shared" si="27"/>
        <v>0</v>
      </c>
      <c r="R43" s="174">
        <f t="shared" si="27"/>
        <v>0</v>
      </c>
      <c r="S43" s="174">
        <f t="shared" si="1"/>
        <v>133560</v>
      </c>
      <c r="T43" s="151"/>
      <c r="U43" s="183"/>
      <c r="V43" s="183"/>
      <c r="W43" s="183"/>
      <c r="X43" s="183"/>
      <c r="Y43" s="183"/>
      <c r="Z43" s="183"/>
      <c r="AA43" s="183"/>
      <c r="AB43" s="183"/>
      <c r="AC43" s="183"/>
      <c r="AD43" s="183"/>
      <c r="AE43" s="183"/>
      <c r="AF43" s="183"/>
      <c r="AG43" s="183"/>
      <c r="AH43" s="183"/>
      <c r="AI43" s="183"/>
      <c r="AJ43" s="183"/>
      <c r="AK43" s="183"/>
      <c r="AL43" s="183"/>
      <c r="AM43" s="183"/>
      <c r="AN43" s="183"/>
      <c r="AO43" s="183"/>
      <c r="AP43" s="183"/>
      <c r="AQ43" s="183"/>
      <c r="AR43" s="183"/>
      <c r="AS43" s="183"/>
      <c r="AT43" s="183"/>
      <c r="AU43" s="183"/>
      <c r="AV43" s="183"/>
      <c r="AW43" s="183"/>
      <c r="AX43" s="183"/>
      <c r="AY43" s="183"/>
      <c r="AZ43" s="183"/>
      <c r="BA43" s="183"/>
      <c r="BB43" s="183"/>
      <c r="BC43" s="183"/>
      <c r="BD43" s="183"/>
      <c r="BE43" s="183"/>
      <c r="BF43" s="183"/>
      <c r="BG43" s="183"/>
      <c r="BH43" s="183"/>
      <c r="BI43" s="183"/>
      <c r="BJ43" s="183"/>
      <c r="BK43" s="183"/>
      <c r="BL43" s="183"/>
      <c r="BM43" s="183"/>
      <c r="BN43" s="183"/>
      <c r="BO43" s="183"/>
      <c r="BP43" s="183"/>
      <c r="BQ43" s="183"/>
      <c r="BR43" s="183"/>
      <c r="BS43" s="183"/>
      <c r="BT43" s="183"/>
      <c r="BU43" s="183"/>
      <c r="BV43" s="183"/>
      <c r="BW43" s="183"/>
      <c r="BX43" s="183"/>
      <c r="BY43" s="183"/>
      <c r="BZ43" s="183"/>
      <c r="CA43" s="183"/>
      <c r="CB43" s="183"/>
      <c r="CC43" s="183"/>
      <c r="CD43" s="183"/>
      <c r="CE43" s="183"/>
      <c r="CF43" s="183"/>
      <c r="CG43" s="183"/>
      <c r="CH43" s="183"/>
      <c r="CI43" s="183"/>
      <c r="CJ43" s="183"/>
      <c r="CK43" s="183"/>
      <c r="CL43" s="183"/>
      <c r="CM43" s="183"/>
      <c r="CN43" s="183"/>
      <c r="CO43" s="183"/>
      <c r="CP43" s="183"/>
      <c r="CQ43" s="183"/>
      <c r="CR43" s="183"/>
      <c r="CS43" s="183"/>
      <c r="CT43" s="183"/>
      <c r="CU43" s="183"/>
      <c r="CV43" s="183"/>
      <c r="CW43" s="183"/>
      <c r="CX43" s="183"/>
      <c r="CY43" s="183"/>
      <c r="CZ43" s="183"/>
      <c r="DA43" s="183"/>
      <c r="DB43" s="183"/>
      <c r="DC43" s="183"/>
      <c r="DD43" s="183"/>
      <c r="DE43" s="183"/>
      <c r="DF43" s="183"/>
      <c r="DG43" s="183"/>
      <c r="DH43" s="183"/>
      <c r="DI43" s="183"/>
      <c r="DJ43" s="183"/>
      <c r="DK43" s="183"/>
      <c r="DL43" s="183"/>
      <c r="DM43" s="183"/>
      <c r="DN43" s="183"/>
      <c r="DO43" s="183"/>
      <c r="DP43" s="183"/>
      <c r="DQ43" s="183"/>
      <c r="DR43" s="183"/>
      <c r="DS43" s="183"/>
      <c r="DT43" s="183"/>
      <c r="DU43" s="183"/>
      <c r="DV43" s="183"/>
      <c r="DW43" s="183"/>
      <c r="DX43" s="183"/>
      <c r="DY43" s="183"/>
      <c r="DZ43" s="183"/>
      <c r="EA43" s="183"/>
      <c r="EB43" s="183"/>
      <c r="EC43" s="183"/>
      <c r="ED43" s="183"/>
      <c r="EE43" s="183"/>
      <c r="EF43" s="183"/>
      <c r="EG43" s="183"/>
      <c r="EH43" s="183"/>
      <c r="EI43" s="183"/>
      <c r="EJ43" s="183"/>
      <c r="EK43" s="183"/>
      <c r="EL43" s="183"/>
      <c r="EM43" s="183"/>
      <c r="EN43" s="183"/>
      <c r="EO43" s="183"/>
      <c r="EP43" s="183"/>
      <c r="EQ43" s="183"/>
      <c r="ER43" s="183"/>
      <c r="ES43" s="183"/>
      <c r="ET43" s="183"/>
      <c r="EU43" s="183"/>
      <c r="EV43" s="183"/>
      <c r="EW43" s="183"/>
      <c r="EX43" s="183"/>
      <c r="EY43" s="183"/>
      <c r="EZ43" s="183"/>
      <c r="FA43" s="183"/>
      <c r="FB43" s="183"/>
      <c r="FC43" s="183"/>
      <c r="FD43" s="183"/>
      <c r="FE43" s="183"/>
      <c r="FF43" s="183"/>
      <c r="FG43" s="183"/>
      <c r="FH43" s="183"/>
      <c r="FI43" s="183"/>
      <c r="FJ43" s="183"/>
      <c r="FK43" s="183"/>
      <c r="FL43" s="183"/>
      <c r="FM43" s="183"/>
      <c r="FN43" s="183"/>
      <c r="FO43" s="183"/>
      <c r="FP43" s="183"/>
      <c r="FQ43" s="183"/>
      <c r="FR43" s="183"/>
      <c r="FS43" s="183"/>
      <c r="FT43" s="183"/>
      <c r="FU43" s="183"/>
      <c r="FV43" s="183"/>
      <c r="FW43" s="183"/>
      <c r="FX43" s="183"/>
      <c r="FY43" s="183"/>
      <c r="FZ43" s="183"/>
      <c r="GA43" s="183"/>
      <c r="GB43" s="183"/>
      <c r="GC43" s="183"/>
      <c r="GD43" s="183"/>
      <c r="GE43" s="183"/>
      <c r="GF43" s="183"/>
      <c r="GG43" s="183"/>
      <c r="GH43" s="183"/>
      <c r="GI43" s="183"/>
      <c r="GJ43" s="183"/>
      <c r="GK43" s="183"/>
      <c r="GL43" s="183"/>
      <c r="GM43" s="183"/>
      <c r="GN43" s="183"/>
      <c r="GO43" s="183"/>
      <c r="GP43" s="183"/>
      <c r="GQ43" s="183"/>
      <c r="GR43" s="183"/>
      <c r="GS43" s="183"/>
      <c r="GT43" s="183"/>
      <c r="GU43" s="183"/>
      <c r="GV43" s="183"/>
      <c r="GW43" s="183"/>
      <c r="GX43" s="183"/>
      <c r="GY43" s="183"/>
      <c r="GZ43" s="183"/>
      <c r="HA43" s="183"/>
      <c r="HB43" s="183"/>
      <c r="HC43" s="183"/>
      <c r="HD43" s="183"/>
      <c r="HE43" s="183"/>
      <c r="HF43" s="183"/>
      <c r="HG43" s="183"/>
      <c r="HH43" s="183"/>
      <c r="HI43" s="183"/>
      <c r="HJ43" s="183"/>
      <c r="HK43" s="183"/>
      <c r="HL43" s="183"/>
      <c r="HM43" s="183"/>
      <c r="HN43" s="183"/>
      <c r="HO43" s="183"/>
      <c r="HP43" s="183"/>
      <c r="HQ43" s="183"/>
      <c r="HR43" s="183"/>
      <c r="HS43" s="183"/>
      <c r="HT43" s="183"/>
      <c r="HU43" s="183"/>
      <c r="HV43" s="183"/>
      <c r="HW43" s="183"/>
      <c r="HX43" s="183"/>
      <c r="HY43" s="183"/>
      <c r="HZ43" s="183"/>
      <c r="IA43" s="183"/>
      <c r="IB43" s="183"/>
      <c r="IC43" s="183"/>
      <c r="ID43" s="183"/>
      <c r="IE43" s="183"/>
      <c r="IF43" s="183"/>
    </row>
    <row r="44" spans="1:240" x14ac:dyDescent="0.3">
      <c r="A44" s="248" t="s">
        <v>222</v>
      </c>
      <c r="B44" s="172">
        <v>3751</v>
      </c>
      <c r="C44" s="173" t="str">
        <f>+'[2]Costo Cultura Política'!$G$16</f>
        <v>Viáticos</v>
      </c>
      <c r="D44" s="220">
        <v>1</v>
      </c>
      <c r="E44" s="170">
        <f>+'[2]Costo Cultura Política'!$J$16</f>
        <v>40000</v>
      </c>
      <c r="F44" s="170">
        <f>D44*E44</f>
        <v>40000</v>
      </c>
      <c r="G44" s="247">
        <f>+F44/2</f>
        <v>20000</v>
      </c>
      <c r="H44" s="247">
        <v>0</v>
      </c>
      <c r="I44" s="247">
        <f>H44</f>
        <v>0</v>
      </c>
      <c r="J44" s="247">
        <f t="shared" ref="J44:R47" si="28">I44</f>
        <v>0</v>
      </c>
      <c r="K44" s="247">
        <v>0</v>
      </c>
      <c r="L44" s="247">
        <f t="shared" ref="L44:L45" si="29">K44</f>
        <v>0</v>
      </c>
      <c r="M44" s="247">
        <f>+G44</f>
        <v>20000</v>
      </c>
      <c r="N44" s="247">
        <v>0</v>
      </c>
      <c r="O44" s="247">
        <v>0</v>
      </c>
      <c r="P44" s="247">
        <f t="shared" ref="P44:R45" si="30">O44</f>
        <v>0</v>
      </c>
      <c r="Q44" s="247">
        <f t="shared" si="30"/>
        <v>0</v>
      </c>
      <c r="R44" s="247">
        <f t="shared" si="30"/>
        <v>0</v>
      </c>
      <c r="S44" s="219">
        <f t="shared" si="1"/>
        <v>40000</v>
      </c>
    </row>
    <row r="45" spans="1:240" x14ac:dyDescent="0.3">
      <c r="A45" s="248" t="s">
        <v>222</v>
      </c>
      <c r="B45" s="172">
        <v>3751</v>
      </c>
      <c r="C45" s="173" t="str">
        <f>+'[2]Costo Cultura Política'!$G$19</f>
        <v>Hospedaje</v>
      </c>
      <c r="D45" s="220">
        <v>1</v>
      </c>
      <c r="E45" s="170">
        <f>+'[2]Costo Cultura Política'!$J$19</f>
        <v>64560</v>
      </c>
      <c r="F45" s="170">
        <f>D45*E45</f>
        <v>64560</v>
      </c>
      <c r="G45" s="247">
        <f>+F45/2</f>
        <v>32280</v>
      </c>
      <c r="H45" s="247">
        <v>0</v>
      </c>
      <c r="I45" s="247">
        <f>H45</f>
        <v>0</v>
      </c>
      <c r="J45" s="247">
        <f t="shared" si="28"/>
        <v>0</v>
      </c>
      <c r="K45" s="247">
        <v>0</v>
      </c>
      <c r="L45" s="247">
        <f t="shared" si="29"/>
        <v>0</v>
      </c>
      <c r="M45" s="247">
        <f>+G45</f>
        <v>32280</v>
      </c>
      <c r="N45" s="247">
        <v>0</v>
      </c>
      <c r="O45" s="247">
        <v>0</v>
      </c>
      <c r="P45" s="247">
        <f t="shared" si="30"/>
        <v>0</v>
      </c>
      <c r="Q45" s="247">
        <f t="shared" si="30"/>
        <v>0</v>
      </c>
      <c r="R45" s="247">
        <f t="shared" si="30"/>
        <v>0</v>
      </c>
      <c r="S45" s="219">
        <f t="shared" si="1"/>
        <v>64560</v>
      </c>
    </row>
    <row r="46" spans="1:240" x14ac:dyDescent="0.3">
      <c r="A46" s="248" t="s">
        <v>225</v>
      </c>
      <c r="B46" s="172">
        <v>3751</v>
      </c>
      <c r="C46" s="173" t="str">
        <f>+'[2]Costo Cultura Política'!$G$25</f>
        <v>Alimentos para 10 salidas</v>
      </c>
      <c r="D46" s="220">
        <v>1</v>
      </c>
      <c r="E46" s="170">
        <f>+'[2]Costo Cultura Política'!$J$25</f>
        <v>12000</v>
      </c>
      <c r="F46" s="170">
        <f>D46*E46</f>
        <v>12000</v>
      </c>
      <c r="G46" s="247">
        <v>0</v>
      </c>
      <c r="H46" s="247">
        <f>G46</f>
        <v>0</v>
      </c>
      <c r="I46" s="247">
        <f>H46</f>
        <v>0</v>
      </c>
      <c r="J46" s="247">
        <f t="shared" si="28"/>
        <v>0</v>
      </c>
      <c r="K46" s="247">
        <f>+F46/4</f>
        <v>3000</v>
      </c>
      <c r="L46" s="247">
        <f t="shared" si="28"/>
        <v>3000</v>
      </c>
      <c r="M46" s="247">
        <f t="shared" si="28"/>
        <v>3000</v>
      </c>
      <c r="N46" s="247">
        <f t="shared" si="28"/>
        <v>3000</v>
      </c>
      <c r="O46" s="247">
        <v>0</v>
      </c>
      <c r="P46" s="247">
        <f t="shared" si="28"/>
        <v>0</v>
      </c>
      <c r="Q46" s="247">
        <f t="shared" si="28"/>
        <v>0</v>
      </c>
      <c r="R46" s="247">
        <f t="shared" si="28"/>
        <v>0</v>
      </c>
      <c r="S46" s="219">
        <f t="shared" si="1"/>
        <v>12000</v>
      </c>
    </row>
    <row r="47" spans="1:240" x14ac:dyDescent="0.3">
      <c r="A47" s="248" t="s">
        <v>225</v>
      </c>
      <c r="B47" s="172">
        <v>3751</v>
      </c>
      <c r="C47" s="173" t="str">
        <f>+'[2]Costo Cultura Política'!$G$26</f>
        <v>Hospedaje para 10 salidas</v>
      </c>
      <c r="D47" s="220">
        <v>1</v>
      </c>
      <c r="E47" s="170">
        <f>+'[2]Costo Cultura Política'!$J$26</f>
        <v>17000</v>
      </c>
      <c r="F47" s="170">
        <f>D47*E47</f>
        <v>17000</v>
      </c>
      <c r="G47" s="247">
        <v>0</v>
      </c>
      <c r="H47" s="247">
        <f>G47</f>
        <v>0</v>
      </c>
      <c r="I47" s="247">
        <f>H47</f>
        <v>0</v>
      </c>
      <c r="J47" s="247">
        <f t="shared" si="28"/>
        <v>0</v>
      </c>
      <c r="K47" s="247">
        <f>+F47/4</f>
        <v>4250</v>
      </c>
      <c r="L47" s="247">
        <f t="shared" si="28"/>
        <v>4250</v>
      </c>
      <c r="M47" s="247">
        <f t="shared" si="28"/>
        <v>4250</v>
      </c>
      <c r="N47" s="247">
        <f t="shared" si="28"/>
        <v>4250</v>
      </c>
      <c r="O47" s="247">
        <v>0</v>
      </c>
      <c r="P47" s="247">
        <f t="shared" si="28"/>
        <v>0</v>
      </c>
      <c r="Q47" s="247">
        <f t="shared" si="28"/>
        <v>0</v>
      </c>
      <c r="R47" s="247">
        <f t="shared" si="28"/>
        <v>0</v>
      </c>
      <c r="S47" s="219">
        <f t="shared" si="1"/>
        <v>17000</v>
      </c>
    </row>
    <row r="48" spans="1:240" s="182" customFormat="1" ht="21" customHeight="1" thickBot="1" x14ac:dyDescent="0.35">
      <c r="A48" s="207"/>
      <c r="B48" s="193">
        <v>3921</v>
      </c>
      <c r="C48" s="192" t="s">
        <v>196</v>
      </c>
      <c r="D48" s="191"/>
      <c r="E48" s="191"/>
      <c r="F48" s="174">
        <f>SUM(F49:F50)</f>
        <v>25590</v>
      </c>
      <c r="G48" s="174">
        <f t="shared" ref="G48:R48" si="31">SUM(G49:G50)</f>
        <v>7795</v>
      </c>
      <c r="H48" s="174">
        <f t="shared" si="31"/>
        <v>0</v>
      </c>
      <c r="I48" s="174">
        <f t="shared" si="31"/>
        <v>0</v>
      </c>
      <c r="J48" s="174">
        <f t="shared" si="31"/>
        <v>0</v>
      </c>
      <c r="K48" s="174">
        <f t="shared" si="31"/>
        <v>2500</v>
      </c>
      <c r="L48" s="174">
        <f t="shared" si="31"/>
        <v>2500</v>
      </c>
      <c r="M48" s="174">
        <f t="shared" si="31"/>
        <v>10295</v>
      </c>
      <c r="N48" s="174">
        <f t="shared" si="31"/>
        <v>2500</v>
      </c>
      <c r="O48" s="174">
        <f t="shared" si="31"/>
        <v>0</v>
      </c>
      <c r="P48" s="174">
        <f t="shared" si="31"/>
        <v>0</v>
      </c>
      <c r="Q48" s="174">
        <f t="shared" si="31"/>
        <v>0</v>
      </c>
      <c r="R48" s="174">
        <f t="shared" si="31"/>
        <v>0</v>
      </c>
      <c r="S48" s="174">
        <f t="shared" si="1"/>
        <v>25590</v>
      </c>
      <c r="T48" s="151"/>
      <c r="U48" s="183"/>
      <c r="V48" s="183"/>
      <c r="W48" s="183"/>
      <c r="X48" s="183"/>
      <c r="Y48" s="183"/>
      <c r="Z48" s="183"/>
      <c r="AA48" s="183"/>
      <c r="AB48" s="183"/>
      <c r="AC48" s="183"/>
      <c r="AD48" s="183"/>
      <c r="AE48" s="183"/>
      <c r="AF48" s="183"/>
      <c r="AG48" s="183"/>
      <c r="AH48" s="183"/>
      <c r="AI48" s="183"/>
      <c r="AJ48" s="183"/>
      <c r="AK48" s="183"/>
      <c r="AL48" s="183"/>
      <c r="AM48" s="183"/>
      <c r="AN48" s="183"/>
      <c r="AO48" s="183"/>
      <c r="AP48" s="183"/>
      <c r="AQ48" s="183"/>
      <c r="AR48" s="183"/>
      <c r="AS48" s="183"/>
      <c r="AT48" s="183"/>
      <c r="AU48" s="183"/>
      <c r="AV48" s="183"/>
      <c r="AW48" s="183"/>
      <c r="AX48" s="183"/>
      <c r="AY48" s="183"/>
      <c r="AZ48" s="183"/>
      <c r="BA48" s="183"/>
      <c r="BB48" s="183"/>
      <c r="BC48" s="183"/>
      <c r="BD48" s="183"/>
      <c r="BE48" s="183"/>
      <c r="BF48" s="183"/>
      <c r="BG48" s="183"/>
      <c r="BH48" s="183"/>
      <c r="BI48" s="183"/>
      <c r="BJ48" s="183"/>
      <c r="BK48" s="183"/>
      <c r="BL48" s="183"/>
      <c r="BM48" s="183"/>
      <c r="BN48" s="183"/>
      <c r="BO48" s="183"/>
      <c r="BP48" s="183"/>
      <c r="BQ48" s="183"/>
      <c r="BR48" s="183"/>
      <c r="BS48" s="183"/>
      <c r="BT48" s="183"/>
      <c r="BU48" s="183"/>
      <c r="BV48" s="183"/>
      <c r="BW48" s="183"/>
      <c r="BX48" s="183"/>
      <c r="BY48" s="183"/>
      <c r="BZ48" s="183"/>
      <c r="CA48" s="183"/>
      <c r="CB48" s="183"/>
      <c r="CC48" s="183"/>
      <c r="CD48" s="183"/>
      <c r="CE48" s="183"/>
      <c r="CF48" s="183"/>
      <c r="CG48" s="183"/>
      <c r="CH48" s="183"/>
      <c r="CI48" s="183"/>
      <c r="CJ48" s="183"/>
      <c r="CK48" s="183"/>
      <c r="CL48" s="183"/>
      <c r="CM48" s="183"/>
      <c r="CN48" s="183"/>
      <c r="CO48" s="183"/>
      <c r="CP48" s="183"/>
      <c r="CQ48" s="183"/>
      <c r="CR48" s="183"/>
      <c r="CS48" s="183"/>
      <c r="CT48" s="183"/>
      <c r="CU48" s="183"/>
      <c r="CV48" s="183"/>
      <c r="CW48" s="183"/>
      <c r="CX48" s="183"/>
      <c r="CY48" s="183"/>
      <c r="CZ48" s="183"/>
      <c r="DA48" s="183"/>
      <c r="DB48" s="183"/>
      <c r="DC48" s="183"/>
      <c r="DD48" s="183"/>
      <c r="DE48" s="183"/>
      <c r="DF48" s="183"/>
      <c r="DG48" s="183"/>
      <c r="DH48" s="183"/>
      <c r="DI48" s="183"/>
      <c r="DJ48" s="183"/>
      <c r="DK48" s="183"/>
      <c r="DL48" s="183"/>
      <c r="DM48" s="183"/>
      <c r="DN48" s="183"/>
      <c r="DO48" s="183"/>
      <c r="DP48" s="183"/>
      <c r="DQ48" s="183"/>
      <c r="DR48" s="183"/>
      <c r="DS48" s="183"/>
      <c r="DT48" s="183"/>
      <c r="DU48" s="183"/>
      <c r="DV48" s="183"/>
      <c r="DW48" s="183"/>
      <c r="DX48" s="183"/>
      <c r="DY48" s="183"/>
      <c r="DZ48" s="183"/>
      <c r="EA48" s="183"/>
      <c r="EB48" s="183"/>
      <c r="EC48" s="183"/>
      <c r="ED48" s="183"/>
      <c r="EE48" s="183"/>
      <c r="EF48" s="183"/>
      <c r="EG48" s="183"/>
      <c r="EH48" s="183"/>
      <c r="EI48" s="183"/>
      <c r="EJ48" s="183"/>
      <c r="EK48" s="183"/>
      <c r="EL48" s="183"/>
      <c r="EM48" s="183"/>
      <c r="EN48" s="183"/>
      <c r="EO48" s="183"/>
      <c r="EP48" s="183"/>
      <c r="EQ48" s="183"/>
      <c r="ER48" s="183"/>
      <c r="ES48" s="183"/>
      <c r="ET48" s="183"/>
      <c r="EU48" s="183"/>
      <c r="EV48" s="183"/>
      <c r="EW48" s="183"/>
      <c r="EX48" s="183"/>
      <c r="EY48" s="183"/>
      <c r="EZ48" s="183"/>
      <c r="FA48" s="183"/>
      <c r="FB48" s="183"/>
      <c r="FC48" s="183"/>
      <c r="FD48" s="183"/>
      <c r="FE48" s="183"/>
      <c r="FF48" s="183"/>
      <c r="FG48" s="183"/>
      <c r="FH48" s="183"/>
      <c r="FI48" s="183"/>
      <c r="FJ48" s="183"/>
      <c r="FK48" s="183"/>
      <c r="FL48" s="183"/>
      <c r="FM48" s="183"/>
      <c r="FN48" s="183"/>
      <c r="FO48" s="183"/>
      <c r="FP48" s="183"/>
      <c r="FQ48" s="183"/>
      <c r="FR48" s="183"/>
      <c r="FS48" s="183"/>
      <c r="FT48" s="183"/>
      <c r="FU48" s="183"/>
      <c r="FV48" s="183"/>
      <c r="FW48" s="183"/>
      <c r="FX48" s="183"/>
      <c r="FY48" s="183"/>
      <c r="FZ48" s="183"/>
      <c r="GA48" s="183"/>
      <c r="GB48" s="183"/>
      <c r="GC48" s="183"/>
      <c r="GD48" s="183"/>
      <c r="GE48" s="183"/>
      <c r="GF48" s="183"/>
      <c r="GG48" s="183"/>
      <c r="GH48" s="183"/>
      <c r="GI48" s="183"/>
      <c r="GJ48" s="183"/>
      <c r="GK48" s="183"/>
      <c r="GL48" s="183"/>
      <c r="GM48" s="183"/>
      <c r="GN48" s="183"/>
      <c r="GO48" s="183"/>
      <c r="GP48" s="183"/>
      <c r="GQ48" s="183"/>
      <c r="GR48" s="183"/>
      <c r="GS48" s="183"/>
      <c r="GT48" s="183"/>
      <c r="GU48" s="183"/>
      <c r="GV48" s="183"/>
      <c r="GW48" s="183"/>
      <c r="GX48" s="183"/>
      <c r="GY48" s="183"/>
      <c r="GZ48" s="183"/>
      <c r="HA48" s="183"/>
      <c r="HB48" s="183"/>
      <c r="HC48" s="183"/>
      <c r="HD48" s="183"/>
      <c r="HE48" s="183"/>
      <c r="HF48" s="183"/>
      <c r="HG48" s="183"/>
      <c r="HH48" s="183"/>
      <c r="HI48" s="183"/>
      <c r="HJ48" s="183"/>
      <c r="HK48" s="183"/>
      <c r="HL48" s="183"/>
      <c r="HM48" s="183"/>
      <c r="HN48" s="183"/>
      <c r="HO48" s="183"/>
      <c r="HP48" s="183"/>
      <c r="HQ48" s="183"/>
      <c r="HR48" s="183"/>
      <c r="HS48" s="183"/>
      <c r="HT48" s="183"/>
      <c r="HU48" s="183"/>
      <c r="HV48" s="183"/>
      <c r="HW48" s="183"/>
      <c r="HX48" s="183"/>
      <c r="HY48" s="183"/>
      <c r="HZ48" s="183"/>
      <c r="IA48" s="183"/>
      <c r="IB48" s="183"/>
      <c r="IC48" s="183"/>
      <c r="ID48" s="183"/>
      <c r="IE48" s="183"/>
      <c r="IF48" s="183"/>
    </row>
    <row r="49" spans="1:240" x14ac:dyDescent="0.3">
      <c r="A49" s="248" t="s">
        <v>222</v>
      </c>
      <c r="B49" s="172">
        <v>3921</v>
      </c>
      <c r="C49" s="173" t="str">
        <f>+'[2]Costo Cultura Política'!$G$18</f>
        <v xml:space="preserve">Casetas </v>
      </c>
      <c r="D49" s="220">
        <v>1</v>
      </c>
      <c r="E49" s="170">
        <f>+'[2]Costo Cultura Política'!$J$18</f>
        <v>15590</v>
      </c>
      <c r="F49" s="170">
        <f>D49*E49</f>
        <v>15590</v>
      </c>
      <c r="G49" s="247">
        <f>+F49/2</f>
        <v>7795</v>
      </c>
      <c r="H49" s="247">
        <v>0</v>
      </c>
      <c r="I49" s="247">
        <f>H49</f>
        <v>0</v>
      </c>
      <c r="J49" s="247">
        <f t="shared" ref="J49:R50" si="32">I49</f>
        <v>0</v>
      </c>
      <c r="K49" s="247">
        <v>0</v>
      </c>
      <c r="L49" s="247">
        <v>0</v>
      </c>
      <c r="M49" s="247">
        <f>+G49</f>
        <v>7795</v>
      </c>
      <c r="N49" s="247">
        <v>0</v>
      </c>
      <c r="O49" s="247">
        <v>0</v>
      </c>
      <c r="P49" s="247">
        <f t="shared" ref="P49:R49" si="33">O49</f>
        <v>0</v>
      </c>
      <c r="Q49" s="247">
        <f t="shared" si="33"/>
        <v>0</v>
      </c>
      <c r="R49" s="247">
        <f t="shared" si="33"/>
        <v>0</v>
      </c>
      <c r="S49" s="219">
        <f t="shared" ref="S49" si="34">SUM(G49:R49)</f>
        <v>15590</v>
      </c>
    </row>
    <row r="50" spans="1:240" x14ac:dyDescent="0.3">
      <c r="A50" s="248" t="s">
        <v>225</v>
      </c>
      <c r="B50" s="172">
        <v>3921</v>
      </c>
      <c r="C50" s="173" t="str">
        <f>+'[2]Costo Cultura Política'!$G$24</f>
        <v>Casetas para 10 salidas</v>
      </c>
      <c r="D50" s="220">
        <v>1</v>
      </c>
      <c r="E50" s="170">
        <f>+'[2]Costo Cultura Política'!$J$24</f>
        <v>10000</v>
      </c>
      <c r="F50" s="170">
        <f>D50*E50</f>
        <v>10000</v>
      </c>
      <c r="G50" s="247">
        <v>0</v>
      </c>
      <c r="H50" s="247">
        <f>G50</f>
        <v>0</v>
      </c>
      <c r="I50" s="247">
        <f>H50</f>
        <v>0</v>
      </c>
      <c r="J50" s="247">
        <f t="shared" si="32"/>
        <v>0</v>
      </c>
      <c r="K50" s="247">
        <f>+F50/4</f>
        <v>2500</v>
      </c>
      <c r="L50" s="247">
        <f t="shared" si="32"/>
        <v>2500</v>
      </c>
      <c r="M50" s="247">
        <f t="shared" si="32"/>
        <v>2500</v>
      </c>
      <c r="N50" s="247">
        <f t="shared" si="32"/>
        <v>2500</v>
      </c>
      <c r="O50" s="247">
        <v>0</v>
      </c>
      <c r="P50" s="247">
        <f t="shared" si="32"/>
        <v>0</v>
      </c>
      <c r="Q50" s="247">
        <f t="shared" si="32"/>
        <v>0</v>
      </c>
      <c r="R50" s="247">
        <f t="shared" si="32"/>
        <v>0</v>
      </c>
      <c r="S50" s="219">
        <f t="shared" si="1"/>
        <v>10000</v>
      </c>
    </row>
    <row r="51" spans="1:240" s="182" customFormat="1" ht="21" customHeight="1" thickBot="1" x14ac:dyDescent="0.35">
      <c r="A51" s="207"/>
      <c r="B51" s="193">
        <v>3831</v>
      </c>
      <c r="C51" s="221" t="s">
        <v>195</v>
      </c>
      <c r="D51" s="191"/>
      <c r="E51" s="191"/>
      <c r="F51" s="174">
        <f>SUM(F52:F59)</f>
        <v>333000</v>
      </c>
      <c r="G51" s="174">
        <f t="shared" ref="G51:R51" si="35">SUM(G52:G59)</f>
        <v>0</v>
      </c>
      <c r="H51" s="174">
        <f t="shared" si="35"/>
        <v>0</v>
      </c>
      <c r="I51" s="174">
        <f t="shared" si="35"/>
        <v>23000</v>
      </c>
      <c r="J51" s="174">
        <f t="shared" si="35"/>
        <v>0</v>
      </c>
      <c r="K51" s="174">
        <f t="shared" si="35"/>
        <v>0</v>
      </c>
      <c r="L51" s="174">
        <f t="shared" si="35"/>
        <v>155000</v>
      </c>
      <c r="M51" s="174">
        <f t="shared" si="35"/>
        <v>5000</v>
      </c>
      <c r="N51" s="174">
        <f t="shared" si="35"/>
        <v>150000</v>
      </c>
      <c r="O51" s="174">
        <f t="shared" si="35"/>
        <v>0</v>
      </c>
      <c r="P51" s="174">
        <f t="shared" si="35"/>
        <v>0</v>
      </c>
      <c r="Q51" s="174">
        <f t="shared" si="35"/>
        <v>0</v>
      </c>
      <c r="R51" s="174">
        <f t="shared" si="35"/>
        <v>0</v>
      </c>
      <c r="S51" s="174">
        <f t="shared" ref="S51:S59" si="36">SUM(G51:R51)</f>
        <v>333000</v>
      </c>
      <c r="T51" s="151"/>
      <c r="U51" s="183"/>
      <c r="V51" s="183"/>
      <c r="W51" s="183"/>
      <c r="X51" s="183"/>
      <c r="Y51" s="183"/>
      <c r="Z51" s="183"/>
      <c r="AA51" s="183"/>
      <c r="AB51" s="183"/>
      <c r="AC51" s="183"/>
      <c r="AD51" s="183"/>
      <c r="AE51" s="183"/>
      <c r="AF51" s="183"/>
      <c r="AG51" s="183"/>
      <c r="AH51" s="183"/>
      <c r="AI51" s="183"/>
      <c r="AJ51" s="183"/>
      <c r="AK51" s="183"/>
      <c r="AL51" s="183"/>
      <c r="AM51" s="183"/>
      <c r="AN51" s="183"/>
      <c r="AO51" s="183"/>
      <c r="AP51" s="183"/>
      <c r="AQ51" s="183"/>
      <c r="AR51" s="183"/>
      <c r="AS51" s="183"/>
      <c r="AT51" s="183"/>
      <c r="AU51" s="183"/>
      <c r="AV51" s="183"/>
      <c r="AW51" s="183"/>
      <c r="AX51" s="183"/>
      <c r="AY51" s="183"/>
      <c r="AZ51" s="183"/>
      <c r="BA51" s="183"/>
      <c r="BB51" s="183"/>
      <c r="BC51" s="183"/>
      <c r="BD51" s="183"/>
      <c r="BE51" s="183"/>
      <c r="BF51" s="183"/>
      <c r="BG51" s="183"/>
      <c r="BH51" s="183"/>
      <c r="BI51" s="183"/>
      <c r="BJ51" s="183"/>
      <c r="BK51" s="183"/>
      <c r="BL51" s="183"/>
      <c r="BM51" s="183"/>
      <c r="BN51" s="183"/>
      <c r="BO51" s="183"/>
      <c r="BP51" s="183"/>
      <c r="BQ51" s="183"/>
      <c r="BR51" s="183"/>
      <c r="BS51" s="183"/>
      <c r="BT51" s="183"/>
      <c r="BU51" s="183"/>
      <c r="BV51" s="183"/>
      <c r="BW51" s="183"/>
      <c r="BX51" s="183"/>
      <c r="BY51" s="183"/>
      <c r="BZ51" s="183"/>
      <c r="CA51" s="183"/>
      <c r="CB51" s="183"/>
      <c r="CC51" s="183"/>
      <c r="CD51" s="183"/>
      <c r="CE51" s="183"/>
      <c r="CF51" s="183"/>
      <c r="CG51" s="183"/>
      <c r="CH51" s="183"/>
      <c r="CI51" s="183"/>
      <c r="CJ51" s="183"/>
      <c r="CK51" s="183"/>
      <c r="CL51" s="183"/>
      <c r="CM51" s="183"/>
      <c r="CN51" s="183"/>
      <c r="CO51" s="183"/>
      <c r="CP51" s="183"/>
      <c r="CQ51" s="183"/>
      <c r="CR51" s="183"/>
      <c r="CS51" s="183"/>
      <c r="CT51" s="183"/>
      <c r="CU51" s="183"/>
      <c r="CV51" s="183"/>
      <c r="CW51" s="183"/>
      <c r="CX51" s="183"/>
      <c r="CY51" s="183"/>
      <c r="CZ51" s="183"/>
      <c r="DA51" s="183"/>
      <c r="DB51" s="183"/>
      <c r="DC51" s="183"/>
      <c r="DD51" s="183"/>
      <c r="DE51" s="183"/>
      <c r="DF51" s="183"/>
      <c r="DG51" s="183"/>
      <c r="DH51" s="183"/>
      <c r="DI51" s="183"/>
      <c r="DJ51" s="183"/>
      <c r="DK51" s="183"/>
      <c r="DL51" s="183"/>
      <c r="DM51" s="183"/>
      <c r="DN51" s="183"/>
      <c r="DO51" s="183"/>
      <c r="DP51" s="183"/>
      <c r="DQ51" s="183"/>
      <c r="DR51" s="183"/>
      <c r="DS51" s="183"/>
      <c r="DT51" s="183"/>
      <c r="DU51" s="183"/>
      <c r="DV51" s="183"/>
      <c r="DW51" s="183"/>
      <c r="DX51" s="183"/>
      <c r="DY51" s="183"/>
      <c r="DZ51" s="183"/>
      <c r="EA51" s="183"/>
      <c r="EB51" s="183"/>
      <c r="EC51" s="183"/>
      <c r="ED51" s="183"/>
      <c r="EE51" s="183"/>
      <c r="EF51" s="183"/>
      <c r="EG51" s="183"/>
      <c r="EH51" s="183"/>
      <c r="EI51" s="183"/>
      <c r="EJ51" s="183"/>
      <c r="EK51" s="183"/>
      <c r="EL51" s="183"/>
      <c r="EM51" s="183"/>
      <c r="EN51" s="183"/>
      <c r="EO51" s="183"/>
      <c r="EP51" s="183"/>
      <c r="EQ51" s="183"/>
      <c r="ER51" s="183"/>
      <c r="ES51" s="183"/>
      <c r="ET51" s="183"/>
      <c r="EU51" s="183"/>
      <c r="EV51" s="183"/>
      <c r="EW51" s="183"/>
      <c r="EX51" s="183"/>
      <c r="EY51" s="183"/>
      <c r="EZ51" s="183"/>
      <c r="FA51" s="183"/>
      <c r="FB51" s="183"/>
      <c r="FC51" s="183"/>
      <c r="FD51" s="183"/>
      <c r="FE51" s="183"/>
      <c r="FF51" s="183"/>
      <c r="FG51" s="183"/>
      <c r="FH51" s="183"/>
      <c r="FI51" s="183"/>
      <c r="FJ51" s="183"/>
      <c r="FK51" s="183"/>
      <c r="FL51" s="183"/>
      <c r="FM51" s="183"/>
      <c r="FN51" s="183"/>
      <c r="FO51" s="183"/>
      <c r="FP51" s="183"/>
      <c r="FQ51" s="183"/>
      <c r="FR51" s="183"/>
      <c r="FS51" s="183"/>
      <c r="FT51" s="183"/>
      <c r="FU51" s="183"/>
      <c r="FV51" s="183"/>
      <c r="FW51" s="183"/>
      <c r="FX51" s="183"/>
      <c r="FY51" s="183"/>
      <c r="FZ51" s="183"/>
      <c r="GA51" s="183"/>
      <c r="GB51" s="183"/>
      <c r="GC51" s="183"/>
      <c r="GD51" s="183"/>
      <c r="GE51" s="183"/>
      <c r="GF51" s="183"/>
      <c r="GG51" s="183"/>
      <c r="GH51" s="183"/>
      <c r="GI51" s="183"/>
      <c r="GJ51" s="183"/>
      <c r="GK51" s="183"/>
      <c r="GL51" s="183"/>
      <c r="GM51" s="183"/>
      <c r="GN51" s="183"/>
      <c r="GO51" s="183"/>
      <c r="GP51" s="183"/>
      <c r="GQ51" s="183"/>
      <c r="GR51" s="183"/>
      <c r="GS51" s="183"/>
      <c r="GT51" s="183"/>
      <c r="GU51" s="183"/>
      <c r="GV51" s="183"/>
      <c r="GW51" s="183"/>
      <c r="GX51" s="183"/>
      <c r="GY51" s="183"/>
      <c r="GZ51" s="183"/>
      <c r="HA51" s="183"/>
      <c r="HB51" s="183"/>
      <c r="HC51" s="183"/>
      <c r="HD51" s="183"/>
      <c r="HE51" s="183"/>
      <c r="HF51" s="183"/>
      <c r="HG51" s="183"/>
      <c r="HH51" s="183"/>
      <c r="HI51" s="183"/>
      <c r="HJ51" s="183"/>
      <c r="HK51" s="183"/>
      <c r="HL51" s="183"/>
      <c r="HM51" s="183"/>
      <c r="HN51" s="183"/>
      <c r="HO51" s="183"/>
      <c r="HP51" s="183"/>
      <c r="HQ51" s="183"/>
      <c r="HR51" s="183"/>
      <c r="HS51" s="183"/>
      <c r="HT51" s="183"/>
      <c r="HU51" s="183"/>
      <c r="HV51" s="183"/>
      <c r="HW51" s="183"/>
      <c r="HX51" s="183"/>
      <c r="HY51" s="183"/>
      <c r="HZ51" s="183"/>
      <c r="IA51" s="183"/>
      <c r="IB51" s="183"/>
      <c r="IC51" s="183"/>
      <c r="ID51" s="183"/>
      <c r="IE51" s="183"/>
      <c r="IF51" s="183"/>
    </row>
    <row r="52" spans="1:240" x14ac:dyDescent="0.3">
      <c r="A52" s="248" t="s">
        <v>216</v>
      </c>
      <c r="B52" s="172">
        <v>3831</v>
      </c>
      <c r="C52" s="173" t="str">
        <f>+'[2]Costo Cultura Política'!$G$39</f>
        <v xml:space="preserve">Obsequio para el jurado calificador (5 personas). </v>
      </c>
      <c r="D52" s="220">
        <v>1</v>
      </c>
      <c r="E52" s="170">
        <f>+'[2]Costo Cultura Política'!$J$39</f>
        <v>5000</v>
      </c>
      <c r="F52" s="170">
        <f t="shared" ref="F52:F55" si="37">D52*E52</f>
        <v>5000</v>
      </c>
      <c r="G52" s="247">
        <v>0</v>
      </c>
      <c r="H52" s="247">
        <v>0</v>
      </c>
      <c r="I52" s="247">
        <v>0</v>
      </c>
      <c r="J52" s="247">
        <f t="shared" ref="J52:R59" si="38">I52</f>
        <v>0</v>
      </c>
      <c r="K52" s="247">
        <f t="shared" si="38"/>
        <v>0</v>
      </c>
      <c r="L52" s="247">
        <f>+F52</f>
        <v>5000</v>
      </c>
      <c r="M52" s="247">
        <v>0</v>
      </c>
      <c r="N52" s="247">
        <f t="shared" ref="N52:R53" si="39">M52</f>
        <v>0</v>
      </c>
      <c r="O52" s="247">
        <f t="shared" si="39"/>
        <v>0</v>
      </c>
      <c r="P52" s="247">
        <f t="shared" si="39"/>
        <v>0</v>
      </c>
      <c r="Q52" s="247">
        <f t="shared" si="39"/>
        <v>0</v>
      </c>
      <c r="R52" s="247">
        <f t="shared" si="39"/>
        <v>0</v>
      </c>
      <c r="S52" s="219">
        <f t="shared" si="36"/>
        <v>5000</v>
      </c>
    </row>
    <row r="53" spans="1:240" x14ac:dyDescent="0.3">
      <c r="A53" s="248" t="s">
        <v>216</v>
      </c>
      <c r="B53" s="172">
        <v>3831</v>
      </c>
      <c r="C53" s="173" t="str">
        <f>+'[2]Costo Cultura Política'!$G$40</f>
        <v>Pago de premios a los ganadores.</v>
      </c>
      <c r="D53" s="220">
        <v>1</v>
      </c>
      <c r="E53" s="170">
        <f>+'[2]Costo Cultura Política'!$J$40</f>
        <v>150000</v>
      </c>
      <c r="F53" s="170">
        <f t="shared" si="37"/>
        <v>150000</v>
      </c>
      <c r="G53" s="247">
        <v>0</v>
      </c>
      <c r="H53" s="247">
        <f t="shared" ref="H53:I53" si="40">G53</f>
        <v>0</v>
      </c>
      <c r="I53" s="247">
        <f t="shared" si="40"/>
        <v>0</v>
      </c>
      <c r="J53" s="247">
        <f t="shared" si="38"/>
        <v>0</v>
      </c>
      <c r="K53" s="247">
        <f t="shared" si="38"/>
        <v>0</v>
      </c>
      <c r="L53" s="247">
        <f>+F53</f>
        <v>150000</v>
      </c>
      <c r="M53" s="247">
        <v>0</v>
      </c>
      <c r="N53" s="247">
        <f t="shared" si="39"/>
        <v>0</v>
      </c>
      <c r="O53" s="247">
        <v>0</v>
      </c>
      <c r="P53" s="247">
        <v>0</v>
      </c>
      <c r="Q53" s="247">
        <f t="shared" si="39"/>
        <v>0</v>
      </c>
      <c r="R53" s="247">
        <f t="shared" si="39"/>
        <v>0</v>
      </c>
      <c r="S53" s="219">
        <f t="shared" si="36"/>
        <v>150000</v>
      </c>
    </row>
    <row r="54" spans="1:240" x14ac:dyDescent="0.3">
      <c r="A54" s="248" t="s">
        <v>243</v>
      </c>
      <c r="B54" s="172">
        <v>3831</v>
      </c>
      <c r="C54" s="173" t="str">
        <f>+'[2]Costo Cultura Política'!$G$50</f>
        <v xml:space="preserve">Obsequio para el jurado calificador (5 personas). </v>
      </c>
      <c r="D54" s="220">
        <v>1</v>
      </c>
      <c r="E54" s="170">
        <f>+'[2]Costo Cultura Política'!$J$39</f>
        <v>5000</v>
      </c>
      <c r="F54" s="170">
        <f t="shared" si="37"/>
        <v>5000</v>
      </c>
      <c r="G54" s="247">
        <v>0</v>
      </c>
      <c r="H54" s="247">
        <v>0</v>
      </c>
      <c r="I54" s="247">
        <v>0</v>
      </c>
      <c r="J54" s="247">
        <f t="shared" si="38"/>
        <v>0</v>
      </c>
      <c r="K54" s="247">
        <f t="shared" si="38"/>
        <v>0</v>
      </c>
      <c r="L54" s="247">
        <v>0</v>
      </c>
      <c r="M54" s="247">
        <f>+F54</f>
        <v>5000</v>
      </c>
      <c r="N54" s="247">
        <v>0</v>
      </c>
      <c r="O54" s="247">
        <f t="shared" si="38"/>
        <v>0</v>
      </c>
      <c r="P54" s="247">
        <f t="shared" si="38"/>
        <v>0</v>
      </c>
      <c r="Q54" s="247">
        <f t="shared" si="38"/>
        <v>0</v>
      </c>
      <c r="R54" s="247">
        <f t="shared" si="38"/>
        <v>0</v>
      </c>
      <c r="S54" s="219">
        <f t="shared" si="36"/>
        <v>5000</v>
      </c>
    </row>
    <row r="55" spans="1:240" x14ac:dyDescent="0.3">
      <c r="A55" s="248" t="s">
        <v>243</v>
      </c>
      <c r="B55" s="172">
        <v>3831</v>
      </c>
      <c r="C55" s="173" t="str">
        <f>+'[2]Costo Cultura Política'!$G$51</f>
        <v>Pago de premios a los ganadores.</v>
      </c>
      <c r="D55" s="220">
        <v>1</v>
      </c>
      <c r="E55" s="170">
        <f>+'[2]Costo Cultura Política'!$J$40</f>
        <v>150000</v>
      </c>
      <c r="F55" s="170">
        <f t="shared" si="37"/>
        <v>150000</v>
      </c>
      <c r="G55" s="247">
        <v>0</v>
      </c>
      <c r="H55" s="247">
        <v>0</v>
      </c>
      <c r="I55" s="247">
        <v>0</v>
      </c>
      <c r="J55" s="247">
        <f t="shared" si="38"/>
        <v>0</v>
      </c>
      <c r="K55" s="247">
        <f t="shared" si="38"/>
        <v>0</v>
      </c>
      <c r="L55" s="247">
        <v>0</v>
      </c>
      <c r="M55" s="247">
        <v>0</v>
      </c>
      <c r="N55" s="247">
        <f>+F55</f>
        <v>150000</v>
      </c>
      <c r="O55" s="247">
        <v>0</v>
      </c>
      <c r="P55" s="247">
        <v>0</v>
      </c>
      <c r="Q55" s="247">
        <f t="shared" si="38"/>
        <v>0</v>
      </c>
      <c r="R55" s="247">
        <f t="shared" si="38"/>
        <v>0</v>
      </c>
      <c r="S55" s="219">
        <f t="shared" si="36"/>
        <v>150000</v>
      </c>
    </row>
    <row r="56" spans="1:240" x14ac:dyDescent="0.3">
      <c r="A56" s="248" t="s">
        <v>220</v>
      </c>
      <c r="B56" s="172">
        <v>3831</v>
      </c>
      <c r="C56" s="173" t="str">
        <f>+'[2]Costo Cultura Política'!$G$55</f>
        <v>Honorarios</v>
      </c>
      <c r="D56" s="220">
        <v>1</v>
      </c>
      <c r="E56" s="170">
        <f>+'[2]Costo Cultura Política'!$J$40</f>
        <v>150000</v>
      </c>
      <c r="F56" s="170">
        <f>+'[2]Costo Cultura Política'!$J$55</f>
        <v>10000</v>
      </c>
      <c r="G56" s="247">
        <v>0</v>
      </c>
      <c r="H56" s="247">
        <v>0</v>
      </c>
      <c r="I56" s="247">
        <f>+F56</f>
        <v>10000</v>
      </c>
      <c r="J56" s="247">
        <v>0</v>
      </c>
      <c r="K56" s="247">
        <f t="shared" si="38"/>
        <v>0</v>
      </c>
      <c r="L56" s="247">
        <v>0</v>
      </c>
      <c r="M56" s="247">
        <v>0</v>
      </c>
      <c r="N56" s="247">
        <v>0</v>
      </c>
      <c r="O56" s="247">
        <v>0</v>
      </c>
      <c r="P56" s="247">
        <v>0</v>
      </c>
      <c r="Q56" s="247">
        <f t="shared" si="38"/>
        <v>0</v>
      </c>
      <c r="R56" s="247">
        <f t="shared" si="38"/>
        <v>0</v>
      </c>
      <c r="S56" s="219">
        <f t="shared" si="36"/>
        <v>10000</v>
      </c>
    </row>
    <row r="57" spans="1:240" x14ac:dyDescent="0.3">
      <c r="A57" s="248" t="s">
        <v>220</v>
      </c>
      <c r="B57" s="172">
        <v>3831</v>
      </c>
      <c r="C57" s="173" t="str">
        <f>+'[2]Costo Cultura Política'!$G$56</f>
        <v>Vuelo nacional redondo</v>
      </c>
      <c r="D57" s="220">
        <v>1</v>
      </c>
      <c r="E57" s="170">
        <f>+'[2]Costo Cultura Política'!$J$40</f>
        <v>150000</v>
      </c>
      <c r="F57" s="170">
        <f>+'[2]Costo Cultura Política'!$J$56</f>
        <v>7000</v>
      </c>
      <c r="G57" s="247">
        <v>0</v>
      </c>
      <c r="H57" s="247">
        <v>0</v>
      </c>
      <c r="I57" s="247">
        <f t="shared" ref="I57:I59" si="41">+F57</f>
        <v>7000</v>
      </c>
      <c r="J57" s="247">
        <v>0</v>
      </c>
      <c r="K57" s="247">
        <f t="shared" si="38"/>
        <v>0</v>
      </c>
      <c r="L57" s="247">
        <v>0</v>
      </c>
      <c r="M57" s="247">
        <v>0</v>
      </c>
      <c r="N57" s="247">
        <v>0</v>
      </c>
      <c r="O57" s="247">
        <v>0</v>
      </c>
      <c r="P57" s="247">
        <v>0</v>
      </c>
      <c r="Q57" s="247">
        <f t="shared" si="38"/>
        <v>0</v>
      </c>
      <c r="R57" s="247">
        <f t="shared" si="38"/>
        <v>0</v>
      </c>
      <c r="S57" s="219">
        <f t="shared" si="36"/>
        <v>7000</v>
      </c>
    </row>
    <row r="58" spans="1:240" x14ac:dyDescent="0.3">
      <c r="A58" s="248" t="s">
        <v>220</v>
      </c>
      <c r="B58" s="172">
        <v>3831</v>
      </c>
      <c r="C58" s="173" t="str">
        <f>+'[2]Costo Cultura Política'!$G$57</f>
        <v>Hospedaje</v>
      </c>
      <c r="D58" s="220">
        <v>1</v>
      </c>
      <c r="E58" s="170">
        <f>+'[2]Costo Cultura Política'!$J$40</f>
        <v>150000</v>
      </c>
      <c r="F58" s="170">
        <f>+'[2]Costo Cultura Política'!$J$57</f>
        <v>4000</v>
      </c>
      <c r="G58" s="247">
        <v>0</v>
      </c>
      <c r="H58" s="247">
        <v>0</v>
      </c>
      <c r="I58" s="247">
        <f t="shared" si="41"/>
        <v>4000</v>
      </c>
      <c r="J58" s="247">
        <v>0</v>
      </c>
      <c r="K58" s="247">
        <f t="shared" si="38"/>
        <v>0</v>
      </c>
      <c r="L58" s="247">
        <v>0</v>
      </c>
      <c r="M58" s="247">
        <v>0</v>
      </c>
      <c r="N58" s="247">
        <v>0</v>
      </c>
      <c r="O58" s="247">
        <v>0</v>
      </c>
      <c r="P58" s="247">
        <v>0</v>
      </c>
      <c r="Q58" s="247">
        <f t="shared" si="38"/>
        <v>0</v>
      </c>
      <c r="R58" s="247">
        <f t="shared" si="38"/>
        <v>0</v>
      </c>
      <c r="S58" s="219">
        <f t="shared" si="36"/>
        <v>4000</v>
      </c>
    </row>
    <row r="59" spans="1:240" x14ac:dyDescent="0.3">
      <c r="A59" s="248" t="s">
        <v>220</v>
      </c>
      <c r="B59" s="172">
        <v>3831</v>
      </c>
      <c r="C59" s="173" t="str">
        <f>+'[2]Costo Cultura Política'!$G$58</f>
        <v>Alimentos</v>
      </c>
      <c r="D59" s="220">
        <v>1</v>
      </c>
      <c r="E59" s="170">
        <f>+'[2]Costo Cultura Política'!$J$40</f>
        <v>150000</v>
      </c>
      <c r="F59" s="170">
        <f>+'[2]Costo Cultura Política'!$J$58</f>
        <v>2000</v>
      </c>
      <c r="G59" s="247">
        <v>0</v>
      </c>
      <c r="H59" s="247">
        <v>0</v>
      </c>
      <c r="I59" s="247">
        <f t="shared" si="41"/>
        <v>2000</v>
      </c>
      <c r="J59" s="247">
        <v>0</v>
      </c>
      <c r="K59" s="247">
        <f t="shared" si="38"/>
        <v>0</v>
      </c>
      <c r="L59" s="247">
        <v>0</v>
      </c>
      <c r="M59" s="247">
        <v>0</v>
      </c>
      <c r="N59" s="247">
        <v>0</v>
      </c>
      <c r="O59" s="247">
        <v>0</v>
      </c>
      <c r="P59" s="247">
        <v>0</v>
      </c>
      <c r="Q59" s="247">
        <f t="shared" si="38"/>
        <v>0</v>
      </c>
      <c r="R59" s="247">
        <f t="shared" si="38"/>
        <v>0</v>
      </c>
      <c r="S59" s="219">
        <f t="shared" si="36"/>
        <v>2000</v>
      </c>
    </row>
    <row r="60" spans="1:240" s="159" customFormat="1" ht="14.25" thickBot="1" x14ac:dyDescent="0.35">
      <c r="A60" s="224"/>
      <c r="B60" s="246"/>
      <c r="C60" s="213" t="s">
        <v>173</v>
      </c>
      <c r="D60" s="245"/>
      <c r="E60" s="244"/>
      <c r="F60" s="162">
        <f t="shared" ref="F60:R60" si="42">+F9+F12+F18+F24+F27+F30+F33+F43+F48+F51</f>
        <v>2950960</v>
      </c>
      <c r="G60" s="162">
        <f t="shared" si="42"/>
        <v>183075</v>
      </c>
      <c r="H60" s="162">
        <f t="shared" si="42"/>
        <v>48000</v>
      </c>
      <c r="I60" s="162">
        <f t="shared" si="42"/>
        <v>1587143.3333333333</v>
      </c>
      <c r="J60" s="162">
        <f t="shared" si="42"/>
        <v>13000</v>
      </c>
      <c r="K60" s="162">
        <f t="shared" si="42"/>
        <v>29000</v>
      </c>
      <c r="L60" s="162">
        <f t="shared" si="42"/>
        <v>369333.33333333337</v>
      </c>
      <c r="M60" s="162">
        <f t="shared" si="42"/>
        <v>165075</v>
      </c>
      <c r="N60" s="162">
        <f t="shared" si="42"/>
        <v>182000</v>
      </c>
      <c r="O60" s="162">
        <f t="shared" si="42"/>
        <v>194333.33333333334</v>
      </c>
      <c r="P60" s="162">
        <f t="shared" si="42"/>
        <v>154000</v>
      </c>
      <c r="Q60" s="162">
        <f t="shared" si="42"/>
        <v>13000</v>
      </c>
      <c r="R60" s="162">
        <f t="shared" si="42"/>
        <v>13000</v>
      </c>
      <c r="S60" s="162">
        <f>SUM(G60:R60)</f>
        <v>2950960</v>
      </c>
      <c r="T60" s="258">
        <f>+F60-S60</f>
        <v>0</v>
      </c>
      <c r="U60" s="160"/>
      <c r="V60" s="160"/>
      <c r="W60" s="160"/>
      <c r="X60" s="160"/>
      <c r="Y60" s="160"/>
      <c r="Z60" s="160"/>
      <c r="AA60" s="160"/>
      <c r="AB60" s="160"/>
      <c r="AC60" s="160"/>
      <c r="AD60" s="160"/>
      <c r="AE60" s="160"/>
      <c r="AF60" s="160"/>
      <c r="AG60" s="160"/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60"/>
      <c r="BA60" s="160"/>
      <c r="BB60" s="160"/>
      <c r="BC60" s="160"/>
      <c r="BD60" s="160"/>
      <c r="BE60" s="160"/>
      <c r="BF60" s="160"/>
      <c r="BG60" s="160"/>
      <c r="BH60" s="160"/>
      <c r="BI60" s="160"/>
      <c r="BJ60" s="160"/>
      <c r="BK60" s="160"/>
      <c r="BL60" s="160"/>
      <c r="BM60" s="160"/>
      <c r="BN60" s="160"/>
      <c r="BO60" s="160"/>
      <c r="BP60" s="160"/>
      <c r="BQ60" s="160"/>
      <c r="BR60" s="160"/>
      <c r="BS60" s="160"/>
      <c r="BT60" s="160"/>
      <c r="BU60" s="160"/>
      <c r="BV60" s="160"/>
      <c r="BW60" s="160"/>
      <c r="BX60" s="160"/>
      <c r="BY60" s="160"/>
      <c r="BZ60" s="160"/>
      <c r="CA60" s="160"/>
      <c r="CB60" s="160"/>
      <c r="CC60" s="160"/>
      <c r="CD60" s="160"/>
      <c r="CE60" s="160"/>
      <c r="CF60" s="160"/>
      <c r="CG60" s="160"/>
      <c r="CH60" s="160"/>
      <c r="CI60" s="160"/>
      <c r="CJ60" s="160"/>
      <c r="CK60" s="160"/>
      <c r="CL60" s="160"/>
      <c r="CM60" s="160"/>
      <c r="CN60" s="160"/>
      <c r="CO60" s="160"/>
      <c r="CP60" s="160"/>
      <c r="CQ60" s="160"/>
      <c r="CR60" s="160"/>
      <c r="CS60" s="160"/>
      <c r="CT60" s="160"/>
      <c r="CU60" s="160"/>
      <c r="CV60" s="160"/>
      <c r="CW60" s="160"/>
      <c r="CX60" s="160"/>
      <c r="CY60" s="160"/>
      <c r="CZ60" s="160"/>
      <c r="DA60" s="160"/>
      <c r="DB60" s="160"/>
      <c r="DC60" s="160"/>
      <c r="DD60" s="160"/>
      <c r="DE60" s="160"/>
      <c r="DF60" s="160"/>
      <c r="DG60" s="160"/>
      <c r="DH60" s="160"/>
      <c r="DI60" s="160"/>
      <c r="DJ60" s="160"/>
      <c r="DK60" s="160"/>
      <c r="DL60" s="160"/>
      <c r="DM60" s="160"/>
      <c r="DN60" s="160"/>
      <c r="DO60" s="160"/>
      <c r="DP60" s="160"/>
      <c r="DQ60" s="160"/>
      <c r="DR60" s="160"/>
      <c r="DS60" s="160"/>
      <c r="DT60" s="160"/>
      <c r="DU60" s="160"/>
      <c r="DV60" s="160"/>
      <c r="DW60" s="160"/>
      <c r="DX60" s="160"/>
      <c r="DY60" s="160"/>
      <c r="DZ60" s="160"/>
      <c r="EA60" s="160"/>
      <c r="EB60" s="160"/>
      <c r="EC60" s="160"/>
      <c r="ED60" s="160"/>
      <c r="EE60" s="160"/>
      <c r="EF60" s="160"/>
      <c r="EG60" s="160"/>
      <c r="EH60" s="160"/>
      <c r="EI60" s="160"/>
      <c r="EJ60" s="160"/>
      <c r="EK60" s="160"/>
      <c r="EL60" s="160"/>
      <c r="EM60" s="160"/>
      <c r="EN60" s="160"/>
      <c r="EO60" s="160"/>
      <c r="EP60" s="160"/>
      <c r="EQ60" s="160"/>
      <c r="ER60" s="160"/>
      <c r="ES60" s="160"/>
      <c r="ET60" s="160"/>
      <c r="EU60" s="160"/>
      <c r="EV60" s="160"/>
      <c r="EW60" s="160"/>
      <c r="EX60" s="160"/>
      <c r="EY60" s="160"/>
      <c r="EZ60" s="160"/>
      <c r="FA60" s="160"/>
      <c r="FB60" s="160"/>
      <c r="FC60" s="160"/>
      <c r="FD60" s="160"/>
      <c r="FE60" s="160"/>
      <c r="FF60" s="160"/>
      <c r="FG60" s="160"/>
      <c r="FH60" s="160"/>
      <c r="FI60" s="160"/>
      <c r="FJ60" s="160"/>
      <c r="FK60" s="160"/>
      <c r="FL60" s="160"/>
      <c r="FM60" s="160"/>
      <c r="FN60" s="160"/>
      <c r="FO60" s="160"/>
      <c r="FP60" s="160"/>
      <c r="FQ60" s="160"/>
      <c r="FR60" s="160"/>
      <c r="FS60" s="160"/>
      <c r="FT60" s="160"/>
      <c r="FU60" s="160"/>
      <c r="FV60" s="160"/>
      <c r="FW60" s="160"/>
      <c r="FX60" s="160"/>
      <c r="FY60" s="160"/>
      <c r="FZ60" s="160"/>
      <c r="GA60" s="160"/>
      <c r="GB60" s="160"/>
      <c r="GC60" s="160"/>
      <c r="GD60" s="160"/>
      <c r="GE60" s="160"/>
      <c r="GF60" s="160"/>
      <c r="GG60" s="160"/>
      <c r="GH60" s="160"/>
      <c r="GI60" s="160"/>
      <c r="GJ60" s="160"/>
      <c r="GK60" s="160"/>
      <c r="GL60" s="160"/>
      <c r="GM60" s="160"/>
      <c r="GN60" s="160"/>
      <c r="GO60" s="160"/>
      <c r="GP60" s="160"/>
      <c r="GQ60" s="160"/>
      <c r="GR60" s="160"/>
      <c r="GS60" s="160"/>
      <c r="GT60" s="160"/>
      <c r="GU60" s="160"/>
      <c r="GV60" s="160"/>
      <c r="GW60" s="160"/>
      <c r="GX60" s="160"/>
      <c r="GY60" s="160"/>
      <c r="GZ60" s="160"/>
      <c r="HA60" s="160"/>
      <c r="HB60" s="160"/>
      <c r="HC60" s="160"/>
      <c r="HD60" s="160"/>
      <c r="HE60" s="160"/>
      <c r="HF60" s="160"/>
      <c r="HG60" s="160"/>
      <c r="HH60" s="160"/>
      <c r="HI60" s="160"/>
      <c r="HJ60" s="160"/>
      <c r="HK60" s="160"/>
      <c r="HL60" s="160"/>
      <c r="HM60" s="160"/>
      <c r="HN60" s="160"/>
      <c r="HO60" s="160"/>
      <c r="HP60" s="160"/>
      <c r="HQ60" s="160"/>
      <c r="HR60" s="160"/>
      <c r="HS60" s="160"/>
      <c r="HT60" s="160"/>
      <c r="HU60" s="160"/>
      <c r="HV60" s="160"/>
      <c r="HW60" s="160"/>
      <c r="HX60" s="160"/>
      <c r="HY60" s="160"/>
      <c r="HZ60" s="160"/>
      <c r="IA60" s="160"/>
      <c r="IB60" s="160"/>
      <c r="IC60" s="160"/>
      <c r="ID60" s="160"/>
      <c r="IE60" s="160"/>
      <c r="IF60" s="160"/>
    </row>
    <row r="61" spans="1:240" ht="14.25" thickTop="1" x14ac:dyDescent="0.3">
      <c r="C61" s="155" t="s">
        <v>171</v>
      </c>
    </row>
    <row r="62" spans="1:240" s="234" customFormat="1" x14ac:dyDescent="0.3">
      <c r="A62" s="241"/>
      <c r="B62" s="240"/>
      <c r="C62" s="240"/>
      <c r="D62" s="239"/>
      <c r="E62" s="238"/>
      <c r="F62" s="238"/>
      <c r="G62" s="237"/>
      <c r="H62" s="237"/>
      <c r="I62" s="237"/>
      <c r="J62" s="237"/>
      <c r="K62" s="237"/>
      <c r="L62" s="237"/>
      <c r="M62" s="237"/>
      <c r="N62" s="237"/>
      <c r="O62" s="237"/>
      <c r="P62" s="237"/>
      <c r="Q62" s="237"/>
      <c r="R62" s="237"/>
      <c r="S62" s="237"/>
      <c r="T62" s="236"/>
      <c r="U62" s="235"/>
      <c r="V62" s="235"/>
      <c r="W62" s="235"/>
      <c r="X62" s="235"/>
      <c r="Y62" s="235"/>
      <c r="Z62" s="235"/>
      <c r="AA62" s="235"/>
      <c r="AB62" s="235"/>
      <c r="AC62" s="235"/>
      <c r="AD62" s="235"/>
      <c r="AE62" s="235"/>
      <c r="AF62" s="235"/>
      <c r="AG62" s="235"/>
      <c r="AH62" s="235"/>
      <c r="AI62" s="235"/>
      <c r="AJ62" s="235"/>
      <c r="AK62" s="235"/>
      <c r="AL62" s="235"/>
      <c r="AM62" s="235"/>
      <c r="AN62" s="235"/>
      <c r="AO62" s="235"/>
      <c r="AP62" s="235"/>
      <c r="AQ62" s="235"/>
      <c r="AR62" s="235"/>
      <c r="AS62" s="235"/>
      <c r="AT62" s="235"/>
      <c r="AU62" s="235"/>
      <c r="AV62" s="235"/>
      <c r="AW62" s="235"/>
      <c r="AX62" s="235"/>
      <c r="AY62" s="235"/>
      <c r="AZ62" s="235"/>
      <c r="BA62" s="235"/>
      <c r="BB62" s="235"/>
      <c r="BC62" s="235"/>
      <c r="BD62" s="235"/>
      <c r="BE62" s="235"/>
      <c r="BF62" s="235"/>
      <c r="BG62" s="235"/>
      <c r="BH62" s="235"/>
      <c r="BI62" s="235"/>
      <c r="BJ62" s="235"/>
      <c r="BK62" s="235"/>
      <c r="BL62" s="235"/>
      <c r="BM62" s="235"/>
      <c r="BN62" s="235"/>
      <c r="BO62" s="235"/>
      <c r="BP62" s="235"/>
      <c r="BQ62" s="235"/>
      <c r="BR62" s="235"/>
      <c r="BS62" s="235"/>
      <c r="BT62" s="235"/>
      <c r="BU62" s="235"/>
      <c r="BV62" s="235"/>
      <c r="BW62" s="235"/>
      <c r="BX62" s="235"/>
      <c r="BY62" s="235"/>
      <c r="BZ62" s="235"/>
      <c r="CA62" s="235"/>
      <c r="CB62" s="235"/>
      <c r="CC62" s="235"/>
      <c r="CD62" s="235"/>
      <c r="CE62" s="235"/>
      <c r="CF62" s="235"/>
      <c r="CG62" s="235"/>
      <c r="CH62" s="235"/>
      <c r="CI62" s="235"/>
      <c r="CJ62" s="235"/>
      <c r="CK62" s="235"/>
      <c r="CL62" s="235"/>
      <c r="CM62" s="235"/>
      <c r="CN62" s="235"/>
      <c r="CO62" s="235"/>
      <c r="CP62" s="235"/>
      <c r="CQ62" s="235"/>
      <c r="CR62" s="235"/>
      <c r="CS62" s="235"/>
      <c r="CT62" s="235"/>
      <c r="CU62" s="235"/>
      <c r="CV62" s="235"/>
      <c r="CW62" s="235"/>
      <c r="CX62" s="235"/>
      <c r="CY62" s="235"/>
      <c r="CZ62" s="235"/>
      <c r="DA62" s="235"/>
      <c r="DB62" s="235"/>
      <c r="DC62" s="235"/>
      <c r="DD62" s="235"/>
      <c r="DE62" s="235"/>
      <c r="DF62" s="235"/>
      <c r="DG62" s="235"/>
      <c r="DH62" s="235"/>
      <c r="DI62" s="235"/>
      <c r="DJ62" s="235"/>
      <c r="DK62" s="235"/>
      <c r="DL62" s="235"/>
      <c r="DM62" s="235"/>
      <c r="DN62" s="235"/>
      <c r="DO62" s="235"/>
      <c r="DP62" s="235"/>
      <c r="DQ62" s="235"/>
      <c r="DR62" s="235"/>
      <c r="DS62" s="235"/>
      <c r="DT62" s="235"/>
      <c r="DU62" s="235"/>
      <c r="DV62" s="235"/>
      <c r="DW62" s="235"/>
      <c r="DX62" s="235"/>
      <c r="DY62" s="235"/>
      <c r="DZ62" s="235"/>
      <c r="EA62" s="235"/>
      <c r="EB62" s="235"/>
      <c r="EC62" s="235"/>
      <c r="ED62" s="235"/>
      <c r="EE62" s="235"/>
      <c r="EF62" s="235"/>
      <c r="EG62" s="235"/>
      <c r="EH62" s="235"/>
      <c r="EI62" s="235"/>
      <c r="EJ62" s="235"/>
      <c r="EK62" s="235"/>
      <c r="EL62" s="235"/>
      <c r="EM62" s="235"/>
      <c r="EN62" s="235"/>
      <c r="EO62" s="235"/>
      <c r="EP62" s="235"/>
      <c r="EQ62" s="235"/>
      <c r="ER62" s="235"/>
      <c r="ES62" s="235"/>
      <c r="ET62" s="235"/>
      <c r="EU62" s="235"/>
      <c r="EV62" s="235"/>
      <c r="EW62" s="235"/>
      <c r="EX62" s="235"/>
      <c r="EY62" s="235"/>
      <c r="EZ62" s="235"/>
      <c r="FA62" s="235"/>
      <c r="FB62" s="235"/>
      <c r="FC62" s="235"/>
      <c r="FD62" s="235"/>
      <c r="FE62" s="235"/>
      <c r="FF62" s="235"/>
      <c r="FG62" s="235"/>
      <c r="FH62" s="235"/>
      <c r="FI62" s="235"/>
      <c r="FJ62" s="235"/>
      <c r="FK62" s="235"/>
      <c r="FL62" s="235"/>
      <c r="FM62" s="235"/>
      <c r="FN62" s="235"/>
      <c r="FO62" s="235"/>
      <c r="FP62" s="235"/>
      <c r="FQ62" s="235"/>
      <c r="FR62" s="235"/>
      <c r="FS62" s="235"/>
      <c r="FT62" s="235"/>
      <c r="FU62" s="235"/>
      <c r="FV62" s="235"/>
      <c r="FW62" s="235"/>
      <c r="FX62" s="235"/>
      <c r="FY62" s="235"/>
      <c r="FZ62" s="235"/>
      <c r="GA62" s="235"/>
      <c r="GB62" s="235"/>
      <c r="GC62" s="235"/>
      <c r="GD62" s="235"/>
      <c r="GE62" s="235"/>
      <c r="GF62" s="235"/>
      <c r="GG62" s="235"/>
      <c r="GH62" s="235"/>
      <c r="GI62" s="235"/>
      <c r="GJ62" s="235"/>
      <c r="GK62" s="235"/>
      <c r="GL62" s="235"/>
      <c r="GM62" s="235"/>
      <c r="GN62" s="235"/>
      <c r="GO62" s="235"/>
      <c r="GP62" s="235"/>
      <c r="GQ62" s="235"/>
      <c r="GR62" s="235"/>
      <c r="GS62" s="235"/>
      <c r="GT62" s="235"/>
      <c r="GU62" s="235"/>
      <c r="GV62" s="235"/>
      <c r="GW62" s="235"/>
      <c r="GX62" s="235"/>
      <c r="GY62" s="235"/>
      <c r="GZ62" s="235"/>
      <c r="HA62" s="235"/>
      <c r="HB62" s="235"/>
      <c r="HC62" s="235"/>
      <c r="HD62" s="235"/>
      <c r="HE62" s="235"/>
      <c r="HF62" s="235"/>
      <c r="HG62" s="235"/>
      <c r="HH62" s="235"/>
      <c r="HI62" s="235"/>
      <c r="HJ62" s="235"/>
      <c r="HK62" s="235"/>
      <c r="HL62" s="235"/>
      <c r="HM62" s="235"/>
      <c r="HN62" s="235"/>
      <c r="HO62" s="235"/>
      <c r="HP62" s="235"/>
      <c r="HQ62" s="235"/>
      <c r="HR62" s="235"/>
      <c r="HS62" s="235"/>
      <c r="HT62" s="235"/>
      <c r="HU62" s="235"/>
      <c r="HV62" s="235"/>
      <c r="HW62" s="235"/>
      <c r="HX62" s="235"/>
      <c r="HY62" s="235"/>
      <c r="HZ62" s="235"/>
      <c r="IA62" s="235"/>
      <c r="IB62" s="235"/>
      <c r="IC62" s="235"/>
      <c r="ID62" s="235"/>
      <c r="IE62" s="235"/>
      <c r="IF62" s="235"/>
    </row>
    <row r="63" spans="1:240" s="234" customFormat="1" x14ac:dyDescent="0.3">
      <c r="A63" s="241"/>
      <c r="B63" s="240"/>
      <c r="C63" s="240"/>
      <c r="D63" s="239"/>
      <c r="E63" s="238"/>
      <c r="F63" s="238"/>
      <c r="G63" s="237"/>
      <c r="H63" s="237"/>
      <c r="I63" s="237"/>
      <c r="J63" s="237"/>
      <c r="K63" s="237"/>
      <c r="L63" s="237"/>
      <c r="M63" s="237"/>
      <c r="N63" s="237"/>
      <c r="O63" s="237"/>
      <c r="P63" s="237"/>
      <c r="Q63" s="237"/>
      <c r="R63" s="237"/>
      <c r="S63" s="237"/>
      <c r="T63" s="236"/>
      <c r="U63" s="235"/>
      <c r="V63" s="235"/>
      <c r="W63" s="235"/>
      <c r="X63" s="235"/>
      <c r="Y63" s="235"/>
      <c r="Z63" s="235"/>
      <c r="AA63" s="235"/>
      <c r="AB63" s="235"/>
      <c r="AC63" s="235"/>
      <c r="AD63" s="235"/>
      <c r="AE63" s="235"/>
      <c r="AF63" s="235"/>
      <c r="AG63" s="235"/>
      <c r="AH63" s="235"/>
      <c r="AI63" s="235"/>
      <c r="AJ63" s="235"/>
      <c r="AK63" s="235"/>
      <c r="AL63" s="235"/>
      <c r="AM63" s="235"/>
      <c r="AN63" s="235"/>
      <c r="AO63" s="235"/>
      <c r="AP63" s="235"/>
      <c r="AQ63" s="235"/>
      <c r="AR63" s="235"/>
      <c r="AS63" s="235"/>
      <c r="AT63" s="235"/>
      <c r="AU63" s="235"/>
      <c r="AV63" s="235"/>
      <c r="AW63" s="235"/>
      <c r="AX63" s="235"/>
      <c r="AY63" s="235"/>
      <c r="AZ63" s="235"/>
      <c r="BA63" s="235"/>
      <c r="BB63" s="235"/>
      <c r="BC63" s="235"/>
      <c r="BD63" s="235"/>
      <c r="BE63" s="235"/>
      <c r="BF63" s="235"/>
      <c r="BG63" s="235"/>
      <c r="BH63" s="235"/>
      <c r="BI63" s="235"/>
      <c r="BJ63" s="235"/>
      <c r="BK63" s="235"/>
      <c r="BL63" s="235"/>
      <c r="BM63" s="235"/>
      <c r="BN63" s="235"/>
      <c r="BO63" s="235"/>
      <c r="BP63" s="235"/>
      <c r="BQ63" s="235"/>
      <c r="BR63" s="235"/>
      <c r="BS63" s="235"/>
      <c r="BT63" s="235"/>
      <c r="BU63" s="235"/>
      <c r="BV63" s="235"/>
      <c r="BW63" s="235"/>
      <c r="BX63" s="235"/>
      <c r="BY63" s="235"/>
      <c r="BZ63" s="235"/>
      <c r="CA63" s="235"/>
      <c r="CB63" s="235"/>
      <c r="CC63" s="235"/>
      <c r="CD63" s="235"/>
      <c r="CE63" s="235"/>
      <c r="CF63" s="235"/>
      <c r="CG63" s="235"/>
      <c r="CH63" s="235"/>
      <c r="CI63" s="235"/>
      <c r="CJ63" s="235"/>
      <c r="CK63" s="235"/>
      <c r="CL63" s="235"/>
      <c r="CM63" s="235"/>
      <c r="CN63" s="235"/>
      <c r="CO63" s="235"/>
      <c r="CP63" s="235"/>
      <c r="CQ63" s="235"/>
      <c r="CR63" s="235"/>
      <c r="CS63" s="235"/>
      <c r="CT63" s="235"/>
      <c r="CU63" s="235"/>
      <c r="CV63" s="235"/>
      <c r="CW63" s="235"/>
      <c r="CX63" s="235"/>
      <c r="CY63" s="235"/>
      <c r="CZ63" s="235"/>
      <c r="DA63" s="235"/>
      <c r="DB63" s="235"/>
      <c r="DC63" s="235"/>
      <c r="DD63" s="235"/>
      <c r="DE63" s="235"/>
      <c r="DF63" s="235"/>
      <c r="DG63" s="235"/>
      <c r="DH63" s="235"/>
      <c r="DI63" s="235"/>
      <c r="DJ63" s="235"/>
      <c r="DK63" s="235"/>
      <c r="DL63" s="235"/>
      <c r="DM63" s="235"/>
      <c r="DN63" s="235"/>
      <c r="DO63" s="235"/>
      <c r="DP63" s="235"/>
      <c r="DQ63" s="235"/>
      <c r="DR63" s="235"/>
      <c r="DS63" s="235"/>
      <c r="DT63" s="235"/>
      <c r="DU63" s="235"/>
      <c r="DV63" s="235"/>
      <c r="DW63" s="235"/>
      <c r="DX63" s="235"/>
      <c r="DY63" s="235"/>
      <c r="DZ63" s="235"/>
      <c r="EA63" s="235"/>
      <c r="EB63" s="235"/>
      <c r="EC63" s="235"/>
      <c r="ED63" s="235"/>
      <c r="EE63" s="235"/>
      <c r="EF63" s="235"/>
      <c r="EG63" s="235"/>
      <c r="EH63" s="235"/>
      <c r="EI63" s="235"/>
      <c r="EJ63" s="235"/>
      <c r="EK63" s="235"/>
      <c r="EL63" s="235"/>
      <c r="EM63" s="235"/>
      <c r="EN63" s="235"/>
      <c r="EO63" s="235"/>
      <c r="EP63" s="235"/>
      <c r="EQ63" s="235"/>
      <c r="ER63" s="235"/>
      <c r="ES63" s="235"/>
      <c r="ET63" s="235"/>
      <c r="EU63" s="235"/>
      <c r="EV63" s="235"/>
      <c r="EW63" s="235"/>
      <c r="EX63" s="235"/>
      <c r="EY63" s="235"/>
      <c r="EZ63" s="235"/>
      <c r="FA63" s="235"/>
      <c r="FB63" s="235"/>
      <c r="FC63" s="235"/>
      <c r="FD63" s="235"/>
      <c r="FE63" s="235"/>
      <c r="FF63" s="235"/>
      <c r="FG63" s="235"/>
      <c r="FH63" s="235"/>
      <c r="FI63" s="235"/>
      <c r="FJ63" s="235"/>
      <c r="FK63" s="235"/>
      <c r="FL63" s="235"/>
      <c r="FM63" s="235"/>
      <c r="FN63" s="235"/>
      <c r="FO63" s="235"/>
      <c r="FP63" s="235"/>
      <c r="FQ63" s="235"/>
      <c r="FR63" s="235"/>
      <c r="FS63" s="235"/>
      <c r="FT63" s="235"/>
      <c r="FU63" s="235"/>
      <c r="FV63" s="235"/>
      <c r="FW63" s="235"/>
      <c r="FX63" s="235"/>
      <c r="FY63" s="235"/>
      <c r="FZ63" s="235"/>
      <c r="GA63" s="235"/>
      <c r="GB63" s="235"/>
      <c r="GC63" s="235"/>
      <c r="GD63" s="235"/>
      <c r="GE63" s="235"/>
      <c r="GF63" s="235"/>
      <c r="GG63" s="235"/>
      <c r="GH63" s="235"/>
      <c r="GI63" s="235"/>
      <c r="GJ63" s="235"/>
      <c r="GK63" s="235"/>
      <c r="GL63" s="235"/>
      <c r="GM63" s="235"/>
      <c r="GN63" s="235"/>
      <c r="GO63" s="235"/>
      <c r="GP63" s="235"/>
      <c r="GQ63" s="235"/>
      <c r="GR63" s="235"/>
      <c r="GS63" s="235"/>
      <c r="GT63" s="235"/>
      <c r="GU63" s="235"/>
      <c r="GV63" s="235"/>
      <c r="GW63" s="235"/>
      <c r="GX63" s="235"/>
      <c r="GY63" s="235"/>
      <c r="GZ63" s="235"/>
      <c r="HA63" s="235"/>
      <c r="HB63" s="235"/>
      <c r="HC63" s="235"/>
      <c r="HD63" s="235"/>
      <c r="HE63" s="235"/>
      <c r="HF63" s="235"/>
      <c r="HG63" s="235"/>
      <c r="HH63" s="235"/>
      <c r="HI63" s="235"/>
      <c r="HJ63" s="235"/>
      <c r="HK63" s="235"/>
      <c r="HL63" s="235"/>
      <c r="HM63" s="235"/>
      <c r="HN63" s="235"/>
      <c r="HO63" s="235"/>
      <c r="HP63" s="235"/>
      <c r="HQ63" s="235"/>
      <c r="HR63" s="235"/>
      <c r="HS63" s="235"/>
      <c r="HT63" s="235"/>
      <c r="HU63" s="235"/>
      <c r="HV63" s="235"/>
      <c r="HW63" s="235"/>
      <c r="HX63" s="235"/>
      <c r="HY63" s="235"/>
      <c r="HZ63" s="235"/>
      <c r="IA63" s="235"/>
      <c r="IB63" s="235"/>
      <c r="IC63" s="235"/>
      <c r="ID63" s="235"/>
      <c r="IE63" s="235"/>
      <c r="IF63" s="235"/>
    </row>
    <row r="64" spans="1:240" s="234" customFormat="1" x14ac:dyDescent="0.3">
      <c r="A64" s="241"/>
      <c r="B64" s="240"/>
      <c r="C64" s="240"/>
      <c r="D64" s="239"/>
      <c r="E64" s="238"/>
      <c r="F64" s="238"/>
      <c r="G64" s="237"/>
      <c r="H64" s="237"/>
      <c r="I64" s="237"/>
      <c r="J64" s="237"/>
      <c r="K64" s="237"/>
      <c r="L64" s="237"/>
      <c r="M64" s="237"/>
      <c r="N64" s="237"/>
      <c r="O64" s="237"/>
      <c r="P64" s="237"/>
      <c r="Q64" s="237"/>
      <c r="R64" s="237"/>
      <c r="S64" s="237"/>
      <c r="T64" s="236"/>
      <c r="U64" s="235"/>
      <c r="V64" s="235"/>
      <c r="W64" s="235"/>
      <c r="X64" s="235"/>
      <c r="Y64" s="235"/>
      <c r="Z64" s="235"/>
      <c r="AA64" s="235"/>
      <c r="AB64" s="235"/>
      <c r="AC64" s="235"/>
      <c r="AD64" s="235"/>
      <c r="AE64" s="235"/>
      <c r="AF64" s="235"/>
      <c r="AG64" s="235"/>
      <c r="AH64" s="235"/>
      <c r="AI64" s="235"/>
      <c r="AJ64" s="235"/>
      <c r="AK64" s="235"/>
      <c r="AL64" s="235"/>
      <c r="AM64" s="235"/>
      <c r="AN64" s="235"/>
      <c r="AO64" s="235"/>
      <c r="AP64" s="235"/>
      <c r="AQ64" s="235"/>
      <c r="AR64" s="235"/>
      <c r="AS64" s="235"/>
      <c r="AT64" s="235"/>
      <c r="AU64" s="235"/>
      <c r="AV64" s="235"/>
      <c r="AW64" s="235"/>
      <c r="AX64" s="235"/>
      <c r="AY64" s="235"/>
      <c r="AZ64" s="235"/>
      <c r="BA64" s="235"/>
      <c r="BB64" s="235"/>
      <c r="BC64" s="235"/>
      <c r="BD64" s="235"/>
      <c r="BE64" s="235"/>
      <c r="BF64" s="235"/>
      <c r="BG64" s="235"/>
      <c r="BH64" s="235"/>
      <c r="BI64" s="235"/>
      <c r="BJ64" s="235"/>
      <c r="BK64" s="235"/>
      <c r="BL64" s="235"/>
      <c r="BM64" s="235"/>
      <c r="BN64" s="235"/>
      <c r="BO64" s="235"/>
      <c r="BP64" s="235"/>
      <c r="BQ64" s="235"/>
      <c r="BR64" s="235"/>
      <c r="BS64" s="235"/>
      <c r="BT64" s="235"/>
      <c r="BU64" s="235"/>
      <c r="BV64" s="235"/>
      <c r="BW64" s="235"/>
      <c r="BX64" s="235"/>
      <c r="BY64" s="235"/>
      <c r="BZ64" s="235"/>
      <c r="CA64" s="235"/>
      <c r="CB64" s="235"/>
      <c r="CC64" s="235"/>
      <c r="CD64" s="235"/>
      <c r="CE64" s="235"/>
      <c r="CF64" s="235"/>
      <c r="CG64" s="235"/>
      <c r="CH64" s="235"/>
      <c r="CI64" s="235"/>
      <c r="CJ64" s="235"/>
      <c r="CK64" s="235"/>
      <c r="CL64" s="235"/>
      <c r="CM64" s="235"/>
      <c r="CN64" s="235"/>
      <c r="CO64" s="235"/>
      <c r="CP64" s="235"/>
      <c r="CQ64" s="235"/>
      <c r="CR64" s="235"/>
      <c r="CS64" s="235"/>
      <c r="CT64" s="235"/>
      <c r="CU64" s="235"/>
      <c r="CV64" s="235"/>
      <c r="CW64" s="235"/>
      <c r="CX64" s="235"/>
      <c r="CY64" s="235"/>
      <c r="CZ64" s="235"/>
      <c r="DA64" s="235"/>
      <c r="DB64" s="235"/>
      <c r="DC64" s="235"/>
      <c r="DD64" s="235"/>
      <c r="DE64" s="235"/>
      <c r="DF64" s="235"/>
      <c r="DG64" s="235"/>
      <c r="DH64" s="235"/>
      <c r="DI64" s="235"/>
      <c r="DJ64" s="235"/>
      <c r="DK64" s="235"/>
      <c r="DL64" s="235"/>
      <c r="DM64" s="235"/>
      <c r="DN64" s="235"/>
      <c r="DO64" s="235"/>
      <c r="DP64" s="235"/>
      <c r="DQ64" s="235"/>
      <c r="DR64" s="235"/>
      <c r="DS64" s="235"/>
      <c r="DT64" s="235"/>
      <c r="DU64" s="235"/>
      <c r="DV64" s="235"/>
      <c r="DW64" s="235"/>
      <c r="DX64" s="235"/>
      <c r="DY64" s="235"/>
      <c r="DZ64" s="235"/>
      <c r="EA64" s="235"/>
      <c r="EB64" s="235"/>
      <c r="EC64" s="235"/>
      <c r="ED64" s="235"/>
      <c r="EE64" s="235"/>
      <c r="EF64" s="235"/>
      <c r="EG64" s="235"/>
      <c r="EH64" s="235"/>
      <c r="EI64" s="235"/>
      <c r="EJ64" s="235"/>
      <c r="EK64" s="235"/>
      <c r="EL64" s="235"/>
      <c r="EM64" s="235"/>
      <c r="EN64" s="235"/>
      <c r="EO64" s="235"/>
      <c r="EP64" s="235"/>
      <c r="EQ64" s="235"/>
      <c r="ER64" s="235"/>
      <c r="ES64" s="235"/>
      <c r="ET64" s="235"/>
      <c r="EU64" s="235"/>
      <c r="EV64" s="235"/>
      <c r="EW64" s="235"/>
      <c r="EX64" s="235"/>
      <c r="EY64" s="235"/>
      <c r="EZ64" s="235"/>
      <c r="FA64" s="235"/>
      <c r="FB64" s="235"/>
      <c r="FC64" s="235"/>
      <c r="FD64" s="235"/>
      <c r="FE64" s="235"/>
      <c r="FF64" s="235"/>
      <c r="FG64" s="235"/>
      <c r="FH64" s="235"/>
      <c r="FI64" s="235"/>
      <c r="FJ64" s="235"/>
      <c r="FK64" s="235"/>
      <c r="FL64" s="235"/>
      <c r="FM64" s="235"/>
      <c r="FN64" s="235"/>
      <c r="FO64" s="235"/>
      <c r="FP64" s="235"/>
      <c r="FQ64" s="235"/>
      <c r="FR64" s="235"/>
      <c r="FS64" s="235"/>
      <c r="FT64" s="235"/>
      <c r="FU64" s="235"/>
      <c r="FV64" s="235"/>
      <c r="FW64" s="235"/>
      <c r="FX64" s="235"/>
      <c r="FY64" s="235"/>
      <c r="FZ64" s="235"/>
      <c r="GA64" s="235"/>
      <c r="GB64" s="235"/>
      <c r="GC64" s="235"/>
      <c r="GD64" s="235"/>
      <c r="GE64" s="235"/>
      <c r="GF64" s="235"/>
      <c r="GG64" s="235"/>
      <c r="GH64" s="235"/>
      <c r="GI64" s="235"/>
      <c r="GJ64" s="235"/>
      <c r="GK64" s="235"/>
      <c r="GL64" s="235"/>
      <c r="GM64" s="235"/>
      <c r="GN64" s="235"/>
      <c r="GO64" s="235"/>
      <c r="GP64" s="235"/>
      <c r="GQ64" s="235"/>
      <c r="GR64" s="235"/>
      <c r="GS64" s="235"/>
      <c r="GT64" s="235"/>
      <c r="GU64" s="235"/>
      <c r="GV64" s="235"/>
      <c r="GW64" s="235"/>
      <c r="GX64" s="235"/>
      <c r="GY64" s="235"/>
      <c r="GZ64" s="235"/>
      <c r="HA64" s="235"/>
      <c r="HB64" s="235"/>
      <c r="HC64" s="235"/>
      <c r="HD64" s="235"/>
      <c r="HE64" s="235"/>
      <c r="HF64" s="235"/>
      <c r="HG64" s="235"/>
      <c r="HH64" s="235"/>
      <c r="HI64" s="235"/>
      <c r="HJ64" s="235"/>
      <c r="HK64" s="235"/>
      <c r="HL64" s="235"/>
      <c r="HM64" s="235"/>
      <c r="HN64" s="235"/>
      <c r="HO64" s="235"/>
      <c r="HP64" s="235"/>
      <c r="HQ64" s="235"/>
      <c r="HR64" s="235"/>
      <c r="HS64" s="235"/>
      <c r="HT64" s="235"/>
      <c r="HU64" s="235"/>
      <c r="HV64" s="235"/>
      <c r="HW64" s="235"/>
      <c r="HX64" s="235"/>
      <c r="HY64" s="235"/>
      <c r="HZ64" s="235"/>
      <c r="IA64" s="235"/>
      <c r="IB64" s="235"/>
      <c r="IC64" s="235"/>
      <c r="ID64" s="235"/>
      <c r="IE64" s="235"/>
      <c r="IF64" s="235"/>
    </row>
    <row r="65" spans="1:240" s="234" customFormat="1" x14ac:dyDescent="0.3">
      <c r="A65" s="241"/>
      <c r="B65" s="240"/>
      <c r="C65" s="240"/>
      <c r="D65" s="239"/>
      <c r="E65" s="238"/>
      <c r="F65" s="238"/>
      <c r="G65" s="237"/>
      <c r="H65" s="237"/>
      <c r="I65" s="237"/>
      <c r="J65" s="237"/>
      <c r="K65" s="237"/>
      <c r="L65" s="237"/>
      <c r="M65" s="237"/>
      <c r="N65" s="237"/>
      <c r="O65" s="237"/>
      <c r="P65" s="237"/>
      <c r="Q65" s="237"/>
      <c r="R65" s="237"/>
      <c r="S65" s="237"/>
      <c r="T65" s="236"/>
      <c r="U65" s="235"/>
      <c r="V65" s="235"/>
      <c r="W65" s="235"/>
      <c r="X65" s="235"/>
      <c r="Y65" s="235"/>
      <c r="Z65" s="235"/>
      <c r="AA65" s="235"/>
      <c r="AB65" s="235"/>
      <c r="AC65" s="235"/>
      <c r="AD65" s="235"/>
      <c r="AE65" s="235"/>
      <c r="AF65" s="235"/>
      <c r="AG65" s="235"/>
      <c r="AH65" s="235"/>
      <c r="AI65" s="235"/>
      <c r="AJ65" s="235"/>
      <c r="AK65" s="235"/>
      <c r="AL65" s="235"/>
      <c r="AM65" s="235"/>
      <c r="AN65" s="235"/>
      <c r="AO65" s="235"/>
      <c r="AP65" s="235"/>
      <c r="AQ65" s="235"/>
      <c r="AR65" s="235"/>
      <c r="AS65" s="235"/>
      <c r="AT65" s="235"/>
      <c r="AU65" s="235"/>
      <c r="AV65" s="235"/>
      <c r="AW65" s="235"/>
      <c r="AX65" s="235"/>
      <c r="AY65" s="235"/>
      <c r="AZ65" s="235"/>
      <c r="BA65" s="235"/>
      <c r="BB65" s="235"/>
      <c r="BC65" s="235"/>
      <c r="BD65" s="235"/>
      <c r="BE65" s="235"/>
      <c r="BF65" s="235"/>
      <c r="BG65" s="235"/>
      <c r="BH65" s="235"/>
      <c r="BI65" s="235"/>
      <c r="BJ65" s="235"/>
      <c r="BK65" s="235"/>
      <c r="BL65" s="235"/>
      <c r="BM65" s="235"/>
      <c r="BN65" s="235"/>
      <c r="BO65" s="235"/>
      <c r="BP65" s="235"/>
      <c r="BQ65" s="235"/>
      <c r="BR65" s="235"/>
      <c r="BS65" s="235"/>
      <c r="BT65" s="235"/>
      <c r="BU65" s="235"/>
      <c r="BV65" s="235"/>
      <c r="BW65" s="235"/>
      <c r="BX65" s="235"/>
      <c r="BY65" s="235"/>
      <c r="BZ65" s="235"/>
      <c r="CA65" s="235"/>
      <c r="CB65" s="235"/>
      <c r="CC65" s="235"/>
      <c r="CD65" s="235"/>
      <c r="CE65" s="235"/>
      <c r="CF65" s="235"/>
      <c r="CG65" s="235"/>
      <c r="CH65" s="235"/>
      <c r="CI65" s="235"/>
      <c r="CJ65" s="235"/>
      <c r="CK65" s="235"/>
      <c r="CL65" s="235"/>
      <c r="CM65" s="235"/>
      <c r="CN65" s="235"/>
      <c r="CO65" s="235"/>
      <c r="CP65" s="235"/>
      <c r="CQ65" s="235"/>
      <c r="CR65" s="235"/>
      <c r="CS65" s="235"/>
      <c r="CT65" s="235"/>
      <c r="CU65" s="235"/>
      <c r="CV65" s="235"/>
      <c r="CW65" s="235"/>
      <c r="CX65" s="235"/>
      <c r="CY65" s="235"/>
      <c r="CZ65" s="235"/>
      <c r="DA65" s="235"/>
      <c r="DB65" s="235"/>
      <c r="DC65" s="235"/>
      <c r="DD65" s="235"/>
      <c r="DE65" s="235"/>
      <c r="DF65" s="235"/>
      <c r="DG65" s="235"/>
      <c r="DH65" s="235"/>
      <c r="DI65" s="235"/>
      <c r="DJ65" s="235"/>
      <c r="DK65" s="235"/>
      <c r="DL65" s="235"/>
      <c r="DM65" s="235"/>
      <c r="DN65" s="235"/>
      <c r="DO65" s="235"/>
      <c r="DP65" s="235"/>
      <c r="DQ65" s="235"/>
      <c r="DR65" s="235"/>
      <c r="DS65" s="235"/>
      <c r="DT65" s="235"/>
      <c r="DU65" s="235"/>
      <c r="DV65" s="235"/>
      <c r="DW65" s="235"/>
      <c r="DX65" s="235"/>
      <c r="DY65" s="235"/>
      <c r="DZ65" s="235"/>
      <c r="EA65" s="235"/>
      <c r="EB65" s="235"/>
      <c r="EC65" s="235"/>
      <c r="ED65" s="235"/>
      <c r="EE65" s="235"/>
      <c r="EF65" s="235"/>
      <c r="EG65" s="235"/>
      <c r="EH65" s="235"/>
      <c r="EI65" s="235"/>
      <c r="EJ65" s="235"/>
      <c r="EK65" s="235"/>
      <c r="EL65" s="235"/>
      <c r="EM65" s="235"/>
      <c r="EN65" s="235"/>
      <c r="EO65" s="235"/>
      <c r="EP65" s="235"/>
      <c r="EQ65" s="235"/>
      <c r="ER65" s="235"/>
      <c r="ES65" s="235"/>
      <c r="ET65" s="235"/>
      <c r="EU65" s="235"/>
      <c r="EV65" s="235"/>
      <c r="EW65" s="235"/>
      <c r="EX65" s="235"/>
      <c r="EY65" s="235"/>
      <c r="EZ65" s="235"/>
      <c r="FA65" s="235"/>
      <c r="FB65" s="235"/>
      <c r="FC65" s="235"/>
      <c r="FD65" s="235"/>
      <c r="FE65" s="235"/>
      <c r="FF65" s="235"/>
      <c r="FG65" s="235"/>
      <c r="FH65" s="235"/>
      <c r="FI65" s="235"/>
      <c r="FJ65" s="235"/>
      <c r="FK65" s="235"/>
      <c r="FL65" s="235"/>
      <c r="FM65" s="235"/>
      <c r="FN65" s="235"/>
      <c r="FO65" s="235"/>
      <c r="FP65" s="235"/>
      <c r="FQ65" s="235"/>
      <c r="FR65" s="235"/>
      <c r="FS65" s="235"/>
      <c r="FT65" s="235"/>
      <c r="FU65" s="235"/>
      <c r="FV65" s="235"/>
      <c r="FW65" s="235"/>
      <c r="FX65" s="235"/>
      <c r="FY65" s="235"/>
      <c r="FZ65" s="235"/>
      <c r="GA65" s="235"/>
      <c r="GB65" s="235"/>
      <c r="GC65" s="235"/>
      <c r="GD65" s="235"/>
      <c r="GE65" s="235"/>
      <c r="GF65" s="235"/>
      <c r="GG65" s="235"/>
      <c r="GH65" s="235"/>
      <c r="GI65" s="235"/>
      <c r="GJ65" s="235"/>
      <c r="GK65" s="235"/>
      <c r="GL65" s="235"/>
      <c r="GM65" s="235"/>
      <c r="GN65" s="235"/>
      <c r="GO65" s="235"/>
      <c r="GP65" s="235"/>
      <c r="GQ65" s="235"/>
      <c r="GR65" s="235"/>
      <c r="GS65" s="235"/>
      <c r="GT65" s="235"/>
      <c r="GU65" s="235"/>
      <c r="GV65" s="235"/>
      <c r="GW65" s="235"/>
      <c r="GX65" s="235"/>
      <c r="GY65" s="235"/>
      <c r="GZ65" s="235"/>
      <c r="HA65" s="235"/>
      <c r="HB65" s="235"/>
      <c r="HC65" s="235"/>
      <c r="HD65" s="235"/>
      <c r="HE65" s="235"/>
      <c r="HF65" s="235"/>
      <c r="HG65" s="235"/>
      <c r="HH65" s="235"/>
      <c r="HI65" s="235"/>
      <c r="HJ65" s="235"/>
      <c r="HK65" s="235"/>
      <c r="HL65" s="235"/>
      <c r="HM65" s="235"/>
      <c r="HN65" s="235"/>
      <c r="HO65" s="235"/>
      <c r="HP65" s="235"/>
      <c r="HQ65" s="235"/>
      <c r="HR65" s="235"/>
      <c r="HS65" s="235"/>
      <c r="HT65" s="235"/>
      <c r="HU65" s="235"/>
      <c r="HV65" s="235"/>
      <c r="HW65" s="235"/>
      <c r="HX65" s="235"/>
      <c r="HY65" s="235"/>
      <c r="HZ65" s="235"/>
      <c r="IA65" s="235"/>
      <c r="IB65" s="235"/>
      <c r="IC65" s="235"/>
      <c r="ID65" s="235"/>
      <c r="IE65" s="235"/>
      <c r="IF65" s="235"/>
    </row>
    <row r="66" spans="1:240" s="234" customFormat="1" x14ac:dyDescent="0.3">
      <c r="A66" s="241"/>
      <c r="B66" s="240"/>
      <c r="C66" s="240"/>
      <c r="D66" s="239"/>
      <c r="E66" s="238"/>
      <c r="F66" s="238"/>
      <c r="G66" s="237"/>
      <c r="H66" s="237"/>
      <c r="I66" s="237"/>
      <c r="J66" s="237"/>
      <c r="K66" s="237"/>
      <c r="L66" s="237"/>
      <c r="M66" s="237"/>
      <c r="N66" s="237"/>
      <c r="O66" s="237"/>
      <c r="P66" s="237"/>
      <c r="Q66" s="237"/>
      <c r="R66" s="237"/>
      <c r="S66" s="237"/>
      <c r="T66" s="236"/>
      <c r="U66" s="235"/>
      <c r="V66" s="235"/>
      <c r="W66" s="235"/>
      <c r="X66" s="235"/>
      <c r="Y66" s="235"/>
      <c r="Z66" s="235"/>
      <c r="AA66" s="235"/>
      <c r="AB66" s="235"/>
      <c r="AC66" s="235"/>
      <c r="AD66" s="235"/>
      <c r="AE66" s="235"/>
      <c r="AF66" s="235"/>
      <c r="AG66" s="235"/>
      <c r="AH66" s="235"/>
      <c r="AI66" s="235"/>
      <c r="AJ66" s="235"/>
      <c r="AK66" s="235"/>
      <c r="AL66" s="235"/>
      <c r="AM66" s="235"/>
      <c r="AN66" s="235"/>
      <c r="AO66" s="235"/>
      <c r="AP66" s="235"/>
      <c r="AQ66" s="235"/>
      <c r="AR66" s="235"/>
      <c r="AS66" s="235"/>
      <c r="AT66" s="235"/>
      <c r="AU66" s="235"/>
      <c r="AV66" s="235"/>
      <c r="AW66" s="235"/>
      <c r="AX66" s="235"/>
      <c r="AY66" s="235"/>
      <c r="AZ66" s="235"/>
      <c r="BA66" s="235"/>
      <c r="BB66" s="235"/>
      <c r="BC66" s="235"/>
      <c r="BD66" s="235"/>
      <c r="BE66" s="235"/>
      <c r="BF66" s="235"/>
      <c r="BG66" s="235"/>
      <c r="BH66" s="235"/>
      <c r="BI66" s="235"/>
      <c r="BJ66" s="235"/>
      <c r="BK66" s="235"/>
      <c r="BL66" s="235"/>
      <c r="BM66" s="235"/>
      <c r="BN66" s="235"/>
      <c r="BO66" s="235"/>
      <c r="BP66" s="235"/>
      <c r="BQ66" s="235"/>
      <c r="BR66" s="235"/>
      <c r="BS66" s="235"/>
      <c r="BT66" s="235"/>
      <c r="BU66" s="235"/>
      <c r="BV66" s="235"/>
      <c r="BW66" s="235"/>
      <c r="BX66" s="235"/>
      <c r="BY66" s="235"/>
      <c r="BZ66" s="235"/>
      <c r="CA66" s="235"/>
      <c r="CB66" s="235"/>
      <c r="CC66" s="235"/>
      <c r="CD66" s="235"/>
      <c r="CE66" s="235"/>
      <c r="CF66" s="235"/>
      <c r="CG66" s="235"/>
      <c r="CH66" s="235"/>
      <c r="CI66" s="235"/>
      <c r="CJ66" s="235"/>
      <c r="CK66" s="235"/>
      <c r="CL66" s="235"/>
      <c r="CM66" s="235"/>
      <c r="CN66" s="235"/>
      <c r="CO66" s="235"/>
      <c r="CP66" s="235"/>
      <c r="CQ66" s="235"/>
      <c r="CR66" s="235"/>
      <c r="CS66" s="235"/>
      <c r="CT66" s="235"/>
      <c r="CU66" s="235"/>
      <c r="CV66" s="235"/>
      <c r="CW66" s="235"/>
      <c r="CX66" s="235"/>
      <c r="CY66" s="235"/>
      <c r="CZ66" s="235"/>
      <c r="DA66" s="235"/>
      <c r="DB66" s="235"/>
      <c r="DC66" s="235"/>
      <c r="DD66" s="235"/>
      <c r="DE66" s="235"/>
      <c r="DF66" s="235"/>
      <c r="DG66" s="235"/>
      <c r="DH66" s="235"/>
      <c r="DI66" s="235"/>
      <c r="DJ66" s="235"/>
      <c r="DK66" s="235"/>
      <c r="DL66" s="235"/>
      <c r="DM66" s="235"/>
      <c r="DN66" s="235"/>
      <c r="DO66" s="235"/>
      <c r="DP66" s="235"/>
      <c r="DQ66" s="235"/>
      <c r="DR66" s="235"/>
      <c r="DS66" s="235"/>
      <c r="DT66" s="235"/>
      <c r="DU66" s="235"/>
      <c r="DV66" s="235"/>
      <c r="DW66" s="235"/>
      <c r="DX66" s="235"/>
      <c r="DY66" s="235"/>
      <c r="DZ66" s="235"/>
      <c r="EA66" s="235"/>
      <c r="EB66" s="235"/>
      <c r="EC66" s="235"/>
      <c r="ED66" s="235"/>
      <c r="EE66" s="235"/>
      <c r="EF66" s="235"/>
      <c r="EG66" s="235"/>
      <c r="EH66" s="235"/>
      <c r="EI66" s="235"/>
      <c r="EJ66" s="235"/>
      <c r="EK66" s="235"/>
      <c r="EL66" s="235"/>
      <c r="EM66" s="235"/>
      <c r="EN66" s="235"/>
      <c r="EO66" s="235"/>
      <c r="EP66" s="235"/>
      <c r="EQ66" s="235"/>
      <c r="ER66" s="235"/>
      <c r="ES66" s="235"/>
      <c r="ET66" s="235"/>
      <c r="EU66" s="235"/>
      <c r="EV66" s="235"/>
      <c r="EW66" s="235"/>
      <c r="EX66" s="235"/>
      <c r="EY66" s="235"/>
      <c r="EZ66" s="235"/>
      <c r="FA66" s="235"/>
      <c r="FB66" s="235"/>
      <c r="FC66" s="235"/>
      <c r="FD66" s="235"/>
      <c r="FE66" s="235"/>
      <c r="FF66" s="235"/>
      <c r="FG66" s="235"/>
      <c r="FH66" s="235"/>
      <c r="FI66" s="235"/>
      <c r="FJ66" s="235"/>
      <c r="FK66" s="235"/>
      <c r="FL66" s="235"/>
      <c r="FM66" s="235"/>
      <c r="FN66" s="235"/>
      <c r="FO66" s="235"/>
      <c r="FP66" s="235"/>
      <c r="FQ66" s="235"/>
      <c r="FR66" s="235"/>
      <c r="FS66" s="235"/>
      <c r="FT66" s="235"/>
      <c r="FU66" s="235"/>
      <c r="FV66" s="235"/>
      <c r="FW66" s="235"/>
      <c r="FX66" s="235"/>
      <c r="FY66" s="235"/>
      <c r="FZ66" s="235"/>
      <c r="GA66" s="235"/>
      <c r="GB66" s="235"/>
      <c r="GC66" s="235"/>
      <c r="GD66" s="235"/>
      <c r="GE66" s="235"/>
      <c r="GF66" s="235"/>
      <c r="GG66" s="235"/>
      <c r="GH66" s="235"/>
      <c r="GI66" s="235"/>
      <c r="GJ66" s="235"/>
      <c r="GK66" s="235"/>
      <c r="GL66" s="235"/>
      <c r="GM66" s="235"/>
      <c r="GN66" s="235"/>
      <c r="GO66" s="235"/>
      <c r="GP66" s="235"/>
      <c r="GQ66" s="235"/>
      <c r="GR66" s="235"/>
      <c r="GS66" s="235"/>
      <c r="GT66" s="235"/>
      <c r="GU66" s="235"/>
      <c r="GV66" s="235"/>
      <c r="GW66" s="235"/>
      <c r="GX66" s="235"/>
      <c r="GY66" s="235"/>
      <c r="GZ66" s="235"/>
      <c r="HA66" s="235"/>
      <c r="HB66" s="235"/>
      <c r="HC66" s="235"/>
      <c r="HD66" s="235"/>
      <c r="HE66" s="235"/>
      <c r="HF66" s="235"/>
      <c r="HG66" s="235"/>
      <c r="HH66" s="235"/>
      <c r="HI66" s="235"/>
      <c r="HJ66" s="235"/>
      <c r="HK66" s="235"/>
      <c r="HL66" s="235"/>
      <c r="HM66" s="235"/>
      <c r="HN66" s="235"/>
      <c r="HO66" s="235"/>
      <c r="HP66" s="235"/>
      <c r="HQ66" s="235"/>
      <c r="HR66" s="235"/>
      <c r="HS66" s="235"/>
      <c r="HT66" s="235"/>
      <c r="HU66" s="235"/>
      <c r="HV66" s="235"/>
      <c r="HW66" s="235"/>
      <c r="HX66" s="235"/>
      <c r="HY66" s="235"/>
      <c r="HZ66" s="235"/>
      <c r="IA66" s="235"/>
      <c r="IB66" s="235"/>
      <c r="IC66" s="235"/>
      <c r="ID66" s="235"/>
      <c r="IE66" s="235"/>
      <c r="IF66" s="235"/>
    </row>
    <row r="67" spans="1:240" s="234" customFormat="1" x14ac:dyDescent="0.3">
      <c r="A67" s="241"/>
      <c r="B67" s="240"/>
      <c r="C67" s="240"/>
      <c r="D67" s="239"/>
      <c r="E67" s="238"/>
      <c r="F67" s="238"/>
      <c r="G67" s="237"/>
      <c r="H67" s="237"/>
      <c r="I67" s="237"/>
      <c r="J67" s="237"/>
      <c r="K67" s="237"/>
      <c r="L67" s="237"/>
      <c r="M67" s="237"/>
      <c r="N67" s="237"/>
      <c r="O67" s="237"/>
      <c r="P67" s="237"/>
      <c r="Q67" s="237"/>
      <c r="R67" s="237"/>
      <c r="S67" s="237"/>
      <c r="T67" s="236"/>
      <c r="U67" s="235"/>
      <c r="V67" s="235"/>
      <c r="W67" s="235"/>
      <c r="X67" s="235"/>
      <c r="Y67" s="235"/>
      <c r="Z67" s="235"/>
      <c r="AA67" s="235"/>
      <c r="AB67" s="235"/>
      <c r="AC67" s="235"/>
      <c r="AD67" s="235"/>
      <c r="AE67" s="235"/>
      <c r="AF67" s="235"/>
      <c r="AG67" s="235"/>
      <c r="AH67" s="235"/>
      <c r="AI67" s="235"/>
      <c r="AJ67" s="235"/>
      <c r="AK67" s="235"/>
      <c r="AL67" s="235"/>
      <c r="AM67" s="235"/>
      <c r="AN67" s="235"/>
      <c r="AO67" s="235"/>
      <c r="AP67" s="235"/>
      <c r="AQ67" s="235"/>
      <c r="AR67" s="235"/>
      <c r="AS67" s="235"/>
      <c r="AT67" s="235"/>
      <c r="AU67" s="235"/>
      <c r="AV67" s="235"/>
      <c r="AW67" s="235"/>
      <c r="AX67" s="235"/>
      <c r="AY67" s="235"/>
      <c r="AZ67" s="235"/>
      <c r="BA67" s="235"/>
      <c r="BB67" s="235"/>
      <c r="BC67" s="235"/>
      <c r="BD67" s="235"/>
      <c r="BE67" s="235"/>
      <c r="BF67" s="235"/>
      <c r="BG67" s="235"/>
      <c r="BH67" s="235"/>
      <c r="BI67" s="235"/>
      <c r="BJ67" s="235"/>
      <c r="BK67" s="235"/>
      <c r="BL67" s="235"/>
      <c r="BM67" s="235"/>
      <c r="BN67" s="235"/>
      <c r="BO67" s="235"/>
      <c r="BP67" s="235"/>
      <c r="BQ67" s="235"/>
      <c r="BR67" s="235"/>
      <c r="BS67" s="235"/>
      <c r="BT67" s="235"/>
      <c r="BU67" s="235"/>
      <c r="BV67" s="235"/>
      <c r="BW67" s="235"/>
      <c r="BX67" s="235"/>
      <c r="BY67" s="235"/>
      <c r="BZ67" s="235"/>
      <c r="CA67" s="235"/>
      <c r="CB67" s="235"/>
      <c r="CC67" s="235"/>
      <c r="CD67" s="235"/>
      <c r="CE67" s="235"/>
      <c r="CF67" s="235"/>
      <c r="CG67" s="235"/>
      <c r="CH67" s="235"/>
      <c r="CI67" s="235"/>
      <c r="CJ67" s="235"/>
      <c r="CK67" s="235"/>
      <c r="CL67" s="235"/>
      <c r="CM67" s="235"/>
      <c r="CN67" s="235"/>
      <c r="CO67" s="235"/>
      <c r="CP67" s="235"/>
      <c r="CQ67" s="235"/>
      <c r="CR67" s="235"/>
      <c r="CS67" s="235"/>
      <c r="CT67" s="235"/>
      <c r="CU67" s="235"/>
      <c r="CV67" s="235"/>
      <c r="CW67" s="235"/>
      <c r="CX67" s="235"/>
      <c r="CY67" s="235"/>
      <c r="CZ67" s="235"/>
      <c r="DA67" s="235"/>
      <c r="DB67" s="235"/>
      <c r="DC67" s="235"/>
      <c r="DD67" s="235"/>
      <c r="DE67" s="235"/>
      <c r="DF67" s="235"/>
      <c r="DG67" s="235"/>
      <c r="DH67" s="235"/>
      <c r="DI67" s="235"/>
      <c r="DJ67" s="235"/>
      <c r="DK67" s="235"/>
      <c r="DL67" s="235"/>
      <c r="DM67" s="235"/>
      <c r="DN67" s="235"/>
      <c r="DO67" s="235"/>
      <c r="DP67" s="235"/>
      <c r="DQ67" s="235"/>
      <c r="DR67" s="235"/>
      <c r="DS67" s="235"/>
      <c r="DT67" s="235"/>
      <c r="DU67" s="235"/>
      <c r="DV67" s="235"/>
      <c r="DW67" s="235"/>
      <c r="DX67" s="235"/>
      <c r="DY67" s="235"/>
      <c r="DZ67" s="235"/>
      <c r="EA67" s="235"/>
      <c r="EB67" s="235"/>
      <c r="EC67" s="235"/>
      <c r="ED67" s="235"/>
      <c r="EE67" s="235"/>
      <c r="EF67" s="235"/>
      <c r="EG67" s="235"/>
      <c r="EH67" s="235"/>
      <c r="EI67" s="235"/>
      <c r="EJ67" s="235"/>
      <c r="EK67" s="235"/>
      <c r="EL67" s="235"/>
      <c r="EM67" s="235"/>
      <c r="EN67" s="235"/>
      <c r="EO67" s="235"/>
      <c r="EP67" s="235"/>
      <c r="EQ67" s="235"/>
      <c r="ER67" s="235"/>
      <c r="ES67" s="235"/>
      <c r="ET67" s="235"/>
      <c r="EU67" s="235"/>
      <c r="EV67" s="235"/>
      <c r="EW67" s="235"/>
      <c r="EX67" s="235"/>
      <c r="EY67" s="235"/>
      <c r="EZ67" s="235"/>
      <c r="FA67" s="235"/>
      <c r="FB67" s="235"/>
      <c r="FC67" s="235"/>
      <c r="FD67" s="235"/>
      <c r="FE67" s="235"/>
      <c r="FF67" s="235"/>
      <c r="FG67" s="235"/>
      <c r="FH67" s="235"/>
      <c r="FI67" s="235"/>
      <c r="FJ67" s="235"/>
      <c r="FK67" s="235"/>
      <c r="FL67" s="235"/>
      <c r="FM67" s="235"/>
      <c r="FN67" s="235"/>
      <c r="FO67" s="235"/>
      <c r="FP67" s="235"/>
      <c r="FQ67" s="235"/>
      <c r="FR67" s="235"/>
      <c r="FS67" s="235"/>
      <c r="FT67" s="235"/>
      <c r="FU67" s="235"/>
      <c r="FV67" s="235"/>
      <c r="FW67" s="235"/>
      <c r="FX67" s="235"/>
      <c r="FY67" s="235"/>
      <c r="FZ67" s="235"/>
      <c r="GA67" s="235"/>
      <c r="GB67" s="235"/>
      <c r="GC67" s="235"/>
      <c r="GD67" s="235"/>
      <c r="GE67" s="235"/>
      <c r="GF67" s="235"/>
      <c r="GG67" s="235"/>
      <c r="GH67" s="235"/>
      <c r="GI67" s="235"/>
      <c r="GJ67" s="235"/>
      <c r="GK67" s="235"/>
      <c r="GL67" s="235"/>
      <c r="GM67" s="235"/>
      <c r="GN67" s="235"/>
      <c r="GO67" s="235"/>
      <c r="GP67" s="235"/>
      <c r="GQ67" s="235"/>
      <c r="GR67" s="235"/>
      <c r="GS67" s="235"/>
      <c r="GT67" s="235"/>
      <c r="GU67" s="235"/>
      <c r="GV67" s="235"/>
      <c r="GW67" s="235"/>
      <c r="GX67" s="235"/>
      <c r="GY67" s="235"/>
      <c r="GZ67" s="235"/>
      <c r="HA67" s="235"/>
      <c r="HB67" s="235"/>
      <c r="HC67" s="235"/>
      <c r="HD67" s="235"/>
      <c r="HE67" s="235"/>
      <c r="HF67" s="235"/>
      <c r="HG67" s="235"/>
      <c r="HH67" s="235"/>
      <c r="HI67" s="235"/>
      <c r="HJ67" s="235"/>
      <c r="HK67" s="235"/>
      <c r="HL67" s="235"/>
      <c r="HM67" s="235"/>
      <c r="HN67" s="235"/>
      <c r="HO67" s="235"/>
      <c r="HP67" s="235"/>
      <c r="HQ67" s="235"/>
      <c r="HR67" s="235"/>
      <c r="HS67" s="235"/>
      <c r="HT67" s="235"/>
      <c r="HU67" s="235"/>
      <c r="HV67" s="235"/>
      <c r="HW67" s="235"/>
      <c r="HX67" s="235"/>
      <c r="HY67" s="235"/>
      <c r="HZ67" s="235"/>
      <c r="IA67" s="235"/>
      <c r="IB67" s="235"/>
      <c r="IC67" s="235"/>
      <c r="ID67" s="235"/>
      <c r="IE67" s="235"/>
      <c r="IF67" s="235"/>
    </row>
    <row r="68" spans="1:240" s="234" customFormat="1" x14ac:dyDescent="0.3">
      <c r="A68" s="241"/>
      <c r="B68" s="240"/>
      <c r="C68" s="240"/>
      <c r="D68" s="239"/>
      <c r="E68" s="238"/>
      <c r="F68" s="238"/>
      <c r="G68" s="237"/>
      <c r="H68" s="237"/>
      <c r="I68" s="237"/>
      <c r="J68" s="237"/>
      <c r="K68" s="237"/>
      <c r="L68" s="237"/>
      <c r="M68" s="237"/>
      <c r="N68" s="237"/>
      <c r="O68" s="237"/>
      <c r="P68" s="237"/>
      <c r="Q68" s="237"/>
      <c r="R68" s="237"/>
      <c r="S68" s="237"/>
      <c r="T68" s="236"/>
      <c r="U68" s="235"/>
      <c r="V68" s="235"/>
      <c r="W68" s="235"/>
      <c r="X68" s="235"/>
      <c r="Y68" s="235"/>
      <c r="Z68" s="235"/>
      <c r="AA68" s="235"/>
      <c r="AB68" s="235"/>
      <c r="AC68" s="235"/>
      <c r="AD68" s="235"/>
      <c r="AE68" s="235"/>
      <c r="AF68" s="235"/>
      <c r="AG68" s="235"/>
      <c r="AH68" s="235"/>
      <c r="AI68" s="235"/>
      <c r="AJ68" s="235"/>
      <c r="AK68" s="235"/>
      <c r="AL68" s="235"/>
      <c r="AM68" s="235"/>
      <c r="AN68" s="235"/>
      <c r="AO68" s="235"/>
      <c r="AP68" s="235"/>
      <c r="AQ68" s="235"/>
      <c r="AR68" s="235"/>
      <c r="AS68" s="235"/>
      <c r="AT68" s="235"/>
      <c r="AU68" s="235"/>
      <c r="AV68" s="235"/>
      <c r="AW68" s="235"/>
      <c r="AX68" s="235"/>
      <c r="AY68" s="235"/>
      <c r="AZ68" s="235"/>
      <c r="BA68" s="235"/>
      <c r="BB68" s="235"/>
      <c r="BC68" s="235"/>
      <c r="BD68" s="235"/>
      <c r="BE68" s="235"/>
      <c r="BF68" s="235"/>
      <c r="BG68" s="235"/>
      <c r="BH68" s="235"/>
      <c r="BI68" s="235"/>
      <c r="BJ68" s="235"/>
      <c r="BK68" s="235"/>
      <c r="BL68" s="235"/>
      <c r="BM68" s="235"/>
      <c r="BN68" s="235"/>
      <c r="BO68" s="235"/>
      <c r="BP68" s="235"/>
      <c r="BQ68" s="235"/>
      <c r="BR68" s="235"/>
      <c r="BS68" s="235"/>
      <c r="BT68" s="235"/>
      <c r="BU68" s="235"/>
      <c r="BV68" s="235"/>
      <c r="BW68" s="235"/>
      <c r="BX68" s="235"/>
      <c r="BY68" s="235"/>
      <c r="BZ68" s="235"/>
      <c r="CA68" s="235"/>
      <c r="CB68" s="235"/>
      <c r="CC68" s="235"/>
      <c r="CD68" s="235"/>
      <c r="CE68" s="235"/>
      <c r="CF68" s="235"/>
      <c r="CG68" s="235"/>
      <c r="CH68" s="235"/>
      <c r="CI68" s="235"/>
      <c r="CJ68" s="235"/>
      <c r="CK68" s="235"/>
      <c r="CL68" s="235"/>
      <c r="CM68" s="235"/>
      <c r="CN68" s="235"/>
      <c r="CO68" s="235"/>
      <c r="CP68" s="235"/>
      <c r="CQ68" s="235"/>
      <c r="CR68" s="235"/>
      <c r="CS68" s="235"/>
      <c r="CT68" s="235"/>
      <c r="CU68" s="235"/>
      <c r="CV68" s="235"/>
      <c r="CW68" s="235"/>
      <c r="CX68" s="235"/>
      <c r="CY68" s="235"/>
      <c r="CZ68" s="235"/>
      <c r="DA68" s="235"/>
      <c r="DB68" s="235"/>
      <c r="DC68" s="235"/>
      <c r="DD68" s="235"/>
      <c r="DE68" s="235"/>
      <c r="DF68" s="235"/>
      <c r="DG68" s="235"/>
      <c r="DH68" s="235"/>
      <c r="DI68" s="235"/>
      <c r="DJ68" s="235"/>
      <c r="DK68" s="235"/>
      <c r="DL68" s="235"/>
      <c r="DM68" s="235"/>
      <c r="DN68" s="235"/>
      <c r="DO68" s="235"/>
      <c r="DP68" s="235"/>
      <c r="DQ68" s="235"/>
      <c r="DR68" s="235"/>
      <c r="DS68" s="235"/>
      <c r="DT68" s="235"/>
      <c r="DU68" s="235"/>
      <c r="DV68" s="235"/>
      <c r="DW68" s="235"/>
      <c r="DX68" s="235"/>
      <c r="DY68" s="235"/>
      <c r="DZ68" s="235"/>
      <c r="EA68" s="235"/>
      <c r="EB68" s="235"/>
      <c r="EC68" s="235"/>
      <c r="ED68" s="235"/>
      <c r="EE68" s="235"/>
      <c r="EF68" s="235"/>
      <c r="EG68" s="235"/>
      <c r="EH68" s="235"/>
      <c r="EI68" s="235"/>
      <c r="EJ68" s="235"/>
      <c r="EK68" s="235"/>
      <c r="EL68" s="235"/>
      <c r="EM68" s="235"/>
      <c r="EN68" s="235"/>
      <c r="EO68" s="235"/>
      <c r="EP68" s="235"/>
      <c r="EQ68" s="235"/>
      <c r="ER68" s="235"/>
      <c r="ES68" s="235"/>
      <c r="ET68" s="235"/>
      <c r="EU68" s="235"/>
      <c r="EV68" s="235"/>
      <c r="EW68" s="235"/>
      <c r="EX68" s="235"/>
      <c r="EY68" s="235"/>
      <c r="EZ68" s="235"/>
      <c r="FA68" s="235"/>
      <c r="FB68" s="235"/>
      <c r="FC68" s="235"/>
      <c r="FD68" s="235"/>
      <c r="FE68" s="235"/>
      <c r="FF68" s="235"/>
      <c r="FG68" s="235"/>
      <c r="FH68" s="235"/>
      <c r="FI68" s="235"/>
      <c r="FJ68" s="235"/>
      <c r="FK68" s="235"/>
      <c r="FL68" s="235"/>
      <c r="FM68" s="235"/>
      <c r="FN68" s="235"/>
      <c r="FO68" s="235"/>
      <c r="FP68" s="235"/>
      <c r="FQ68" s="235"/>
      <c r="FR68" s="235"/>
      <c r="FS68" s="235"/>
      <c r="FT68" s="235"/>
      <c r="FU68" s="235"/>
      <c r="FV68" s="235"/>
      <c r="FW68" s="235"/>
      <c r="FX68" s="235"/>
      <c r="FY68" s="235"/>
      <c r="FZ68" s="235"/>
      <c r="GA68" s="235"/>
      <c r="GB68" s="235"/>
      <c r="GC68" s="235"/>
      <c r="GD68" s="235"/>
      <c r="GE68" s="235"/>
      <c r="GF68" s="235"/>
      <c r="GG68" s="235"/>
      <c r="GH68" s="235"/>
      <c r="GI68" s="235"/>
      <c r="GJ68" s="235"/>
      <c r="GK68" s="235"/>
      <c r="GL68" s="235"/>
      <c r="GM68" s="235"/>
      <c r="GN68" s="235"/>
      <c r="GO68" s="235"/>
      <c r="GP68" s="235"/>
      <c r="GQ68" s="235"/>
      <c r="GR68" s="235"/>
      <c r="GS68" s="235"/>
      <c r="GT68" s="235"/>
      <c r="GU68" s="235"/>
      <c r="GV68" s="235"/>
      <c r="GW68" s="235"/>
      <c r="GX68" s="235"/>
      <c r="GY68" s="235"/>
      <c r="GZ68" s="235"/>
      <c r="HA68" s="235"/>
      <c r="HB68" s="235"/>
      <c r="HC68" s="235"/>
      <c r="HD68" s="235"/>
      <c r="HE68" s="235"/>
      <c r="HF68" s="235"/>
      <c r="HG68" s="235"/>
      <c r="HH68" s="235"/>
      <c r="HI68" s="235"/>
      <c r="HJ68" s="235"/>
      <c r="HK68" s="235"/>
      <c r="HL68" s="235"/>
      <c r="HM68" s="235"/>
      <c r="HN68" s="235"/>
      <c r="HO68" s="235"/>
      <c r="HP68" s="235"/>
      <c r="HQ68" s="235"/>
      <c r="HR68" s="235"/>
      <c r="HS68" s="235"/>
      <c r="HT68" s="235"/>
      <c r="HU68" s="235"/>
      <c r="HV68" s="235"/>
      <c r="HW68" s="235"/>
      <c r="HX68" s="235"/>
      <c r="HY68" s="235"/>
      <c r="HZ68" s="235"/>
      <c r="IA68" s="235"/>
      <c r="IB68" s="235"/>
      <c r="IC68" s="235"/>
      <c r="ID68" s="235"/>
      <c r="IE68" s="235"/>
      <c r="IF68" s="235"/>
    </row>
    <row r="69" spans="1:240" s="234" customFormat="1" x14ac:dyDescent="0.3">
      <c r="A69" s="241"/>
      <c r="B69" s="240"/>
      <c r="C69" s="240"/>
      <c r="D69" s="239"/>
      <c r="E69" s="238"/>
      <c r="F69" s="242"/>
      <c r="G69" s="237"/>
      <c r="H69" s="237"/>
      <c r="I69" s="237"/>
      <c r="J69" s="237"/>
      <c r="K69" s="237"/>
      <c r="L69" s="237"/>
      <c r="M69" s="237"/>
      <c r="N69" s="237"/>
      <c r="O69" s="237"/>
      <c r="P69" s="237"/>
      <c r="Q69" s="237"/>
      <c r="R69" s="237"/>
      <c r="S69" s="237"/>
      <c r="T69" s="236"/>
      <c r="U69" s="235"/>
      <c r="V69" s="235"/>
      <c r="W69" s="235"/>
      <c r="X69" s="235"/>
      <c r="Y69" s="235"/>
      <c r="Z69" s="235"/>
      <c r="AA69" s="235"/>
      <c r="AB69" s="235"/>
      <c r="AC69" s="235"/>
      <c r="AD69" s="235"/>
      <c r="AE69" s="235"/>
      <c r="AF69" s="235"/>
      <c r="AG69" s="235"/>
      <c r="AH69" s="235"/>
      <c r="AI69" s="235"/>
      <c r="AJ69" s="235"/>
      <c r="AK69" s="235"/>
      <c r="AL69" s="235"/>
      <c r="AM69" s="235"/>
      <c r="AN69" s="235"/>
      <c r="AO69" s="235"/>
      <c r="AP69" s="235"/>
      <c r="AQ69" s="235"/>
      <c r="AR69" s="235"/>
      <c r="AS69" s="235"/>
      <c r="AT69" s="235"/>
      <c r="AU69" s="235"/>
      <c r="AV69" s="235"/>
      <c r="AW69" s="235"/>
      <c r="AX69" s="235"/>
      <c r="AY69" s="235"/>
      <c r="AZ69" s="235"/>
      <c r="BA69" s="235"/>
      <c r="BB69" s="235"/>
      <c r="BC69" s="235"/>
      <c r="BD69" s="235"/>
      <c r="BE69" s="235"/>
      <c r="BF69" s="235"/>
      <c r="BG69" s="235"/>
      <c r="BH69" s="235"/>
      <c r="BI69" s="235"/>
      <c r="BJ69" s="235"/>
      <c r="BK69" s="235"/>
      <c r="BL69" s="235"/>
      <c r="BM69" s="235"/>
      <c r="BN69" s="235"/>
      <c r="BO69" s="235"/>
      <c r="BP69" s="235"/>
      <c r="BQ69" s="235"/>
      <c r="BR69" s="235"/>
      <c r="BS69" s="235"/>
      <c r="BT69" s="235"/>
      <c r="BU69" s="235"/>
      <c r="BV69" s="235"/>
      <c r="BW69" s="235"/>
      <c r="BX69" s="235"/>
      <c r="BY69" s="235"/>
      <c r="BZ69" s="235"/>
      <c r="CA69" s="235"/>
      <c r="CB69" s="235"/>
      <c r="CC69" s="235"/>
      <c r="CD69" s="235"/>
      <c r="CE69" s="235"/>
      <c r="CF69" s="235"/>
      <c r="CG69" s="235"/>
      <c r="CH69" s="235"/>
      <c r="CI69" s="235"/>
      <c r="CJ69" s="235"/>
      <c r="CK69" s="235"/>
      <c r="CL69" s="235"/>
      <c r="CM69" s="235"/>
      <c r="CN69" s="235"/>
      <c r="CO69" s="235"/>
      <c r="CP69" s="235"/>
      <c r="CQ69" s="235"/>
      <c r="CR69" s="235"/>
      <c r="CS69" s="235"/>
      <c r="CT69" s="235"/>
      <c r="CU69" s="235"/>
      <c r="CV69" s="235"/>
      <c r="CW69" s="235"/>
      <c r="CX69" s="235"/>
      <c r="CY69" s="235"/>
      <c r="CZ69" s="235"/>
      <c r="DA69" s="235"/>
      <c r="DB69" s="235"/>
      <c r="DC69" s="235"/>
      <c r="DD69" s="235"/>
      <c r="DE69" s="235"/>
      <c r="DF69" s="235"/>
      <c r="DG69" s="235"/>
      <c r="DH69" s="235"/>
      <c r="DI69" s="235"/>
      <c r="DJ69" s="235"/>
      <c r="DK69" s="235"/>
      <c r="DL69" s="235"/>
      <c r="DM69" s="235"/>
      <c r="DN69" s="235"/>
      <c r="DO69" s="235"/>
      <c r="DP69" s="235"/>
      <c r="DQ69" s="235"/>
      <c r="DR69" s="235"/>
      <c r="DS69" s="235"/>
      <c r="DT69" s="235"/>
      <c r="DU69" s="235"/>
      <c r="DV69" s="235"/>
      <c r="DW69" s="235"/>
      <c r="DX69" s="235"/>
      <c r="DY69" s="235"/>
      <c r="DZ69" s="235"/>
      <c r="EA69" s="235"/>
      <c r="EB69" s="235"/>
      <c r="EC69" s="235"/>
      <c r="ED69" s="235"/>
      <c r="EE69" s="235"/>
      <c r="EF69" s="235"/>
      <c r="EG69" s="235"/>
      <c r="EH69" s="235"/>
      <c r="EI69" s="235"/>
      <c r="EJ69" s="235"/>
      <c r="EK69" s="235"/>
      <c r="EL69" s="235"/>
      <c r="EM69" s="235"/>
      <c r="EN69" s="235"/>
      <c r="EO69" s="235"/>
      <c r="EP69" s="235"/>
      <c r="EQ69" s="235"/>
      <c r="ER69" s="235"/>
      <c r="ES69" s="235"/>
      <c r="ET69" s="235"/>
      <c r="EU69" s="235"/>
      <c r="EV69" s="235"/>
      <c r="EW69" s="235"/>
      <c r="EX69" s="235"/>
      <c r="EY69" s="235"/>
      <c r="EZ69" s="235"/>
      <c r="FA69" s="235"/>
      <c r="FB69" s="235"/>
      <c r="FC69" s="235"/>
      <c r="FD69" s="235"/>
      <c r="FE69" s="235"/>
      <c r="FF69" s="235"/>
      <c r="FG69" s="235"/>
      <c r="FH69" s="235"/>
      <c r="FI69" s="235"/>
      <c r="FJ69" s="235"/>
      <c r="FK69" s="235"/>
      <c r="FL69" s="235"/>
      <c r="FM69" s="235"/>
      <c r="FN69" s="235"/>
      <c r="FO69" s="235"/>
      <c r="FP69" s="235"/>
      <c r="FQ69" s="235"/>
      <c r="FR69" s="235"/>
      <c r="FS69" s="235"/>
      <c r="FT69" s="235"/>
      <c r="FU69" s="235"/>
      <c r="FV69" s="235"/>
      <c r="FW69" s="235"/>
      <c r="FX69" s="235"/>
      <c r="FY69" s="235"/>
      <c r="FZ69" s="235"/>
      <c r="GA69" s="235"/>
      <c r="GB69" s="235"/>
      <c r="GC69" s="235"/>
      <c r="GD69" s="235"/>
      <c r="GE69" s="235"/>
      <c r="GF69" s="235"/>
      <c r="GG69" s="235"/>
      <c r="GH69" s="235"/>
      <c r="GI69" s="235"/>
      <c r="GJ69" s="235"/>
      <c r="GK69" s="235"/>
      <c r="GL69" s="235"/>
      <c r="GM69" s="235"/>
      <c r="GN69" s="235"/>
      <c r="GO69" s="235"/>
      <c r="GP69" s="235"/>
      <c r="GQ69" s="235"/>
      <c r="GR69" s="235"/>
      <c r="GS69" s="235"/>
      <c r="GT69" s="235"/>
      <c r="GU69" s="235"/>
      <c r="GV69" s="235"/>
      <c r="GW69" s="235"/>
      <c r="GX69" s="235"/>
      <c r="GY69" s="235"/>
      <c r="GZ69" s="235"/>
      <c r="HA69" s="235"/>
      <c r="HB69" s="235"/>
      <c r="HC69" s="235"/>
      <c r="HD69" s="235"/>
      <c r="HE69" s="235"/>
      <c r="HF69" s="235"/>
      <c r="HG69" s="235"/>
      <c r="HH69" s="235"/>
      <c r="HI69" s="235"/>
      <c r="HJ69" s="235"/>
      <c r="HK69" s="235"/>
      <c r="HL69" s="235"/>
      <c r="HM69" s="235"/>
      <c r="HN69" s="235"/>
      <c r="HO69" s="235"/>
      <c r="HP69" s="235"/>
      <c r="HQ69" s="235"/>
      <c r="HR69" s="235"/>
      <c r="HS69" s="235"/>
      <c r="HT69" s="235"/>
      <c r="HU69" s="235"/>
      <c r="HV69" s="235"/>
      <c r="HW69" s="235"/>
      <c r="HX69" s="235"/>
      <c r="HY69" s="235"/>
      <c r="HZ69" s="235"/>
      <c r="IA69" s="235"/>
      <c r="IB69" s="235"/>
      <c r="IC69" s="235"/>
      <c r="ID69" s="235"/>
      <c r="IE69" s="235"/>
      <c r="IF69" s="235"/>
    </row>
    <row r="70" spans="1:240" s="234" customFormat="1" x14ac:dyDescent="0.3">
      <c r="A70" s="241"/>
      <c r="B70" s="240"/>
      <c r="C70" s="240"/>
      <c r="D70" s="239"/>
      <c r="E70" s="238"/>
      <c r="F70" s="238"/>
      <c r="G70" s="237"/>
      <c r="H70" s="237"/>
      <c r="I70" s="237"/>
      <c r="J70" s="237"/>
      <c r="K70" s="237"/>
      <c r="L70" s="237"/>
      <c r="M70" s="237"/>
      <c r="N70" s="237"/>
      <c r="O70" s="237"/>
      <c r="P70" s="237"/>
      <c r="Q70" s="237"/>
      <c r="R70" s="237"/>
      <c r="S70" s="237"/>
      <c r="T70" s="236"/>
      <c r="U70" s="235"/>
      <c r="V70" s="235"/>
      <c r="W70" s="235"/>
      <c r="X70" s="235"/>
      <c r="Y70" s="235"/>
      <c r="Z70" s="235"/>
      <c r="AA70" s="235"/>
      <c r="AB70" s="235"/>
      <c r="AC70" s="235"/>
      <c r="AD70" s="235"/>
      <c r="AE70" s="235"/>
      <c r="AF70" s="235"/>
      <c r="AG70" s="235"/>
      <c r="AH70" s="235"/>
      <c r="AI70" s="235"/>
      <c r="AJ70" s="235"/>
      <c r="AK70" s="235"/>
      <c r="AL70" s="235"/>
      <c r="AM70" s="235"/>
      <c r="AN70" s="235"/>
      <c r="AO70" s="235"/>
      <c r="AP70" s="235"/>
      <c r="AQ70" s="235"/>
      <c r="AR70" s="235"/>
      <c r="AS70" s="235"/>
      <c r="AT70" s="235"/>
      <c r="AU70" s="235"/>
      <c r="AV70" s="235"/>
      <c r="AW70" s="235"/>
      <c r="AX70" s="235"/>
      <c r="AY70" s="235"/>
      <c r="AZ70" s="235"/>
      <c r="BA70" s="235"/>
      <c r="BB70" s="235"/>
      <c r="BC70" s="235"/>
      <c r="BD70" s="235"/>
      <c r="BE70" s="235"/>
      <c r="BF70" s="235"/>
      <c r="BG70" s="235"/>
      <c r="BH70" s="235"/>
      <c r="BI70" s="235"/>
      <c r="BJ70" s="235"/>
      <c r="BK70" s="235"/>
      <c r="BL70" s="235"/>
      <c r="BM70" s="235"/>
      <c r="BN70" s="235"/>
      <c r="BO70" s="235"/>
      <c r="BP70" s="235"/>
      <c r="BQ70" s="235"/>
      <c r="BR70" s="235"/>
      <c r="BS70" s="235"/>
      <c r="BT70" s="235"/>
      <c r="BU70" s="235"/>
      <c r="BV70" s="235"/>
      <c r="BW70" s="235"/>
      <c r="BX70" s="235"/>
      <c r="BY70" s="235"/>
      <c r="BZ70" s="235"/>
      <c r="CA70" s="235"/>
      <c r="CB70" s="235"/>
      <c r="CC70" s="235"/>
      <c r="CD70" s="235"/>
      <c r="CE70" s="235"/>
      <c r="CF70" s="235"/>
      <c r="CG70" s="235"/>
      <c r="CH70" s="235"/>
      <c r="CI70" s="235"/>
      <c r="CJ70" s="235"/>
      <c r="CK70" s="235"/>
      <c r="CL70" s="235"/>
      <c r="CM70" s="235"/>
      <c r="CN70" s="235"/>
      <c r="CO70" s="235"/>
      <c r="CP70" s="235"/>
      <c r="CQ70" s="235"/>
      <c r="CR70" s="235"/>
      <c r="CS70" s="235"/>
      <c r="CT70" s="235"/>
      <c r="CU70" s="235"/>
      <c r="CV70" s="235"/>
      <c r="CW70" s="235"/>
      <c r="CX70" s="235"/>
      <c r="CY70" s="235"/>
      <c r="CZ70" s="235"/>
      <c r="DA70" s="235"/>
      <c r="DB70" s="235"/>
      <c r="DC70" s="235"/>
      <c r="DD70" s="235"/>
      <c r="DE70" s="235"/>
      <c r="DF70" s="235"/>
      <c r="DG70" s="235"/>
      <c r="DH70" s="235"/>
      <c r="DI70" s="235"/>
      <c r="DJ70" s="235"/>
      <c r="DK70" s="235"/>
      <c r="DL70" s="235"/>
      <c r="DM70" s="235"/>
      <c r="DN70" s="235"/>
      <c r="DO70" s="235"/>
      <c r="DP70" s="235"/>
      <c r="DQ70" s="235"/>
      <c r="DR70" s="235"/>
      <c r="DS70" s="235"/>
      <c r="DT70" s="235"/>
      <c r="DU70" s="235"/>
      <c r="DV70" s="235"/>
      <c r="DW70" s="235"/>
      <c r="DX70" s="235"/>
      <c r="DY70" s="235"/>
      <c r="DZ70" s="235"/>
      <c r="EA70" s="235"/>
      <c r="EB70" s="235"/>
      <c r="EC70" s="235"/>
      <c r="ED70" s="235"/>
      <c r="EE70" s="235"/>
      <c r="EF70" s="235"/>
      <c r="EG70" s="235"/>
      <c r="EH70" s="235"/>
      <c r="EI70" s="235"/>
      <c r="EJ70" s="235"/>
      <c r="EK70" s="235"/>
      <c r="EL70" s="235"/>
      <c r="EM70" s="235"/>
      <c r="EN70" s="235"/>
      <c r="EO70" s="235"/>
      <c r="EP70" s="235"/>
      <c r="EQ70" s="235"/>
      <c r="ER70" s="235"/>
      <c r="ES70" s="235"/>
      <c r="ET70" s="235"/>
      <c r="EU70" s="235"/>
      <c r="EV70" s="235"/>
      <c r="EW70" s="235"/>
      <c r="EX70" s="235"/>
      <c r="EY70" s="235"/>
      <c r="EZ70" s="235"/>
      <c r="FA70" s="235"/>
      <c r="FB70" s="235"/>
      <c r="FC70" s="235"/>
      <c r="FD70" s="235"/>
      <c r="FE70" s="235"/>
      <c r="FF70" s="235"/>
      <c r="FG70" s="235"/>
      <c r="FH70" s="235"/>
      <c r="FI70" s="235"/>
      <c r="FJ70" s="235"/>
      <c r="FK70" s="235"/>
      <c r="FL70" s="235"/>
      <c r="FM70" s="235"/>
      <c r="FN70" s="235"/>
      <c r="FO70" s="235"/>
      <c r="FP70" s="235"/>
      <c r="FQ70" s="235"/>
      <c r="FR70" s="235"/>
      <c r="FS70" s="235"/>
      <c r="FT70" s="235"/>
      <c r="FU70" s="235"/>
      <c r="FV70" s="235"/>
      <c r="FW70" s="235"/>
      <c r="FX70" s="235"/>
      <c r="FY70" s="235"/>
      <c r="FZ70" s="235"/>
      <c r="GA70" s="235"/>
      <c r="GB70" s="235"/>
      <c r="GC70" s="235"/>
      <c r="GD70" s="235"/>
      <c r="GE70" s="235"/>
      <c r="GF70" s="235"/>
      <c r="GG70" s="235"/>
      <c r="GH70" s="235"/>
      <c r="GI70" s="235"/>
      <c r="GJ70" s="235"/>
      <c r="GK70" s="235"/>
      <c r="GL70" s="235"/>
      <c r="GM70" s="235"/>
      <c r="GN70" s="235"/>
      <c r="GO70" s="235"/>
      <c r="GP70" s="235"/>
      <c r="GQ70" s="235"/>
      <c r="GR70" s="235"/>
      <c r="GS70" s="235"/>
      <c r="GT70" s="235"/>
      <c r="GU70" s="235"/>
      <c r="GV70" s="235"/>
      <c r="GW70" s="235"/>
      <c r="GX70" s="235"/>
      <c r="GY70" s="235"/>
      <c r="GZ70" s="235"/>
      <c r="HA70" s="235"/>
      <c r="HB70" s="235"/>
      <c r="HC70" s="235"/>
      <c r="HD70" s="235"/>
      <c r="HE70" s="235"/>
      <c r="HF70" s="235"/>
      <c r="HG70" s="235"/>
      <c r="HH70" s="235"/>
      <c r="HI70" s="235"/>
      <c r="HJ70" s="235"/>
      <c r="HK70" s="235"/>
      <c r="HL70" s="235"/>
      <c r="HM70" s="235"/>
      <c r="HN70" s="235"/>
      <c r="HO70" s="235"/>
      <c r="HP70" s="235"/>
      <c r="HQ70" s="235"/>
      <c r="HR70" s="235"/>
      <c r="HS70" s="235"/>
      <c r="HT70" s="235"/>
      <c r="HU70" s="235"/>
      <c r="HV70" s="235"/>
      <c r="HW70" s="235"/>
      <c r="HX70" s="235"/>
      <c r="HY70" s="235"/>
      <c r="HZ70" s="235"/>
      <c r="IA70" s="235"/>
      <c r="IB70" s="235"/>
      <c r="IC70" s="235"/>
      <c r="ID70" s="235"/>
      <c r="IE70" s="235"/>
      <c r="IF70" s="235"/>
    </row>
  </sheetData>
  <mergeCells count="6">
    <mergeCell ref="G6:S6"/>
    <mergeCell ref="B2:F2"/>
    <mergeCell ref="J2:S2"/>
    <mergeCell ref="B3:F3"/>
    <mergeCell ref="B4:F4"/>
    <mergeCell ref="B5:F5"/>
  </mergeCells>
  <pageMargins left="0.75" right="3.937007874015748E-2" top="0.71" bottom="0.36" header="0.17" footer="0.23622047244094491"/>
  <pageSetup paperSize="5" scale="78" orientation="landscape" r:id="rId1"/>
  <headerFooter alignWithMargins="0">
    <oddFooter>Página &amp;P de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IF52"/>
  <sheetViews>
    <sheetView topLeftCell="A7" workbookViewId="0">
      <selection activeCell="F22" sqref="F22"/>
    </sheetView>
  </sheetViews>
  <sheetFormatPr baseColWidth="10" defaultColWidth="11.42578125" defaultRowHeight="13.5" x14ac:dyDescent="0.3"/>
  <cols>
    <col min="1" max="1" width="5.5703125" style="224" customWidth="1"/>
    <col min="2" max="2" width="8" style="155" customWidth="1"/>
    <col min="3" max="3" width="44" style="155" customWidth="1"/>
    <col min="4" max="4" width="7.140625" style="233" hidden="1" customWidth="1"/>
    <col min="5" max="5" width="9.28515625" style="153" bestFit="1" customWidth="1"/>
    <col min="6" max="6" width="11.5703125" style="153" bestFit="1" customWidth="1"/>
    <col min="7" max="7" width="10.5703125" style="152" customWidth="1"/>
    <col min="8" max="8" width="9.85546875" style="152" bestFit="1" customWidth="1"/>
    <col min="9" max="9" width="10.7109375" style="152" customWidth="1"/>
    <col min="10" max="10" width="11.140625" style="152" bestFit="1" customWidth="1"/>
    <col min="11" max="11" width="9.7109375" style="152" customWidth="1"/>
    <col min="12" max="12" width="9.5703125" style="152" customWidth="1"/>
    <col min="13" max="13" width="10" style="152" customWidth="1"/>
    <col min="14" max="14" width="9.5703125" style="152" customWidth="1"/>
    <col min="15" max="15" width="10.28515625" style="152" customWidth="1"/>
    <col min="16" max="16" width="9.85546875" style="152" customWidth="1"/>
    <col min="17" max="17" width="9.42578125" style="152" customWidth="1"/>
    <col min="18" max="18" width="9" style="152" customWidth="1"/>
    <col min="19" max="19" width="12" style="152" customWidth="1"/>
    <col min="20" max="20" width="11.42578125" style="151"/>
    <col min="21" max="240" width="11.42578125" style="150"/>
    <col min="241" max="16384" width="11.42578125" style="149"/>
  </cols>
  <sheetData>
    <row r="1" spans="1:240" ht="14.25" thickBot="1" x14ac:dyDescent="0.35"/>
    <row r="2" spans="1:240" ht="19.899999999999999" customHeight="1" x14ac:dyDescent="0.35">
      <c r="A2" s="203"/>
      <c r="B2" s="416" t="str">
        <f>'[1]TOTAL GENERALCALEND.'!B2:G2</f>
        <v>INSTITUTO ELECTORAL Y DE PARTICIPACIÓN CIUDADANA DEL ESTADO DE JALISCO</v>
      </c>
      <c r="C2" s="417"/>
      <c r="D2" s="417"/>
      <c r="E2" s="417"/>
      <c r="F2" s="418"/>
      <c r="J2" s="426"/>
      <c r="K2" s="426"/>
      <c r="L2" s="426"/>
      <c r="M2" s="426"/>
      <c r="N2" s="426"/>
      <c r="O2" s="426"/>
      <c r="P2" s="426"/>
      <c r="Q2" s="426"/>
      <c r="R2" s="426"/>
      <c r="S2" s="426"/>
      <c r="T2" s="150"/>
      <c r="IF2" s="149"/>
    </row>
    <row r="3" spans="1:240" ht="12" customHeight="1" x14ac:dyDescent="0.35">
      <c r="A3" s="203"/>
      <c r="B3" s="419" t="s">
        <v>194</v>
      </c>
      <c r="C3" s="405"/>
      <c r="D3" s="405"/>
      <c r="E3" s="405"/>
      <c r="F3" s="420"/>
      <c r="T3" s="150"/>
      <c r="IF3" s="149"/>
    </row>
    <row r="4" spans="1:240" ht="18" x14ac:dyDescent="0.35">
      <c r="A4" s="203"/>
      <c r="B4" s="424" t="s">
        <v>192</v>
      </c>
      <c r="C4" s="408"/>
      <c r="D4" s="408"/>
      <c r="E4" s="408"/>
      <c r="F4" s="425"/>
      <c r="G4" s="151"/>
      <c r="I4" s="264"/>
      <c r="J4" s="257"/>
      <c r="L4" s="264"/>
      <c r="T4" s="150"/>
      <c r="IF4" s="149"/>
    </row>
    <row r="5" spans="1:240" ht="18.75" thickBot="1" x14ac:dyDescent="0.4">
      <c r="A5" s="203"/>
      <c r="B5" s="427" t="s">
        <v>92</v>
      </c>
      <c r="C5" s="428"/>
      <c r="D5" s="428"/>
      <c r="E5" s="428"/>
      <c r="F5" s="429"/>
      <c r="G5" s="151"/>
      <c r="T5" s="150"/>
      <c r="IF5" s="149"/>
    </row>
    <row r="6" spans="1:240" ht="15" x14ac:dyDescent="0.3">
      <c r="A6" s="149"/>
      <c r="B6" s="154"/>
      <c r="C6" s="149"/>
      <c r="D6" s="154"/>
      <c r="E6" s="149"/>
      <c r="F6" s="149"/>
      <c r="G6" s="413" t="s">
        <v>191</v>
      </c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5"/>
    </row>
    <row r="7" spans="1:240" ht="27" x14ac:dyDescent="0.3">
      <c r="B7" s="254" t="s">
        <v>213</v>
      </c>
      <c r="C7" s="254" t="s">
        <v>212</v>
      </c>
      <c r="D7" s="253" t="s">
        <v>188</v>
      </c>
      <c r="E7" s="252" t="s">
        <v>187</v>
      </c>
      <c r="F7" s="252" t="s">
        <v>186</v>
      </c>
      <c r="G7" s="251" t="s">
        <v>185</v>
      </c>
      <c r="H7" s="251" t="s">
        <v>184</v>
      </c>
      <c r="I7" s="251" t="s">
        <v>183</v>
      </c>
      <c r="J7" s="251" t="s">
        <v>182</v>
      </c>
      <c r="K7" s="251" t="s">
        <v>181</v>
      </c>
      <c r="L7" s="251" t="s">
        <v>180</v>
      </c>
      <c r="M7" s="251" t="s">
        <v>179</v>
      </c>
      <c r="N7" s="251" t="s">
        <v>178</v>
      </c>
      <c r="O7" s="251" t="s">
        <v>177</v>
      </c>
      <c r="P7" s="251" t="s">
        <v>176</v>
      </c>
      <c r="Q7" s="251" t="s">
        <v>175</v>
      </c>
      <c r="R7" s="251" t="s">
        <v>174</v>
      </c>
      <c r="S7" s="250" t="s">
        <v>173</v>
      </c>
    </row>
    <row r="8" spans="1:240" x14ac:dyDescent="0.3">
      <c r="B8" s="198"/>
      <c r="C8" s="198"/>
      <c r="D8" s="249"/>
      <c r="E8" s="196"/>
      <c r="F8" s="196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</row>
    <row r="9" spans="1:240" x14ac:dyDescent="0.3">
      <c r="B9" s="172">
        <v>2111</v>
      </c>
      <c r="C9" s="173"/>
      <c r="D9" s="220"/>
      <c r="E9" s="170"/>
      <c r="F9" s="170">
        <f>D9*E9</f>
        <v>0</v>
      </c>
      <c r="G9" s="247">
        <f>F9/12</f>
        <v>0</v>
      </c>
      <c r="H9" s="247">
        <f>G9</f>
        <v>0</v>
      </c>
      <c r="I9" s="247">
        <f>H9</f>
        <v>0</v>
      </c>
      <c r="J9" s="247">
        <f t="shared" ref="J9:R9" si="0">I9</f>
        <v>0</v>
      </c>
      <c r="K9" s="247">
        <f t="shared" si="0"/>
        <v>0</v>
      </c>
      <c r="L9" s="247">
        <f t="shared" si="0"/>
        <v>0</v>
      </c>
      <c r="M9" s="247">
        <f t="shared" si="0"/>
        <v>0</v>
      </c>
      <c r="N9" s="247">
        <f t="shared" si="0"/>
        <v>0</v>
      </c>
      <c r="O9" s="247">
        <f t="shared" si="0"/>
        <v>0</v>
      </c>
      <c r="P9" s="247">
        <f t="shared" si="0"/>
        <v>0</v>
      </c>
      <c r="Q9" s="247">
        <f t="shared" si="0"/>
        <v>0</v>
      </c>
      <c r="R9" s="247">
        <f t="shared" si="0"/>
        <v>0</v>
      </c>
      <c r="S9" s="219">
        <f t="shared" ref="S9:S17" si="1">SUM(G9:R9)</f>
        <v>0</v>
      </c>
    </row>
    <row r="10" spans="1:240" s="182" customFormat="1" ht="21" customHeight="1" thickBot="1" x14ac:dyDescent="0.35">
      <c r="A10" s="207"/>
      <c r="B10" s="193">
        <v>3831</v>
      </c>
      <c r="C10" s="221" t="s">
        <v>195</v>
      </c>
      <c r="D10" s="191"/>
      <c r="E10" s="191"/>
      <c r="F10" s="174">
        <f>SUM(F11:F41)</f>
        <v>517000</v>
      </c>
      <c r="G10" s="174">
        <f t="shared" ref="G10:R10" si="2">SUM(G11:G41)</f>
        <v>15000</v>
      </c>
      <c r="H10" s="174">
        <f t="shared" si="2"/>
        <v>48500</v>
      </c>
      <c r="I10" s="174">
        <f t="shared" si="2"/>
        <v>180000</v>
      </c>
      <c r="J10" s="174">
        <f t="shared" si="2"/>
        <v>23000</v>
      </c>
      <c r="K10" s="174">
        <f t="shared" si="2"/>
        <v>16000</v>
      </c>
      <c r="L10" s="174">
        <f t="shared" si="2"/>
        <v>0</v>
      </c>
      <c r="M10" s="174">
        <f t="shared" si="2"/>
        <v>23000</v>
      </c>
      <c r="N10" s="174">
        <f t="shared" si="2"/>
        <v>32500</v>
      </c>
      <c r="O10" s="174">
        <f t="shared" si="2"/>
        <v>70000</v>
      </c>
      <c r="P10" s="174">
        <f t="shared" si="2"/>
        <v>105000</v>
      </c>
      <c r="Q10" s="174">
        <f t="shared" si="2"/>
        <v>4000</v>
      </c>
      <c r="R10" s="174">
        <f t="shared" si="2"/>
        <v>0</v>
      </c>
      <c r="S10" s="174">
        <f t="shared" si="1"/>
        <v>517000</v>
      </c>
      <c r="T10" s="184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3"/>
      <c r="AO10" s="183"/>
      <c r="AP10" s="183"/>
      <c r="AQ10" s="183"/>
      <c r="AR10" s="183"/>
      <c r="AS10" s="183"/>
      <c r="AT10" s="183"/>
      <c r="AU10" s="183"/>
      <c r="AV10" s="183"/>
      <c r="AW10" s="183"/>
      <c r="AX10" s="183"/>
      <c r="AY10" s="183"/>
      <c r="AZ10" s="183"/>
      <c r="BA10" s="183"/>
      <c r="BB10" s="183"/>
      <c r="BC10" s="183"/>
      <c r="BD10" s="183"/>
      <c r="BE10" s="183"/>
      <c r="BF10" s="183"/>
      <c r="BG10" s="183"/>
      <c r="BH10" s="183"/>
      <c r="BI10" s="183"/>
      <c r="BJ10" s="183"/>
      <c r="BK10" s="183"/>
      <c r="BL10" s="183"/>
      <c r="BM10" s="183"/>
      <c r="BN10" s="183"/>
      <c r="BO10" s="183"/>
      <c r="BP10" s="183"/>
      <c r="BQ10" s="183"/>
      <c r="BR10" s="183"/>
      <c r="BS10" s="183"/>
      <c r="BT10" s="183"/>
      <c r="BU10" s="183"/>
      <c r="BV10" s="183"/>
      <c r="BW10" s="183"/>
      <c r="BX10" s="183"/>
      <c r="BY10" s="183"/>
      <c r="BZ10" s="183"/>
      <c r="CA10" s="183"/>
      <c r="CB10" s="183"/>
      <c r="CC10" s="183"/>
      <c r="CD10" s="183"/>
      <c r="CE10" s="183"/>
      <c r="CF10" s="183"/>
      <c r="CG10" s="183"/>
      <c r="CH10" s="183"/>
      <c r="CI10" s="183"/>
      <c r="CJ10" s="183"/>
      <c r="CK10" s="183"/>
      <c r="CL10" s="183"/>
      <c r="CM10" s="183"/>
      <c r="CN10" s="183"/>
      <c r="CO10" s="183"/>
      <c r="CP10" s="183"/>
      <c r="CQ10" s="183"/>
      <c r="CR10" s="183"/>
      <c r="CS10" s="183"/>
      <c r="CT10" s="183"/>
      <c r="CU10" s="183"/>
      <c r="CV10" s="183"/>
      <c r="CW10" s="183"/>
      <c r="CX10" s="183"/>
      <c r="CY10" s="183"/>
      <c r="CZ10" s="183"/>
      <c r="DA10" s="183"/>
      <c r="DB10" s="183"/>
      <c r="DC10" s="183"/>
      <c r="DD10" s="183"/>
      <c r="DE10" s="183"/>
      <c r="DF10" s="183"/>
      <c r="DG10" s="183"/>
      <c r="DH10" s="183"/>
      <c r="DI10" s="183"/>
      <c r="DJ10" s="183"/>
      <c r="DK10" s="183"/>
      <c r="DL10" s="183"/>
      <c r="DM10" s="183"/>
      <c r="DN10" s="183"/>
      <c r="DO10" s="183"/>
      <c r="DP10" s="183"/>
      <c r="DQ10" s="183"/>
      <c r="DR10" s="183"/>
      <c r="DS10" s="183"/>
      <c r="DT10" s="183"/>
      <c r="DU10" s="183"/>
      <c r="DV10" s="183"/>
      <c r="DW10" s="183"/>
      <c r="DX10" s="183"/>
      <c r="DY10" s="183"/>
      <c r="DZ10" s="183"/>
      <c r="EA10" s="183"/>
      <c r="EB10" s="183"/>
      <c r="EC10" s="183"/>
      <c r="ED10" s="183"/>
      <c r="EE10" s="183"/>
      <c r="EF10" s="183"/>
      <c r="EG10" s="183"/>
      <c r="EH10" s="183"/>
      <c r="EI10" s="183"/>
      <c r="EJ10" s="183"/>
      <c r="EK10" s="183"/>
      <c r="EL10" s="183"/>
      <c r="EM10" s="183"/>
      <c r="EN10" s="183"/>
      <c r="EO10" s="183"/>
      <c r="EP10" s="183"/>
      <c r="EQ10" s="183"/>
      <c r="ER10" s="183"/>
      <c r="ES10" s="183"/>
      <c r="ET10" s="183"/>
      <c r="EU10" s="183"/>
      <c r="EV10" s="183"/>
      <c r="EW10" s="183"/>
      <c r="EX10" s="183"/>
      <c r="EY10" s="183"/>
      <c r="EZ10" s="183"/>
      <c r="FA10" s="183"/>
      <c r="FB10" s="183"/>
      <c r="FC10" s="183"/>
      <c r="FD10" s="183"/>
      <c r="FE10" s="183"/>
      <c r="FF10" s="183"/>
      <c r="FG10" s="183"/>
      <c r="FH10" s="183"/>
      <c r="FI10" s="183"/>
      <c r="FJ10" s="183"/>
      <c r="FK10" s="183"/>
      <c r="FL10" s="183"/>
      <c r="FM10" s="183"/>
      <c r="FN10" s="183"/>
      <c r="FO10" s="183"/>
      <c r="FP10" s="183"/>
      <c r="FQ10" s="183"/>
      <c r="FR10" s="183"/>
      <c r="FS10" s="183"/>
      <c r="FT10" s="183"/>
      <c r="FU10" s="183"/>
      <c r="FV10" s="183"/>
      <c r="FW10" s="183"/>
      <c r="FX10" s="183"/>
      <c r="FY10" s="183"/>
      <c r="FZ10" s="183"/>
      <c r="GA10" s="183"/>
      <c r="GB10" s="183"/>
      <c r="GC10" s="183"/>
      <c r="GD10" s="183"/>
      <c r="GE10" s="183"/>
      <c r="GF10" s="183"/>
      <c r="GG10" s="183"/>
      <c r="GH10" s="183"/>
      <c r="GI10" s="183"/>
      <c r="GJ10" s="183"/>
      <c r="GK10" s="183"/>
      <c r="GL10" s="183"/>
      <c r="GM10" s="183"/>
      <c r="GN10" s="183"/>
      <c r="GO10" s="183"/>
      <c r="GP10" s="183"/>
      <c r="GQ10" s="183"/>
      <c r="GR10" s="183"/>
      <c r="GS10" s="183"/>
      <c r="GT10" s="183"/>
      <c r="GU10" s="183"/>
      <c r="GV10" s="183"/>
      <c r="GW10" s="183"/>
      <c r="GX10" s="183"/>
      <c r="GY10" s="183"/>
      <c r="GZ10" s="183"/>
      <c r="HA10" s="183"/>
      <c r="HB10" s="183"/>
      <c r="HC10" s="183"/>
      <c r="HD10" s="183"/>
      <c r="HE10" s="183"/>
      <c r="HF10" s="183"/>
      <c r="HG10" s="183"/>
      <c r="HH10" s="183"/>
      <c r="HI10" s="183"/>
      <c r="HJ10" s="183"/>
      <c r="HK10" s="183"/>
      <c r="HL10" s="183"/>
      <c r="HM10" s="183"/>
      <c r="HN10" s="183"/>
      <c r="HO10" s="183"/>
      <c r="HP10" s="183"/>
      <c r="HQ10" s="183"/>
      <c r="HR10" s="183"/>
      <c r="HS10" s="183"/>
      <c r="HT10" s="183"/>
      <c r="HU10" s="183"/>
      <c r="HV10" s="183"/>
      <c r="HW10" s="183"/>
      <c r="HX10" s="183"/>
      <c r="HY10" s="183"/>
      <c r="HZ10" s="183"/>
      <c r="IA10" s="183"/>
      <c r="IB10" s="183"/>
      <c r="IC10" s="183"/>
      <c r="ID10" s="183"/>
      <c r="IE10" s="183"/>
      <c r="IF10" s="183"/>
    </row>
    <row r="11" spans="1:240" x14ac:dyDescent="0.3">
      <c r="A11" s="248" t="s">
        <v>218</v>
      </c>
      <c r="B11" s="172">
        <v>3831</v>
      </c>
      <c r="C11" s="173" t="str">
        <f>+'[2]Costo Ciclo de Cine'!$G$18</f>
        <v xml:space="preserve">Derechos de exhibición y entrada gratuita </v>
      </c>
      <c r="D11" s="220">
        <v>1</v>
      </c>
      <c r="E11" s="170">
        <f>+'[2]Costo Ciclo de Cine'!$J$18</f>
        <v>60000</v>
      </c>
      <c r="F11" s="170">
        <f t="shared" ref="F11:F41" si="3">D11*E11</f>
        <v>60000</v>
      </c>
      <c r="G11" s="247">
        <v>0</v>
      </c>
      <c r="H11" s="247">
        <v>0</v>
      </c>
      <c r="I11" s="247">
        <v>0</v>
      </c>
      <c r="J11" s="247">
        <f t="shared" ref="J11:R26" si="4">I11</f>
        <v>0</v>
      </c>
      <c r="K11" s="247">
        <f t="shared" si="4"/>
        <v>0</v>
      </c>
      <c r="L11" s="247">
        <f t="shared" si="4"/>
        <v>0</v>
      </c>
      <c r="M11" s="247">
        <f t="shared" si="4"/>
        <v>0</v>
      </c>
      <c r="N11" s="247">
        <f t="shared" si="4"/>
        <v>0</v>
      </c>
      <c r="O11" s="247">
        <f>+F11</f>
        <v>60000</v>
      </c>
      <c r="P11" s="247">
        <v>0</v>
      </c>
      <c r="Q11" s="247">
        <f t="shared" si="4"/>
        <v>0</v>
      </c>
      <c r="R11" s="247">
        <f t="shared" si="4"/>
        <v>0</v>
      </c>
      <c r="S11" s="219">
        <f t="shared" si="1"/>
        <v>60000</v>
      </c>
      <c r="T11" s="151">
        <f>+F11-S11</f>
        <v>0</v>
      </c>
    </row>
    <row r="12" spans="1:240" x14ac:dyDescent="0.3">
      <c r="A12" s="248" t="s">
        <v>242</v>
      </c>
      <c r="B12" s="172">
        <v>3831</v>
      </c>
      <c r="C12" s="173" t="str">
        <f>+'[2]Costo Ciclo de Cine'!$G$19</f>
        <v xml:space="preserve">4 Lonas </v>
      </c>
      <c r="D12" s="220">
        <v>1</v>
      </c>
      <c r="E12" s="170">
        <f>+'[2]Costo Ciclo de Cine'!$J$19</f>
        <v>4000</v>
      </c>
      <c r="F12" s="170">
        <f t="shared" si="3"/>
        <v>4000</v>
      </c>
      <c r="G12" s="247">
        <v>0</v>
      </c>
      <c r="H12" s="247">
        <f t="shared" ref="H12:R41" si="5">G12</f>
        <v>0</v>
      </c>
      <c r="I12" s="247">
        <f t="shared" si="5"/>
        <v>0</v>
      </c>
      <c r="J12" s="247">
        <f t="shared" si="4"/>
        <v>0</v>
      </c>
      <c r="K12" s="247">
        <f t="shared" si="4"/>
        <v>0</v>
      </c>
      <c r="L12" s="247">
        <f t="shared" si="4"/>
        <v>0</v>
      </c>
      <c r="M12" s="247">
        <f t="shared" si="4"/>
        <v>0</v>
      </c>
      <c r="N12" s="247">
        <f t="shared" si="4"/>
        <v>0</v>
      </c>
      <c r="O12" s="247">
        <v>0</v>
      </c>
      <c r="P12" s="247">
        <f>+F12</f>
        <v>4000</v>
      </c>
      <c r="Q12" s="247">
        <v>0</v>
      </c>
      <c r="R12" s="247">
        <f t="shared" si="4"/>
        <v>0</v>
      </c>
      <c r="S12" s="219">
        <f t="shared" ref="S12" si="6">SUM(G12:R12)</f>
        <v>4000</v>
      </c>
      <c r="T12" s="151">
        <f t="shared" ref="T12:T41" si="7">+F12-S12</f>
        <v>0</v>
      </c>
    </row>
    <row r="13" spans="1:240" x14ac:dyDescent="0.3">
      <c r="A13" s="248" t="s">
        <v>242</v>
      </c>
      <c r="B13" s="172">
        <v>3831</v>
      </c>
      <c r="C13" s="173" t="str">
        <f>+'[2]Costo Ciclo de Cine'!$G$20</f>
        <v>8 Banners</v>
      </c>
      <c r="D13" s="220">
        <v>1</v>
      </c>
      <c r="E13" s="170">
        <f>+'[2]Costo Ciclo de Cine'!$J$20</f>
        <v>4000</v>
      </c>
      <c r="F13" s="170">
        <f t="shared" si="3"/>
        <v>4000</v>
      </c>
      <c r="G13" s="247">
        <v>0</v>
      </c>
      <c r="H13" s="247">
        <f t="shared" si="5"/>
        <v>0</v>
      </c>
      <c r="I13" s="247">
        <f t="shared" si="5"/>
        <v>0</v>
      </c>
      <c r="J13" s="247">
        <f t="shared" si="4"/>
        <v>0</v>
      </c>
      <c r="K13" s="247">
        <f t="shared" si="4"/>
        <v>0</v>
      </c>
      <c r="L13" s="247">
        <f t="shared" si="4"/>
        <v>0</v>
      </c>
      <c r="M13" s="247">
        <f t="shared" si="4"/>
        <v>0</v>
      </c>
      <c r="N13" s="247">
        <f t="shared" si="4"/>
        <v>0</v>
      </c>
      <c r="O13" s="247">
        <f t="shared" si="4"/>
        <v>0</v>
      </c>
      <c r="P13" s="247">
        <f>+F13</f>
        <v>4000</v>
      </c>
      <c r="Q13" s="247">
        <v>0</v>
      </c>
      <c r="R13" s="247">
        <v>0</v>
      </c>
      <c r="S13" s="219">
        <f t="shared" si="1"/>
        <v>4000</v>
      </c>
      <c r="T13" s="151">
        <f t="shared" si="7"/>
        <v>0</v>
      </c>
    </row>
    <row r="14" spans="1:240" x14ac:dyDescent="0.3">
      <c r="A14" s="248" t="s">
        <v>242</v>
      </c>
      <c r="B14" s="172">
        <v>3831</v>
      </c>
      <c r="C14" s="173" t="str">
        <f>+'[2]Costo Ciclo de Cine'!$G$21</f>
        <v>3,000 Volantes</v>
      </c>
      <c r="D14" s="220">
        <v>1</v>
      </c>
      <c r="E14" s="170">
        <f>+'[2]Costo Ciclo de Cine'!$J$21</f>
        <v>6000</v>
      </c>
      <c r="F14" s="170">
        <f t="shared" si="3"/>
        <v>6000</v>
      </c>
      <c r="G14" s="247">
        <v>0</v>
      </c>
      <c r="H14" s="247">
        <f t="shared" si="5"/>
        <v>0</v>
      </c>
      <c r="I14" s="247">
        <f t="shared" si="5"/>
        <v>0</v>
      </c>
      <c r="J14" s="247">
        <f t="shared" si="4"/>
        <v>0</v>
      </c>
      <c r="K14" s="247">
        <f t="shared" si="4"/>
        <v>0</v>
      </c>
      <c r="L14" s="247">
        <f t="shared" si="4"/>
        <v>0</v>
      </c>
      <c r="M14" s="247">
        <f t="shared" si="4"/>
        <v>0</v>
      </c>
      <c r="N14" s="247">
        <f t="shared" si="4"/>
        <v>0</v>
      </c>
      <c r="O14" s="247">
        <f>+F14</f>
        <v>6000</v>
      </c>
      <c r="P14" s="247">
        <v>0</v>
      </c>
      <c r="Q14" s="247">
        <v>0</v>
      </c>
      <c r="R14" s="247">
        <v>0</v>
      </c>
      <c r="S14" s="219">
        <f t="shared" ref="S14" si="8">SUM(G14:R14)</f>
        <v>6000</v>
      </c>
      <c r="T14" s="151">
        <f t="shared" si="7"/>
        <v>0</v>
      </c>
    </row>
    <row r="15" spans="1:240" x14ac:dyDescent="0.3">
      <c r="A15" s="248" t="s">
        <v>225</v>
      </c>
      <c r="B15" s="172">
        <v>3831</v>
      </c>
      <c r="C15" s="173" t="str">
        <f>+'[2]Costo Ciclo de Cine'!$G$22</f>
        <v>Pago de honorarios de comentaristas</v>
      </c>
      <c r="D15" s="220">
        <v>1</v>
      </c>
      <c r="E15" s="170">
        <f>+'[2]Costo Ciclo de Cine'!$J$22</f>
        <v>12000</v>
      </c>
      <c r="F15" s="170">
        <f t="shared" si="3"/>
        <v>12000</v>
      </c>
      <c r="G15" s="247">
        <v>0</v>
      </c>
      <c r="H15" s="247">
        <f t="shared" si="5"/>
        <v>0</v>
      </c>
      <c r="I15" s="247">
        <f t="shared" si="5"/>
        <v>0</v>
      </c>
      <c r="J15" s="247">
        <f t="shared" si="4"/>
        <v>0</v>
      </c>
      <c r="K15" s="247">
        <f t="shared" si="4"/>
        <v>0</v>
      </c>
      <c r="L15" s="247">
        <f t="shared" si="4"/>
        <v>0</v>
      </c>
      <c r="M15" s="247">
        <f t="shared" si="4"/>
        <v>0</v>
      </c>
      <c r="N15" s="247">
        <f t="shared" si="4"/>
        <v>0</v>
      </c>
      <c r="O15" s="247">
        <f t="shared" si="4"/>
        <v>0</v>
      </c>
      <c r="P15" s="247">
        <f>+F15</f>
        <v>12000</v>
      </c>
      <c r="Q15" s="247">
        <v>0</v>
      </c>
      <c r="R15" s="247">
        <f t="shared" si="4"/>
        <v>0</v>
      </c>
      <c r="S15" s="219">
        <f t="shared" si="1"/>
        <v>12000</v>
      </c>
      <c r="T15" s="151">
        <f t="shared" si="7"/>
        <v>0</v>
      </c>
    </row>
    <row r="16" spans="1:240" x14ac:dyDescent="0.3">
      <c r="A16" s="248" t="s">
        <v>241</v>
      </c>
      <c r="B16" s="172">
        <v>3831</v>
      </c>
      <c r="C16" s="173" t="str">
        <f>+'[2]Costo Ciclo de Cine'!$G$26</f>
        <v xml:space="preserve">Gasolina </v>
      </c>
      <c r="D16" s="220">
        <v>1</v>
      </c>
      <c r="E16" s="170">
        <f>+'[2]Costo Ciclo de Cine'!$J$26</f>
        <v>12000</v>
      </c>
      <c r="F16" s="170">
        <f t="shared" si="3"/>
        <v>12000</v>
      </c>
      <c r="G16" s="247">
        <v>0</v>
      </c>
      <c r="H16" s="247">
        <f t="shared" si="5"/>
        <v>0</v>
      </c>
      <c r="I16" s="247">
        <f t="shared" si="5"/>
        <v>0</v>
      </c>
      <c r="J16" s="247">
        <f t="shared" si="4"/>
        <v>0</v>
      </c>
      <c r="K16" s="247">
        <f t="shared" si="4"/>
        <v>0</v>
      </c>
      <c r="L16" s="247">
        <f t="shared" si="4"/>
        <v>0</v>
      </c>
      <c r="M16" s="247">
        <f t="shared" si="4"/>
        <v>0</v>
      </c>
      <c r="N16" s="247">
        <f t="shared" si="4"/>
        <v>0</v>
      </c>
      <c r="O16" s="247">
        <f>+F16/3</f>
        <v>4000</v>
      </c>
      <c r="P16" s="247">
        <f t="shared" si="4"/>
        <v>4000</v>
      </c>
      <c r="Q16" s="247">
        <f>+P16</f>
        <v>4000</v>
      </c>
      <c r="R16" s="247">
        <v>0</v>
      </c>
      <c r="S16" s="219">
        <f t="shared" ref="S16" si="9">SUM(G16:R16)</f>
        <v>12000</v>
      </c>
      <c r="T16" s="151">
        <f t="shared" si="7"/>
        <v>0</v>
      </c>
    </row>
    <row r="17" spans="1:20" x14ac:dyDescent="0.3">
      <c r="A17" s="248" t="s">
        <v>241</v>
      </c>
      <c r="B17" s="172">
        <v>3831</v>
      </c>
      <c r="C17" s="173" t="str">
        <f>+'[2]Costo Ciclo de Cine'!$G$27</f>
        <v>Insumos para evento de inauguración</v>
      </c>
      <c r="D17" s="220">
        <v>1</v>
      </c>
      <c r="E17" s="170">
        <f>+'[2]Costo Ciclo de Cine'!$J$27</f>
        <v>35000</v>
      </c>
      <c r="F17" s="170">
        <f t="shared" si="3"/>
        <v>35000</v>
      </c>
      <c r="G17" s="247">
        <v>0</v>
      </c>
      <c r="H17" s="247">
        <f t="shared" si="5"/>
        <v>0</v>
      </c>
      <c r="I17" s="247">
        <f t="shared" si="5"/>
        <v>0</v>
      </c>
      <c r="J17" s="247">
        <f t="shared" si="4"/>
        <v>0</v>
      </c>
      <c r="K17" s="247">
        <f t="shared" si="4"/>
        <v>0</v>
      </c>
      <c r="L17" s="247">
        <f t="shared" si="4"/>
        <v>0</v>
      </c>
      <c r="M17" s="247">
        <f t="shared" si="4"/>
        <v>0</v>
      </c>
      <c r="N17" s="247">
        <f t="shared" si="4"/>
        <v>0</v>
      </c>
      <c r="O17" s="247">
        <f t="shared" si="4"/>
        <v>0</v>
      </c>
      <c r="P17" s="247">
        <f>+F17</f>
        <v>35000</v>
      </c>
      <c r="Q17" s="247">
        <v>0</v>
      </c>
      <c r="R17" s="247">
        <v>0</v>
      </c>
      <c r="S17" s="219">
        <f t="shared" si="1"/>
        <v>35000</v>
      </c>
      <c r="T17" s="151">
        <f t="shared" si="7"/>
        <v>0</v>
      </c>
    </row>
    <row r="18" spans="1:20" x14ac:dyDescent="0.3">
      <c r="A18" s="248" t="s">
        <v>216</v>
      </c>
      <c r="B18" s="172">
        <v>3831</v>
      </c>
      <c r="C18" s="173" t="str">
        <f>+'[2]Costo Ciclo de Cine'!$G$28</f>
        <v>Honorarios</v>
      </c>
      <c r="D18" s="220">
        <v>1</v>
      </c>
      <c r="E18" s="170">
        <f>+'[2]Costo Ciclo de Cine'!$J$28</f>
        <v>10000</v>
      </c>
      <c r="F18" s="170">
        <f t="shared" si="3"/>
        <v>10000</v>
      </c>
      <c r="G18" s="247">
        <v>0</v>
      </c>
      <c r="H18" s="247">
        <f t="shared" si="5"/>
        <v>0</v>
      </c>
      <c r="I18" s="247">
        <f t="shared" si="5"/>
        <v>0</v>
      </c>
      <c r="J18" s="247">
        <f t="shared" si="4"/>
        <v>0</v>
      </c>
      <c r="K18" s="247">
        <f t="shared" si="4"/>
        <v>0</v>
      </c>
      <c r="L18" s="247">
        <f t="shared" si="4"/>
        <v>0</v>
      </c>
      <c r="M18" s="247">
        <f t="shared" si="4"/>
        <v>0</v>
      </c>
      <c r="N18" s="247">
        <f t="shared" si="4"/>
        <v>0</v>
      </c>
      <c r="O18" s="247">
        <f t="shared" si="4"/>
        <v>0</v>
      </c>
      <c r="P18" s="247">
        <f>+F18</f>
        <v>10000</v>
      </c>
      <c r="Q18" s="247">
        <v>0</v>
      </c>
      <c r="R18" s="247">
        <v>0</v>
      </c>
      <c r="S18" s="219">
        <f t="shared" ref="S18:S41" si="10">SUM(G18:R18)</f>
        <v>10000</v>
      </c>
      <c r="T18" s="151">
        <f t="shared" si="7"/>
        <v>0</v>
      </c>
    </row>
    <row r="19" spans="1:20" x14ac:dyDescent="0.3">
      <c r="A19" s="248" t="s">
        <v>216</v>
      </c>
      <c r="B19" s="172">
        <v>3831</v>
      </c>
      <c r="C19" s="173" t="str">
        <f>+'[2]Costo Ciclo de Cine'!$G$29</f>
        <v>Vuelo nacional redondo</v>
      </c>
      <c r="D19" s="220">
        <v>1</v>
      </c>
      <c r="E19" s="170">
        <f>+'[2]Costo Ciclo de Cine'!$J$29</f>
        <v>7000</v>
      </c>
      <c r="F19" s="170">
        <f t="shared" si="3"/>
        <v>7000</v>
      </c>
      <c r="G19" s="247">
        <v>0</v>
      </c>
      <c r="H19" s="247">
        <f t="shared" si="5"/>
        <v>0</v>
      </c>
      <c r="I19" s="247">
        <f t="shared" si="5"/>
        <v>0</v>
      </c>
      <c r="J19" s="247">
        <f t="shared" si="4"/>
        <v>0</v>
      </c>
      <c r="K19" s="247">
        <f t="shared" si="4"/>
        <v>0</v>
      </c>
      <c r="L19" s="247">
        <f t="shared" si="4"/>
        <v>0</v>
      </c>
      <c r="M19" s="247">
        <f t="shared" si="4"/>
        <v>0</v>
      </c>
      <c r="N19" s="247">
        <f t="shared" si="4"/>
        <v>0</v>
      </c>
      <c r="O19" s="247">
        <f t="shared" si="4"/>
        <v>0</v>
      </c>
      <c r="P19" s="247">
        <f>+F19</f>
        <v>7000</v>
      </c>
      <c r="Q19" s="247">
        <v>0</v>
      </c>
      <c r="R19" s="247">
        <v>0</v>
      </c>
      <c r="S19" s="219">
        <f t="shared" si="10"/>
        <v>7000</v>
      </c>
      <c r="T19" s="151">
        <f t="shared" si="7"/>
        <v>0</v>
      </c>
    </row>
    <row r="20" spans="1:20" x14ac:dyDescent="0.3">
      <c r="A20" s="248" t="s">
        <v>216</v>
      </c>
      <c r="B20" s="172">
        <v>3831</v>
      </c>
      <c r="C20" s="173" t="str">
        <f>+'[2]Costo Ciclo de Cine'!$G$30</f>
        <v>Hospedaje</v>
      </c>
      <c r="D20" s="220">
        <v>1</v>
      </c>
      <c r="E20" s="170">
        <f>+'[2]Costo Ciclo de Cine'!$J$30</f>
        <v>4000</v>
      </c>
      <c r="F20" s="170">
        <f t="shared" si="3"/>
        <v>4000</v>
      </c>
      <c r="G20" s="247">
        <v>0</v>
      </c>
      <c r="H20" s="247">
        <f t="shared" si="5"/>
        <v>0</v>
      </c>
      <c r="I20" s="247">
        <f t="shared" si="5"/>
        <v>0</v>
      </c>
      <c r="J20" s="247">
        <f t="shared" si="4"/>
        <v>0</v>
      </c>
      <c r="K20" s="247">
        <f t="shared" si="4"/>
        <v>0</v>
      </c>
      <c r="L20" s="247">
        <f t="shared" si="4"/>
        <v>0</v>
      </c>
      <c r="M20" s="247">
        <f t="shared" si="4"/>
        <v>0</v>
      </c>
      <c r="N20" s="247">
        <f t="shared" si="4"/>
        <v>0</v>
      </c>
      <c r="O20" s="247">
        <f t="shared" si="4"/>
        <v>0</v>
      </c>
      <c r="P20" s="247">
        <f>+F20</f>
        <v>4000</v>
      </c>
      <c r="Q20" s="247">
        <v>0</v>
      </c>
      <c r="R20" s="247">
        <v>0</v>
      </c>
      <c r="S20" s="219">
        <f t="shared" si="10"/>
        <v>4000</v>
      </c>
      <c r="T20" s="151">
        <f t="shared" si="7"/>
        <v>0</v>
      </c>
    </row>
    <row r="21" spans="1:20" x14ac:dyDescent="0.3">
      <c r="A21" s="248" t="s">
        <v>216</v>
      </c>
      <c r="B21" s="172">
        <v>3831</v>
      </c>
      <c r="C21" s="173" t="str">
        <f>+'[2]Costo Ciclo de Cine'!$G$31</f>
        <v>Alimentos</v>
      </c>
      <c r="D21" s="220">
        <v>1</v>
      </c>
      <c r="E21" s="170">
        <f>+'[2]Costo Ciclo de Cine'!$J$31</f>
        <v>2000</v>
      </c>
      <c r="F21" s="170">
        <f t="shared" si="3"/>
        <v>2000</v>
      </c>
      <c r="G21" s="247">
        <v>0</v>
      </c>
      <c r="H21" s="247">
        <f t="shared" si="5"/>
        <v>0</v>
      </c>
      <c r="I21" s="247">
        <f t="shared" si="5"/>
        <v>0</v>
      </c>
      <c r="J21" s="247">
        <f t="shared" si="4"/>
        <v>0</v>
      </c>
      <c r="K21" s="247">
        <f t="shared" si="4"/>
        <v>0</v>
      </c>
      <c r="L21" s="247">
        <f t="shared" si="4"/>
        <v>0</v>
      </c>
      <c r="M21" s="247">
        <f t="shared" si="4"/>
        <v>0</v>
      </c>
      <c r="N21" s="247">
        <f t="shared" si="4"/>
        <v>0</v>
      </c>
      <c r="O21" s="247">
        <v>0</v>
      </c>
      <c r="P21" s="247">
        <f>+F21</f>
        <v>2000</v>
      </c>
      <c r="Q21" s="247">
        <v>0</v>
      </c>
      <c r="R21" s="247">
        <f t="shared" ref="R21:R40" si="11">Q21</f>
        <v>0</v>
      </c>
      <c r="S21" s="219">
        <f t="shared" si="10"/>
        <v>2000</v>
      </c>
      <c r="T21" s="151">
        <f t="shared" si="7"/>
        <v>0</v>
      </c>
    </row>
    <row r="22" spans="1:20" x14ac:dyDescent="0.3">
      <c r="A22" s="248" t="s">
        <v>215</v>
      </c>
      <c r="B22" s="172">
        <v>3831</v>
      </c>
      <c r="C22" s="173" t="str">
        <f>+'[2]Costo Ciclo de Cine'!$G$32</f>
        <v>Adquirir equipo de Cine</v>
      </c>
      <c r="D22" s="220">
        <v>1</v>
      </c>
      <c r="E22" s="170">
        <f>+'[2]Costo Ciclo de Cine'!$J$32</f>
        <v>180000</v>
      </c>
      <c r="F22" s="170">
        <f t="shared" si="3"/>
        <v>180000</v>
      </c>
      <c r="G22" s="247">
        <v>0</v>
      </c>
      <c r="H22" s="247">
        <f t="shared" si="5"/>
        <v>0</v>
      </c>
      <c r="I22" s="247">
        <f>+F22</f>
        <v>180000</v>
      </c>
      <c r="J22" s="247">
        <v>0</v>
      </c>
      <c r="K22" s="247">
        <f t="shared" si="4"/>
        <v>0</v>
      </c>
      <c r="L22" s="247">
        <f t="shared" si="4"/>
        <v>0</v>
      </c>
      <c r="M22" s="247">
        <f t="shared" si="4"/>
        <v>0</v>
      </c>
      <c r="N22" s="247">
        <f t="shared" si="4"/>
        <v>0</v>
      </c>
      <c r="O22" s="247">
        <v>0</v>
      </c>
      <c r="P22" s="247">
        <v>0</v>
      </c>
      <c r="Q22" s="247">
        <v>0</v>
      </c>
      <c r="R22" s="247">
        <f t="shared" si="11"/>
        <v>0</v>
      </c>
      <c r="S22" s="219">
        <f t="shared" si="10"/>
        <v>180000</v>
      </c>
      <c r="T22" s="151">
        <f t="shared" si="7"/>
        <v>0</v>
      </c>
    </row>
    <row r="23" spans="1:20" x14ac:dyDescent="0.3">
      <c r="A23" s="248" t="s">
        <v>249</v>
      </c>
      <c r="B23" s="172">
        <v>3831</v>
      </c>
      <c r="C23" s="173" t="str">
        <f>+'[2]Costo Ciclo de Cine'!$G$33</f>
        <v>Alimentos para 5 salidas</v>
      </c>
      <c r="D23" s="220">
        <v>1</v>
      </c>
      <c r="E23" s="170">
        <f>+'[2]Costo Ciclo de Cine'!$J$33</f>
        <v>10000</v>
      </c>
      <c r="F23" s="170">
        <f t="shared" si="3"/>
        <v>10000</v>
      </c>
      <c r="G23" s="247">
        <v>0</v>
      </c>
      <c r="H23" s="247">
        <f t="shared" si="5"/>
        <v>0</v>
      </c>
      <c r="I23" s="247">
        <v>0</v>
      </c>
      <c r="J23" s="247">
        <f>+F23/3</f>
        <v>3333.3333333333335</v>
      </c>
      <c r="K23" s="247">
        <v>0</v>
      </c>
      <c r="L23" s="247">
        <f t="shared" si="4"/>
        <v>0</v>
      </c>
      <c r="M23" s="247">
        <f>+J23</f>
        <v>3333.3333333333335</v>
      </c>
      <c r="N23" s="247">
        <v>0</v>
      </c>
      <c r="O23" s="247">
        <v>0</v>
      </c>
      <c r="P23" s="247">
        <f>+M23</f>
        <v>3333.3333333333335</v>
      </c>
      <c r="Q23" s="247">
        <v>0</v>
      </c>
      <c r="R23" s="247">
        <f t="shared" si="11"/>
        <v>0</v>
      </c>
      <c r="S23" s="219">
        <f t="shared" si="10"/>
        <v>10000</v>
      </c>
      <c r="T23" s="151">
        <f t="shared" si="7"/>
        <v>0</v>
      </c>
    </row>
    <row r="24" spans="1:20" x14ac:dyDescent="0.3">
      <c r="A24" s="248" t="s">
        <v>249</v>
      </c>
      <c r="B24" s="172">
        <v>3831</v>
      </c>
      <c r="C24" s="173" t="str">
        <f>+'[2]Costo Ciclo de Cine'!$G$34</f>
        <v>Gasolina y casetas para 5 salidas</v>
      </c>
      <c r="D24" s="220">
        <v>1</v>
      </c>
      <c r="E24" s="170">
        <f>+'[2]Costo Ciclo de Cine'!$J$34</f>
        <v>30000</v>
      </c>
      <c r="F24" s="170">
        <f t="shared" si="3"/>
        <v>30000</v>
      </c>
      <c r="G24" s="247">
        <v>0</v>
      </c>
      <c r="H24" s="247">
        <f t="shared" si="5"/>
        <v>0</v>
      </c>
      <c r="I24" s="247">
        <v>0</v>
      </c>
      <c r="J24" s="247">
        <f>+F24/3</f>
        <v>10000</v>
      </c>
      <c r="K24" s="247">
        <v>0</v>
      </c>
      <c r="L24" s="247">
        <f t="shared" si="4"/>
        <v>0</v>
      </c>
      <c r="M24" s="247">
        <f>+J24</f>
        <v>10000</v>
      </c>
      <c r="N24" s="247">
        <v>0</v>
      </c>
      <c r="O24" s="247">
        <v>0</v>
      </c>
      <c r="P24" s="247">
        <f>+M24</f>
        <v>10000</v>
      </c>
      <c r="Q24" s="247">
        <v>0</v>
      </c>
      <c r="R24" s="247">
        <f t="shared" si="11"/>
        <v>0</v>
      </c>
      <c r="S24" s="219">
        <f t="shared" si="10"/>
        <v>30000</v>
      </c>
      <c r="T24" s="151">
        <f t="shared" si="7"/>
        <v>0</v>
      </c>
    </row>
    <row r="25" spans="1:20" x14ac:dyDescent="0.3">
      <c r="A25" s="248" t="s">
        <v>249</v>
      </c>
      <c r="B25" s="172">
        <v>3831</v>
      </c>
      <c r="C25" s="173" t="str">
        <f>+'[2]Costo Ciclo de Cine'!$G$35</f>
        <v xml:space="preserve">Hospedaje </v>
      </c>
      <c r="D25" s="220">
        <v>1</v>
      </c>
      <c r="E25" s="170">
        <f>+'[2]Costo Ciclo de Cine'!$J$35</f>
        <v>20000</v>
      </c>
      <c r="F25" s="170">
        <f t="shared" si="3"/>
        <v>20000</v>
      </c>
      <c r="G25" s="247">
        <v>0</v>
      </c>
      <c r="H25" s="247">
        <f t="shared" si="5"/>
        <v>0</v>
      </c>
      <c r="I25" s="247">
        <v>0</v>
      </c>
      <c r="J25" s="247">
        <f>+F25/3</f>
        <v>6666.666666666667</v>
      </c>
      <c r="K25" s="247">
        <v>0</v>
      </c>
      <c r="L25" s="247">
        <f t="shared" si="4"/>
        <v>0</v>
      </c>
      <c r="M25" s="247">
        <f>+J25</f>
        <v>6666.666666666667</v>
      </c>
      <c r="N25" s="247">
        <v>0</v>
      </c>
      <c r="O25" s="247">
        <v>0</v>
      </c>
      <c r="P25" s="247">
        <f>+M25</f>
        <v>6666.666666666667</v>
      </c>
      <c r="Q25" s="247">
        <v>0</v>
      </c>
      <c r="R25" s="247">
        <f t="shared" si="11"/>
        <v>0</v>
      </c>
      <c r="S25" s="219">
        <f t="shared" si="10"/>
        <v>20000</v>
      </c>
      <c r="T25" s="151">
        <f t="shared" si="7"/>
        <v>0</v>
      </c>
    </row>
    <row r="26" spans="1:20" x14ac:dyDescent="0.3">
      <c r="A26" s="248" t="s">
        <v>244</v>
      </c>
      <c r="B26" s="172">
        <v>3831</v>
      </c>
      <c r="C26" s="173" t="str">
        <f>+'[2]Costo Ciclo de Cine'!$G$37</f>
        <v>Alimentos para 5 salidas</v>
      </c>
      <c r="D26" s="220">
        <v>1</v>
      </c>
      <c r="E26" s="170">
        <f>+'[2]Costo Ciclo de Cine'!$J$37</f>
        <v>10000</v>
      </c>
      <c r="F26" s="170">
        <f t="shared" si="3"/>
        <v>10000</v>
      </c>
      <c r="G26" s="247">
        <v>0</v>
      </c>
      <c r="H26" s="247">
        <f t="shared" ref="H26:H36" si="12">+F26/2</f>
        <v>5000</v>
      </c>
      <c r="I26" s="247">
        <v>0</v>
      </c>
      <c r="J26" s="247">
        <f t="shared" si="4"/>
        <v>0</v>
      </c>
      <c r="K26" s="247">
        <f t="shared" si="4"/>
        <v>0</v>
      </c>
      <c r="L26" s="247">
        <f t="shared" si="4"/>
        <v>0</v>
      </c>
      <c r="M26" s="247">
        <f t="shared" si="4"/>
        <v>0</v>
      </c>
      <c r="N26" s="247">
        <f t="shared" ref="N26:N32" si="13">+H26</f>
        <v>5000</v>
      </c>
      <c r="O26" s="247">
        <v>0</v>
      </c>
      <c r="P26" s="247">
        <v>0</v>
      </c>
      <c r="Q26" s="247">
        <v>0</v>
      </c>
      <c r="R26" s="247">
        <f t="shared" si="11"/>
        <v>0</v>
      </c>
      <c r="S26" s="219">
        <f t="shared" si="10"/>
        <v>10000</v>
      </c>
      <c r="T26" s="151">
        <f t="shared" si="7"/>
        <v>0</v>
      </c>
    </row>
    <row r="27" spans="1:20" x14ac:dyDescent="0.3">
      <c r="A27" s="248" t="s">
        <v>244</v>
      </c>
      <c r="B27" s="172">
        <v>3831</v>
      </c>
      <c r="C27" s="173" t="str">
        <f>+'[2]Costo Ciclo de Cine'!$G$38</f>
        <v>Gasolina y casetas para 5 salidas</v>
      </c>
      <c r="D27" s="220">
        <v>1</v>
      </c>
      <c r="E27" s="170">
        <f>+'[2]Costo Ciclo de Cine'!$J$38</f>
        <v>30000</v>
      </c>
      <c r="F27" s="170">
        <f t="shared" si="3"/>
        <v>30000</v>
      </c>
      <c r="G27" s="247">
        <v>0</v>
      </c>
      <c r="H27" s="247">
        <f t="shared" si="12"/>
        <v>15000</v>
      </c>
      <c r="I27" s="247">
        <v>0</v>
      </c>
      <c r="J27" s="247">
        <f t="shared" ref="J27:N40" si="14">I27</f>
        <v>0</v>
      </c>
      <c r="K27" s="247">
        <f t="shared" si="14"/>
        <v>0</v>
      </c>
      <c r="L27" s="247">
        <f t="shared" si="14"/>
        <v>0</v>
      </c>
      <c r="M27" s="247">
        <f t="shared" si="14"/>
        <v>0</v>
      </c>
      <c r="N27" s="247">
        <f t="shared" si="13"/>
        <v>15000</v>
      </c>
      <c r="O27" s="247">
        <v>0</v>
      </c>
      <c r="P27" s="247">
        <v>0</v>
      </c>
      <c r="Q27" s="247">
        <v>0</v>
      </c>
      <c r="R27" s="247">
        <f t="shared" si="11"/>
        <v>0</v>
      </c>
      <c r="S27" s="219">
        <f t="shared" si="10"/>
        <v>30000</v>
      </c>
      <c r="T27" s="151">
        <f t="shared" si="7"/>
        <v>0</v>
      </c>
    </row>
    <row r="28" spans="1:20" x14ac:dyDescent="0.3">
      <c r="A28" s="248" t="s">
        <v>244</v>
      </c>
      <c r="B28" s="172">
        <v>3831</v>
      </c>
      <c r="C28" s="173" t="str">
        <f>+'[2]Costo Ciclo de Cine'!$G$39</f>
        <v xml:space="preserve">Hospedaje </v>
      </c>
      <c r="D28" s="220">
        <v>1</v>
      </c>
      <c r="E28" s="170">
        <f>+'[2]Costo Ciclo de Cine'!$J$39</f>
        <v>8000</v>
      </c>
      <c r="F28" s="170">
        <f t="shared" si="3"/>
        <v>8000</v>
      </c>
      <c r="G28" s="247">
        <v>0</v>
      </c>
      <c r="H28" s="247">
        <f t="shared" si="12"/>
        <v>4000</v>
      </c>
      <c r="I28" s="247">
        <v>0</v>
      </c>
      <c r="J28" s="247">
        <f t="shared" si="14"/>
        <v>0</v>
      </c>
      <c r="K28" s="247">
        <f t="shared" si="14"/>
        <v>0</v>
      </c>
      <c r="L28" s="247">
        <f t="shared" si="14"/>
        <v>0</v>
      </c>
      <c r="M28" s="247">
        <f t="shared" si="14"/>
        <v>0</v>
      </c>
      <c r="N28" s="247">
        <f t="shared" si="13"/>
        <v>4000</v>
      </c>
      <c r="O28" s="247">
        <v>0</v>
      </c>
      <c r="P28" s="247">
        <v>0</v>
      </c>
      <c r="Q28" s="247">
        <v>0</v>
      </c>
      <c r="R28" s="247">
        <f t="shared" si="11"/>
        <v>0</v>
      </c>
      <c r="S28" s="219">
        <f t="shared" si="10"/>
        <v>8000</v>
      </c>
      <c r="T28" s="151">
        <f t="shared" si="7"/>
        <v>0</v>
      </c>
    </row>
    <row r="29" spans="1:20" x14ac:dyDescent="0.3">
      <c r="A29" s="248" t="s">
        <v>220</v>
      </c>
      <c r="B29" s="172">
        <v>3831</v>
      </c>
      <c r="C29" s="173" t="str">
        <f>+'[2]Costo Ciclo de Cine'!$G$40</f>
        <v>adquisición de peliculas</v>
      </c>
      <c r="D29" s="220">
        <v>1</v>
      </c>
      <c r="E29" s="170">
        <f>+'[2]Costo Ciclo de Cine'!$J$40</f>
        <v>5000</v>
      </c>
      <c r="F29" s="170">
        <f t="shared" si="3"/>
        <v>5000</v>
      </c>
      <c r="G29" s="247">
        <v>0</v>
      </c>
      <c r="H29" s="247">
        <f t="shared" si="12"/>
        <v>2500</v>
      </c>
      <c r="I29" s="247">
        <v>0</v>
      </c>
      <c r="J29" s="247">
        <f t="shared" si="14"/>
        <v>0</v>
      </c>
      <c r="K29" s="247">
        <f t="shared" si="14"/>
        <v>0</v>
      </c>
      <c r="L29" s="247">
        <f t="shared" si="14"/>
        <v>0</v>
      </c>
      <c r="M29" s="247">
        <f t="shared" si="14"/>
        <v>0</v>
      </c>
      <c r="N29" s="247">
        <f t="shared" si="13"/>
        <v>2500</v>
      </c>
      <c r="O29" s="247">
        <v>0</v>
      </c>
      <c r="P29" s="247">
        <v>0</v>
      </c>
      <c r="Q29" s="247">
        <v>0</v>
      </c>
      <c r="R29" s="247">
        <f t="shared" si="11"/>
        <v>0</v>
      </c>
      <c r="S29" s="219">
        <f t="shared" si="10"/>
        <v>5000</v>
      </c>
      <c r="T29" s="151">
        <f t="shared" si="7"/>
        <v>0</v>
      </c>
    </row>
    <row r="30" spans="1:20" x14ac:dyDescent="0.3">
      <c r="A30" s="248" t="s">
        <v>223</v>
      </c>
      <c r="B30" s="172">
        <v>3831</v>
      </c>
      <c r="C30" s="173" t="str">
        <f>+'[2]Costo Ciclo de Cine'!$G$41</f>
        <v>Impresión de 3,000 volantes</v>
      </c>
      <c r="D30" s="220">
        <v>1</v>
      </c>
      <c r="E30" s="170">
        <f>+'[2]Costo Ciclo de Cine'!$J$41</f>
        <v>6000</v>
      </c>
      <c r="F30" s="170">
        <f t="shared" si="3"/>
        <v>6000</v>
      </c>
      <c r="G30" s="247">
        <v>0</v>
      </c>
      <c r="H30" s="247">
        <f t="shared" si="12"/>
        <v>3000</v>
      </c>
      <c r="I30" s="247">
        <v>0</v>
      </c>
      <c r="J30" s="247">
        <f t="shared" si="14"/>
        <v>0</v>
      </c>
      <c r="K30" s="247">
        <f t="shared" si="14"/>
        <v>0</v>
      </c>
      <c r="L30" s="247">
        <f t="shared" si="14"/>
        <v>0</v>
      </c>
      <c r="M30" s="247">
        <f t="shared" si="14"/>
        <v>0</v>
      </c>
      <c r="N30" s="247">
        <f t="shared" si="13"/>
        <v>3000</v>
      </c>
      <c r="O30" s="247">
        <v>0</v>
      </c>
      <c r="P30" s="247">
        <v>0</v>
      </c>
      <c r="Q30" s="247">
        <v>0</v>
      </c>
      <c r="R30" s="247">
        <f t="shared" si="11"/>
        <v>0</v>
      </c>
      <c r="S30" s="219">
        <f t="shared" si="10"/>
        <v>6000</v>
      </c>
      <c r="T30" s="151">
        <f t="shared" si="7"/>
        <v>0</v>
      </c>
    </row>
    <row r="31" spans="1:20" x14ac:dyDescent="0.3">
      <c r="A31" s="248" t="s">
        <v>223</v>
      </c>
      <c r="B31" s="172">
        <v>3831</v>
      </c>
      <c r="C31" s="173" t="str">
        <f>+'[2]Costo Ciclo de Cine'!$G$42</f>
        <v>8 Banners</v>
      </c>
      <c r="D31" s="220">
        <v>1</v>
      </c>
      <c r="E31" s="170">
        <f>+'[2]Costo Ciclo de Cine'!$J$42</f>
        <v>4000</v>
      </c>
      <c r="F31" s="170">
        <f t="shared" si="3"/>
        <v>4000</v>
      </c>
      <c r="G31" s="247">
        <v>0</v>
      </c>
      <c r="H31" s="247">
        <f t="shared" si="12"/>
        <v>2000</v>
      </c>
      <c r="I31" s="247">
        <v>0</v>
      </c>
      <c r="J31" s="247">
        <f t="shared" si="14"/>
        <v>0</v>
      </c>
      <c r="K31" s="247">
        <f t="shared" si="14"/>
        <v>0</v>
      </c>
      <c r="L31" s="247">
        <f t="shared" si="14"/>
        <v>0</v>
      </c>
      <c r="M31" s="247">
        <f t="shared" si="14"/>
        <v>0</v>
      </c>
      <c r="N31" s="247">
        <f t="shared" si="13"/>
        <v>2000</v>
      </c>
      <c r="O31" s="247">
        <v>0</v>
      </c>
      <c r="P31" s="247">
        <v>0</v>
      </c>
      <c r="Q31" s="247">
        <v>0</v>
      </c>
      <c r="R31" s="247">
        <f t="shared" si="11"/>
        <v>0</v>
      </c>
      <c r="S31" s="219">
        <f t="shared" si="10"/>
        <v>4000</v>
      </c>
      <c r="T31" s="151">
        <f t="shared" si="7"/>
        <v>0</v>
      </c>
    </row>
    <row r="32" spans="1:20" x14ac:dyDescent="0.3">
      <c r="A32" s="248" t="s">
        <v>223</v>
      </c>
      <c r="B32" s="172">
        <v>3831</v>
      </c>
      <c r="C32" s="173" t="str">
        <f>+'[2]Costo Ciclo de Cine'!$G$43</f>
        <v>2 lonas</v>
      </c>
      <c r="D32" s="220">
        <v>1</v>
      </c>
      <c r="E32" s="170">
        <f>+'[2]Costo Ciclo de Cine'!$J$28</f>
        <v>10000</v>
      </c>
      <c r="F32" s="170">
        <f>+'[2]Costo Ciclo de Cine'!$J$43</f>
        <v>2000</v>
      </c>
      <c r="G32" s="247">
        <v>0</v>
      </c>
      <c r="H32" s="247">
        <f t="shared" si="12"/>
        <v>1000</v>
      </c>
      <c r="I32" s="247"/>
      <c r="J32" s="247">
        <f t="shared" si="14"/>
        <v>0</v>
      </c>
      <c r="K32" s="247">
        <f t="shared" si="14"/>
        <v>0</v>
      </c>
      <c r="L32" s="247">
        <f t="shared" si="14"/>
        <v>0</v>
      </c>
      <c r="M32" s="247">
        <f t="shared" si="14"/>
        <v>0</v>
      </c>
      <c r="N32" s="247">
        <f t="shared" si="13"/>
        <v>1000</v>
      </c>
      <c r="O32" s="247">
        <v>0</v>
      </c>
      <c r="P32" s="247">
        <v>0</v>
      </c>
      <c r="Q32" s="247">
        <v>0</v>
      </c>
      <c r="R32" s="247">
        <f t="shared" si="11"/>
        <v>0</v>
      </c>
      <c r="S32" s="219">
        <f t="shared" si="10"/>
        <v>2000</v>
      </c>
      <c r="T32" s="151">
        <f>+F32-S32</f>
        <v>0</v>
      </c>
    </row>
    <row r="33" spans="1:240" x14ac:dyDescent="0.3">
      <c r="A33" s="248" t="s">
        <v>248</v>
      </c>
      <c r="B33" s="172">
        <v>3831</v>
      </c>
      <c r="C33" s="173" t="str">
        <f>+'[2]Costo Ciclo de Cine'!$G$45</f>
        <v>Alimentos para 4 salidas</v>
      </c>
      <c r="D33" s="220">
        <v>1</v>
      </c>
      <c r="E33" s="170">
        <f>+'[2]Costo Ciclo de Cine'!$J$45</f>
        <v>4000</v>
      </c>
      <c r="F33" s="170">
        <f t="shared" si="3"/>
        <v>4000</v>
      </c>
      <c r="G33" s="247">
        <v>0</v>
      </c>
      <c r="H33" s="247">
        <f t="shared" si="12"/>
        <v>2000</v>
      </c>
      <c r="I33" s="247">
        <v>0</v>
      </c>
      <c r="J33" s="247">
        <f t="shared" si="14"/>
        <v>0</v>
      </c>
      <c r="K33" s="247">
        <f>+H33</f>
        <v>2000</v>
      </c>
      <c r="L33" s="247">
        <v>0</v>
      </c>
      <c r="M33" s="247">
        <f t="shared" si="14"/>
        <v>0</v>
      </c>
      <c r="N33" s="247">
        <f t="shared" si="14"/>
        <v>0</v>
      </c>
      <c r="O33" s="247">
        <v>0</v>
      </c>
      <c r="P33" s="247">
        <v>0</v>
      </c>
      <c r="Q33" s="247">
        <v>0</v>
      </c>
      <c r="R33" s="247">
        <f t="shared" si="11"/>
        <v>0</v>
      </c>
      <c r="S33" s="219">
        <f t="shared" si="10"/>
        <v>4000</v>
      </c>
      <c r="T33" s="151">
        <f t="shared" si="7"/>
        <v>0</v>
      </c>
    </row>
    <row r="34" spans="1:240" x14ac:dyDescent="0.3">
      <c r="A34" s="248" t="s">
        <v>248</v>
      </c>
      <c r="B34" s="172">
        <v>3831</v>
      </c>
      <c r="C34" s="173" t="str">
        <f>+'[2]Costo Ciclo de Cine'!$G$46</f>
        <v>Gasolina y casetas para 4 salidas</v>
      </c>
      <c r="D34" s="220">
        <v>1</v>
      </c>
      <c r="E34" s="170">
        <f>+'[2]Costo Ciclo de Cine'!$J$46</f>
        <v>15000</v>
      </c>
      <c r="F34" s="170">
        <f t="shared" si="3"/>
        <v>15000</v>
      </c>
      <c r="G34" s="247">
        <v>0</v>
      </c>
      <c r="H34" s="247">
        <f t="shared" si="12"/>
        <v>7500</v>
      </c>
      <c r="I34" s="247">
        <v>0</v>
      </c>
      <c r="J34" s="247">
        <f t="shared" si="14"/>
        <v>0</v>
      </c>
      <c r="K34" s="247">
        <f>+H34</f>
        <v>7500</v>
      </c>
      <c r="L34" s="247">
        <v>0</v>
      </c>
      <c r="M34" s="247">
        <f t="shared" si="14"/>
        <v>0</v>
      </c>
      <c r="N34" s="247">
        <f t="shared" si="14"/>
        <v>0</v>
      </c>
      <c r="O34" s="247">
        <v>0</v>
      </c>
      <c r="P34" s="247">
        <v>0</v>
      </c>
      <c r="Q34" s="247">
        <v>0</v>
      </c>
      <c r="R34" s="247">
        <f t="shared" si="11"/>
        <v>0</v>
      </c>
      <c r="S34" s="219">
        <f t="shared" si="10"/>
        <v>15000</v>
      </c>
      <c r="T34" s="151">
        <f t="shared" si="7"/>
        <v>0</v>
      </c>
    </row>
    <row r="35" spans="1:240" x14ac:dyDescent="0.3">
      <c r="A35" s="248" t="s">
        <v>248</v>
      </c>
      <c r="B35" s="172">
        <v>3831</v>
      </c>
      <c r="C35" s="173" t="str">
        <f>+'[2]Costo Ciclo de Cine'!$G$47</f>
        <v xml:space="preserve">Hospedaje </v>
      </c>
      <c r="D35" s="220">
        <v>1</v>
      </c>
      <c r="E35" s="170">
        <f>+'[2]Costo Ciclo de Cine'!$J$47</f>
        <v>8000</v>
      </c>
      <c r="F35" s="170">
        <f t="shared" si="3"/>
        <v>8000</v>
      </c>
      <c r="G35" s="247">
        <v>0</v>
      </c>
      <c r="H35" s="247">
        <f t="shared" si="12"/>
        <v>4000</v>
      </c>
      <c r="I35" s="247">
        <v>0</v>
      </c>
      <c r="J35" s="247">
        <f t="shared" si="14"/>
        <v>0</v>
      </c>
      <c r="K35" s="247">
        <f>+H35</f>
        <v>4000</v>
      </c>
      <c r="L35" s="247">
        <v>0</v>
      </c>
      <c r="M35" s="247">
        <f t="shared" si="14"/>
        <v>0</v>
      </c>
      <c r="N35" s="247">
        <f t="shared" si="14"/>
        <v>0</v>
      </c>
      <c r="O35" s="247">
        <v>0</v>
      </c>
      <c r="P35" s="247">
        <v>0</v>
      </c>
      <c r="Q35" s="247">
        <v>0</v>
      </c>
      <c r="R35" s="247">
        <f t="shared" si="11"/>
        <v>0</v>
      </c>
      <c r="S35" s="219">
        <f t="shared" si="10"/>
        <v>8000</v>
      </c>
      <c r="T35" s="151">
        <f t="shared" si="7"/>
        <v>0</v>
      </c>
    </row>
    <row r="36" spans="1:240" x14ac:dyDescent="0.3">
      <c r="A36" s="248" t="s">
        <v>247</v>
      </c>
      <c r="B36" s="172">
        <v>3831</v>
      </c>
      <c r="C36" s="173" t="str">
        <f>+'[2]Costo Ciclo de Cine'!$G$48</f>
        <v>adquisición de peliculas</v>
      </c>
      <c r="D36" s="220">
        <v>1</v>
      </c>
      <c r="E36" s="170">
        <f>+'[2]Costo Ciclo de Cine'!$J$48</f>
        <v>5000</v>
      </c>
      <c r="F36" s="170">
        <f t="shared" si="3"/>
        <v>5000</v>
      </c>
      <c r="G36" s="247">
        <v>0</v>
      </c>
      <c r="H36" s="247">
        <f t="shared" si="12"/>
        <v>2500</v>
      </c>
      <c r="I36" s="247">
        <v>0</v>
      </c>
      <c r="J36" s="247">
        <f t="shared" si="14"/>
        <v>0</v>
      </c>
      <c r="K36" s="247">
        <f>+H36</f>
        <v>2500</v>
      </c>
      <c r="L36" s="247">
        <v>0</v>
      </c>
      <c r="M36" s="247">
        <f t="shared" si="14"/>
        <v>0</v>
      </c>
      <c r="N36" s="247">
        <v>0</v>
      </c>
      <c r="O36" s="247">
        <v>0</v>
      </c>
      <c r="P36" s="247">
        <v>0</v>
      </c>
      <c r="Q36" s="247">
        <v>0</v>
      </c>
      <c r="R36" s="247">
        <f t="shared" si="11"/>
        <v>0</v>
      </c>
      <c r="S36" s="219">
        <f t="shared" si="10"/>
        <v>5000</v>
      </c>
      <c r="T36" s="151">
        <f t="shared" si="7"/>
        <v>0</v>
      </c>
    </row>
    <row r="37" spans="1:240" x14ac:dyDescent="0.3">
      <c r="A37" s="248" t="s">
        <v>246</v>
      </c>
      <c r="B37" s="172">
        <v>3831</v>
      </c>
      <c r="C37" s="173" t="str">
        <f>+'[2]Costo Ciclo de Cine'!$G$49</f>
        <v>Impresión de 1,000 volantes</v>
      </c>
      <c r="D37" s="220">
        <v>1</v>
      </c>
      <c r="E37" s="170">
        <f>+'[2]Costo Ciclo de Cine'!$J$49</f>
        <v>2000</v>
      </c>
      <c r="F37" s="170">
        <f t="shared" si="3"/>
        <v>2000</v>
      </c>
      <c r="G37" s="247">
        <f>+F37</f>
        <v>2000</v>
      </c>
      <c r="H37" s="247">
        <v>0</v>
      </c>
      <c r="I37" s="247">
        <v>0</v>
      </c>
      <c r="J37" s="247">
        <f t="shared" si="14"/>
        <v>0</v>
      </c>
      <c r="K37" s="247">
        <f t="shared" si="14"/>
        <v>0</v>
      </c>
      <c r="L37" s="247">
        <f t="shared" si="14"/>
        <v>0</v>
      </c>
      <c r="M37" s="247">
        <f t="shared" si="14"/>
        <v>0</v>
      </c>
      <c r="N37" s="247">
        <f t="shared" si="14"/>
        <v>0</v>
      </c>
      <c r="O37" s="247">
        <v>0</v>
      </c>
      <c r="P37" s="247">
        <v>0</v>
      </c>
      <c r="Q37" s="247">
        <v>0</v>
      </c>
      <c r="R37" s="247">
        <f t="shared" si="11"/>
        <v>0</v>
      </c>
      <c r="S37" s="219">
        <f t="shared" si="10"/>
        <v>2000</v>
      </c>
      <c r="T37" s="151">
        <f t="shared" si="7"/>
        <v>0</v>
      </c>
    </row>
    <row r="38" spans="1:240" x14ac:dyDescent="0.3">
      <c r="A38" s="248" t="s">
        <v>246</v>
      </c>
      <c r="B38" s="172">
        <v>3831</v>
      </c>
      <c r="C38" s="173" t="str">
        <f>+'[2]Costo Ciclo de Cine'!$G$50</f>
        <v>Alimentos para 2 salidas</v>
      </c>
      <c r="D38" s="220">
        <v>1</v>
      </c>
      <c r="E38" s="170">
        <f>+'[2]Costo Ciclo de Cine'!$J$50</f>
        <v>2000</v>
      </c>
      <c r="F38" s="170">
        <f t="shared" si="3"/>
        <v>2000</v>
      </c>
      <c r="G38" s="247">
        <f>+F38</f>
        <v>2000</v>
      </c>
      <c r="H38" s="247">
        <v>0</v>
      </c>
      <c r="I38" s="247">
        <v>0</v>
      </c>
      <c r="J38" s="247">
        <f t="shared" si="14"/>
        <v>0</v>
      </c>
      <c r="K38" s="247">
        <f t="shared" si="14"/>
        <v>0</v>
      </c>
      <c r="L38" s="247">
        <f t="shared" si="14"/>
        <v>0</v>
      </c>
      <c r="M38" s="247">
        <f t="shared" si="14"/>
        <v>0</v>
      </c>
      <c r="N38" s="247">
        <f t="shared" si="14"/>
        <v>0</v>
      </c>
      <c r="O38" s="247">
        <v>0</v>
      </c>
      <c r="P38" s="247">
        <v>0</v>
      </c>
      <c r="Q38" s="247">
        <v>0</v>
      </c>
      <c r="R38" s="247">
        <f t="shared" si="11"/>
        <v>0</v>
      </c>
      <c r="S38" s="219">
        <f t="shared" si="10"/>
        <v>2000</v>
      </c>
      <c r="T38" s="151">
        <f t="shared" si="7"/>
        <v>0</v>
      </c>
    </row>
    <row r="39" spans="1:240" x14ac:dyDescent="0.3">
      <c r="A39" s="248" t="s">
        <v>246</v>
      </c>
      <c r="B39" s="172">
        <v>3831</v>
      </c>
      <c r="C39" s="173" t="str">
        <f>+'[2]Costo Ciclo de Cine'!$G$51</f>
        <v>Gasolina y casetas para 2 salidas</v>
      </c>
      <c r="D39" s="220">
        <v>1</v>
      </c>
      <c r="E39" s="170">
        <f>+'[2]Costo Ciclo de Cine'!$J$51</f>
        <v>7000</v>
      </c>
      <c r="F39" s="170">
        <f t="shared" si="3"/>
        <v>7000</v>
      </c>
      <c r="G39" s="247">
        <f>+F39</f>
        <v>7000</v>
      </c>
      <c r="H39" s="247">
        <v>0</v>
      </c>
      <c r="I39" s="247">
        <v>0</v>
      </c>
      <c r="J39" s="247">
        <f t="shared" si="14"/>
        <v>0</v>
      </c>
      <c r="K39" s="247">
        <f t="shared" si="14"/>
        <v>0</v>
      </c>
      <c r="L39" s="247">
        <f t="shared" si="14"/>
        <v>0</v>
      </c>
      <c r="M39" s="247">
        <f t="shared" si="14"/>
        <v>0</v>
      </c>
      <c r="N39" s="247">
        <f t="shared" si="14"/>
        <v>0</v>
      </c>
      <c r="O39" s="247">
        <v>0</v>
      </c>
      <c r="P39" s="247">
        <v>0</v>
      </c>
      <c r="Q39" s="247">
        <v>0</v>
      </c>
      <c r="R39" s="247">
        <f t="shared" si="11"/>
        <v>0</v>
      </c>
      <c r="S39" s="219">
        <f t="shared" si="10"/>
        <v>7000</v>
      </c>
      <c r="T39" s="151">
        <f t="shared" si="7"/>
        <v>0</v>
      </c>
    </row>
    <row r="40" spans="1:240" x14ac:dyDescent="0.3">
      <c r="A40" s="248" t="s">
        <v>246</v>
      </c>
      <c r="B40" s="172">
        <v>3831</v>
      </c>
      <c r="C40" s="173" t="str">
        <f>+'[2]Costo Ciclo de Cine'!$G$52</f>
        <v xml:space="preserve">Hospedaje </v>
      </c>
      <c r="D40" s="220">
        <v>1</v>
      </c>
      <c r="E40" s="170">
        <f>+'[2]Costo Ciclo de Cine'!$J$52</f>
        <v>4000</v>
      </c>
      <c r="F40" s="170">
        <f t="shared" si="3"/>
        <v>4000</v>
      </c>
      <c r="G40" s="247">
        <f>+F40</f>
        <v>4000</v>
      </c>
      <c r="H40" s="247">
        <v>0</v>
      </c>
      <c r="I40" s="247">
        <f t="shared" si="5"/>
        <v>0</v>
      </c>
      <c r="J40" s="247">
        <f t="shared" si="14"/>
        <v>0</v>
      </c>
      <c r="K40" s="247">
        <f t="shared" si="14"/>
        <v>0</v>
      </c>
      <c r="L40" s="247">
        <f t="shared" si="14"/>
        <v>0</v>
      </c>
      <c r="M40" s="247">
        <f t="shared" si="14"/>
        <v>0</v>
      </c>
      <c r="N40" s="247">
        <f t="shared" si="14"/>
        <v>0</v>
      </c>
      <c r="O40" s="247">
        <v>0</v>
      </c>
      <c r="P40" s="247">
        <v>0</v>
      </c>
      <c r="Q40" s="247">
        <v>0</v>
      </c>
      <c r="R40" s="247">
        <f t="shared" si="11"/>
        <v>0</v>
      </c>
      <c r="S40" s="219">
        <f t="shared" si="10"/>
        <v>4000</v>
      </c>
      <c r="T40" s="151">
        <f t="shared" si="7"/>
        <v>0</v>
      </c>
    </row>
    <row r="41" spans="1:240" x14ac:dyDescent="0.3">
      <c r="A41" s="248" t="s">
        <v>245</v>
      </c>
      <c r="B41" s="172">
        <v>3831</v>
      </c>
      <c r="C41" s="173" t="str">
        <f>+'[2]Costo Ciclo de Cine'!$G$54</f>
        <v>Gasolina</v>
      </c>
      <c r="D41" s="220">
        <v>1</v>
      </c>
      <c r="E41" s="170">
        <f>+'[2]Costo Ciclo de Cine'!$J$54</f>
        <v>9000</v>
      </c>
      <c r="F41" s="170">
        <f t="shared" si="3"/>
        <v>9000</v>
      </c>
      <c r="G41" s="247">
        <v>0</v>
      </c>
      <c r="H41" s="247">
        <f t="shared" si="5"/>
        <v>0</v>
      </c>
      <c r="I41" s="247">
        <f t="shared" si="5"/>
        <v>0</v>
      </c>
      <c r="J41" s="247">
        <f>+F41/3</f>
        <v>3000</v>
      </c>
      <c r="K41" s="247">
        <v>0</v>
      </c>
      <c r="L41" s="247">
        <v>0</v>
      </c>
      <c r="M41" s="247">
        <f>+J41</f>
        <v>3000</v>
      </c>
      <c r="N41" s="247">
        <v>0</v>
      </c>
      <c r="O41" s="247">
        <v>0</v>
      </c>
      <c r="P41" s="247">
        <f>+M41</f>
        <v>3000</v>
      </c>
      <c r="Q41" s="247">
        <v>0</v>
      </c>
      <c r="R41" s="247">
        <f t="shared" si="5"/>
        <v>0</v>
      </c>
      <c r="S41" s="219">
        <f t="shared" si="10"/>
        <v>9000</v>
      </c>
      <c r="T41" s="151">
        <f t="shared" si="7"/>
        <v>0</v>
      </c>
    </row>
    <row r="42" spans="1:240" s="159" customFormat="1" ht="14.25" thickBot="1" x14ac:dyDescent="0.35">
      <c r="A42" s="224"/>
      <c r="B42" s="246"/>
      <c r="C42" s="213" t="s">
        <v>173</v>
      </c>
      <c r="D42" s="245"/>
      <c r="E42" s="244"/>
      <c r="F42" s="162">
        <f>SUM(F11:F41)</f>
        <v>517000</v>
      </c>
      <c r="G42" s="162">
        <f t="shared" ref="G42:R42" si="15">SUM(G11:G41)</f>
        <v>15000</v>
      </c>
      <c r="H42" s="162">
        <f t="shared" si="15"/>
        <v>48500</v>
      </c>
      <c r="I42" s="162">
        <f t="shared" si="15"/>
        <v>180000</v>
      </c>
      <c r="J42" s="162">
        <f t="shared" si="15"/>
        <v>23000</v>
      </c>
      <c r="K42" s="162">
        <f t="shared" si="15"/>
        <v>16000</v>
      </c>
      <c r="L42" s="162">
        <f t="shared" si="15"/>
        <v>0</v>
      </c>
      <c r="M42" s="162">
        <f t="shared" si="15"/>
        <v>23000</v>
      </c>
      <c r="N42" s="162">
        <f t="shared" si="15"/>
        <v>32500</v>
      </c>
      <c r="O42" s="162">
        <f t="shared" si="15"/>
        <v>70000</v>
      </c>
      <c r="P42" s="162">
        <f t="shared" si="15"/>
        <v>105000</v>
      </c>
      <c r="Q42" s="162">
        <f t="shared" si="15"/>
        <v>4000</v>
      </c>
      <c r="R42" s="162">
        <f t="shared" si="15"/>
        <v>0</v>
      </c>
      <c r="S42" s="162">
        <f>SUM(G42:R42)</f>
        <v>517000</v>
      </c>
      <c r="T42" s="243">
        <f>+F42-S42</f>
        <v>0</v>
      </c>
      <c r="U42" s="160"/>
      <c r="V42" s="160"/>
      <c r="W42" s="160"/>
      <c r="X42" s="160"/>
      <c r="Y42" s="160"/>
      <c r="Z42" s="160"/>
      <c r="AA42" s="160"/>
      <c r="AB42" s="160"/>
      <c r="AC42" s="160"/>
      <c r="AD42" s="160"/>
      <c r="AE42" s="160"/>
      <c r="AF42" s="160"/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  <c r="BI42" s="160"/>
      <c r="BJ42" s="160"/>
      <c r="BK42" s="160"/>
      <c r="BL42" s="160"/>
      <c r="BM42" s="160"/>
      <c r="BN42" s="160"/>
      <c r="BO42" s="160"/>
      <c r="BP42" s="160"/>
      <c r="BQ42" s="160"/>
      <c r="BR42" s="160"/>
      <c r="BS42" s="160"/>
      <c r="BT42" s="160"/>
      <c r="BU42" s="160"/>
      <c r="BV42" s="160"/>
      <c r="BW42" s="160"/>
      <c r="BX42" s="160"/>
      <c r="BY42" s="160"/>
      <c r="BZ42" s="160"/>
      <c r="CA42" s="160"/>
      <c r="CB42" s="160"/>
      <c r="CC42" s="160"/>
      <c r="CD42" s="160"/>
      <c r="CE42" s="160"/>
      <c r="CF42" s="160"/>
      <c r="CG42" s="160"/>
      <c r="CH42" s="160"/>
      <c r="CI42" s="160"/>
      <c r="CJ42" s="160"/>
      <c r="CK42" s="160"/>
      <c r="CL42" s="160"/>
      <c r="CM42" s="160"/>
      <c r="CN42" s="160"/>
      <c r="CO42" s="160"/>
      <c r="CP42" s="160"/>
      <c r="CQ42" s="160"/>
      <c r="CR42" s="160"/>
      <c r="CS42" s="160"/>
      <c r="CT42" s="160"/>
      <c r="CU42" s="160"/>
      <c r="CV42" s="160"/>
      <c r="CW42" s="160"/>
      <c r="CX42" s="160"/>
      <c r="CY42" s="160"/>
      <c r="CZ42" s="160"/>
      <c r="DA42" s="160"/>
      <c r="DB42" s="160"/>
      <c r="DC42" s="160"/>
      <c r="DD42" s="160"/>
      <c r="DE42" s="160"/>
      <c r="DF42" s="160"/>
      <c r="DG42" s="160"/>
      <c r="DH42" s="160"/>
      <c r="DI42" s="160"/>
      <c r="DJ42" s="160"/>
      <c r="DK42" s="160"/>
      <c r="DL42" s="160"/>
      <c r="DM42" s="160"/>
      <c r="DN42" s="160"/>
      <c r="DO42" s="160"/>
      <c r="DP42" s="160"/>
      <c r="DQ42" s="160"/>
      <c r="DR42" s="160"/>
      <c r="DS42" s="160"/>
      <c r="DT42" s="160"/>
      <c r="DU42" s="160"/>
      <c r="DV42" s="160"/>
      <c r="DW42" s="160"/>
      <c r="DX42" s="160"/>
      <c r="DY42" s="160"/>
      <c r="DZ42" s="160"/>
      <c r="EA42" s="160"/>
      <c r="EB42" s="160"/>
      <c r="EC42" s="160"/>
      <c r="ED42" s="160"/>
      <c r="EE42" s="160"/>
      <c r="EF42" s="160"/>
      <c r="EG42" s="160"/>
      <c r="EH42" s="160"/>
      <c r="EI42" s="160"/>
      <c r="EJ42" s="160"/>
      <c r="EK42" s="160"/>
      <c r="EL42" s="160"/>
      <c r="EM42" s="160"/>
      <c r="EN42" s="160"/>
      <c r="EO42" s="160"/>
      <c r="EP42" s="160"/>
      <c r="EQ42" s="160"/>
      <c r="ER42" s="160"/>
      <c r="ES42" s="160"/>
      <c r="ET42" s="160"/>
      <c r="EU42" s="160"/>
      <c r="EV42" s="160"/>
      <c r="EW42" s="160"/>
      <c r="EX42" s="160"/>
      <c r="EY42" s="160"/>
      <c r="EZ42" s="160"/>
      <c r="FA42" s="160"/>
      <c r="FB42" s="160"/>
      <c r="FC42" s="160"/>
      <c r="FD42" s="160"/>
      <c r="FE42" s="160"/>
      <c r="FF42" s="160"/>
      <c r="FG42" s="160"/>
      <c r="FH42" s="160"/>
      <c r="FI42" s="160"/>
      <c r="FJ42" s="160"/>
      <c r="FK42" s="160"/>
      <c r="FL42" s="160"/>
      <c r="FM42" s="160"/>
      <c r="FN42" s="160"/>
      <c r="FO42" s="160"/>
      <c r="FP42" s="160"/>
      <c r="FQ42" s="160"/>
      <c r="FR42" s="160"/>
      <c r="FS42" s="160"/>
      <c r="FT42" s="160"/>
      <c r="FU42" s="160"/>
      <c r="FV42" s="160"/>
      <c r="FW42" s="160"/>
      <c r="FX42" s="160"/>
      <c r="FY42" s="160"/>
      <c r="FZ42" s="160"/>
      <c r="GA42" s="160"/>
      <c r="GB42" s="160"/>
      <c r="GC42" s="160"/>
      <c r="GD42" s="160"/>
      <c r="GE42" s="160"/>
      <c r="GF42" s="160"/>
      <c r="GG42" s="160"/>
      <c r="GH42" s="160"/>
      <c r="GI42" s="160"/>
      <c r="GJ42" s="160"/>
      <c r="GK42" s="160"/>
      <c r="GL42" s="160"/>
      <c r="GM42" s="160"/>
      <c r="GN42" s="160"/>
      <c r="GO42" s="160"/>
      <c r="GP42" s="160"/>
      <c r="GQ42" s="160"/>
      <c r="GR42" s="160"/>
      <c r="GS42" s="160"/>
      <c r="GT42" s="160"/>
      <c r="GU42" s="160"/>
      <c r="GV42" s="160"/>
      <c r="GW42" s="160"/>
      <c r="GX42" s="160"/>
      <c r="GY42" s="160"/>
      <c r="GZ42" s="160"/>
      <c r="HA42" s="160"/>
      <c r="HB42" s="160"/>
      <c r="HC42" s="160"/>
      <c r="HD42" s="160"/>
      <c r="HE42" s="160"/>
      <c r="HF42" s="160"/>
      <c r="HG42" s="160"/>
      <c r="HH42" s="160"/>
      <c r="HI42" s="160"/>
      <c r="HJ42" s="160"/>
      <c r="HK42" s="160"/>
      <c r="HL42" s="160"/>
      <c r="HM42" s="160"/>
      <c r="HN42" s="160"/>
      <c r="HO42" s="160"/>
      <c r="HP42" s="160"/>
      <c r="HQ42" s="160"/>
      <c r="HR42" s="160"/>
      <c r="HS42" s="160"/>
      <c r="HT42" s="160"/>
      <c r="HU42" s="160"/>
      <c r="HV42" s="160"/>
      <c r="HW42" s="160"/>
      <c r="HX42" s="160"/>
      <c r="HY42" s="160"/>
      <c r="HZ42" s="160"/>
      <c r="IA42" s="160"/>
      <c r="IB42" s="160"/>
      <c r="IC42" s="160"/>
      <c r="ID42" s="160"/>
      <c r="IE42" s="160"/>
      <c r="IF42" s="160"/>
    </row>
    <row r="43" spans="1:240" ht="14.25" thickTop="1" x14ac:dyDescent="0.3">
      <c r="C43" s="155" t="s">
        <v>171</v>
      </c>
    </row>
    <row r="44" spans="1:240" s="234" customFormat="1" x14ac:dyDescent="0.3">
      <c r="A44" s="241"/>
      <c r="B44" s="240"/>
      <c r="C44" s="240"/>
      <c r="D44" s="239"/>
      <c r="E44" s="238"/>
      <c r="F44" s="238">
        <f>+'[2]Costo Ciclo de Cine'!$J$56-F42</f>
        <v>0</v>
      </c>
      <c r="G44" s="237"/>
      <c r="H44" s="237"/>
      <c r="I44" s="237"/>
      <c r="J44" s="237"/>
      <c r="K44" s="237"/>
      <c r="L44" s="237"/>
      <c r="M44" s="237"/>
      <c r="N44" s="237"/>
      <c r="O44" s="237"/>
      <c r="P44" s="237"/>
      <c r="Q44" s="237"/>
      <c r="R44" s="237"/>
      <c r="S44" s="237"/>
      <c r="T44" s="236"/>
      <c r="U44" s="235"/>
      <c r="V44" s="235"/>
      <c r="W44" s="235"/>
      <c r="X44" s="235"/>
      <c r="Y44" s="235"/>
      <c r="Z44" s="235"/>
      <c r="AA44" s="235"/>
      <c r="AB44" s="235"/>
      <c r="AC44" s="235"/>
      <c r="AD44" s="235"/>
      <c r="AE44" s="235"/>
      <c r="AF44" s="235"/>
      <c r="AG44" s="235"/>
      <c r="AH44" s="235"/>
      <c r="AI44" s="235"/>
      <c r="AJ44" s="235"/>
      <c r="AK44" s="235"/>
      <c r="AL44" s="235"/>
      <c r="AM44" s="235"/>
      <c r="AN44" s="235"/>
      <c r="AO44" s="235"/>
      <c r="AP44" s="235"/>
      <c r="AQ44" s="235"/>
      <c r="AR44" s="235"/>
      <c r="AS44" s="235"/>
      <c r="AT44" s="235"/>
      <c r="AU44" s="235"/>
      <c r="AV44" s="235"/>
      <c r="AW44" s="235"/>
      <c r="AX44" s="235"/>
      <c r="AY44" s="235"/>
      <c r="AZ44" s="235"/>
      <c r="BA44" s="235"/>
      <c r="BB44" s="235"/>
      <c r="BC44" s="235"/>
      <c r="BD44" s="235"/>
      <c r="BE44" s="235"/>
      <c r="BF44" s="235"/>
      <c r="BG44" s="235"/>
      <c r="BH44" s="235"/>
      <c r="BI44" s="235"/>
      <c r="BJ44" s="235"/>
      <c r="BK44" s="235"/>
      <c r="BL44" s="235"/>
      <c r="BM44" s="235"/>
      <c r="BN44" s="235"/>
      <c r="BO44" s="235"/>
      <c r="BP44" s="235"/>
      <c r="BQ44" s="235"/>
      <c r="BR44" s="235"/>
      <c r="BS44" s="235"/>
      <c r="BT44" s="235"/>
      <c r="BU44" s="235"/>
      <c r="BV44" s="235"/>
      <c r="BW44" s="235"/>
      <c r="BX44" s="235"/>
      <c r="BY44" s="235"/>
      <c r="BZ44" s="235"/>
      <c r="CA44" s="235"/>
      <c r="CB44" s="235"/>
      <c r="CC44" s="235"/>
      <c r="CD44" s="235"/>
      <c r="CE44" s="235"/>
      <c r="CF44" s="235"/>
      <c r="CG44" s="235"/>
      <c r="CH44" s="235"/>
      <c r="CI44" s="235"/>
      <c r="CJ44" s="235"/>
      <c r="CK44" s="235"/>
      <c r="CL44" s="235"/>
      <c r="CM44" s="235"/>
      <c r="CN44" s="235"/>
      <c r="CO44" s="235"/>
      <c r="CP44" s="235"/>
      <c r="CQ44" s="235"/>
      <c r="CR44" s="235"/>
      <c r="CS44" s="235"/>
      <c r="CT44" s="235"/>
      <c r="CU44" s="235"/>
      <c r="CV44" s="235"/>
      <c r="CW44" s="235"/>
      <c r="CX44" s="235"/>
      <c r="CY44" s="235"/>
      <c r="CZ44" s="235"/>
      <c r="DA44" s="235"/>
      <c r="DB44" s="235"/>
      <c r="DC44" s="235"/>
      <c r="DD44" s="235"/>
      <c r="DE44" s="235"/>
      <c r="DF44" s="235"/>
      <c r="DG44" s="235"/>
      <c r="DH44" s="235"/>
      <c r="DI44" s="235"/>
      <c r="DJ44" s="235"/>
      <c r="DK44" s="235"/>
      <c r="DL44" s="235"/>
      <c r="DM44" s="235"/>
      <c r="DN44" s="235"/>
      <c r="DO44" s="235"/>
      <c r="DP44" s="235"/>
      <c r="DQ44" s="235"/>
      <c r="DR44" s="235"/>
      <c r="DS44" s="235"/>
      <c r="DT44" s="235"/>
      <c r="DU44" s="235"/>
      <c r="DV44" s="235"/>
      <c r="DW44" s="235"/>
      <c r="DX44" s="235"/>
      <c r="DY44" s="235"/>
      <c r="DZ44" s="235"/>
      <c r="EA44" s="235"/>
      <c r="EB44" s="235"/>
      <c r="EC44" s="235"/>
      <c r="ED44" s="235"/>
      <c r="EE44" s="235"/>
      <c r="EF44" s="235"/>
      <c r="EG44" s="235"/>
      <c r="EH44" s="235"/>
      <c r="EI44" s="235"/>
      <c r="EJ44" s="235"/>
      <c r="EK44" s="235"/>
      <c r="EL44" s="235"/>
      <c r="EM44" s="235"/>
      <c r="EN44" s="235"/>
      <c r="EO44" s="235"/>
      <c r="EP44" s="235"/>
      <c r="EQ44" s="235"/>
      <c r="ER44" s="235"/>
      <c r="ES44" s="235"/>
      <c r="ET44" s="235"/>
      <c r="EU44" s="235"/>
      <c r="EV44" s="235"/>
      <c r="EW44" s="235"/>
      <c r="EX44" s="235"/>
      <c r="EY44" s="235"/>
      <c r="EZ44" s="235"/>
      <c r="FA44" s="235"/>
      <c r="FB44" s="235"/>
      <c r="FC44" s="235"/>
      <c r="FD44" s="235"/>
      <c r="FE44" s="235"/>
      <c r="FF44" s="235"/>
      <c r="FG44" s="235"/>
      <c r="FH44" s="235"/>
      <c r="FI44" s="235"/>
      <c r="FJ44" s="235"/>
      <c r="FK44" s="235"/>
      <c r="FL44" s="235"/>
      <c r="FM44" s="235"/>
      <c r="FN44" s="235"/>
      <c r="FO44" s="235"/>
      <c r="FP44" s="235"/>
      <c r="FQ44" s="235"/>
      <c r="FR44" s="235"/>
      <c r="FS44" s="235"/>
      <c r="FT44" s="235"/>
      <c r="FU44" s="235"/>
      <c r="FV44" s="235"/>
      <c r="FW44" s="235"/>
      <c r="FX44" s="235"/>
      <c r="FY44" s="235"/>
      <c r="FZ44" s="235"/>
      <c r="GA44" s="235"/>
      <c r="GB44" s="235"/>
      <c r="GC44" s="235"/>
      <c r="GD44" s="235"/>
      <c r="GE44" s="235"/>
      <c r="GF44" s="235"/>
      <c r="GG44" s="235"/>
      <c r="GH44" s="235"/>
      <c r="GI44" s="235"/>
      <c r="GJ44" s="235"/>
      <c r="GK44" s="235"/>
      <c r="GL44" s="235"/>
      <c r="GM44" s="235"/>
      <c r="GN44" s="235"/>
      <c r="GO44" s="235"/>
      <c r="GP44" s="235"/>
      <c r="GQ44" s="235"/>
      <c r="GR44" s="235"/>
      <c r="GS44" s="235"/>
      <c r="GT44" s="235"/>
      <c r="GU44" s="235"/>
      <c r="GV44" s="235"/>
      <c r="GW44" s="235"/>
      <c r="GX44" s="235"/>
      <c r="GY44" s="235"/>
      <c r="GZ44" s="235"/>
      <c r="HA44" s="235"/>
      <c r="HB44" s="235"/>
      <c r="HC44" s="235"/>
      <c r="HD44" s="235"/>
      <c r="HE44" s="235"/>
      <c r="HF44" s="235"/>
      <c r="HG44" s="235"/>
      <c r="HH44" s="235"/>
      <c r="HI44" s="235"/>
      <c r="HJ44" s="235"/>
      <c r="HK44" s="235"/>
      <c r="HL44" s="235"/>
      <c r="HM44" s="235"/>
      <c r="HN44" s="235"/>
      <c r="HO44" s="235"/>
      <c r="HP44" s="235"/>
      <c r="HQ44" s="235"/>
      <c r="HR44" s="235"/>
      <c r="HS44" s="235"/>
      <c r="HT44" s="235"/>
      <c r="HU44" s="235"/>
      <c r="HV44" s="235"/>
      <c r="HW44" s="235"/>
      <c r="HX44" s="235"/>
      <c r="HY44" s="235"/>
      <c r="HZ44" s="235"/>
      <c r="IA44" s="235"/>
      <c r="IB44" s="235"/>
      <c r="IC44" s="235"/>
      <c r="ID44" s="235"/>
      <c r="IE44" s="235"/>
      <c r="IF44" s="235"/>
    </row>
    <row r="45" spans="1:240" s="234" customFormat="1" x14ac:dyDescent="0.3">
      <c r="A45" s="241"/>
      <c r="B45" s="240"/>
      <c r="C45" s="240"/>
      <c r="D45" s="239"/>
      <c r="E45" s="238"/>
      <c r="F45" s="238"/>
      <c r="G45" s="237"/>
      <c r="H45" s="237"/>
      <c r="I45" s="237"/>
      <c r="J45" s="237"/>
      <c r="K45" s="237"/>
      <c r="L45" s="237"/>
      <c r="M45" s="237"/>
      <c r="N45" s="237"/>
      <c r="O45" s="237"/>
      <c r="P45" s="237"/>
      <c r="Q45" s="237"/>
      <c r="R45" s="237"/>
      <c r="S45" s="237"/>
      <c r="T45" s="236"/>
      <c r="U45" s="235"/>
      <c r="V45" s="235"/>
      <c r="W45" s="235"/>
      <c r="X45" s="235"/>
      <c r="Y45" s="235"/>
      <c r="Z45" s="235"/>
      <c r="AA45" s="235"/>
      <c r="AB45" s="235"/>
      <c r="AC45" s="235"/>
      <c r="AD45" s="235"/>
      <c r="AE45" s="235"/>
      <c r="AF45" s="235"/>
      <c r="AG45" s="235"/>
      <c r="AH45" s="235"/>
      <c r="AI45" s="235"/>
      <c r="AJ45" s="235"/>
      <c r="AK45" s="235"/>
      <c r="AL45" s="235"/>
      <c r="AM45" s="235"/>
      <c r="AN45" s="235"/>
      <c r="AO45" s="235"/>
      <c r="AP45" s="235"/>
      <c r="AQ45" s="235"/>
      <c r="AR45" s="235"/>
      <c r="AS45" s="235"/>
      <c r="AT45" s="235"/>
      <c r="AU45" s="235"/>
      <c r="AV45" s="235"/>
      <c r="AW45" s="235"/>
      <c r="AX45" s="235"/>
      <c r="AY45" s="235"/>
      <c r="AZ45" s="235"/>
      <c r="BA45" s="235"/>
      <c r="BB45" s="235"/>
      <c r="BC45" s="235"/>
      <c r="BD45" s="235"/>
      <c r="BE45" s="235"/>
      <c r="BF45" s="235"/>
      <c r="BG45" s="235"/>
      <c r="BH45" s="235"/>
      <c r="BI45" s="235"/>
      <c r="BJ45" s="235"/>
      <c r="BK45" s="235"/>
      <c r="BL45" s="235"/>
      <c r="BM45" s="235"/>
      <c r="BN45" s="235"/>
      <c r="BO45" s="235"/>
      <c r="BP45" s="235"/>
      <c r="BQ45" s="235"/>
      <c r="BR45" s="235"/>
      <c r="BS45" s="235"/>
      <c r="BT45" s="235"/>
      <c r="BU45" s="235"/>
      <c r="BV45" s="235"/>
      <c r="BW45" s="235"/>
      <c r="BX45" s="235"/>
      <c r="BY45" s="235"/>
      <c r="BZ45" s="235"/>
      <c r="CA45" s="235"/>
      <c r="CB45" s="235"/>
      <c r="CC45" s="235"/>
      <c r="CD45" s="235"/>
      <c r="CE45" s="235"/>
      <c r="CF45" s="235"/>
      <c r="CG45" s="235"/>
      <c r="CH45" s="235"/>
      <c r="CI45" s="235"/>
      <c r="CJ45" s="235"/>
      <c r="CK45" s="235"/>
      <c r="CL45" s="235"/>
      <c r="CM45" s="235"/>
      <c r="CN45" s="235"/>
      <c r="CO45" s="235"/>
      <c r="CP45" s="235"/>
      <c r="CQ45" s="235"/>
      <c r="CR45" s="235"/>
      <c r="CS45" s="235"/>
      <c r="CT45" s="235"/>
      <c r="CU45" s="235"/>
      <c r="CV45" s="235"/>
      <c r="CW45" s="235"/>
      <c r="CX45" s="235"/>
      <c r="CY45" s="235"/>
      <c r="CZ45" s="235"/>
      <c r="DA45" s="235"/>
      <c r="DB45" s="235"/>
      <c r="DC45" s="235"/>
      <c r="DD45" s="235"/>
      <c r="DE45" s="235"/>
      <c r="DF45" s="235"/>
      <c r="DG45" s="235"/>
      <c r="DH45" s="235"/>
      <c r="DI45" s="235"/>
      <c r="DJ45" s="235"/>
      <c r="DK45" s="235"/>
      <c r="DL45" s="235"/>
      <c r="DM45" s="235"/>
      <c r="DN45" s="235"/>
      <c r="DO45" s="235"/>
      <c r="DP45" s="235"/>
      <c r="DQ45" s="235"/>
      <c r="DR45" s="235"/>
      <c r="DS45" s="235"/>
      <c r="DT45" s="235"/>
      <c r="DU45" s="235"/>
      <c r="DV45" s="235"/>
      <c r="DW45" s="235"/>
      <c r="DX45" s="235"/>
      <c r="DY45" s="235"/>
      <c r="DZ45" s="235"/>
      <c r="EA45" s="235"/>
      <c r="EB45" s="235"/>
      <c r="EC45" s="235"/>
      <c r="ED45" s="235"/>
      <c r="EE45" s="235"/>
      <c r="EF45" s="235"/>
      <c r="EG45" s="235"/>
      <c r="EH45" s="235"/>
      <c r="EI45" s="235"/>
      <c r="EJ45" s="235"/>
      <c r="EK45" s="235"/>
      <c r="EL45" s="235"/>
      <c r="EM45" s="235"/>
      <c r="EN45" s="235"/>
      <c r="EO45" s="235"/>
      <c r="EP45" s="235"/>
      <c r="EQ45" s="235"/>
      <c r="ER45" s="235"/>
      <c r="ES45" s="235"/>
      <c r="ET45" s="235"/>
      <c r="EU45" s="235"/>
      <c r="EV45" s="235"/>
      <c r="EW45" s="235"/>
      <c r="EX45" s="235"/>
      <c r="EY45" s="235"/>
      <c r="EZ45" s="235"/>
      <c r="FA45" s="235"/>
      <c r="FB45" s="235"/>
      <c r="FC45" s="235"/>
      <c r="FD45" s="235"/>
      <c r="FE45" s="235"/>
      <c r="FF45" s="235"/>
      <c r="FG45" s="235"/>
      <c r="FH45" s="235"/>
      <c r="FI45" s="235"/>
      <c r="FJ45" s="235"/>
      <c r="FK45" s="235"/>
      <c r="FL45" s="235"/>
      <c r="FM45" s="235"/>
      <c r="FN45" s="235"/>
      <c r="FO45" s="235"/>
      <c r="FP45" s="235"/>
      <c r="FQ45" s="235"/>
      <c r="FR45" s="235"/>
      <c r="FS45" s="235"/>
      <c r="FT45" s="235"/>
      <c r="FU45" s="235"/>
      <c r="FV45" s="235"/>
      <c r="FW45" s="235"/>
      <c r="FX45" s="235"/>
      <c r="FY45" s="235"/>
      <c r="FZ45" s="235"/>
      <c r="GA45" s="235"/>
      <c r="GB45" s="235"/>
      <c r="GC45" s="235"/>
      <c r="GD45" s="235"/>
      <c r="GE45" s="235"/>
      <c r="GF45" s="235"/>
      <c r="GG45" s="235"/>
      <c r="GH45" s="235"/>
      <c r="GI45" s="235"/>
      <c r="GJ45" s="235"/>
      <c r="GK45" s="235"/>
      <c r="GL45" s="235"/>
      <c r="GM45" s="235"/>
      <c r="GN45" s="235"/>
      <c r="GO45" s="235"/>
      <c r="GP45" s="235"/>
      <c r="GQ45" s="235"/>
      <c r="GR45" s="235"/>
      <c r="GS45" s="235"/>
      <c r="GT45" s="235"/>
      <c r="GU45" s="235"/>
      <c r="GV45" s="235"/>
      <c r="GW45" s="235"/>
      <c r="GX45" s="235"/>
      <c r="GY45" s="235"/>
      <c r="GZ45" s="235"/>
      <c r="HA45" s="235"/>
      <c r="HB45" s="235"/>
      <c r="HC45" s="235"/>
      <c r="HD45" s="235"/>
      <c r="HE45" s="235"/>
      <c r="HF45" s="235"/>
      <c r="HG45" s="235"/>
      <c r="HH45" s="235"/>
      <c r="HI45" s="235"/>
      <c r="HJ45" s="235"/>
      <c r="HK45" s="235"/>
      <c r="HL45" s="235"/>
      <c r="HM45" s="235"/>
      <c r="HN45" s="235"/>
      <c r="HO45" s="235"/>
      <c r="HP45" s="235"/>
      <c r="HQ45" s="235"/>
      <c r="HR45" s="235"/>
      <c r="HS45" s="235"/>
      <c r="HT45" s="235"/>
      <c r="HU45" s="235"/>
      <c r="HV45" s="235"/>
      <c r="HW45" s="235"/>
      <c r="HX45" s="235"/>
      <c r="HY45" s="235"/>
      <c r="HZ45" s="235"/>
      <c r="IA45" s="235"/>
      <c r="IB45" s="235"/>
      <c r="IC45" s="235"/>
      <c r="ID45" s="235"/>
      <c r="IE45" s="235"/>
      <c r="IF45" s="235"/>
    </row>
    <row r="46" spans="1:240" s="234" customFormat="1" x14ac:dyDescent="0.3">
      <c r="A46" s="241"/>
      <c r="B46" s="240"/>
      <c r="C46" s="240"/>
      <c r="D46" s="239"/>
      <c r="E46" s="238"/>
      <c r="F46" s="238"/>
      <c r="G46" s="237"/>
      <c r="H46" s="237"/>
      <c r="I46" s="237"/>
      <c r="J46" s="237"/>
      <c r="K46" s="237"/>
      <c r="L46" s="237"/>
      <c r="M46" s="237"/>
      <c r="N46" s="237"/>
      <c r="O46" s="237"/>
      <c r="P46" s="237"/>
      <c r="Q46" s="237"/>
      <c r="R46" s="237"/>
      <c r="S46" s="237"/>
      <c r="T46" s="236"/>
      <c r="U46" s="235"/>
      <c r="V46" s="235"/>
      <c r="W46" s="235"/>
      <c r="X46" s="235"/>
      <c r="Y46" s="235"/>
      <c r="Z46" s="235"/>
      <c r="AA46" s="235"/>
      <c r="AB46" s="235"/>
      <c r="AC46" s="235"/>
      <c r="AD46" s="235"/>
      <c r="AE46" s="235"/>
      <c r="AF46" s="235"/>
      <c r="AG46" s="235"/>
      <c r="AH46" s="235"/>
      <c r="AI46" s="235"/>
      <c r="AJ46" s="235"/>
      <c r="AK46" s="235"/>
      <c r="AL46" s="235"/>
      <c r="AM46" s="235"/>
      <c r="AN46" s="235"/>
      <c r="AO46" s="235"/>
      <c r="AP46" s="235"/>
      <c r="AQ46" s="235"/>
      <c r="AR46" s="235"/>
      <c r="AS46" s="235"/>
      <c r="AT46" s="235"/>
      <c r="AU46" s="235"/>
      <c r="AV46" s="235"/>
      <c r="AW46" s="235"/>
      <c r="AX46" s="235"/>
      <c r="AY46" s="235"/>
      <c r="AZ46" s="235"/>
      <c r="BA46" s="235"/>
      <c r="BB46" s="235"/>
      <c r="BC46" s="235"/>
      <c r="BD46" s="235"/>
      <c r="BE46" s="235"/>
      <c r="BF46" s="235"/>
      <c r="BG46" s="235"/>
      <c r="BH46" s="235"/>
      <c r="BI46" s="235"/>
      <c r="BJ46" s="235"/>
      <c r="BK46" s="235"/>
      <c r="BL46" s="235"/>
      <c r="BM46" s="235"/>
      <c r="BN46" s="235"/>
      <c r="BO46" s="235"/>
      <c r="BP46" s="235"/>
      <c r="BQ46" s="235"/>
      <c r="BR46" s="235"/>
      <c r="BS46" s="235"/>
      <c r="BT46" s="235"/>
      <c r="BU46" s="235"/>
      <c r="BV46" s="235"/>
      <c r="BW46" s="235"/>
      <c r="BX46" s="235"/>
      <c r="BY46" s="235"/>
      <c r="BZ46" s="235"/>
      <c r="CA46" s="235"/>
      <c r="CB46" s="235"/>
      <c r="CC46" s="235"/>
      <c r="CD46" s="235"/>
      <c r="CE46" s="235"/>
      <c r="CF46" s="235"/>
      <c r="CG46" s="235"/>
      <c r="CH46" s="235"/>
      <c r="CI46" s="235"/>
      <c r="CJ46" s="235"/>
      <c r="CK46" s="235"/>
      <c r="CL46" s="235"/>
      <c r="CM46" s="235"/>
      <c r="CN46" s="235"/>
      <c r="CO46" s="235"/>
      <c r="CP46" s="235"/>
      <c r="CQ46" s="235"/>
      <c r="CR46" s="235"/>
      <c r="CS46" s="235"/>
      <c r="CT46" s="235"/>
      <c r="CU46" s="235"/>
      <c r="CV46" s="235"/>
      <c r="CW46" s="235"/>
      <c r="CX46" s="235"/>
      <c r="CY46" s="235"/>
      <c r="CZ46" s="235"/>
      <c r="DA46" s="235"/>
      <c r="DB46" s="235"/>
      <c r="DC46" s="235"/>
      <c r="DD46" s="235"/>
      <c r="DE46" s="235"/>
      <c r="DF46" s="235"/>
      <c r="DG46" s="235"/>
      <c r="DH46" s="235"/>
      <c r="DI46" s="235"/>
      <c r="DJ46" s="235"/>
      <c r="DK46" s="235"/>
      <c r="DL46" s="235"/>
      <c r="DM46" s="235"/>
      <c r="DN46" s="235"/>
      <c r="DO46" s="235"/>
      <c r="DP46" s="235"/>
      <c r="DQ46" s="235"/>
      <c r="DR46" s="235"/>
      <c r="DS46" s="235"/>
      <c r="DT46" s="235"/>
      <c r="DU46" s="235"/>
      <c r="DV46" s="235"/>
      <c r="DW46" s="235"/>
      <c r="DX46" s="235"/>
      <c r="DY46" s="235"/>
      <c r="DZ46" s="235"/>
      <c r="EA46" s="235"/>
      <c r="EB46" s="235"/>
      <c r="EC46" s="235"/>
      <c r="ED46" s="235"/>
      <c r="EE46" s="235"/>
      <c r="EF46" s="235"/>
      <c r="EG46" s="235"/>
      <c r="EH46" s="235"/>
      <c r="EI46" s="235"/>
      <c r="EJ46" s="235"/>
      <c r="EK46" s="235"/>
      <c r="EL46" s="235"/>
      <c r="EM46" s="235"/>
      <c r="EN46" s="235"/>
      <c r="EO46" s="235"/>
      <c r="EP46" s="235"/>
      <c r="EQ46" s="235"/>
      <c r="ER46" s="235"/>
      <c r="ES46" s="235"/>
      <c r="ET46" s="235"/>
      <c r="EU46" s="235"/>
      <c r="EV46" s="235"/>
      <c r="EW46" s="235"/>
      <c r="EX46" s="235"/>
      <c r="EY46" s="235"/>
      <c r="EZ46" s="235"/>
      <c r="FA46" s="235"/>
      <c r="FB46" s="235"/>
      <c r="FC46" s="235"/>
      <c r="FD46" s="235"/>
      <c r="FE46" s="235"/>
      <c r="FF46" s="235"/>
      <c r="FG46" s="235"/>
      <c r="FH46" s="235"/>
      <c r="FI46" s="235"/>
      <c r="FJ46" s="235"/>
      <c r="FK46" s="235"/>
      <c r="FL46" s="235"/>
      <c r="FM46" s="235"/>
      <c r="FN46" s="235"/>
      <c r="FO46" s="235"/>
      <c r="FP46" s="235"/>
      <c r="FQ46" s="235"/>
      <c r="FR46" s="235"/>
      <c r="FS46" s="235"/>
      <c r="FT46" s="235"/>
      <c r="FU46" s="235"/>
      <c r="FV46" s="235"/>
      <c r="FW46" s="235"/>
      <c r="FX46" s="235"/>
      <c r="FY46" s="235"/>
      <c r="FZ46" s="235"/>
      <c r="GA46" s="235"/>
      <c r="GB46" s="235"/>
      <c r="GC46" s="235"/>
      <c r="GD46" s="235"/>
      <c r="GE46" s="235"/>
      <c r="GF46" s="235"/>
      <c r="GG46" s="235"/>
      <c r="GH46" s="235"/>
      <c r="GI46" s="235"/>
      <c r="GJ46" s="235"/>
      <c r="GK46" s="235"/>
      <c r="GL46" s="235"/>
      <c r="GM46" s="235"/>
      <c r="GN46" s="235"/>
      <c r="GO46" s="235"/>
      <c r="GP46" s="235"/>
      <c r="GQ46" s="235"/>
      <c r="GR46" s="235"/>
      <c r="GS46" s="235"/>
      <c r="GT46" s="235"/>
      <c r="GU46" s="235"/>
      <c r="GV46" s="235"/>
      <c r="GW46" s="235"/>
      <c r="GX46" s="235"/>
      <c r="GY46" s="235"/>
      <c r="GZ46" s="235"/>
      <c r="HA46" s="235"/>
      <c r="HB46" s="235"/>
      <c r="HC46" s="235"/>
      <c r="HD46" s="235"/>
      <c r="HE46" s="235"/>
      <c r="HF46" s="235"/>
      <c r="HG46" s="235"/>
      <c r="HH46" s="235"/>
      <c r="HI46" s="235"/>
      <c r="HJ46" s="235"/>
      <c r="HK46" s="235"/>
      <c r="HL46" s="235"/>
      <c r="HM46" s="235"/>
      <c r="HN46" s="235"/>
      <c r="HO46" s="235"/>
      <c r="HP46" s="235"/>
      <c r="HQ46" s="235"/>
      <c r="HR46" s="235"/>
      <c r="HS46" s="235"/>
      <c r="HT46" s="235"/>
      <c r="HU46" s="235"/>
      <c r="HV46" s="235"/>
      <c r="HW46" s="235"/>
      <c r="HX46" s="235"/>
      <c r="HY46" s="235"/>
      <c r="HZ46" s="235"/>
      <c r="IA46" s="235"/>
      <c r="IB46" s="235"/>
      <c r="IC46" s="235"/>
      <c r="ID46" s="235"/>
      <c r="IE46" s="235"/>
      <c r="IF46" s="235"/>
    </row>
    <row r="47" spans="1:240" s="234" customFormat="1" x14ac:dyDescent="0.3">
      <c r="A47" s="241"/>
      <c r="B47" s="240"/>
      <c r="C47" s="240"/>
      <c r="D47" s="239"/>
      <c r="E47" s="238"/>
      <c r="F47" s="238"/>
      <c r="G47" s="237"/>
      <c r="H47" s="237"/>
      <c r="I47" s="237"/>
      <c r="J47" s="237"/>
      <c r="K47" s="237"/>
      <c r="L47" s="237"/>
      <c r="M47" s="237"/>
      <c r="N47" s="237"/>
      <c r="O47" s="237"/>
      <c r="P47" s="237"/>
      <c r="Q47" s="237"/>
      <c r="R47" s="237"/>
      <c r="S47" s="237"/>
      <c r="T47" s="236"/>
      <c r="U47" s="235"/>
      <c r="V47" s="235"/>
      <c r="W47" s="235"/>
      <c r="X47" s="235"/>
      <c r="Y47" s="235"/>
      <c r="Z47" s="235"/>
      <c r="AA47" s="235"/>
      <c r="AB47" s="235"/>
      <c r="AC47" s="235"/>
      <c r="AD47" s="235"/>
      <c r="AE47" s="235"/>
      <c r="AF47" s="235"/>
      <c r="AG47" s="235"/>
      <c r="AH47" s="235"/>
      <c r="AI47" s="235"/>
      <c r="AJ47" s="235"/>
      <c r="AK47" s="235"/>
      <c r="AL47" s="235"/>
      <c r="AM47" s="235"/>
      <c r="AN47" s="235"/>
      <c r="AO47" s="235"/>
      <c r="AP47" s="235"/>
      <c r="AQ47" s="235"/>
      <c r="AR47" s="235"/>
      <c r="AS47" s="235"/>
      <c r="AT47" s="235"/>
      <c r="AU47" s="235"/>
      <c r="AV47" s="235"/>
      <c r="AW47" s="235"/>
      <c r="AX47" s="235"/>
      <c r="AY47" s="235"/>
      <c r="AZ47" s="235"/>
      <c r="BA47" s="235"/>
      <c r="BB47" s="235"/>
      <c r="BC47" s="235"/>
      <c r="BD47" s="235"/>
      <c r="BE47" s="235"/>
      <c r="BF47" s="235"/>
      <c r="BG47" s="235"/>
      <c r="BH47" s="235"/>
      <c r="BI47" s="235"/>
      <c r="BJ47" s="235"/>
      <c r="BK47" s="235"/>
      <c r="BL47" s="235"/>
      <c r="BM47" s="235"/>
      <c r="BN47" s="235"/>
      <c r="BO47" s="235"/>
      <c r="BP47" s="235"/>
      <c r="BQ47" s="235"/>
      <c r="BR47" s="235"/>
      <c r="BS47" s="235"/>
      <c r="BT47" s="235"/>
      <c r="BU47" s="235"/>
      <c r="BV47" s="235"/>
      <c r="BW47" s="235"/>
      <c r="BX47" s="235"/>
      <c r="BY47" s="235"/>
      <c r="BZ47" s="235"/>
      <c r="CA47" s="235"/>
      <c r="CB47" s="235"/>
      <c r="CC47" s="235"/>
      <c r="CD47" s="235"/>
      <c r="CE47" s="235"/>
      <c r="CF47" s="235"/>
      <c r="CG47" s="235"/>
      <c r="CH47" s="235"/>
      <c r="CI47" s="235"/>
      <c r="CJ47" s="235"/>
      <c r="CK47" s="235"/>
      <c r="CL47" s="235"/>
      <c r="CM47" s="235"/>
      <c r="CN47" s="235"/>
      <c r="CO47" s="235"/>
      <c r="CP47" s="235"/>
      <c r="CQ47" s="235"/>
      <c r="CR47" s="235"/>
      <c r="CS47" s="235"/>
      <c r="CT47" s="235"/>
      <c r="CU47" s="235"/>
      <c r="CV47" s="235"/>
      <c r="CW47" s="235"/>
      <c r="CX47" s="235"/>
      <c r="CY47" s="235"/>
      <c r="CZ47" s="235"/>
      <c r="DA47" s="235"/>
      <c r="DB47" s="235"/>
      <c r="DC47" s="235"/>
      <c r="DD47" s="235"/>
      <c r="DE47" s="235"/>
      <c r="DF47" s="235"/>
      <c r="DG47" s="235"/>
      <c r="DH47" s="235"/>
      <c r="DI47" s="235"/>
      <c r="DJ47" s="235"/>
      <c r="DK47" s="235"/>
      <c r="DL47" s="235"/>
      <c r="DM47" s="235"/>
      <c r="DN47" s="235"/>
      <c r="DO47" s="235"/>
      <c r="DP47" s="235"/>
      <c r="DQ47" s="235"/>
      <c r="DR47" s="235"/>
      <c r="DS47" s="235"/>
      <c r="DT47" s="235"/>
      <c r="DU47" s="235"/>
      <c r="DV47" s="235"/>
      <c r="DW47" s="235"/>
      <c r="DX47" s="235"/>
      <c r="DY47" s="235"/>
      <c r="DZ47" s="235"/>
      <c r="EA47" s="235"/>
      <c r="EB47" s="235"/>
      <c r="EC47" s="235"/>
      <c r="ED47" s="235"/>
      <c r="EE47" s="235"/>
      <c r="EF47" s="235"/>
      <c r="EG47" s="235"/>
      <c r="EH47" s="235"/>
      <c r="EI47" s="235"/>
      <c r="EJ47" s="235"/>
      <c r="EK47" s="235"/>
      <c r="EL47" s="235"/>
      <c r="EM47" s="235"/>
      <c r="EN47" s="235"/>
      <c r="EO47" s="235"/>
      <c r="EP47" s="235"/>
      <c r="EQ47" s="235"/>
      <c r="ER47" s="235"/>
      <c r="ES47" s="235"/>
      <c r="ET47" s="235"/>
      <c r="EU47" s="235"/>
      <c r="EV47" s="235"/>
      <c r="EW47" s="235"/>
      <c r="EX47" s="235"/>
      <c r="EY47" s="235"/>
      <c r="EZ47" s="235"/>
      <c r="FA47" s="235"/>
      <c r="FB47" s="235"/>
      <c r="FC47" s="235"/>
      <c r="FD47" s="235"/>
      <c r="FE47" s="235"/>
      <c r="FF47" s="235"/>
      <c r="FG47" s="235"/>
      <c r="FH47" s="235"/>
      <c r="FI47" s="235"/>
      <c r="FJ47" s="235"/>
      <c r="FK47" s="235"/>
      <c r="FL47" s="235"/>
      <c r="FM47" s="235"/>
      <c r="FN47" s="235"/>
      <c r="FO47" s="235"/>
      <c r="FP47" s="235"/>
      <c r="FQ47" s="235"/>
      <c r="FR47" s="235"/>
      <c r="FS47" s="235"/>
      <c r="FT47" s="235"/>
      <c r="FU47" s="235"/>
      <c r="FV47" s="235"/>
      <c r="FW47" s="235"/>
      <c r="FX47" s="235"/>
      <c r="FY47" s="235"/>
      <c r="FZ47" s="235"/>
      <c r="GA47" s="235"/>
      <c r="GB47" s="235"/>
      <c r="GC47" s="235"/>
      <c r="GD47" s="235"/>
      <c r="GE47" s="235"/>
      <c r="GF47" s="235"/>
      <c r="GG47" s="235"/>
      <c r="GH47" s="235"/>
      <c r="GI47" s="235"/>
      <c r="GJ47" s="235"/>
      <c r="GK47" s="235"/>
      <c r="GL47" s="235"/>
      <c r="GM47" s="235"/>
      <c r="GN47" s="235"/>
      <c r="GO47" s="235"/>
      <c r="GP47" s="235"/>
      <c r="GQ47" s="235"/>
      <c r="GR47" s="235"/>
      <c r="GS47" s="235"/>
      <c r="GT47" s="235"/>
      <c r="GU47" s="235"/>
      <c r="GV47" s="235"/>
      <c r="GW47" s="235"/>
      <c r="GX47" s="235"/>
      <c r="GY47" s="235"/>
      <c r="GZ47" s="235"/>
      <c r="HA47" s="235"/>
      <c r="HB47" s="235"/>
      <c r="HC47" s="235"/>
      <c r="HD47" s="235"/>
      <c r="HE47" s="235"/>
      <c r="HF47" s="235"/>
      <c r="HG47" s="235"/>
      <c r="HH47" s="235"/>
      <c r="HI47" s="235"/>
      <c r="HJ47" s="235"/>
      <c r="HK47" s="235"/>
      <c r="HL47" s="235"/>
      <c r="HM47" s="235"/>
      <c r="HN47" s="235"/>
      <c r="HO47" s="235"/>
      <c r="HP47" s="235"/>
      <c r="HQ47" s="235"/>
      <c r="HR47" s="235"/>
      <c r="HS47" s="235"/>
      <c r="HT47" s="235"/>
      <c r="HU47" s="235"/>
      <c r="HV47" s="235"/>
      <c r="HW47" s="235"/>
      <c r="HX47" s="235"/>
      <c r="HY47" s="235"/>
      <c r="HZ47" s="235"/>
      <c r="IA47" s="235"/>
      <c r="IB47" s="235"/>
      <c r="IC47" s="235"/>
      <c r="ID47" s="235"/>
      <c r="IE47" s="235"/>
      <c r="IF47" s="235"/>
    </row>
    <row r="48" spans="1:240" s="234" customFormat="1" x14ac:dyDescent="0.3">
      <c r="A48" s="241"/>
      <c r="B48" s="240"/>
      <c r="C48" s="240"/>
      <c r="D48" s="239"/>
      <c r="E48" s="238"/>
      <c r="F48" s="238"/>
      <c r="G48" s="237"/>
      <c r="H48" s="237"/>
      <c r="I48" s="237"/>
      <c r="J48" s="237"/>
      <c r="K48" s="237"/>
      <c r="L48" s="237"/>
      <c r="M48" s="237"/>
      <c r="N48" s="237"/>
      <c r="O48" s="237"/>
      <c r="P48" s="237"/>
      <c r="Q48" s="237"/>
      <c r="R48" s="237"/>
      <c r="S48" s="237"/>
      <c r="T48" s="236"/>
      <c r="U48" s="235"/>
      <c r="V48" s="235"/>
      <c r="W48" s="235"/>
      <c r="X48" s="235"/>
      <c r="Y48" s="235"/>
      <c r="Z48" s="235"/>
      <c r="AA48" s="235"/>
      <c r="AB48" s="235"/>
      <c r="AC48" s="235"/>
      <c r="AD48" s="235"/>
      <c r="AE48" s="235"/>
      <c r="AF48" s="235"/>
      <c r="AG48" s="235"/>
      <c r="AH48" s="235"/>
      <c r="AI48" s="235"/>
      <c r="AJ48" s="235"/>
      <c r="AK48" s="235"/>
      <c r="AL48" s="235"/>
      <c r="AM48" s="235"/>
      <c r="AN48" s="235"/>
      <c r="AO48" s="235"/>
      <c r="AP48" s="235"/>
      <c r="AQ48" s="235"/>
      <c r="AR48" s="235"/>
      <c r="AS48" s="235"/>
      <c r="AT48" s="235"/>
      <c r="AU48" s="235"/>
      <c r="AV48" s="235"/>
      <c r="AW48" s="235"/>
      <c r="AX48" s="235"/>
      <c r="AY48" s="235"/>
      <c r="AZ48" s="235"/>
      <c r="BA48" s="235"/>
      <c r="BB48" s="235"/>
      <c r="BC48" s="235"/>
      <c r="BD48" s="235"/>
      <c r="BE48" s="235"/>
      <c r="BF48" s="235"/>
      <c r="BG48" s="235"/>
      <c r="BH48" s="235"/>
      <c r="BI48" s="235"/>
      <c r="BJ48" s="235"/>
      <c r="BK48" s="235"/>
      <c r="BL48" s="235"/>
      <c r="BM48" s="235"/>
      <c r="BN48" s="235"/>
      <c r="BO48" s="235"/>
      <c r="BP48" s="235"/>
      <c r="BQ48" s="235"/>
      <c r="BR48" s="235"/>
      <c r="BS48" s="235"/>
      <c r="BT48" s="235"/>
      <c r="BU48" s="235"/>
      <c r="BV48" s="235"/>
      <c r="BW48" s="235"/>
      <c r="BX48" s="235"/>
      <c r="BY48" s="235"/>
      <c r="BZ48" s="235"/>
      <c r="CA48" s="235"/>
      <c r="CB48" s="235"/>
      <c r="CC48" s="235"/>
      <c r="CD48" s="235"/>
      <c r="CE48" s="235"/>
      <c r="CF48" s="235"/>
      <c r="CG48" s="235"/>
      <c r="CH48" s="235"/>
      <c r="CI48" s="235"/>
      <c r="CJ48" s="235"/>
      <c r="CK48" s="235"/>
      <c r="CL48" s="235"/>
      <c r="CM48" s="235"/>
      <c r="CN48" s="235"/>
      <c r="CO48" s="235"/>
      <c r="CP48" s="235"/>
      <c r="CQ48" s="235"/>
      <c r="CR48" s="235"/>
      <c r="CS48" s="235"/>
      <c r="CT48" s="235"/>
      <c r="CU48" s="235"/>
      <c r="CV48" s="235"/>
      <c r="CW48" s="235"/>
      <c r="CX48" s="235"/>
      <c r="CY48" s="235"/>
      <c r="CZ48" s="235"/>
      <c r="DA48" s="235"/>
      <c r="DB48" s="235"/>
      <c r="DC48" s="235"/>
      <c r="DD48" s="235"/>
      <c r="DE48" s="235"/>
      <c r="DF48" s="235"/>
      <c r="DG48" s="235"/>
      <c r="DH48" s="235"/>
      <c r="DI48" s="235"/>
      <c r="DJ48" s="235"/>
      <c r="DK48" s="235"/>
      <c r="DL48" s="235"/>
      <c r="DM48" s="235"/>
      <c r="DN48" s="235"/>
      <c r="DO48" s="235"/>
      <c r="DP48" s="235"/>
      <c r="DQ48" s="235"/>
      <c r="DR48" s="235"/>
      <c r="DS48" s="235"/>
      <c r="DT48" s="235"/>
      <c r="DU48" s="235"/>
      <c r="DV48" s="235"/>
      <c r="DW48" s="235"/>
      <c r="DX48" s="235"/>
      <c r="DY48" s="235"/>
      <c r="DZ48" s="235"/>
      <c r="EA48" s="235"/>
      <c r="EB48" s="235"/>
      <c r="EC48" s="235"/>
      <c r="ED48" s="235"/>
      <c r="EE48" s="235"/>
      <c r="EF48" s="235"/>
      <c r="EG48" s="235"/>
      <c r="EH48" s="235"/>
      <c r="EI48" s="235"/>
      <c r="EJ48" s="235"/>
      <c r="EK48" s="235"/>
      <c r="EL48" s="235"/>
      <c r="EM48" s="235"/>
      <c r="EN48" s="235"/>
      <c r="EO48" s="235"/>
      <c r="EP48" s="235"/>
      <c r="EQ48" s="235"/>
      <c r="ER48" s="235"/>
      <c r="ES48" s="235"/>
      <c r="ET48" s="235"/>
      <c r="EU48" s="235"/>
      <c r="EV48" s="235"/>
      <c r="EW48" s="235"/>
      <c r="EX48" s="235"/>
      <c r="EY48" s="235"/>
      <c r="EZ48" s="235"/>
      <c r="FA48" s="235"/>
      <c r="FB48" s="235"/>
      <c r="FC48" s="235"/>
      <c r="FD48" s="235"/>
      <c r="FE48" s="235"/>
      <c r="FF48" s="235"/>
      <c r="FG48" s="235"/>
      <c r="FH48" s="235"/>
      <c r="FI48" s="235"/>
      <c r="FJ48" s="235"/>
      <c r="FK48" s="235"/>
      <c r="FL48" s="235"/>
      <c r="FM48" s="235"/>
      <c r="FN48" s="235"/>
      <c r="FO48" s="235"/>
      <c r="FP48" s="235"/>
      <c r="FQ48" s="235"/>
      <c r="FR48" s="235"/>
      <c r="FS48" s="235"/>
      <c r="FT48" s="235"/>
      <c r="FU48" s="235"/>
      <c r="FV48" s="235"/>
      <c r="FW48" s="235"/>
      <c r="FX48" s="235"/>
      <c r="FY48" s="235"/>
      <c r="FZ48" s="235"/>
      <c r="GA48" s="235"/>
      <c r="GB48" s="235"/>
      <c r="GC48" s="235"/>
      <c r="GD48" s="235"/>
      <c r="GE48" s="235"/>
      <c r="GF48" s="235"/>
      <c r="GG48" s="235"/>
      <c r="GH48" s="235"/>
      <c r="GI48" s="235"/>
      <c r="GJ48" s="235"/>
      <c r="GK48" s="235"/>
      <c r="GL48" s="235"/>
      <c r="GM48" s="235"/>
      <c r="GN48" s="235"/>
      <c r="GO48" s="235"/>
      <c r="GP48" s="235"/>
      <c r="GQ48" s="235"/>
      <c r="GR48" s="235"/>
      <c r="GS48" s="235"/>
      <c r="GT48" s="235"/>
      <c r="GU48" s="235"/>
      <c r="GV48" s="235"/>
      <c r="GW48" s="235"/>
      <c r="GX48" s="235"/>
      <c r="GY48" s="235"/>
      <c r="GZ48" s="235"/>
      <c r="HA48" s="235"/>
      <c r="HB48" s="235"/>
      <c r="HC48" s="235"/>
      <c r="HD48" s="235"/>
      <c r="HE48" s="235"/>
      <c r="HF48" s="235"/>
      <c r="HG48" s="235"/>
      <c r="HH48" s="235"/>
      <c r="HI48" s="235"/>
      <c r="HJ48" s="235"/>
      <c r="HK48" s="235"/>
      <c r="HL48" s="235"/>
      <c r="HM48" s="235"/>
      <c r="HN48" s="235"/>
      <c r="HO48" s="235"/>
      <c r="HP48" s="235"/>
      <c r="HQ48" s="235"/>
      <c r="HR48" s="235"/>
      <c r="HS48" s="235"/>
      <c r="HT48" s="235"/>
      <c r="HU48" s="235"/>
      <c r="HV48" s="235"/>
      <c r="HW48" s="235"/>
      <c r="HX48" s="235"/>
      <c r="HY48" s="235"/>
      <c r="HZ48" s="235"/>
      <c r="IA48" s="235"/>
      <c r="IB48" s="235"/>
      <c r="IC48" s="235"/>
      <c r="ID48" s="235"/>
      <c r="IE48" s="235"/>
      <c r="IF48" s="235"/>
    </row>
    <row r="49" spans="1:240" s="234" customFormat="1" x14ac:dyDescent="0.3">
      <c r="A49" s="241"/>
      <c r="B49" s="240"/>
      <c r="C49" s="240"/>
      <c r="D49" s="239"/>
      <c r="E49" s="238"/>
      <c r="F49" s="238"/>
      <c r="G49" s="237"/>
      <c r="H49" s="237"/>
      <c r="I49" s="237"/>
      <c r="J49" s="237"/>
      <c r="K49" s="237"/>
      <c r="L49" s="237"/>
      <c r="M49" s="237"/>
      <c r="N49" s="237"/>
      <c r="O49" s="237"/>
      <c r="P49" s="237"/>
      <c r="Q49" s="237"/>
      <c r="R49" s="237"/>
      <c r="S49" s="237"/>
      <c r="T49" s="236"/>
      <c r="U49" s="235"/>
      <c r="V49" s="235"/>
      <c r="W49" s="235"/>
      <c r="X49" s="235"/>
      <c r="Y49" s="235"/>
      <c r="Z49" s="235"/>
      <c r="AA49" s="235"/>
      <c r="AB49" s="235"/>
      <c r="AC49" s="235"/>
      <c r="AD49" s="235"/>
      <c r="AE49" s="235"/>
      <c r="AF49" s="235"/>
      <c r="AG49" s="235"/>
      <c r="AH49" s="235"/>
      <c r="AI49" s="235"/>
      <c r="AJ49" s="235"/>
      <c r="AK49" s="235"/>
      <c r="AL49" s="235"/>
      <c r="AM49" s="235"/>
      <c r="AN49" s="235"/>
      <c r="AO49" s="235"/>
      <c r="AP49" s="235"/>
      <c r="AQ49" s="235"/>
      <c r="AR49" s="235"/>
      <c r="AS49" s="235"/>
      <c r="AT49" s="235"/>
      <c r="AU49" s="235"/>
      <c r="AV49" s="235"/>
      <c r="AW49" s="235"/>
      <c r="AX49" s="235"/>
      <c r="AY49" s="235"/>
      <c r="AZ49" s="235"/>
      <c r="BA49" s="235"/>
      <c r="BB49" s="235"/>
      <c r="BC49" s="235"/>
      <c r="BD49" s="235"/>
      <c r="BE49" s="235"/>
      <c r="BF49" s="235"/>
      <c r="BG49" s="235"/>
      <c r="BH49" s="235"/>
      <c r="BI49" s="235"/>
      <c r="BJ49" s="235"/>
      <c r="BK49" s="235"/>
      <c r="BL49" s="235"/>
      <c r="BM49" s="235"/>
      <c r="BN49" s="235"/>
      <c r="BO49" s="235"/>
      <c r="BP49" s="235"/>
      <c r="BQ49" s="235"/>
      <c r="BR49" s="235"/>
      <c r="BS49" s="235"/>
      <c r="BT49" s="235"/>
      <c r="BU49" s="235"/>
      <c r="BV49" s="235"/>
      <c r="BW49" s="235"/>
      <c r="BX49" s="235"/>
      <c r="BY49" s="235"/>
      <c r="BZ49" s="235"/>
      <c r="CA49" s="235"/>
      <c r="CB49" s="235"/>
      <c r="CC49" s="235"/>
      <c r="CD49" s="235"/>
      <c r="CE49" s="235"/>
      <c r="CF49" s="235"/>
      <c r="CG49" s="235"/>
      <c r="CH49" s="235"/>
      <c r="CI49" s="235"/>
      <c r="CJ49" s="235"/>
      <c r="CK49" s="235"/>
      <c r="CL49" s="235"/>
      <c r="CM49" s="235"/>
      <c r="CN49" s="235"/>
      <c r="CO49" s="235"/>
      <c r="CP49" s="235"/>
      <c r="CQ49" s="235"/>
      <c r="CR49" s="235"/>
      <c r="CS49" s="235"/>
      <c r="CT49" s="235"/>
      <c r="CU49" s="235"/>
      <c r="CV49" s="235"/>
      <c r="CW49" s="235"/>
      <c r="CX49" s="235"/>
      <c r="CY49" s="235"/>
      <c r="CZ49" s="235"/>
      <c r="DA49" s="235"/>
      <c r="DB49" s="235"/>
      <c r="DC49" s="235"/>
      <c r="DD49" s="235"/>
      <c r="DE49" s="235"/>
      <c r="DF49" s="235"/>
      <c r="DG49" s="235"/>
      <c r="DH49" s="235"/>
      <c r="DI49" s="235"/>
      <c r="DJ49" s="235"/>
      <c r="DK49" s="235"/>
      <c r="DL49" s="235"/>
      <c r="DM49" s="235"/>
      <c r="DN49" s="235"/>
      <c r="DO49" s="235"/>
      <c r="DP49" s="235"/>
      <c r="DQ49" s="235"/>
      <c r="DR49" s="235"/>
      <c r="DS49" s="235"/>
      <c r="DT49" s="235"/>
      <c r="DU49" s="235"/>
      <c r="DV49" s="235"/>
      <c r="DW49" s="235"/>
      <c r="DX49" s="235"/>
      <c r="DY49" s="235"/>
      <c r="DZ49" s="235"/>
      <c r="EA49" s="235"/>
      <c r="EB49" s="235"/>
      <c r="EC49" s="235"/>
      <c r="ED49" s="235"/>
      <c r="EE49" s="235"/>
      <c r="EF49" s="235"/>
      <c r="EG49" s="235"/>
      <c r="EH49" s="235"/>
      <c r="EI49" s="235"/>
      <c r="EJ49" s="235"/>
      <c r="EK49" s="235"/>
      <c r="EL49" s="235"/>
      <c r="EM49" s="235"/>
      <c r="EN49" s="235"/>
      <c r="EO49" s="235"/>
      <c r="EP49" s="235"/>
      <c r="EQ49" s="235"/>
      <c r="ER49" s="235"/>
      <c r="ES49" s="235"/>
      <c r="ET49" s="235"/>
      <c r="EU49" s="235"/>
      <c r="EV49" s="235"/>
      <c r="EW49" s="235"/>
      <c r="EX49" s="235"/>
      <c r="EY49" s="235"/>
      <c r="EZ49" s="235"/>
      <c r="FA49" s="235"/>
      <c r="FB49" s="235"/>
      <c r="FC49" s="235"/>
      <c r="FD49" s="235"/>
      <c r="FE49" s="235"/>
      <c r="FF49" s="235"/>
      <c r="FG49" s="235"/>
      <c r="FH49" s="235"/>
      <c r="FI49" s="235"/>
      <c r="FJ49" s="235"/>
      <c r="FK49" s="235"/>
      <c r="FL49" s="235"/>
      <c r="FM49" s="235"/>
      <c r="FN49" s="235"/>
      <c r="FO49" s="235"/>
      <c r="FP49" s="235"/>
      <c r="FQ49" s="235"/>
      <c r="FR49" s="235"/>
      <c r="FS49" s="235"/>
      <c r="FT49" s="235"/>
      <c r="FU49" s="235"/>
      <c r="FV49" s="235"/>
      <c r="FW49" s="235"/>
      <c r="FX49" s="235"/>
      <c r="FY49" s="235"/>
      <c r="FZ49" s="235"/>
      <c r="GA49" s="235"/>
      <c r="GB49" s="235"/>
      <c r="GC49" s="235"/>
      <c r="GD49" s="235"/>
      <c r="GE49" s="235"/>
      <c r="GF49" s="235"/>
      <c r="GG49" s="235"/>
      <c r="GH49" s="235"/>
      <c r="GI49" s="235"/>
      <c r="GJ49" s="235"/>
      <c r="GK49" s="235"/>
      <c r="GL49" s="235"/>
      <c r="GM49" s="235"/>
      <c r="GN49" s="235"/>
      <c r="GO49" s="235"/>
      <c r="GP49" s="235"/>
      <c r="GQ49" s="235"/>
      <c r="GR49" s="235"/>
      <c r="GS49" s="235"/>
      <c r="GT49" s="235"/>
      <c r="GU49" s="235"/>
      <c r="GV49" s="235"/>
      <c r="GW49" s="235"/>
      <c r="GX49" s="235"/>
      <c r="GY49" s="235"/>
      <c r="GZ49" s="235"/>
      <c r="HA49" s="235"/>
      <c r="HB49" s="235"/>
      <c r="HC49" s="235"/>
      <c r="HD49" s="235"/>
      <c r="HE49" s="235"/>
      <c r="HF49" s="235"/>
      <c r="HG49" s="235"/>
      <c r="HH49" s="235"/>
      <c r="HI49" s="235"/>
      <c r="HJ49" s="235"/>
      <c r="HK49" s="235"/>
      <c r="HL49" s="235"/>
      <c r="HM49" s="235"/>
      <c r="HN49" s="235"/>
      <c r="HO49" s="235"/>
      <c r="HP49" s="235"/>
      <c r="HQ49" s="235"/>
      <c r="HR49" s="235"/>
      <c r="HS49" s="235"/>
      <c r="HT49" s="235"/>
      <c r="HU49" s="235"/>
      <c r="HV49" s="235"/>
      <c r="HW49" s="235"/>
      <c r="HX49" s="235"/>
      <c r="HY49" s="235"/>
      <c r="HZ49" s="235"/>
      <c r="IA49" s="235"/>
      <c r="IB49" s="235"/>
      <c r="IC49" s="235"/>
      <c r="ID49" s="235"/>
      <c r="IE49" s="235"/>
      <c r="IF49" s="235"/>
    </row>
    <row r="50" spans="1:240" s="234" customFormat="1" x14ac:dyDescent="0.3">
      <c r="A50" s="241"/>
      <c r="B50" s="240"/>
      <c r="C50" s="240"/>
      <c r="D50" s="239"/>
      <c r="E50" s="238"/>
      <c r="F50" s="238"/>
      <c r="G50" s="237"/>
      <c r="H50" s="237"/>
      <c r="I50" s="237"/>
      <c r="J50" s="237"/>
      <c r="K50" s="237"/>
      <c r="L50" s="237"/>
      <c r="M50" s="237"/>
      <c r="N50" s="237"/>
      <c r="O50" s="237"/>
      <c r="P50" s="237"/>
      <c r="Q50" s="237"/>
      <c r="R50" s="237"/>
      <c r="S50" s="237"/>
      <c r="T50" s="236"/>
      <c r="U50" s="235"/>
      <c r="V50" s="235"/>
      <c r="W50" s="235"/>
      <c r="X50" s="235"/>
      <c r="Y50" s="235"/>
      <c r="Z50" s="235"/>
      <c r="AA50" s="235"/>
      <c r="AB50" s="235"/>
      <c r="AC50" s="235"/>
      <c r="AD50" s="235"/>
      <c r="AE50" s="235"/>
      <c r="AF50" s="235"/>
      <c r="AG50" s="235"/>
      <c r="AH50" s="235"/>
      <c r="AI50" s="235"/>
      <c r="AJ50" s="235"/>
      <c r="AK50" s="235"/>
      <c r="AL50" s="235"/>
      <c r="AM50" s="235"/>
      <c r="AN50" s="235"/>
      <c r="AO50" s="235"/>
      <c r="AP50" s="235"/>
      <c r="AQ50" s="235"/>
      <c r="AR50" s="235"/>
      <c r="AS50" s="235"/>
      <c r="AT50" s="235"/>
      <c r="AU50" s="235"/>
      <c r="AV50" s="235"/>
      <c r="AW50" s="235"/>
      <c r="AX50" s="235"/>
      <c r="AY50" s="235"/>
      <c r="AZ50" s="235"/>
      <c r="BA50" s="235"/>
      <c r="BB50" s="235"/>
      <c r="BC50" s="235"/>
      <c r="BD50" s="235"/>
      <c r="BE50" s="235"/>
      <c r="BF50" s="235"/>
      <c r="BG50" s="235"/>
      <c r="BH50" s="235"/>
      <c r="BI50" s="235"/>
      <c r="BJ50" s="235"/>
      <c r="BK50" s="235"/>
      <c r="BL50" s="235"/>
      <c r="BM50" s="235"/>
      <c r="BN50" s="235"/>
      <c r="BO50" s="235"/>
      <c r="BP50" s="235"/>
      <c r="BQ50" s="235"/>
      <c r="BR50" s="235"/>
      <c r="BS50" s="235"/>
      <c r="BT50" s="235"/>
      <c r="BU50" s="235"/>
      <c r="BV50" s="235"/>
      <c r="BW50" s="235"/>
      <c r="BX50" s="235"/>
      <c r="BY50" s="235"/>
      <c r="BZ50" s="235"/>
      <c r="CA50" s="235"/>
      <c r="CB50" s="235"/>
      <c r="CC50" s="235"/>
      <c r="CD50" s="235"/>
      <c r="CE50" s="235"/>
      <c r="CF50" s="235"/>
      <c r="CG50" s="235"/>
      <c r="CH50" s="235"/>
      <c r="CI50" s="235"/>
      <c r="CJ50" s="235"/>
      <c r="CK50" s="235"/>
      <c r="CL50" s="235"/>
      <c r="CM50" s="235"/>
      <c r="CN50" s="235"/>
      <c r="CO50" s="235"/>
      <c r="CP50" s="235"/>
      <c r="CQ50" s="235"/>
      <c r="CR50" s="235"/>
      <c r="CS50" s="235"/>
      <c r="CT50" s="235"/>
      <c r="CU50" s="235"/>
      <c r="CV50" s="235"/>
      <c r="CW50" s="235"/>
      <c r="CX50" s="235"/>
      <c r="CY50" s="235"/>
      <c r="CZ50" s="235"/>
      <c r="DA50" s="235"/>
      <c r="DB50" s="235"/>
      <c r="DC50" s="235"/>
      <c r="DD50" s="235"/>
      <c r="DE50" s="235"/>
      <c r="DF50" s="235"/>
      <c r="DG50" s="235"/>
      <c r="DH50" s="235"/>
      <c r="DI50" s="235"/>
      <c r="DJ50" s="235"/>
      <c r="DK50" s="235"/>
      <c r="DL50" s="235"/>
      <c r="DM50" s="235"/>
      <c r="DN50" s="235"/>
      <c r="DO50" s="235"/>
      <c r="DP50" s="235"/>
      <c r="DQ50" s="235"/>
      <c r="DR50" s="235"/>
      <c r="DS50" s="235"/>
      <c r="DT50" s="235"/>
      <c r="DU50" s="235"/>
      <c r="DV50" s="235"/>
      <c r="DW50" s="235"/>
      <c r="DX50" s="235"/>
      <c r="DY50" s="235"/>
      <c r="DZ50" s="235"/>
      <c r="EA50" s="235"/>
      <c r="EB50" s="235"/>
      <c r="EC50" s="235"/>
      <c r="ED50" s="235"/>
      <c r="EE50" s="235"/>
      <c r="EF50" s="235"/>
      <c r="EG50" s="235"/>
      <c r="EH50" s="235"/>
      <c r="EI50" s="235"/>
      <c r="EJ50" s="235"/>
      <c r="EK50" s="235"/>
      <c r="EL50" s="235"/>
      <c r="EM50" s="235"/>
      <c r="EN50" s="235"/>
      <c r="EO50" s="235"/>
      <c r="EP50" s="235"/>
      <c r="EQ50" s="235"/>
      <c r="ER50" s="235"/>
      <c r="ES50" s="235"/>
      <c r="ET50" s="235"/>
      <c r="EU50" s="235"/>
      <c r="EV50" s="235"/>
      <c r="EW50" s="235"/>
      <c r="EX50" s="235"/>
      <c r="EY50" s="235"/>
      <c r="EZ50" s="235"/>
      <c r="FA50" s="235"/>
      <c r="FB50" s="235"/>
      <c r="FC50" s="235"/>
      <c r="FD50" s="235"/>
      <c r="FE50" s="235"/>
      <c r="FF50" s="235"/>
      <c r="FG50" s="235"/>
      <c r="FH50" s="235"/>
      <c r="FI50" s="235"/>
      <c r="FJ50" s="235"/>
      <c r="FK50" s="235"/>
      <c r="FL50" s="235"/>
      <c r="FM50" s="235"/>
      <c r="FN50" s="235"/>
      <c r="FO50" s="235"/>
      <c r="FP50" s="235"/>
      <c r="FQ50" s="235"/>
      <c r="FR50" s="235"/>
      <c r="FS50" s="235"/>
      <c r="FT50" s="235"/>
      <c r="FU50" s="235"/>
      <c r="FV50" s="235"/>
      <c r="FW50" s="235"/>
      <c r="FX50" s="235"/>
      <c r="FY50" s="235"/>
      <c r="FZ50" s="235"/>
      <c r="GA50" s="235"/>
      <c r="GB50" s="235"/>
      <c r="GC50" s="235"/>
      <c r="GD50" s="235"/>
      <c r="GE50" s="235"/>
      <c r="GF50" s="235"/>
      <c r="GG50" s="235"/>
      <c r="GH50" s="235"/>
      <c r="GI50" s="235"/>
      <c r="GJ50" s="235"/>
      <c r="GK50" s="235"/>
      <c r="GL50" s="235"/>
      <c r="GM50" s="235"/>
      <c r="GN50" s="235"/>
      <c r="GO50" s="235"/>
      <c r="GP50" s="235"/>
      <c r="GQ50" s="235"/>
      <c r="GR50" s="235"/>
      <c r="GS50" s="235"/>
      <c r="GT50" s="235"/>
      <c r="GU50" s="235"/>
      <c r="GV50" s="235"/>
      <c r="GW50" s="235"/>
      <c r="GX50" s="235"/>
      <c r="GY50" s="235"/>
      <c r="GZ50" s="235"/>
      <c r="HA50" s="235"/>
      <c r="HB50" s="235"/>
      <c r="HC50" s="235"/>
      <c r="HD50" s="235"/>
      <c r="HE50" s="235"/>
      <c r="HF50" s="235"/>
      <c r="HG50" s="235"/>
      <c r="HH50" s="235"/>
      <c r="HI50" s="235"/>
      <c r="HJ50" s="235"/>
      <c r="HK50" s="235"/>
      <c r="HL50" s="235"/>
      <c r="HM50" s="235"/>
      <c r="HN50" s="235"/>
      <c r="HO50" s="235"/>
      <c r="HP50" s="235"/>
      <c r="HQ50" s="235"/>
      <c r="HR50" s="235"/>
      <c r="HS50" s="235"/>
      <c r="HT50" s="235"/>
      <c r="HU50" s="235"/>
      <c r="HV50" s="235"/>
      <c r="HW50" s="235"/>
      <c r="HX50" s="235"/>
      <c r="HY50" s="235"/>
      <c r="HZ50" s="235"/>
      <c r="IA50" s="235"/>
      <c r="IB50" s="235"/>
      <c r="IC50" s="235"/>
      <c r="ID50" s="235"/>
      <c r="IE50" s="235"/>
      <c r="IF50" s="235"/>
    </row>
    <row r="51" spans="1:240" s="234" customFormat="1" x14ac:dyDescent="0.3">
      <c r="A51" s="241"/>
      <c r="B51" s="240"/>
      <c r="C51" s="240"/>
      <c r="D51" s="239"/>
      <c r="E51" s="238"/>
      <c r="F51" s="242"/>
      <c r="G51" s="237"/>
      <c r="H51" s="237"/>
      <c r="I51" s="237"/>
      <c r="J51" s="237"/>
      <c r="K51" s="237"/>
      <c r="L51" s="237"/>
      <c r="M51" s="237"/>
      <c r="N51" s="237"/>
      <c r="O51" s="237"/>
      <c r="P51" s="237"/>
      <c r="Q51" s="237"/>
      <c r="R51" s="237"/>
      <c r="S51" s="237"/>
      <c r="T51" s="236"/>
      <c r="U51" s="235"/>
      <c r="V51" s="235"/>
      <c r="W51" s="235"/>
      <c r="X51" s="235"/>
      <c r="Y51" s="235"/>
      <c r="Z51" s="235"/>
      <c r="AA51" s="235"/>
      <c r="AB51" s="235"/>
      <c r="AC51" s="235"/>
      <c r="AD51" s="235"/>
      <c r="AE51" s="235"/>
      <c r="AF51" s="235"/>
      <c r="AG51" s="235"/>
      <c r="AH51" s="235"/>
      <c r="AI51" s="235"/>
      <c r="AJ51" s="235"/>
      <c r="AK51" s="235"/>
      <c r="AL51" s="235"/>
      <c r="AM51" s="235"/>
      <c r="AN51" s="235"/>
      <c r="AO51" s="235"/>
      <c r="AP51" s="235"/>
      <c r="AQ51" s="235"/>
      <c r="AR51" s="235"/>
      <c r="AS51" s="235"/>
      <c r="AT51" s="235"/>
      <c r="AU51" s="235"/>
      <c r="AV51" s="235"/>
      <c r="AW51" s="235"/>
      <c r="AX51" s="235"/>
      <c r="AY51" s="235"/>
      <c r="AZ51" s="235"/>
      <c r="BA51" s="235"/>
      <c r="BB51" s="235"/>
      <c r="BC51" s="235"/>
      <c r="BD51" s="235"/>
      <c r="BE51" s="235"/>
      <c r="BF51" s="235"/>
      <c r="BG51" s="235"/>
      <c r="BH51" s="235"/>
      <c r="BI51" s="235"/>
      <c r="BJ51" s="235"/>
      <c r="BK51" s="235"/>
      <c r="BL51" s="235"/>
      <c r="BM51" s="235"/>
      <c r="BN51" s="235"/>
      <c r="BO51" s="235"/>
      <c r="BP51" s="235"/>
      <c r="BQ51" s="235"/>
      <c r="BR51" s="235"/>
      <c r="BS51" s="235"/>
      <c r="BT51" s="235"/>
      <c r="BU51" s="235"/>
      <c r="BV51" s="235"/>
      <c r="BW51" s="235"/>
      <c r="BX51" s="235"/>
      <c r="BY51" s="235"/>
      <c r="BZ51" s="235"/>
      <c r="CA51" s="235"/>
      <c r="CB51" s="235"/>
      <c r="CC51" s="235"/>
      <c r="CD51" s="235"/>
      <c r="CE51" s="235"/>
      <c r="CF51" s="235"/>
      <c r="CG51" s="235"/>
      <c r="CH51" s="235"/>
      <c r="CI51" s="235"/>
      <c r="CJ51" s="235"/>
      <c r="CK51" s="235"/>
      <c r="CL51" s="235"/>
      <c r="CM51" s="235"/>
      <c r="CN51" s="235"/>
      <c r="CO51" s="235"/>
      <c r="CP51" s="235"/>
      <c r="CQ51" s="235"/>
      <c r="CR51" s="235"/>
      <c r="CS51" s="235"/>
      <c r="CT51" s="235"/>
      <c r="CU51" s="235"/>
      <c r="CV51" s="235"/>
      <c r="CW51" s="235"/>
      <c r="CX51" s="235"/>
      <c r="CY51" s="235"/>
      <c r="CZ51" s="235"/>
      <c r="DA51" s="235"/>
      <c r="DB51" s="235"/>
      <c r="DC51" s="235"/>
      <c r="DD51" s="235"/>
      <c r="DE51" s="235"/>
      <c r="DF51" s="235"/>
      <c r="DG51" s="235"/>
      <c r="DH51" s="235"/>
      <c r="DI51" s="235"/>
      <c r="DJ51" s="235"/>
      <c r="DK51" s="235"/>
      <c r="DL51" s="235"/>
      <c r="DM51" s="235"/>
      <c r="DN51" s="235"/>
      <c r="DO51" s="235"/>
      <c r="DP51" s="235"/>
      <c r="DQ51" s="235"/>
      <c r="DR51" s="235"/>
      <c r="DS51" s="235"/>
      <c r="DT51" s="235"/>
      <c r="DU51" s="235"/>
      <c r="DV51" s="235"/>
      <c r="DW51" s="235"/>
      <c r="DX51" s="235"/>
      <c r="DY51" s="235"/>
      <c r="DZ51" s="235"/>
      <c r="EA51" s="235"/>
      <c r="EB51" s="235"/>
      <c r="EC51" s="235"/>
      <c r="ED51" s="235"/>
      <c r="EE51" s="235"/>
      <c r="EF51" s="235"/>
      <c r="EG51" s="235"/>
      <c r="EH51" s="235"/>
      <c r="EI51" s="235"/>
      <c r="EJ51" s="235"/>
      <c r="EK51" s="235"/>
      <c r="EL51" s="235"/>
      <c r="EM51" s="235"/>
      <c r="EN51" s="235"/>
      <c r="EO51" s="235"/>
      <c r="EP51" s="235"/>
      <c r="EQ51" s="235"/>
      <c r="ER51" s="235"/>
      <c r="ES51" s="235"/>
      <c r="ET51" s="235"/>
      <c r="EU51" s="235"/>
      <c r="EV51" s="235"/>
      <c r="EW51" s="235"/>
      <c r="EX51" s="235"/>
      <c r="EY51" s="235"/>
      <c r="EZ51" s="235"/>
      <c r="FA51" s="235"/>
      <c r="FB51" s="235"/>
      <c r="FC51" s="235"/>
      <c r="FD51" s="235"/>
      <c r="FE51" s="235"/>
      <c r="FF51" s="235"/>
      <c r="FG51" s="235"/>
      <c r="FH51" s="235"/>
      <c r="FI51" s="235"/>
      <c r="FJ51" s="235"/>
      <c r="FK51" s="235"/>
      <c r="FL51" s="235"/>
      <c r="FM51" s="235"/>
      <c r="FN51" s="235"/>
      <c r="FO51" s="235"/>
      <c r="FP51" s="235"/>
      <c r="FQ51" s="235"/>
      <c r="FR51" s="235"/>
      <c r="FS51" s="235"/>
      <c r="FT51" s="235"/>
      <c r="FU51" s="235"/>
      <c r="FV51" s="235"/>
      <c r="FW51" s="235"/>
      <c r="FX51" s="235"/>
      <c r="FY51" s="235"/>
      <c r="FZ51" s="235"/>
      <c r="GA51" s="235"/>
      <c r="GB51" s="235"/>
      <c r="GC51" s="235"/>
      <c r="GD51" s="235"/>
      <c r="GE51" s="235"/>
      <c r="GF51" s="235"/>
      <c r="GG51" s="235"/>
      <c r="GH51" s="235"/>
      <c r="GI51" s="235"/>
      <c r="GJ51" s="235"/>
      <c r="GK51" s="235"/>
      <c r="GL51" s="235"/>
      <c r="GM51" s="235"/>
      <c r="GN51" s="235"/>
      <c r="GO51" s="235"/>
      <c r="GP51" s="235"/>
      <c r="GQ51" s="235"/>
      <c r="GR51" s="235"/>
      <c r="GS51" s="235"/>
      <c r="GT51" s="235"/>
      <c r="GU51" s="235"/>
      <c r="GV51" s="235"/>
      <c r="GW51" s="235"/>
      <c r="GX51" s="235"/>
      <c r="GY51" s="235"/>
      <c r="GZ51" s="235"/>
      <c r="HA51" s="235"/>
      <c r="HB51" s="235"/>
      <c r="HC51" s="235"/>
      <c r="HD51" s="235"/>
      <c r="HE51" s="235"/>
      <c r="HF51" s="235"/>
      <c r="HG51" s="235"/>
      <c r="HH51" s="235"/>
      <c r="HI51" s="235"/>
      <c r="HJ51" s="235"/>
      <c r="HK51" s="235"/>
      <c r="HL51" s="235"/>
      <c r="HM51" s="235"/>
      <c r="HN51" s="235"/>
      <c r="HO51" s="235"/>
      <c r="HP51" s="235"/>
      <c r="HQ51" s="235"/>
      <c r="HR51" s="235"/>
      <c r="HS51" s="235"/>
      <c r="HT51" s="235"/>
      <c r="HU51" s="235"/>
      <c r="HV51" s="235"/>
      <c r="HW51" s="235"/>
      <c r="HX51" s="235"/>
      <c r="HY51" s="235"/>
      <c r="HZ51" s="235"/>
      <c r="IA51" s="235"/>
      <c r="IB51" s="235"/>
      <c r="IC51" s="235"/>
      <c r="ID51" s="235"/>
      <c r="IE51" s="235"/>
      <c r="IF51" s="235"/>
    </row>
    <row r="52" spans="1:240" s="234" customFormat="1" x14ac:dyDescent="0.3">
      <c r="A52" s="241"/>
      <c r="B52" s="240"/>
      <c r="C52" s="240"/>
      <c r="D52" s="239"/>
      <c r="E52" s="238"/>
      <c r="F52" s="238"/>
      <c r="G52" s="237"/>
      <c r="H52" s="237"/>
      <c r="I52" s="237"/>
      <c r="J52" s="237"/>
      <c r="K52" s="237"/>
      <c r="L52" s="237"/>
      <c r="M52" s="237"/>
      <c r="N52" s="237"/>
      <c r="O52" s="237"/>
      <c r="P52" s="237"/>
      <c r="Q52" s="237"/>
      <c r="R52" s="237"/>
      <c r="S52" s="237"/>
      <c r="T52" s="236"/>
      <c r="U52" s="235"/>
      <c r="V52" s="235"/>
      <c r="W52" s="235"/>
      <c r="X52" s="235"/>
      <c r="Y52" s="235"/>
      <c r="Z52" s="235"/>
      <c r="AA52" s="235"/>
      <c r="AB52" s="235"/>
      <c r="AC52" s="235"/>
      <c r="AD52" s="235"/>
      <c r="AE52" s="235"/>
      <c r="AF52" s="235"/>
      <c r="AG52" s="235"/>
      <c r="AH52" s="235"/>
      <c r="AI52" s="235"/>
      <c r="AJ52" s="235"/>
      <c r="AK52" s="235"/>
      <c r="AL52" s="235"/>
      <c r="AM52" s="235"/>
      <c r="AN52" s="235"/>
      <c r="AO52" s="235"/>
      <c r="AP52" s="235"/>
      <c r="AQ52" s="235"/>
      <c r="AR52" s="235"/>
      <c r="AS52" s="235"/>
      <c r="AT52" s="235"/>
      <c r="AU52" s="235"/>
      <c r="AV52" s="235"/>
      <c r="AW52" s="235"/>
      <c r="AX52" s="235"/>
      <c r="AY52" s="235"/>
      <c r="AZ52" s="235"/>
      <c r="BA52" s="235"/>
      <c r="BB52" s="235"/>
      <c r="BC52" s="235"/>
      <c r="BD52" s="235"/>
      <c r="BE52" s="235"/>
      <c r="BF52" s="235"/>
      <c r="BG52" s="235"/>
      <c r="BH52" s="235"/>
      <c r="BI52" s="235"/>
      <c r="BJ52" s="235"/>
      <c r="BK52" s="235"/>
      <c r="BL52" s="235"/>
      <c r="BM52" s="235"/>
      <c r="BN52" s="235"/>
      <c r="BO52" s="235"/>
      <c r="BP52" s="235"/>
      <c r="BQ52" s="235"/>
      <c r="BR52" s="235"/>
      <c r="BS52" s="235"/>
      <c r="BT52" s="235"/>
      <c r="BU52" s="235"/>
      <c r="BV52" s="235"/>
      <c r="BW52" s="235"/>
      <c r="BX52" s="235"/>
      <c r="BY52" s="235"/>
      <c r="BZ52" s="235"/>
      <c r="CA52" s="235"/>
      <c r="CB52" s="235"/>
      <c r="CC52" s="235"/>
      <c r="CD52" s="235"/>
      <c r="CE52" s="235"/>
      <c r="CF52" s="235"/>
      <c r="CG52" s="235"/>
      <c r="CH52" s="235"/>
      <c r="CI52" s="235"/>
      <c r="CJ52" s="235"/>
      <c r="CK52" s="235"/>
      <c r="CL52" s="235"/>
      <c r="CM52" s="235"/>
      <c r="CN52" s="235"/>
      <c r="CO52" s="235"/>
      <c r="CP52" s="235"/>
      <c r="CQ52" s="235"/>
      <c r="CR52" s="235"/>
      <c r="CS52" s="235"/>
      <c r="CT52" s="235"/>
      <c r="CU52" s="235"/>
      <c r="CV52" s="235"/>
      <c r="CW52" s="235"/>
      <c r="CX52" s="235"/>
      <c r="CY52" s="235"/>
      <c r="CZ52" s="235"/>
      <c r="DA52" s="235"/>
      <c r="DB52" s="235"/>
      <c r="DC52" s="235"/>
      <c r="DD52" s="235"/>
      <c r="DE52" s="235"/>
      <c r="DF52" s="235"/>
      <c r="DG52" s="235"/>
      <c r="DH52" s="235"/>
      <c r="DI52" s="235"/>
      <c r="DJ52" s="235"/>
      <c r="DK52" s="235"/>
      <c r="DL52" s="235"/>
      <c r="DM52" s="235"/>
      <c r="DN52" s="235"/>
      <c r="DO52" s="235"/>
      <c r="DP52" s="235"/>
      <c r="DQ52" s="235"/>
      <c r="DR52" s="235"/>
      <c r="DS52" s="235"/>
      <c r="DT52" s="235"/>
      <c r="DU52" s="235"/>
      <c r="DV52" s="235"/>
      <c r="DW52" s="235"/>
      <c r="DX52" s="235"/>
      <c r="DY52" s="235"/>
      <c r="DZ52" s="235"/>
      <c r="EA52" s="235"/>
      <c r="EB52" s="235"/>
      <c r="EC52" s="235"/>
      <c r="ED52" s="235"/>
      <c r="EE52" s="235"/>
      <c r="EF52" s="235"/>
      <c r="EG52" s="235"/>
      <c r="EH52" s="235"/>
      <c r="EI52" s="235"/>
      <c r="EJ52" s="235"/>
      <c r="EK52" s="235"/>
      <c r="EL52" s="235"/>
      <c r="EM52" s="235"/>
      <c r="EN52" s="235"/>
      <c r="EO52" s="235"/>
      <c r="EP52" s="235"/>
      <c r="EQ52" s="235"/>
      <c r="ER52" s="235"/>
      <c r="ES52" s="235"/>
      <c r="ET52" s="235"/>
      <c r="EU52" s="235"/>
      <c r="EV52" s="235"/>
      <c r="EW52" s="235"/>
      <c r="EX52" s="235"/>
      <c r="EY52" s="235"/>
      <c r="EZ52" s="235"/>
      <c r="FA52" s="235"/>
      <c r="FB52" s="235"/>
      <c r="FC52" s="235"/>
      <c r="FD52" s="235"/>
      <c r="FE52" s="235"/>
      <c r="FF52" s="235"/>
      <c r="FG52" s="235"/>
      <c r="FH52" s="235"/>
      <c r="FI52" s="235"/>
      <c r="FJ52" s="235"/>
      <c r="FK52" s="235"/>
      <c r="FL52" s="235"/>
      <c r="FM52" s="235"/>
      <c r="FN52" s="235"/>
      <c r="FO52" s="235"/>
      <c r="FP52" s="235"/>
      <c r="FQ52" s="235"/>
      <c r="FR52" s="235"/>
      <c r="FS52" s="235"/>
      <c r="FT52" s="235"/>
      <c r="FU52" s="235"/>
      <c r="FV52" s="235"/>
      <c r="FW52" s="235"/>
      <c r="FX52" s="235"/>
      <c r="FY52" s="235"/>
      <c r="FZ52" s="235"/>
      <c r="GA52" s="235"/>
      <c r="GB52" s="235"/>
      <c r="GC52" s="235"/>
      <c r="GD52" s="235"/>
      <c r="GE52" s="235"/>
      <c r="GF52" s="235"/>
      <c r="GG52" s="235"/>
      <c r="GH52" s="235"/>
      <c r="GI52" s="235"/>
      <c r="GJ52" s="235"/>
      <c r="GK52" s="235"/>
      <c r="GL52" s="235"/>
      <c r="GM52" s="235"/>
      <c r="GN52" s="235"/>
      <c r="GO52" s="235"/>
      <c r="GP52" s="235"/>
      <c r="GQ52" s="235"/>
      <c r="GR52" s="235"/>
      <c r="GS52" s="235"/>
      <c r="GT52" s="235"/>
      <c r="GU52" s="235"/>
      <c r="GV52" s="235"/>
      <c r="GW52" s="235"/>
      <c r="GX52" s="235"/>
      <c r="GY52" s="235"/>
      <c r="GZ52" s="235"/>
      <c r="HA52" s="235"/>
      <c r="HB52" s="235"/>
      <c r="HC52" s="235"/>
      <c r="HD52" s="235"/>
      <c r="HE52" s="235"/>
      <c r="HF52" s="235"/>
      <c r="HG52" s="235"/>
      <c r="HH52" s="235"/>
      <c r="HI52" s="235"/>
      <c r="HJ52" s="235"/>
      <c r="HK52" s="235"/>
      <c r="HL52" s="235"/>
      <c r="HM52" s="235"/>
      <c r="HN52" s="235"/>
      <c r="HO52" s="235"/>
      <c r="HP52" s="235"/>
      <c r="HQ52" s="235"/>
      <c r="HR52" s="235"/>
      <c r="HS52" s="235"/>
      <c r="HT52" s="235"/>
      <c r="HU52" s="235"/>
      <c r="HV52" s="235"/>
      <c r="HW52" s="235"/>
      <c r="HX52" s="235"/>
      <c r="HY52" s="235"/>
      <c r="HZ52" s="235"/>
      <c r="IA52" s="235"/>
      <c r="IB52" s="235"/>
      <c r="IC52" s="235"/>
      <c r="ID52" s="235"/>
      <c r="IE52" s="235"/>
      <c r="IF52" s="235"/>
    </row>
  </sheetData>
  <mergeCells count="6">
    <mergeCell ref="G6:S6"/>
    <mergeCell ref="B2:F2"/>
    <mergeCell ref="J2:S2"/>
    <mergeCell ref="B3:F3"/>
    <mergeCell ref="B4:F4"/>
    <mergeCell ref="B5:F5"/>
  </mergeCells>
  <pageMargins left="0.75" right="3.937007874015748E-2" top="0.71" bottom="0.36" header="0.17" footer="0.23622047244094491"/>
  <pageSetup paperSize="5" scale="78" orientation="landscape" r:id="rId1"/>
  <headerFooter alignWithMargins="0">
    <oddFooter>Página &amp;P de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IF32"/>
  <sheetViews>
    <sheetView workbookViewId="0">
      <selection activeCell="F22" sqref="F22"/>
    </sheetView>
  </sheetViews>
  <sheetFormatPr baseColWidth="10" defaultColWidth="11.42578125" defaultRowHeight="13.5" x14ac:dyDescent="0.3"/>
  <cols>
    <col min="1" max="1" width="5.5703125" style="224" customWidth="1"/>
    <col min="2" max="2" width="8" style="155" customWidth="1"/>
    <col min="3" max="3" width="44" style="155" customWidth="1"/>
    <col min="4" max="4" width="7.140625" style="233" customWidth="1"/>
    <col min="5" max="5" width="9.28515625" style="153" bestFit="1" customWidth="1"/>
    <col min="6" max="6" width="11.5703125" style="153" bestFit="1" customWidth="1"/>
    <col min="7" max="7" width="10.5703125" style="152" customWidth="1"/>
    <col min="8" max="8" width="9.85546875" style="152" bestFit="1" customWidth="1"/>
    <col min="9" max="9" width="10.7109375" style="152" customWidth="1"/>
    <col min="10" max="10" width="11.140625" style="152" bestFit="1" customWidth="1"/>
    <col min="11" max="11" width="9.7109375" style="152" customWidth="1"/>
    <col min="12" max="12" width="9.5703125" style="152" customWidth="1"/>
    <col min="13" max="13" width="10" style="152" customWidth="1"/>
    <col min="14" max="14" width="9.5703125" style="152" customWidth="1"/>
    <col min="15" max="15" width="10.28515625" style="152" customWidth="1"/>
    <col min="16" max="16" width="9.85546875" style="152" customWidth="1"/>
    <col min="17" max="17" width="9.42578125" style="152" customWidth="1"/>
    <col min="18" max="18" width="9" style="152" customWidth="1"/>
    <col min="19" max="19" width="12" style="152" customWidth="1"/>
    <col min="20" max="20" width="11.42578125" style="151"/>
    <col min="21" max="240" width="11.42578125" style="150"/>
    <col min="241" max="16384" width="11.42578125" style="149"/>
  </cols>
  <sheetData>
    <row r="1" spans="1:240" ht="14.25" thickBot="1" x14ac:dyDescent="0.35"/>
    <row r="2" spans="1:240" ht="19.899999999999999" customHeight="1" x14ac:dyDescent="0.35">
      <c r="A2" s="203"/>
      <c r="B2" s="416" t="str">
        <f>'[1]TOTAL GENERALCALEND.'!B2:G2</f>
        <v>INSTITUTO ELECTORAL Y DE PARTICIPACIÓN CIUDADANA DEL ESTADO DE JALISCO</v>
      </c>
      <c r="C2" s="417"/>
      <c r="D2" s="417"/>
      <c r="E2" s="417"/>
      <c r="F2" s="418"/>
      <c r="J2" s="426"/>
      <c r="K2" s="426"/>
      <c r="L2" s="426"/>
      <c r="M2" s="426"/>
      <c r="N2" s="426"/>
      <c r="O2" s="426"/>
      <c r="P2" s="426"/>
      <c r="Q2" s="426"/>
      <c r="R2" s="426"/>
      <c r="S2" s="426"/>
      <c r="T2" s="150"/>
      <c r="IF2" s="149"/>
    </row>
    <row r="3" spans="1:240" ht="12" customHeight="1" x14ac:dyDescent="0.35">
      <c r="A3" s="203"/>
      <c r="B3" s="419" t="s">
        <v>194</v>
      </c>
      <c r="C3" s="405"/>
      <c r="D3" s="405"/>
      <c r="E3" s="405"/>
      <c r="F3" s="420"/>
      <c r="T3" s="150"/>
      <c r="IF3" s="149"/>
    </row>
    <row r="4" spans="1:240" ht="18" x14ac:dyDescent="0.35">
      <c r="A4" s="203"/>
      <c r="B4" s="424" t="s">
        <v>192</v>
      </c>
      <c r="C4" s="408"/>
      <c r="D4" s="408"/>
      <c r="E4" s="408"/>
      <c r="F4" s="425"/>
      <c r="G4" s="151"/>
      <c r="I4" s="264"/>
      <c r="J4" s="257"/>
      <c r="L4" s="264"/>
      <c r="T4" s="150"/>
      <c r="IF4" s="149"/>
    </row>
    <row r="5" spans="1:240" ht="18.75" thickBot="1" x14ac:dyDescent="0.4">
      <c r="A5" s="203"/>
      <c r="B5" s="427" t="s">
        <v>250</v>
      </c>
      <c r="C5" s="428"/>
      <c r="D5" s="428"/>
      <c r="E5" s="428"/>
      <c r="F5" s="429"/>
      <c r="G5" s="151"/>
      <c r="T5" s="150"/>
      <c r="IF5" s="149"/>
    </row>
    <row r="6" spans="1:240" ht="15" x14ac:dyDescent="0.3">
      <c r="A6" s="149"/>
      <c r="B6" s="154"/>
      <c r="C6" s="149"/>
      <c r="D6" s="154"/>
      <c r="E6" s="149"/>
      <c r="F6" s="149"/>
      <c r="G6" s="413" t="s">
        <v>191</v>
      </c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5"/>
    </row>
    <row r="7" spans="1:240" ht="27" x14ac:dyDescent="0.3">
      <c r="B7" s="254" t="s">
        <v>213</v>
      </c>
      <c r="C7" s="254" t="s">
        <v>212</v>
      </c>
      <c r="D7" s="253" t="s">
        <v>188</v>
      </c>
      <c r="E7" s="252" t="s">
        <v>187</v>
      </c>
      <c r="F7" s="252" t="s">
        <v>186</v>
      </c>
      <c r="G7" s="251" t="s">
        <v>185</v>
      </c>
      <c r="H7" s="251" t="s">
        <v>184</v>
      </c>
      <c r="I7" s="251" t="s">
        <v>183</v>
      </c>
      <c r="J7" s="251" t="s">
        <v>182</v>
      </c>
      <c r="K7" s="251" t="s">
        <v>181</v>
      </c>
      <c r="L7" s="251" t="s">
        <v>180</v>
      </c>
      <c r="M7" s="251" t="s">
        <v>179</v>
      </c>
      <c r="N7" s="251" t="s">
        <v>178</v>
      </c>
      <c r="O7" s="251" t="s">
        <v>177</v>
      </c>
      <c r="P7" s="251" t="s">
        <v>176</v>
      </c>
      <c r="Q7" s="251" t="s">
        <v>175</v>
      </c>
      <c r="R7" s="251" t="s">
        <v>174</v>
      </c>
      <c r="S7" s="250" t="s">
        <v>173</v>
      </c>
    </row>
    <row r="8" spans="1:240" x14ac:dyDescent="0.3">
      <c r="B8" s="198"/>
      <c r="C8" s="198"/>
      <c r="D8" s="249"/>
      <c r="E8" s="196"/>
      <c r="F8" s="196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</row>
    <row r="9" spans="1:240" x14ac:dyDescent="0.3">
      <c r="B9" s="172">
        <v>2111</v>
      </c>
      <c r="C9" s="173"/>
      <c r="D9" s="220"/>
      <c r="E9" s="170"/>
      <c r="F9" s="170">
        <f>D9*E9</f>
        <v>0</v>
      </c>
      <c r="G9" s="247">
        <f>F9/12</f>
        <v>0</v>
      </c>
      <c r="H9" s="247">
        <f>G9</f>
        <v>0</v>
      </c>
      <c r="I9" s="247">
        <f>H9</f>
        <v>0</v>
      </c>
      <c r="J9" s="247">
        <f t="shared" ref="J9:R9" si="0">I9</f>
        <v>0</v>
      </c>
      <c r="K9" s="247">
        <f t="shared" si="0"/>
        <v>0</v>
      </c>
      <c r="L9" s="247">
        <f t="shared" si="0"/>
        <v>0</v>
      </c>
      <c r="M9" s="247">
        <f t="shared" si="0"/>
        <v>0</v>
      </c>
      <c r="N9" s="247">
        <f t="shared" si="0"/>
        <v>0</v>
      </c>
      <c r="O9" s="247">
        <f t="shared" si="0"/>
        <v>0</v>
      </c>
      <c r="P9" s="247">
        <f t="shared" si="0"/>
        <v>0</v>
      </c>
      <c r="Q9" s="247">
        <f t="shared" si="0"/>
        <v>0</v>
      </c>
      <c r="R9" s="247">
        <f t="shared" si="0"/>
        <v>0</v>
      </c>
      <c r="S9" s="219">
        <f t="shared" ref="S9:S17" si="1">SUM(G9:R9)</f>
        <v>0</v>
      </c>
    </row>
    <row r="10" spans="1:240" s="182" customFormat="1" ht="21" customHeight="1" thickBot="1" x14ac:dyDescent="0.35">
      <c r="A10" s="207"/>
      <c r="B10" s="193">
        <v>3831</v>
      </c>
      <c r="C10" s="221" t="s">
        <v>195</v>
      </c>
      <c r="D10" s="191"/>
      <c r="E10" s="191"/>
      <c r="F10" s="174">
        <f t="shared" ref="F10:R10" si="2">SUM(F11:F21)</f>
        <v>504520</v>
      </c>
      <c r="G10" s="174">
        <f t="shared" si="2"/>
        <v>0</v>
      </c>
      <c r="H10" s="174">
        <f t="shared" si="2"/>
        <v>260000</v>
      </c>
      <c r="I10" s="174">
        <f t="shared" si="2"/>
        <v>0</v>
      </c>
      <c r="J10" s="174">
        <f t="shared" si="2"/>
        <v>0</v>
      </c>
      <c r="K10" s="174">
        <f t="shared" si="2"/>
        <v>0</v>
      </c>
      <c r="L10" s="174">
        <f t="shared" si="2"/>
        <v>0</v>
      </c>
      <c r="M10" s="174">
        <f t="shared" si="2"/>
        <v>0</v>
      </c>
      <c r="N10" s="174">
        <f t="shared" si="2"/>
        <v>0</v>
      </c>
      <c r="O10" s="174">
        <f t="shared" si="2"/>
        <v>135000</v>
      </c>
      <c r="P10" s="174">
        <f t="shared" si="2"/>
        <v>8500</v>
      </c>
      <c r="Q10" s="174">
        <f t="shared" si="2"/>
        <v>101020</v>
      </c>
      <c r="R10" s="174">
        <f t="shared" si="2"/>
        <v>0</v>
      </c>
      <c r="S10" s="174">
        <f t="shared" si="1"/>
        <v>504520</v>
      </c>
      <c r="T10" s="184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3"/>
      <c r="AO10" s="183"/>
      <c r="AP10" s="183"/>
      <c r="AQ10" s="183"/>
      <c r="AR10" s="183"/>
      <c r="AS10" s="183"/>
      <c r="AT10" s="183"/>
      <c r="AU10" s="183"/>
      <c r="AV10" s="183"/>
      <c r="AW10" s="183"/>
      <c r="AX10" s="183"/>
      <c r="AY10" s="183"/>
      <c r="AZ10" s="183"/>
      <c r="BA10" s="183"/>
      <c r="BB10" s="183"/>
      <c r="BC10" s="183"/>
      <c r="BD10" s="183"/>
      <c r="BE10" s="183"/>
      <c r="BF10" s="183"/>
      <c r="BG10" s="183"/>
      <c r="BH10" s="183"/>
      <c r="BI10" s="183"/>
      <c r="BJ10" s="183"/>
      <c r="BK10" s="183"/>
      <c r="BL10" s="183"/>
      <c r="BM10" s="183"/>
      <c r="BN10" s="183"/>
      <c r="BO10" s="183"/>
      <c r="BP10" s="183"/>
      <c r="BQ10" s="183"/>
      <c r="BR10" s="183"/>
      <c r="BS10" s="183"/>
      <c r="BT10" s="183"/>
      <c r="BU10" s="183"/>
      <c r="BV10" s="183"/>
      <c r="BW10" s="183"/>
      <c r="BX10" s="183"/>
      <c r="BY10" s="183"/>
      <c r="BZ10" s="183"/>
      <c r="CA10" s="183"/>
      <c r="CB10" s="183"/>
      <c r="CC10" s="183"/>
      <c r="CD10" s="183"/>
      <c r="CE10" s="183"/>
      <c r="CF10" s="183"/>
      <c r="CG10" s="183"/>
      <c r="CH10" s="183"/>
      <c r="CI10" s="183"/>
      <c r="CJ10" s="183"/>
      <c r="CK10" s="183"/>
      <c r="CL10" s="183"/>
      <c r="CM10" s="183"/>
      <c r="CN10" s="183"/>
      <c r="CO10" s="183"/>
      <c r="CP10" s="183"/>
      <c r="CQ10" s="183"/>
      <c r="CR10" s="183"/>
      <c r="CS10" s="183"/>
      <c r="CT10" s="183"/>
      <c r="CU10" s="183"/>
      <c r="CV10" s="183"/>
      <c r="CW10" s="183"/>
      <c r="CX10" s="183"/>
      <c r="CY10" s="183"/>
      <c r="CZ10" s="183"/>
      <c r="DA10" s="183"/>
      <c r="DB10" s="183"/>
      <c r="DC10" s="183"/>
      <c r="DD10" s="183"/>
      <c r="DE10" s="183"/>
      <c r="DF10" s="183"/>
      <c r="DG10" s="183"/>
      <c r="DH10" s="183"/>
      <c r="DI10" s="183"/>
      <c r="DJ10" s="183"/>
      <c r="DK10" s="183"/>
      <c r="DL10" s="183"/>
      <c r="DM10" s="183"/>
      <c r="DN10" s="183"/>
      <c r="DO10" s="183"/>
      <c r="DP10" s="183"/>
      <c r="DQ10" s="183"/>
      <c r="DR10" s="183"/>
      <c r="DS10" s="183"/>
      <c r="DT10" s="183"/>
      <c r="DU10" s="183"/>
      <c r="DV10" s="183"/>
      <c r="DW10" s="183"/>
      <c r="DX10" s="183"/>
      <c r="DY10" s="183"/>
      <c r="DZ10" s="183"/>
      <c r="EA10" s="183"/>
      <c r="EB10" s="183"/>
      <c r="EC10" s="183"/>
      <c r="ED10" s="183"/>
      <c r="EE10" s="183"/>
      <c r="EF10" s="183"/>
      <c r="EG10" s="183"/>
      <c r="EH10" s="183"/>
      <c r="EI10" s="183"/>
      <c r="EJ10" s="183"/>
      <c r="EK10" s="183"/>
      <c r="EL10" s="183"/>
      <c r="EM10" s="183"/>
      <c r="EN10" s="183"/>
      <c r="EO10" s="183"/>
      <c r="EP10" s="183"/>
      <c r="EQ10" s="183"/>
      <c r="ER10" s="183"/>
      <c r="ES10" s="183"/>
      <c r="ET10" s="183"/>
      <c r="EU10" s="183"/>
      <c r="EV10" s="183"/>
      <c r="EW10" s="183"/>
      <c r="EX10" s="183"/>
      <c r="EY10" s="183"/>
      <c r="EZ10" s="183"/>
      <c r="FA10" s="183"/>
      <c r="FB10" s="183"/>
      <c r="FC10" s="183"/>
      <c r="FD10" s="183"/>
      <c r="FE10" s="183"/>
      <c r="FF10" s="183"/>
      <c r="FG10" s="183"/>
      <c r="FH10" s="183"/>
      <c r="FI10" s="183"/>
      <c r="FJ10" s="183"/>
      <c r="FK10" s="183"/>
      <c r="FL10" s="183"/>
      <c r="FM10" s="183"/>
      <c r="FN10" s="183"/>
      <c r="FO10" s="183"/>
      <c r="FP10" s="183"/>
      <c r="FQ10" s="183"/>
      <c r="FR10" s="183"/>
      <c r="FS10" s="183"/>
      <c r="FT10" s="183"/>
      <c r="FU10" s="183"/>
      <c r="FV10" s="183"/>
      <c r="FW10" s="183"/>
      <c r="FX10" s="183"/>
      <c r="FY10" s="183"/>
      <c r="FZ10" s="183"/>
      <c r="GA10" s="183"/>
      <c r="GB10" s="183"/>
      <c r="GC10" s="183"/>
      <c r="GD10" s="183"/>
      <c r="GE10" s="183"/>
      <c r="GF10" s="183"/>
      <c r="GG10" s="183"/>
      <c r="GH10" s="183"/>
      <c r="GI10" s="183"/>
      <c r="GJ10" s="183"/>
      <c r="GK10" s="183"/>
      <c r="GL10" s="183"/>
      <c r="GM10" s="183"/>
      <c r="GN10" s="183"/>
      <c r="GO10" s="183"/>
      <c r="GP10" s="183"/>
      <c r="GQ10" s="183"/>
      <c r="GR10" s="183"/>
      <c r="GS10" s="183"/>
      <c r="GT10" s="183"/>
      <c r="GU10" s="183"/>
      <c r="GV10" s="183"/>
      <c r="GW10" s="183"/>
      <c r="GX10" s="183"/>
      <c r="GY10" s="183"/>
      <c r="GZ10" s="183"/>
      <c r="HA10" s="183"/>
      <c r="HB10" s="183"/>
      <c r="HC10" s="183"/>
      <c r="HD10" s="183"/>
      <c r="HE10" s="183"/>
      <c r="HF10" s="183"/>
      <c r="HG10" s="183"/>
      <c r="HH10" s="183"/>
      <c r="HI10" s="183"/>
      <c r="HJ10" s="183"/>
      <c r="HK10" s="183"/>
      <c r="HL10" s="183"/>
      <c r="HM10" s="183"/>
      <c r="HN10" s="183"/>
      <c r="HO10" s="183"/>
      <c r="HP10" s="183"/>
      <c r="HQ10" s="183"/>
      <c r="HR10" s="183"/>
      <c r="HS10" s="183"/>
      <c r="HT10" s="183"/>
      <c r="HU10" s="183"/>
      <c r="HV10" s="183"/>
      <c r="HW10" s="183"/>
      <c r="HX10" s="183"/>
      <c r="HY10" s="183"/>
      <c r="HZ10" s="183"/>
      <c r="IA10" s="183"/>
      <c r="IB10" s="183"/>
      <c r="IC10" s="183"/>
      <c r="ID10" s="183"/>
      <c r="IE10" s="183"/>
      <c r="IF10" s="183"/>
    </row>
    <row r="11" spans="1:240" x14ac:dyDescent="0.3">
      <c r="B11" s="172">
        <v>3831</v>
      </c>
      <c r="C11" s="173" t="str">
        <f>+'[2]Costo FIL'!$G$16</f>
        <v>Pago del espacio por la renta del stand</v>
      </c>
      <c r="D11" s="220">
        <v>1</v>
      </c>
      <c r="E11" s="170">
        <f>+'[2]Costo FIL'!$K$16</f>
        <v>260000</v>
      </c>
      <c r="F11" s="170">
        <f t="shared" ref="F11:F21" si="3">D11*E11</f>
        <v>260000</v>
      </c>
      <c r="G11" s="247">
        <v>0</v>
      </c>
      <c r="H11" s="247">
        <f>+F11</f>
        <v>260000</v>
      </c>
      <c r="I11" s="247">
        <v>0</v>
      </c>
      <c r="J11" s="247">
        <f t="shared" ref="J11:R21" si="4">I11</f>
        <v>0</v>
      </c>
      <c r="K11" s="247">
        <f t="shared" si="4"/>
        <v>0</v>
      </c>
      <c r="L11" s="247">
        <f t="shared" si="4"/>
        <v>0</v>
      </c>
      <c r="M11" s="247">
        <f t="shared" si="4"/>
        <v>0</v>
      </c>
      <c r="N11" s="247">
        <f t="shared" si="4"/>
        <v>0</v>
      </c>
      <c r="O11" s="247">
        <f t="shared" si="4"/>
        <v>0</v>
      </c>
      <c r="P11" s="247">
        <f t="shared" si="4"/>
        <v>0</v>
      </c>
      <c r="Q11" s="247">
        <f t="shared" si="4"/>
        <v>0</v>
      </c>
      <c r="R11" s="247">
        <f t="shared" si="4"/>
        <v>0</v>
      </c>
      <c r="S11" s="219">
        <f t="shared" si="1"/>
        <v>260000</v>
      </c>
    </row>
    <row r="12" spans="1:240" x14ac:dyDescent="0.3">
      <c r="B12" s="172">
        <v>3831</v>
      </c>
      <c r="C12" s="173" t="str">
        <f>+'[2]Costo FIL'!$G$17</f>
        <v xml:space="preserve">Diseño del stand móvil </v>
      </c>
      <c r="D12" s="220">
        <v>1</v>
      </c>
      <c r="E12" s="170">
        <f>+'[2]Costo FIL'!$K$17</f>
        <v>15000</v>
      </c>
      <c r="F12" s="170">
        <f t="shared" si="3"/>
        <v>15000</v>
      </c>
      <c r="G12" s="247">
        <v>0</v>
      </c>
      <c r="H12" s="247">
        <f t="shared" ref="H12:I21" si="5">G12</f>
        <v>0</v>
      </c>
      <c r="I12" s="247">
        <f t="shared" si="5"/>
        <v>0</v>
      </c>
      <c r="J12" s="247">
        <f t="shared" si="4"/>
        <v>0</v>
      </c>
      <c r="K12" s="247">
        <f t="shared" si="4"/>
        <v>0</v>
      </c>
      <c r="L12" s="247">
        <f t="shared" si="4"/>
        <v>0</v>
      </c>
      <c r="M12" s="247">
        <f t="shared" si="4"/>
        <v>0</v>
      </c>
      <c r="N12" s="247">
        <f t="shared" si="4"/>
        <v>0</v>
      </c>
      <c r="O12" s="247">
        <f>+F12</f>
        <v>15000</v>
      </c>
      <c r="P12" s="247">
        <v>0</v>
      </c>
      <c r="Q12" s="247">
        <f t="shared" si="4"/>
        <v>0</v>
      </c>
      <c r="R12" s="247">
        <f t="shared" si="4"/>
        <v>0</v>
      </c>
      <c r="S12" s="219">
        <f t="shared" ref="S12" si="6">SUM(G12:R12)</f>
        <v>15000</v>
      </c>
    </row>
    <row r="13" spans="1:240" x14ac:dyDescent="0.3">
      <c r="B13" s="172">
        <v>3831</v>
      </c>
      <c r="C13" s="173" t="str">
        <f>+'[2]Costo FIL'!$G$18</f>
        <v>Alimentos para el personal que atienda el módulo, 2 alimentos diarios para 18 personas por nueve días.</v>
      </c>
      <c r="D13" s="220">
        <v>1</v>
      </c>
      <c r="E13" s="170">
        <f>+'[2]Costo FIL'!$K$18</f>
        <v>60000</v>
      </c>
      <c r="F13" s="170">
        <f t="shared" si="3"/>
        <v>60000</v>
      </c>
      <c r="G13" s="247">
        <v>0</v>
      </c>
      <c r="H13" s="247">
        <f t="shared" si="5"/>
        <v>0</v>
      </c>
      <c r="I13" s="247">
        <f t="shared" si="5"/>
        <v>0</v>
      </c>
      <c r="J13" s="247">
        <f t="shared" si="4"/>
        <v>0</v>
      </c>
      <c r="K13" s="247">
        <f t="shared" si="4"/>
        <v>0</v>
      </c>
      <c r="L13" s="247">
        <f t="shared" si="4"/>
        <v>0</v>
      </c>
      <c r="M13" s="247">
        <f t="shared" si="4"/>
        <v>0</v>
      </c>
      <c r="N13" s="247">
        <f t="shared" si="4"/>
        <v>0</v>
      </c>
      <c r="O13" s="247">
        <f t="shared" si="4"/>
        <v>0</v>
      </c>
      <c r="P13" s="247">
        <f t="shared" si="4"/>
        <v>0</v>
      </c>
      <c r="Q13" s="247">
        <f>+F13</f>
        <v>60000</v>
      </c>
      <c r="R13" s="247">
        <v>0</v>
      </c>
      <c r="S13" s="219">
        <f t="shared" si="1"/>
        <v>60000</v>
      </c>
    </row>
    <row r="14" spans="1:240" x14ac:dyDescent="0.3">
      <c r="B14" s="172">
        <v>3831</v>
      </c>
      <c r="C14" s="173" t="str">
        <f>+'[2]Costo FIL'!$G$19</f>
        <v>Pago de internet STAND</v>
      </c>
      <c r="D14" s="220">
        <v>1</v>
      </c>
      <c r="E14" s="170">
        <f>+'[2]Costo FIL'!$K$19</f>
        <v>15000</v>
      </c>
      <c r="F14" s="170">
        <f t="shared" si="3"/>
        <v>15000</v>
      </c>
      <c r="G14" s="247">
        <v>0</v>
      </c>
      <c r="H14" s="247">
        <f t="shared" si="5"/>
        <v>0</v>
      </c>
      <c r="I14" s="247">
        <f t="shared" si="5"/>
        <v>0</v>
      </c>
      <c r="J14" s="247">
        <f t="shared" si="4"/>
        <v>0</v>
      </c>
      <c r="K14" s="247">
        <f t="shared" si="4"/>
        <v>0</v>
      </c>
      <c r="L14" s="247">
        <f t="shared" si="4"/>
        <v>0</v>
      </c>
      <c r="M14" s="247">
        <f t="shared" si="4"/>
        <v>0</v>
      </c>
      <c r="N14" s="247">
        <f t="shared" si="4"/>
        <v>0</v>
      </c>
      <c r="O14" s="247">
        <f t="shared" si="4"/>
        <v>0</v>
      </c>
      <c r="P14" s="247">
        <f t="shared" si="4"/>
        <v>0</v>
      </c>
      <c r="Q14" s="247">
        <f>+F14</f>
        <v>15000</v>
      </c>
      <c r="R14" s="247">
        <v>0</v>
      </c>
      <c r="S14" s="219">
        <f t="shared" ref="S14" si="7">SUM(G14:R14)</f>
        <v>15000</v>
      </c>
    </row>
    <row r="15" spans="1:240" x14ac:dyDescent="0.3">
      <c r="B15" s="172">
        <v>3831</v>
      </c>
      <c r="C15" s="173" t="str">
        <f>+'[2]Costo FIL'!$G$20</f>
        <v>Compra de gafetes</v>
      </c>
      <c r="D15" s="220">
        <v>1</v>
      </c>
      <c r="E15" s="170">
        <f>+'[2]Costo FIL'!$K$20</f>
        <v>3500</v>
      </c>
      <c r="F15" s="170">
        <f t="shared" si="3"/>
        <v>3500</v>
      </c>
      <c r="G15" s="247">
        <v>0</v>
      </c>
      <c r="H15" s="247">
        <f t="shared" si="5"/>
        <v>0</v>
      </c>
      <c r="I15" s="247">
        <f t="shared" si="5"/>
        <v>0</v>
      </c>
      <c r="J15" s="247">
        <f t="shared" si="4"/>
        <v>0</v>
      </c>
      <c r="K15" s="247">
        <f t="shared" si="4"/>
        <v>0</v>
      </c>
      <c r="L15" s="247">
        <f t="shared" si="4"/>
        <v>0</v>
      </c>
      <c r="M15" s="247">
        <f t="shared" si="4"/>
        <v>0</v>
      </c>
      <c r="N15" s="247">
        <f t="shared" si="4"/>
        <v>0</v>
      </c>
      <c r="O15" s="247">
        <f t="shared" si="4"/>
        <v>0</v>
      </c>
      <c r="P15" s="247">
        <f>+F15</f>
        <v>3500</v>
      </c>
      <c r="Q15" s="247">
        <v>0</v>
      </c>
      <c r="R15" s="247">
        <f t="shared" si="4"/>
        <v>0</v>
      </c>
      <c r="S15" s="219">
        <f t="shared" si="1"/>
        <v>3500</v>
      </c>
    </row>
    <row r="16" spans="1:240" x14ac:dyDescent="0.3">
      <c r="B16" s="172">
        <v>3831</v>
      </c>
      <c r="C16" s="173" t="str">
        <f>+'[2]Costo FIL'!$G$21</f>
        <v xml:space="preserve">Gasolina </v>
      </c>
      <c r="D16" s="220">
        <v>1</v>
      </c>
      <c r="E16" s="170">
        <f>+'[2]Costo FIL'!$K$21</f>
        <v>3000</v>
      </c>
      <c r="F16" s="170">
        <f t="shared" si="3"/>
        <v>3000</v>
      </c>
      <c r="G16" s="247">
        <v>0</v>
      </c>
      <c r="H16" s="247">
        <f t="shared" si="5"/>
        <v>0</v>
      </c>
      <c r="I16" s="247">
        <f t="shared" si="5"/>
        <v>0</v>
      </c>
      <c r="J16" s="247">
        <f t="shared" si="4"/>
        <v>0</v>
      </c>
      <c r="K16" s="247">
        <f t="shared" si="4"/>
        <v>0</v>
      </c>
      <c r="L16" s="247">
        <f t="shared" si="4"/>
        <v>0</v>
      </c>
      <c r="M16" s="247">
        <f t="shared" si="4"/>
        <v>0</v>
      </c>
      <c r="N16" s="247">
        <f t="shared" si="4"/>
        <v>0</v>
      </c>
      <c r="O16" s="247">
        <f t="shared" si="4"/>
        <v>0</v>
      </c>
      <c r="P16" s="247">
        <f t="shared" si="4"/>
        <v>0</v>
      </c>
      <c r="Q16" s="247">
        <f>+F16</f>
        <v>3000</v>
      </c>
      <c r="R16" s="247">
        <v>0</v>
      </c>
      <c r="S16" s="219">
        <f t="shared" ref="S16" si="8">SUM(G16:R16)</f>
        <v>3000</v>
      </c>
    </row>
    <row r="17" spans="1:240" x14ac:dyDescent="0.3">
      <c r="B17" s="172">
        <v>3831</v>
      </c>
      <c r="C17" s="173" t="str">
        <f>+'[2]Costo FIL'!$G$22</f>
        <v>Estacionamientos</v>
      </c>
      <c r="D17" s="220">
        <v>1</v>
      </c>
      <c r="E17" s="170">
        <f>+'[2]Costo FIL'!$K$22</f>
        <v>2000</v>
      </c>
      <c r="F17" s="170">
        <f t="shared" si="3"/>
        <v>2000</v>
      </c>
      <c r="G17" s="247">
        <v>0</v>
      </c>
      <c r="H17" s="247">
        <f t="shared" si="5"/>
        <v>0</v>
      </c>
      <c r="I17" s="247">
        <f t="shared" si="5"/>
        <v>0</v>
      </c>
      <c r="J17" s="247">
        <f t="shared" si="4"/>
        <v>0</v>
      </c>
      <c r="K17" s="247">
        <f t="shared" si="4"/>
        <v>0</v>
      </c>
      <c r="L17" s="247">
        <f t="shared" si="4"/>
        <v>0</v>
      </c>
      <c r="M17" s="247">
        <f t="shared" si="4"/>
        <v>0</v>
      </c>
      <c r="N17" s="247">
        <f t="shared" si="4"/>
        <v>0</v>
      </c>
      <c r="O17" s="247">
        <f t="shared" si="4"/>
        <v>0</v>
      </c>
      <c r="P17" s="247">
        <f t="shared" si="4"/>
        <v>0</v>
      </c>
      <c r="Q17" s="247">
        <f>+F17</f>
        <v>2000</v>
      </c>
      <c r="R17" s="247">
        <v>0</v>
      </c>
      <c r="S17" s="219">
        <f t="shared" si="1"/>
        <v>2000</v>
      </c>
    </row>
    <row r="18" spans="1:240" x14ac:dyDescent="0.3">
      <c r="B18" s="172">
        <v>3831</v>
      </c>
      <c r="C18" s="173" t="str">
        <f>+'[2]Costo FIL'!$G$23</f>
        <v xml:space="preserve">Compra de boletos </v>
      </c>
      <c r="D18" s="220">
        <v>1</v>
      </c>
      <c r="E18" s="170">
        <f>+'[2]Costo FIL'!$K$23</f>
        <v>5000</v>
      </c>
      <c r="F18" s="170">
        <f t="shared" si="3"/>
        <v>5000</v>
      </c>
      <c r="G18" s="247">
        <v>0</v>
      </c>
      <c r="H18" s="247">
        <f t="shared" si="5"/>
        <v>0</v>
      </c>
      <c r="I18" s="247">
        <f t="shared" si="5"/>
        <v>0</v>
      </c>
      <c r="J18" s="247">
        <f t="shared" si="4"/>
        <v>0</v>
      </c>
      <c r="K18" s="247">
        <f t="shared" si="4"/>
        <v>0</v>
      </c>
      <c r="L18" s="247">
        <f t="shared" si="4"/>
        <v>0</v>
      </c>
      <c r="M18" s="247">
        <f t="shared" si="4"/>
        <v>0</v>
      </c>
      <c r="N18" s="247">
        <f t="shared" si="4"/>
        <v>0</v>
      </c>
      <c r="O18" s="247">
        <f t="shared" si="4"/>
        <v>0</v>
      </c>
      <c r="P18" s="247">
        <f>+F18</f>
        <v>5000</v>
      </c>
      <c r="Q18" s="247">
        <v>0</v>
      </c>
      <c r="R18" s="247">
        <v>0</v>
      </c>
      <c r="S18" s="219">
        <f t="shared" ref="S18:S21" si="9">SUM(G18:R18)</f>
        <v>5000</v>
      </c>
    </row>
    <row r="19" spans="1:240" x14ac:dyDescent="0.3">
      <c r="B19" s="172">
        <v>3831</v>
      </c>
      <c r="C19" s="173" t="str">
        <f>+'[2]Costo FIL'!$G$24</f>
        <v>Pago de honorarios (cuenta cuentos)</v>
      </c>
      <c r="D19" s="220">
        <v>1</v>
      </c>
      <c r="E19" s="170">
        <f>+'[2]Costo FIL'!$K$24</f>
        <v>11020</v>
      </c>
      <c r="F19" s="170">
        <f t="shared" si="3"/>
        <v>11020</v>
      </c>
      <c r="G19" s="247">
        <v>0</v>
      </c>
      <c r="H19" s="247">
        <f t="shared" si="5"/>
        <v>0</v>
      </c>
      <c r="I19" s="247">
        <f t="shared" si="5"/>
        <v>0</v>
      </c>
      <c r="J19" s="247">
        <f t="shared" si="4"/>
        <v>0</v>
      </c>
      <c r="K19" s="247">
        <f t="shared" si="4"/>
        <v>0</v>
      </c>
      <c r="L19" s="247">
        <f t="shared" si="4"/>
        <v>0</v>
      </c>
      <c r="M19" s="247">
        <f t="shared" si="4"/>
        <v>0</v>
      </c>
      <c r="N19" s="247">
        <f t="shared" si="4"/>
        <v>0</v>
      </c>
      <c r="O19" s="247">
        <f t="shared" si="4"/>
        <v>0</v>
      </c>
      <c r="P19" s="247">
        <f t="shared" si="4"/>
        <v>0</v>
      </c>
      <c r="Q19" s="247">
        <f>+F19</f>
        <v>11020</v>
      </c>
      <c r="R19" s="247">
        <v>0</v>
      </c>
      <c r="S19" s="219">
        <f t="shared" si="9"/>
        <v>11020</v>
      </c>
    </row>
    <row r="20" spans="1:240" x14ac:dyDescent="0.3">
      <c r="B20" s="172">
        <v>3831</v>
      </c>
      <c r="C20" s="173" t="str">
        <f>+'[2]Costo FIL'!$G$25</f>
        <v>Materiales diversos para la atención del Stand</v>
      </c>
      <c r="D20" s="220">
        <v>1</v>
      </c>
      <c r="E20" s="170">
        <f>+'[2]Costo FIL'!$K$25</f>
        <v>10000</v>
      </c>
      <c r="F20" s="170">
        <f t="shared" si="3"/>
        <v>10000</v>
      </c>
      <c r="G20" s="247">
        <v>0</v>
      </c>
      <c r="H20" s="247">
        <f t="shared" si="5"/>
        <v>0</v>
      </c>
      <c r="I20" s="247">
        <f t="shared" si="5"/>
        <v>0</v>
      </c>
      <c r="J20" s="247">
        <f t="shared" si="4"/>
        <v>0</v>
      </c>
      <c r="K20" s="247">
        <f t="shared" si="4"/>
        <v>0</v>
      </c>
      <c r="L20" s="247">
        <f t="shared" si="4"/>
        <v>0</v>
      </c>
      <c r="M20" s="247">
        <f t="shared" si="4"/>
        <v>0</v>
      </c>
      <c r="N20" s="247">
        <f t="shared" si="4"/>
        <v>0</v>
      </c>
      <c r="O20" s="247">
        <f t="shared" si="4"/>
        <v>0</v>
      </c>
      <c r="P20" s="247">
        <f t="shared" si="4"/>
        <v>0</v>
      </c>
      <c r="Q20" s="247">
        <f>+F20</f>
        <v>10000</v>
      </c>
      <c r="R20" s="247">
        <v>0</v>
      </c>
      <c r="S20" s="219">
        <f t="shared" si="9"/>
        <v>10000</v>
      </c>
    </row>
    <row r="21" spans="1:240" x14ac:dyDescent="0.3">
      <c r="B21" s="172">
        <v>3831</v>
      </c>
      <c r="C21" s="173" t="str">
        <f>+'[2]Costo FIL'!$G$26</f>
        <v>Diseño del stand FIL 2017</v>
      </c>
      <c r="D21" s="220">
        <v>1</v>
      </c>
      <c r="E21" s="170">
        <f>+'[2]Costo FIL'!$K$26</f>
        <v>120000</v>
      </c>
      <c r="F21" s="170">
        <f t="shared" si="3"/>
        <v>120000</v>
      </c>
      <c r="G21" s="247">
        <v>0</v>
      </c>
      <c r="H21" s="247">
        <f t="shared" si="5"/>
        <v>0</v>
      </c>
      <c r="I21" s="247">
        <f t="shared" si="5"/>
        <v>0</v>
      </c>
      <c r="J21" s="247">
        <f t="shared" si="4"/>
        <v>0</v>
      </c>
      <c r="K21" s="247">
        <f t="shared" si="4"/>
        <v>0</v>
      </c>
      <c r="L21" s="247">
        <f t="shared" si="4"/>
        <v>0</v>
      </c>
      <c r="M21" s="247">
        <f t="shared" si="4"/>
        <v>0</v>
      </c>
      <c r="N21" s="247">
        <f t="shared" si="4"/>
        <v>0</v>
      </c>
      <c r="O21" s="247">
        <f>+F21</f>
        <v>120000</v>
      </c>
      <c r="P21" s="247">
        <v>0</v>
      </c>
      <c r="Q21" s="247">
        <f t="shared" ref="Q21:R21" si="10">P21</f>
        <v>0</v>
      </c>
      <c r="R21" s="247">
        <f t="shared" si="10"/>
        <v>0</v>
      </c>
      <c r="S21" s="219">
        <f t="shared" si="9"/>
        <v>120000</v>
      </c>
    </row>
    <row r="22" spans="1:240" s="159" customFormat="1" ht="14.25" thickBot="1" x14ac:dyDescent="0.35">
      <c r="A22" s="224"/>
      <c r="B22" s="246"/>
      <c r="C22" s="213" t="s">
        <v>173</v>
      </c>
      <c r="D22" s="245"/>
      <c r="E22" s="244"/>
      <c r="F22" s="162">
        <f>+F10</f>
        <v>504520</v>
      </c>
      <c r="G22" s="162">
        <f t="shared" ref="G22:R22" si="11">+G10</f>
        <v>0</v>
      </c>
      <c r="H22" s="162">
        <f t="shared" si="11"/>
        <v>260000</v>
      </c>
      <c r="I22" s="162">
        <f t="shared" si="11"/>
        <v>0</v>
      </c>
      <c r="J22" s="162">
        <f t="shared" si="11"/>
        <v>0</v>
      </c>
      <c r="K22" s="162">
        <f t="shared" si="11"/>
        <v>0</v>
      </c>
      <c r="L22" s="162">
        <f t="shared" si="11"/>
        <v>0</v>
      </c>
      <c r="M22" s="162">
        <f t="shared" si="11"/>
        <v>0</v>
      </c>
      <c r="N22" s="162">
        <f t="shared" si="11"/>
        <v>0</v>
      </c>
      <c r="O22" s="162">
        <f t="shared" si="11"/>
        <v>135000</v>
      </c>
      <c r="P22" s="162">
        <f t="shared" si="11"/>
        <v>8500</v>
      </c>
      <c r="Q22" s="162">
        <f t="shared" si="11"/>
        <v>101020</v>
      </c>
      <c r="R22" s="162">
        <f t="shared" si="11"/>
        <v>0</v>
      </c>
      <c r="S22" s="162">
        <f>SUM(G22:R22)</f>
        <v>504520</v>
      </c>
      <c r="T22" s="243">
        <f>+F22-S22</f>
        <v>0</v>
      </c>
      <c r="U22" s="160"/>
      <c r="V22" s="160"/>
      <c r="W22" s="160"/>
      <c r="X22" s="160"/>
      <c r="Y22" s="160"/>
      <c r="Z22" s="160"/>
      <c r="AA22" s="160"/>
      <c r="AB22" s="160"/>
      <c r="AC22" s="160"/>
      <c r="AD22" s="160"/>
      <c r="AE22" s="160"/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  <c r="BI22" s="160"/>
      <c r="BJ22" s="160"/>
      <c r="BK22" s="160"/>
      <c r="BL22" s="160"/>
      <c r="BM22" s="160"/>
      <c r="BN22" s="160"/>
      <c r="BO22" s="160"/>
      <c r="BP22" s="160"/>
      <c r="BQ22" s="160"/>
      <c r="BR22" s="160"/>
      <c r="BS22" s="160"/>
      <c r="BT22" s="160"/>
      <c r="BU22" s="160"/>
      <c r="BV22" s="160"/>
      <c r="BW22" s="160"/>
      <c r="BX22" s="160"/>
      <c r="BY22" s="160"/>
      <c r="BZ22" s="160"/>
      <c r="CA22" s="160"/>
      <c r="CB22" s="160"/>
      <c r="CC22" s="160"/>
      <c r="CD22" s="160"/>
      <c r="CE22" s="160"/>
      <c r="CF22" s="160"/>
      <c r="CG22" s="160"/>
      <c r="CH22" s="160"/>
      <c r="CI22" s="160"/>
      <c r="CJ22" s="160"/>
      <c r="CK22" s="160"/>
      <c r="CL22" s="160"/>
      <c r="CM22" s="160"/>
      <c r="CN22" s="160"/>
      <c r="CO22" s="160"/>
      <c r="CP22" s="160"/>
      <c r="CQ22" s="160"/>
      <c r="CR22" s="160"/>
      <c r="CS22" s="160"/>
      <c r="CT22" s="160"/>
      <c r="CU22" s="160"/>
      <c r="CV22" s="160"/>
      <c r="CW22" s="160"/>
      <c r="CX22" s="160"/>
      <c r="CY22" s="160"/>
      <c r="CZ22" s="160"/>
      <c r="DA22" s="160"/>
      <c r="DB22" s="160"/>
      <c r="DC22" s="160"/>
      <c r="DD22" s="160"/>
      <c r="DE22" s="160"/>
      <c r="DF22" s="160"/>
      <c r="DG22" s="160"/>
      <c r="DH22" s="160"/>
      <c r="DI22" s="160"/>
      <c r="DJ22" s="160"/>
      <c r="DK22" s="160"/>
      <c r="DL22" s="160"/>
      <c r="DM22" s="160"/>
      <c r="DN22" s="160"/>
      <c r="DO22" s="160"/>
      <c r="DP22" s="160"/>
      <c r="DQ22" s="160"/>
      <c r="DR22" s="160"/>
      <c r="DS22" s="160"/>
      <c r="DT22" s="160"/>
      <c r="DU22" s="160"/>
      <c r="DV22" s="160"/>
      <c r="DW22" s="160"/>
      <c r="DX22" s="160"/>
      <c r="DY22" s="160"/>
      <c r="DZ22" s="160"/>
      <c r="EA22" s="160"/>
      <c r="EB22" s="160"/>
      <c r="EC22" s="160"/>
      <c r="ED22" s="160"/>
      <c r="EE22" s="160"/>
      <c r="EF22" s="160"/>
      <c r="EG22" s="160"/>
      <c r="EH22" s="160"/>
      <c r="EI22" s="160"/>
      <c r="EJ22" s="160"/>
      <c r="EK22" s="160"/>
      <c r="EL22" s="160"/>
      <c r="EM22" s="160"/>
      <c r="EN22" s="160"/>
      <c r="EO22" s="160"/>
      <c r="EP22" s="160"/>
      <c r="EQ22" s="160"/>
      <c r="ER22" s="160"/>
      <c r="ES22" s="160"/>
      <c r="ET22" s="160"/>
      <c r="EU22" s="160"/>
      <c r="EV22" s="160"/>
      <c r="EW22" s="160"/>
      <c r="EX22" s="160"/>
      <c r="EY22" s="160"/>
      <c r="EZ22" s="160"/>
      <c r="FA22" s="160"/>
      <c r="FB22" s="160"/>
      <c r="FC22" s="160"/>
      <c r="FD22" s="160"/>
      <c r="FE22" s="160"/>
      <c r="FF22" s="160"/>
      <c r="FG22" s="160"/>
      <c r="FH22" s="160"/>
      <c r="FI22" s="160"/>
      <c r="FJ22" s="160"/>
      <c r="FK22" s="160"/>
      <c r="FL22" s="160"/>
      <c r="FM22" s="160"/>
      <c r="FN22" s="160"/>
      <c r="FO22" s="160"/>
      <c r="FP22" s="160"/>
      <c r="FQ22" s="160"/>
      <c r="FR22" s="160"/>
      <c r="FS22" s="160"/>
      <c r="FT22" s="160"/>
      <c r="FU22" s="160"/>
      <c r="FV22" s="160"/>
      <c r="FW22" s="160"/>
      <c r="FX22" s="160"/>
      <c r="FY22" s="160"/>
      <c r="FZ22" s="160"/>
      <c r="GA22" s="160"/>
      <c r="GB22" s="160"/>
      <c r="GC22" s="160"/>
      <c r="GD22" s="160"/>
      <c r="GE22" s="160"/>
      <c r="GF22" s="160"/>
      <c r="GG22" s="160"/>
      <c r="GH22" s="160"/>
      <c r="GI22" s="160"/>
      <c r="GJ22" s="160"/>
      <c r="GK22" s="160"/>
      <c r="GL22" s="160"/>
      <c r="GM22" s="160"/>
      <c r="GN22" s="160"/>
      <c r="GO22" s="160"/>
      <c r="GP22" s="160"/>
      <c r="GQ22" s="160"/>
      <c r="GR22" s="160"/>
      <c r="GS22" s="160"/>
      <c r="GT22" s="160"/>
      <c r="GU22" s="160"/>
      <c r="GV22" s="160"/>
      <c r="GW22" s="160"/>
      <c r="GX22" s="160"/>
      <c r="GY22" s="160"/>
      <c r="GZ22" s="160"/>
      <c r="HA22" s="160"/>
      <c r="HB22" s="160"/>
      <c r="HC22" s="160"/>
      <c r="HD22" s="160"/>
      <c r="HE22" s="160"/>
      <c r="HF22" s="160"/>
      <c r="HG22" s="160"/>
      <c r="HH22" s="160"/>
      <c r="HI22" s="160"/>
      <c r="HJ22" s="160"/>
      <c r="HK22" s="160"/>
      <c r="HL22" s="160"/>
      <c r="HM22" s="160"/>
      <c r="HN22" s="160"/>
      <c r="HO22" s="160"/>
      <c r="HP22" s="160"/>
      <c r="HQ22" s="160"/>
      <c r="HR22" s="160"/>
      <c r="HS22" s="160"/>
      <c r="HT22" s="160"/>
      <c r="HU22" s="160"/>
      <c r="HV22" s="160"/>
      <c r="HW22" s="160"/>
      <c r="HX22" s="160"/>
      <c r="HY22" s="160"/>
      <c r="HZ22" s="160"/>
      <c r="IA22" s="160"/>
      <c r="IB22" s="160"/>
      <c r="IC22" s="160"/>
      <c r="ID22" s="160"/>
      <c r="IE22" s="160"/>
      <c r="IF22" s="160"/>
    </row>
    <row r="23" spans="1:240" ht="14.25" thickTop="1" x14ac:dyDescent="0.3">
      <c r="C23" s="155" t="s">
        <v>171</v>
      </c>
    </row>
    <row r="24" spans="1:240" s="234" customFormat="1" x14ac:dyDescent="0.3">
      <c r="A24" s="241"/>
      <c r="B24" s="240"/>
      <c r="C24" s="240"/>
      <c r="D24" s="239"/>
      <c r="E24" s="238"/>
      <c r="F24" s="238">
        <f>+'[2]Costo FIL'!$K$29-F22</f>
        <v>0</v>
      </c>
      <c r="G24" s="237"/>
      <c r="H24" s="237"/>
      <c r="I24" s="237"/>
      <c r="J24" s="237"/>
      <c r="K24" s="237"/>
      <c r="L24" s="237"/>
      <c r="M24" s="237"/>
      <c r="N24" s="237"/>
      <c r="O24" s="237"/>
      <c r="P24" s="237"/>
      <c r="Q24" s="237"/>
      <c r="R24" s="237"/>
      <c r="S24" s="237"/>
      <c r="T24" s="236"/>
      <c r="U24" s="235"/>
      <c r="V24" s="235"/>
      <c r="W24" s="235"/>
      <c r="X24" s="235"/>
      <c r="Y24" s="235"/>
      <c r="Z24" s="235"/>
      <c r="AA24" s="235"/>
      <c r="AB24" s="235"/>
      <c r="AC24" s="235"/>
      <c r="AD24" s="235"/>
      <c r="AE24" s="235"/>
      <c r="AF24" s="235"/>
      <c r="AG24" s="235"/>
      <c r="AH24" s="235"/>
      <c r="AI24" s="235"/>
      <c r="AJ24" s="235"/>
      <c r="AK24" s="235"/>
      <c r="AL24" s="235"/>
      <c r="AM24" s="235"/>
      <c r="AN24" s="235"/>
      <c r="AO24" s="235"/>
      <c r="AP24" s="235"/>
      <c r="AQ24" s="235"/>
      <c r="AR24" s="235"/>
      <c r="AS24" s="235"/>
      <c r="AT24" s="235"/>
      <c r="AU24" s="235"/>
      <c r="AV24" s="235"/>
      <c r="AW24" s="235"/>
      <c r="AX24" s="235"/>
      <c r="AY24" s="235"/>
      <c r="AZ24" s="235"/>
      <c r="BA24" s="235"/>
      <c r="BB24" s="235"/>
      <c r="BC24" s="235"/>
      <c r="BD24" s="235"/>
      <c r="BE24" s="235"/>
      <c r="BF24" s="235"/>
      <c r="BG24" s="235"/>
      <c r="BH24" s="235"/>
      <c r="BI24" s="235"/>
      <c r="BJ24" s="235"/>
      <c r="BK24" s="235"/>
      <c r="BL24" s="235"/>
      <c r="BM24" s="235"/>
      <c r="BN24" s="235"/>
      <c r="BO24" s="235"/>
      <c r="BP24" s="235"/>
      <c r="BQ24" s="235"/>
      <c r="BR24" s="235"/>
      <c r="BS24" s="235"/>
      <c r="BT24" s="235"/>
      <c r="BU24" s="235"/>
      <c r="BV24" s="235"/>
      <c r="BW24" s="235"/>
      <c r="BX24" s="235"/>
      <c r="BY24" s="235"/>
      <c r="BZ24" s="235"/>
      <c r="CA24" s="235"/>
      <c r="CB24" s="235"/>
      <c r="CC24" s="235"/>
      <c r="CD24" s="235"/>
      <c r="CE24" s="235"/>
      <c r="CF24" s="235"/>
      <c r="CG24" s="235"/>
      <c r="CH24" s="235"/>
      <c r="CI24" s="235"/>
      <c r="CJ24" s="235"/>
      <c r="CK24" s="235"/>
      <c r="CL24" s="235"/>
      <c r="CM24" s="235"/>
      <c r="CN24" s="235"/>
      <c r="CO24" s="235"/>
      <c r="CP24" s="235"/>
      <c r="CQ24" s="235"/>
      <c r="CR24" s="235"/>
      <c r="CS24" s="235"/>
      <c r="CT24" s="235"/>
      <c r="CU24" s="235"/>
      <c r="CV24" s="235"/>
      <c r="CW24" s="235"/>
      <c r="CX24" s="235"/>
      <c r="CY24" s="235"/>
      <c r="CZ24" s="235"/>
      <c r="DA24" s="235"/>
      <c r="DB24" s="235"/>
      <c r="DC24" s="235"/>
      <c r="DD24" s="235"/>
      <c r="DE24" s="235"/>
      <c r="DF24" s="235"/>
      <c r="DG24" s="235"/>
      <c r="DH24" s="235"/>
      <c r="DI24" s="235"/>
      <c r="DJ24" s="235"/>
      <c r="DK24" s="235"/>
      <c r="DL24" s="235"/>
      <c r="DM24" s="235"/>
      <c r="DN24" s="235"/>
      <c r="DO24" s="235"/>
      <c r="DP24" s="235"/>
      <c r="DQ24" s="235"/>
      <c r="DR24" s="235"/>
      <c r="DS24" s="235"/>
      <c r="DT24" s="235"/>
      <c r="DU24" s="235"/>
      <c r="DV24" s="235"/>
      <c r="DW24" s="235"/>
      <c r="DX24" s="235"/>
      <c r="DY24" s="235"/>
      <c r="DZ24" s="235"/>
      <c r="EA24" s="235"/>
      <c r="EB24" s="235"/>
      <c r="EC24" s="235"/>
      <c r="ED24" s="235"/>
      <c r="EE24" s="235"/>
      <c r="EF24" s="235"/>
      <c r="EG24" s="235"/>
      <c r="EH24" s="235"/>
      <c r="EI24" s="235"/>
      <c r="EJ24" s="235"/>
      <c r="EK24" s="235"/>
      <c r="EL24" s="235"/>
      <c r="EM24" s="235"/>
      <c r="EN24" s="235"/>
      <c r="EO24" s="235"/>
      <c r="EP24" s="235"/>
      <c r="EQ24" s="235"/>
      <c r="ER24" s="235"/>
      <c r="ES24" s="235"/>
      <c r="ET24" s="235"/>
      <c r="EU24" s="235"/>
      <c r="EV24" s="235"/>
      <c r="EW24" s="235"/>
      <c r="EX24" s="235"/>
      <c r="EY24" s="235"/>
      <c r="EZ24" s="235"/>
      <c r="FA24" s="235"/>
      <c r="FB24" s="235"/>
      <c r="FC24" s="235"/>
      <c r="FD24" s="235"/>
      <c r="FE24" s="235"/>
      <c r="FF24" s="235"/>
      <c r="FG24" s="235"/>
      <c r="FH24" s="235"/>
      <c r="FI24" s="235"/>
      <c r="FJ24" s="235"/>
      <c r="FK24" s="235"/>
      <c r="FL24" s="235"/>
      <c r="FM24" s="235"/>
      <c r="FN24" s="235"/>
      <c r="FO24" s="235"/>
      <c r="FP24" s="235"/>
      <c r="FQ24" s="235"/>
      <c r="FR24" s="235"/>
      <c r="FS24" s="235"/>
      <c r="FT24" s="235"/>
      <c r="FU24" s="235"/>
      <c r="FV24" s="235"/>
      <c r="FW24" s="235"/>
      <c r="FX24" s="235"/>
      <c r="FY24" s="235"/>
      <c r="FZ24" s="235"/>
      <c r="GA24" s="235"/>
      <c r="GB24" s="235"/>
      <c r="GC24" s="235"/>
      <c r="GD24" s="235"/>
      <c r="GE24" s="235"/>
      <c r="GF24" s="235"/>
      <c r="GG24" s="235"/>
      <c r="GH24" s="235"/>
      <c r="GI24" s="235"/>
      <c r="GJ24" s="235"/>
      <c r="GK24" s="235"/>
      <c r="GL24" s="235"/>
      <c r="GM24" s="235"/>
      <c r="GN24" s="235"/>
      <c r="GO24" s="235"/>
      <c r="GP24" s="235"/>
      <c r="GQ24" s="235"/>
      <c r="GR24" s="235"/>
      <c r="GS24" s="235"/>
      <c r="GT24" s="235"/>
      <c r="GU24" s="235"/>
      <c r="GV24" s="235"/>
      <c r="GW24" s="235"/>
      <c r="GX24" s="235"/>
      <c r="GY24" s="235"/>
      <c r="GZ24" s="235"/>
      <c r="HA24" s="235"/>
      <c r="HB24" s="235"/>
      <c r="HC24" s="235"/>
      <c r="HD24" s="235"/>
      <c r="HE24" s="235"/>
      <c r="HF24" s="235"/>
      <c r="HG24" s="235"/>
      <c r="HH24" s="235"/>
      <c r="HI24" s="235"/>
      <c r="HJ24" s="235"/>
      <c r="HK24" s="235"/>
      <c r="HL24" s="235"/>
      <c r="HM24" s="235"/>
      <c r="HN24" s="235"/>
      <c r="HO24" s="235"/>
      <c r="HP24" s="235"/>
      <c r="HQ24" s="235"/>
      <c r="HR24" s="235"/>
      <c r="HS24" s="235"/>
      <c r="HT24" s="235"/>
      <c r="HU24" s="235"/>
      <c r="HV24" s="235"/>
      <c r="HW24" s="235"/>
      <c r="HX24" s="235"/>
      <c r="HY24" s="235"/>
      <c r="HZ24" s="235"/>
      <c r="IA24" s="235"/>
      <c r="IB24" s="235"/>
      <c r="IC24" s="235"/>
      <c r="ID24" s="235"/>
      <c r="IE24" s="235"/>
      <c r="IF24" s="235"/>
    </row>
    <row r="25" spans="1:240" s="234" customFormat="1" x14ac:dyDescent="0.3">
      <c r="A25" s="241"/>
      <c r="B25" s="240"/>
      <c r="C25" s="240"/>
      <c r="D25" s="239"/>
      <c r="E25" s="238"/>
      <c r="F25" s="238"/>
      <c r="G25" s="237"/>
      <c r="H25" s="237"/>
      <c r="I25" s="237"/>
      <c r="J25" s="237"/>
      <c r="K25" s="237"/>
      <c r="L25" s="237"/>
      <c r="M25" s="237"/>
      <c r="N25" s="237"/>
      <c r="O25" s="237"/>
      <c r="P25" s="237"/>
      <c r="Q25" s="237"/>
      <c r="R25" s="237"/>
      <c r="S25" s="237"/>
      <c r="T25" s="236"/>
      <c r="U25" s="235"/>
      <c r="V25" s="235"/>
      <c r="W25" s="235"/>
      <c r="X25" s="235"/>
      <c r="Y25" s="235"/>
      <c r="Z25" s="235"/>
      <c r="AA25" s="235"/>
      <c r="AB25" s="235"/>
      <c r="AC25" s="235"/>
      <c r="AD25" s="235"/>
      <c r="AE25" s="235"/>
      <c r="AF25" s="235"/>
      <c r="AG25" s="235"/>
      <c r="AH25" s="235"/>
      <c r="AI25" s="235"/>
      <c r="AJ25" s="235"/>
      <c r="AK25" s="235"/>
      <c r="AL25" s="235"/>
      <c r="AM25" s="235"/>
      <c r="AN25" s="235"/>
      <c r="AO25" s="235"/>
      <c r="AP25" s="235"/>
      <c r="AQ25" s="235"/>
      <c r="AR25" s="235"/>
      <c r="AS25" s="235"/>
      <c r="AT25" s="235"/>
      <c r="AU25" s="235"/>
      <c r="AV25" s="235"/>
      <c r="AW25" s="235"/>
      <c r="AX25" s="235"/>
      <c r="AY25" s="235"/>
      <c r="AZ25" s="235"/>
      <c r="BA25" s="235"/>
      <c r="BB25" s="235"/>
      <c r="BC25" s="235"/>
      <c r="BD25" s="235"/>
      <c r="BE25" s="235"/>
      <c r="BF25" s="235"/>
      <c r="BG25" s="235"/>
      <c r="BH25" s="235"/>
      <c r="BI25" s="235"/>
      <c r="BJ25" s="235"/>
      <c r="BK25" s="235"/>
      <c r="BL25" s="235"/>
      <c r="BM25" s="235"/>
      <c r="BN25" s="235"/>
      <c r="BO25" s="235"/>
      <c r="BP25" s="235"/>
      <c r="BQ25" s="235"/>
      <c r="BR25" s="235"/>
      <c r="BS25" s="235"/>
      <c r="BT25" s="235"/>
      <c r="BU25" s="235"/>
      <c r="BV25" s="235"/>
      <c r="BW25" s="235"/>
      <c r="BX25" s="235"/>
      <c r="BY25" s="235"/>
      <c r="BZ25" s="235"/>
      <c r="CA25" s="235"/>
      <c r="CB25" s="235"/>
      <c r="CC25" s="235"/>
      <c r="CD25" s="235"/>
      <c r="CE25" s="235"/>
      <c r="CF25" s="235"/>
      <c r="CG25" s="235"/>
      <c r="CH25" s="235"/>
      <c r="CI25" s="235"/>
      <c r="CJ25" s="235"/>
      <c r="CK25" s="235"/>
      <c r="CL25" s="235"/>
      <c r="CM25" s="235"/>
      <c r="CN25" s="235"/>
      <c r="CO25" s="235"/>
      <c r="CP25" s="235"/>
      <c r="CQ25" s="235"/>
      <c r="CR25" s="235"/>
      <c r="CS25" s="235"/>
      <c r="CT25" s="235"/>
      <c r="CU25" s="235"/>
      <c r="CV25" s="235"/>
      <c r="CW25" s="235"/>
      <c r="CX25" s="235"/>
      <c r="CY25" s="235"/>
      <c r="CZ25" s="235"/>
      <c r="DA25" s="235"/>
      <c r="DB25" s="235"/>
      <c r="DC25" s="235"/>
      <c r="DD25" s="235"/>
      <c r="DE25" s="235"/>
      <c r="DF25" s="235"/>
      <c r="DG25" s="235"/>
      <c r="DH25" s="235"/>
      <c r="DI25" s="235"/>
      <c r="DJ25" s="235"/>
      <c r="DK25" s="235"/>
      <c r="DL25" s="235"/>
      <c r="DM25" s="235"/>
      <c r="DN25" s="235"/>
      <c r="DO25" s="235"/>
      <c r="DP25" s="235"/>
      <c r="DQ25" s="235"/>
      <c r="DR25" s="235"/>
      <c r="DS25" s="235"/>
      <c r="DT25" s="235"/>
      <c r="DU25" s="235"/>
      <c r="DV25" s="235"/>
      <c r="DW25" s="235"/>
      <c r="DX25" s="235"/>
      <c r="DY25" s="235"/>
      <c r="DZ25" s="235"/>
      <c r="EA25" s="235"/>
      <c r="EB25" s="235"/>
      <c r="EC25" s="235"/>
      <c r="ED25" s="235"/>
      <c r="EE25" s="235"/>
      <c r="EF25" s="235"/>
      <c r="EG25" s="235"/>
      <c r="EH25" s="235"/>
      <c r="EI25" s="235"/>
      <c r="EJ25" s="235"/>
      <c r="EK25" s="235"/>
      <c r="EL25" s="235"/>
      <c r="EM25" s="235"/>
      <c r="EN25" s="235"/>
      <c r="EO25" s="235"/>
      <c r="EP25" s="235"/>
      <c r="EQ25" s="235"/>
      <c r="ER25" s="235"/>
      <c r="ES25" s="235"/>
      <c r="ET25" s="235"/>
      <c r="EU25" s="235"/>
      <c r="EV25" s="235"/>
      <c r="EW25" s="235"/>
      <c r="EX25" s="235"/>
      <c r="EY25" s="235"/>
      <c r="EZ25" s="235"/>
      <c r="FA25" s="235"/>
      <c r="FB25" s="235"/>
      <c r="FC25" s="235"/>
      <c r="FD25" s="235"/>
      <c r="FE25" s="235"/>
      <c r="FF25" s="235"/>
      <c r="FG25" s="235"/>
      <c r="FH25" s="235"/>
      <c r="FI25" s="235"/>
      <c r="FJ25" s="235"/>
      <c r="FK25" s="235"/>
      <c r="FL25" s="235"/>
      <c r="FM25" s="235"/>
      <c r="FN25" s="235"/>
      <c r="FO25" s="235"/>
      <c r="FP25" s="235"/>
      <c r="FQ25" s="235"/>
      <c r="FR25" s="235"/>
      <c r="FS25" s="235"/>
      <c r="FT25" s="235"/>
      <c r="FU25" s="235"/>
      <c r="FV25" s="235"/>
      <c r="FW25" s="235"/>
      <c r="FX25" s="235"/>
      <c r="FY25" s="235"/>
      <c r="FZ25" s="235"/>
      <c r="GA25" s="235"/>
      <c r="GB25" s="235"/>
      <c r="GC25" s="235"/>
      <c r="GD25" s="235"/>
      <c r="GE25" s="235"/>
      <c r="GF25" s="235"/>
      <c r="GG25" s="235"/>
      <c r="GH25" s="235"/>
      <c r="GI25" s="235"/>
      <c r="GJ25" s="235"/>
      <c r="GK25" s="235"/>
      <c r="GL25" s="235"/>
      <c r="GM25" s="235"/>
      <c r="GN25" s="235"/>
      <c r="GO25" s="235"/>
      <c r="GP25" s="235"/>
      <c r="GQ25" s="235"/>
      <c r="GR25" s="235"/>
      <c r="GS25" s="235"/>
      <c r="GT25" s="235"/>
      <c r="GU25" s="235"/>
      <c r="GV25" s="235"/>
      <c r="GW25" s="235"/>
      <c r="GX25" s="235"/>
      <c r="GY25" s="235"/>
      <c r="GZ25" s="235"/>
      <c r="HA25" s="235"/>
      <c r="HB25" s="235"/>
      <c r="HC25" s="235"/>
      <c r="HD25" s="235"/>
      <c r="HE25" s="235"/>
      <c r="HF25" s="235"/>
      <c r="HG25" s="235"/>
      <c r="HH25" s="235"/>
      <c r="HI25" s="235"/>
      <c r="HJ25" s="235"/>
      <c r="HK25" s="235"/>
      <c r="HL25" s="235"/>
      <c r="HM25" s="235"/>
      <c r="HN25" s="235"/>
      <c r="HO25" s="235"/>
      <c r="HP25" s="235"/>
      <c r="HQ25" s="235"/>
      <c r="HR25" s="235"/>
      <c r="HS25" s="235"/>
      <c r="HT25" s="235"/>
      <c r="HU25" s="235"/>
      <c r="HV25" s="235"/>
      <c r="HW25" s="235"/>
      <c r="HX25" s="235"/>
      <c r="HY25" s="235"/>
      <c r="HZ25" s="235"/>
      <c r="IA25" s="235"/>
      <c r="IB25" s="235"/>
      <c r="IC25" s="235"/>
      <c r="ID25" s="235"/>
      <c r="IE25" s="235"/>
      <c r="IF25" s="235"/>
    </row>
    <row r="26" spans="1:240" s="234" customFormat="1" x14ac:dyDescent="0.3">
      <c r="A26" s="241"/>
      <c r="B26" s="240"/>
      <c r="C26" s="240"/>
      <c r="D26" s="239"/>
      <c r="E26" s="238"/>
      <c r="F26" s="238"/>
      <c r="G26" s="237"/>
      <c r="H26" s="237"/>
      <c r="I26" s="237"/>
      <c r="J26" s="237"/>
      <c r="K26" s="237"/>
      <c r="L26" s="237"/>
      <c r="M26" s="237"/>
      <c r="N26" s="237"/>
      <c r="O26" s="237"/>
      <c r="P26" s="237"/>
      <c r="Q26" s="237"/>
      <c r="R26" s="237"/>
      <c r="S26" s="237"/>
      <c r="T26" s="236"/>
      <c r="U26" s="235"/>
      <c r="V26" s="235"/>
      <c r="W26" s="235"/>
      <c r="X26" s="235"/>
      <c r="Y26" s="235"/>
      <c r="Z26" s="235"/>
      <c r="AA26" s="235"/>
      <c r="AB26" s="235"/>
      <c r="AC26" s="235"/>
      <c r="AD26" s="235"/>
      <c r="AE26" s="235"/>
      <c r="AF26" s="235"/>
      <c r="AG26" s="235"/>
      <c r="AH26" s="235"/>
      <c r="AI26" s="235"/>
      <c r="AJ26" s="235"/>
      <c r="AK26" s="235"/>
      <c r="AL26" s="235"/>
      <c r="AM26" s="235"/>
      <c r="AN26" s="235"/>
      <c r="AO26" s="235"/>
      <c r="AP26" s="235"/>
      <c r="AQ26" s="235"/>
      <c r="AR26" s="235"/>
      <c r="AS26" s="235"/>
      <c r="AT26" s="235"/>
      <c r="AU26" s="235"/>
      <c r="AV26" s="235"/>
      <c r="AW26" s="235"/>
      <c r="AX26" s="235"/>
      <c r="AY26" s="235"/>
      <c r="AZ26" s="235"/>
      <c r="BA26" s="235"/>
      <c r="BB26" s="235"/>
      <c r="BC26" s="235"/>
      <c r="BD26" s="235"/>
      <c r="BE26" s="235"/>
      <c r="BF26" s="235"/>
      <c r="BG26" s="235"/>
      <c r="BH26" s="235"/>
      <c r="BI26" s="235"/>
      <c r="BJ26" s="235"/>
      <c r="BK26" s="235"/>
      <c r="BL26" s="235"/>
      <c r="BM26" s="235"/>
      <c r="BN26" s="235"/>
      <c r="BO26" s="235"/>
      <c r="BP26" s="235"/>
      <c r="BQ26" s="235"/>
      <c r="BR26" s="235"/>
      <c r="BS26" s="235"/>
      <c r="BT26" s="235"/>
      <c r="BU26" s="235"/>
      <c r="BV26" s="235"/>
      <c r="BW26" s="235"/>
      <c r="BX26" s="235"/>
      <c r="BY26" s="235"/>
      <c r="BZ26" s="235"/>
      <c r="CA26" s="235"/>
      <c r="CB26" s="235"/>
      <c r="CC26" s="235"/>
      <c r="CD26" s="235"/>
      <c r="CE26" s="235"/>
      <c r="CF26" s="235"/>
      <c r="CG26" s="235"/>
      <c r="CH26" s="235"/>
      <c r="CI26" s="235"/>
      <c r="CJ26" s="235"/>
      <c r="CK26" s="235"/>
      <c r="CL26" s="235"/>
      <c r="CM26" s="235"/>
      <c r="CN26" s="235"/>
      <c r="CO26" s="235"/>
      <c r="CP26" s="235"/>
      <c r="CQ26" s="235"/>
      <c r="CR26" s="235"/>
      <c r="CS26" s="235"/>
      <c r="CT26" s="235"/>
      <c r="CU26" s="235"/>
      <c r="CV26" s="235"/>
      <c r="CW26" s="235"/>
      <c r="CX26" s="235"/>
      <c r="CY26" s="235"/>
      <c r="CZ26" s="235"/>
      <c r="DA26" s="235"/>
      <c r="DB26" s="235"/>
      <c r="DC26" s="235"/>
      <c r="DD26" s="235"/>
      <c r="DE26" s="235"/>
      <c r="DF26" s="235"/>
      <c r="DG26" s="235"/>
      <c r="DH26" s="235"/>
      <c r="DI26" s="235"/>
      <c r="DJ26" s="235"/>
      <c r="DK26" s="235"/>
      <c r="DL26" s="235"/>
      <c r="DM26" s="235"/>
      <c r="DN26" s="235"/>
      <c r="DO26" s="235"/>
      <c r="DP26" s="235"/>
      <c r="DQ26" s="235"/>
      <c r="DR26" s="235"/>
      <c r="DS26" s="235"/>
      <c r="DT26" s="235"/>
      <c r="DU26" s="235"/>
      <c r="DV26" s="235"/>
      <c r="DW26" s="235"/>
      <c r="DX26" s="235"/>
      <c r="DY26" s="235"/>
      <c r="DZ26" s="235"/>
      <c r="EA26" s="235"/>
      <c r="EB26" s="235"/>
      <c r="EC26" s="235"/>
      <c r="ED26" s="235"/>
      <c r="EE26" s="235"/>
      <c r="EF26" s="235"/>
      <c r="EG26" s="235"/>
      <c r="EH26" s="235"/>
      <c r="EI26" s="235"/>
      <c r="EJ26" s="235"/>
      <c r="EK26" s="235"/>
      <c r="EL26" s="235"/>
      <c r="EM26" s="235"/>
      <c r="EN26" s="235"/>
      <c r="EO26" s="235"/>
      <c r="EP26" s="235"/>
      <c r="EQ26" s="235"/>
      <c r="ER26" s="235"/>
      <c r="ES26" s="235"/>
      <c r="ET26" s="235"/>
      <c r="EU26" s="235"/>
      <c r="EV26" s="235"/>
      <c r="EW26" s="235"/>
      <c r="EX26" s="235"/>
      <c r="EY26" s="235"/>
      <c r="EZ26" s="235"/>
      <c r="FA26" s="235"/>
      <c r="FB26" s="235"/>
      <c r="FC26" s="235"/>
      <c r="FD26" s="235"/>
      <c r="FE26" s="235"/>
      <c r="FF26" s="235"/>
      <c r="FG26" s="235"/>
      <c r="FH26" s="235"/>
      <c r="FI26" s="235"/>
      <c r="FJ26" s="235"/>
      <c r="FK26" s="235"/>
      <c r="FL26" s="235"/>
      <c r="FM26" s="235"/>
      <c r="FN26" s="235"/>
      <c r="FO26" s="235"/>
      <c r="FP26" s="235"/>
      <c r="FQ26" s="235"/>
      <c r="FR26" s="235"/>
      <c r="FS26" s="235"/>
      <c r="FT26" s="235"/>
      <c r="FU26" s="235"/>
      <c r="FV26" s="235"/>
      <c r="FW26" s="235"/>
      <c r="FX26" s="235"/>
      <c r="FY26" s="235"/>
      <c r="FZ26" s="235"/>
      <c r="GA26" s="235"/>
      <c r="GB26" s="235"/>
      <c r="GC26" s="235"/>
      <c r="GD26" s="235"/>
      <c r="GE26" s="235"/>
      <c r="GF26" s="235"/>
      <c r="GG26" s="235"/>
      <c r="GH26" s="235"/>
      <c r="GI26" s="235"/>
      <c r="GJ26" s="235"/>
      <c r="GK26" s="235"/>
      <c r="GL26" s="235"/>
      <c r="GM26" s="235"/>
      <c r="GN26" s="235"/>
      <c r="GO26" s="235"/>
      <c r="GP26" s="235"/>
      <c r="GQ26" s="235"/>
      <c r="GR26" s="235"/>
      <c r="GS26" s="235"/>
      <c r="GT26" s="235"/>
      <c r="GU26" s="235"/>
      <c r="GV26" s="235"/>
      <c r="GW26" s="235"/>
      <c r="GX26" s="235"/>
      <c r="GY26" s="235"/>
      <c r="GZ26" s="235"/>
      <c r="HA26" s="235"/>
      <c r="HB26" s="235"/>
      <c r="HC26" s="235"/>
      <c r="HD26" s="235"/>
      <c r="HE26" s="235"/>
      <c r="HF26" s="235"/>
      <c r="HG26" s="235"/>
      <c r="HH26" s="235"/>
      <c r="HI26" s="235"/>
      <c r="HJ26" s="235"/>
      <c r="HK26" s="235"/>
      <c r="HL26" s="235"/>
      <c r="HM26" s="235"/>
      <c r="HN26" s="235"/>
      <c r="HO26" s="235"/>
      <c r="HP26" s="235"/>
      <c r="HQ26" s="235"/>
      <c r="HR26" s="235"/>
      <c r="HS26" s="235"/>
      <c r="HT26" s="235"/>
      <c r="HU26" s="235"/>
      <c r="HV26" s="235"/>
      <c r="HW26" s="235"/>
      <c r="HX26" s="235"/>
      <c r="HY26" s="235"/>
      <c r="HZ26" s="235"/>
      <c r="IA26" s="235"/>
      <c r="IB26" s="235"/>
      <c r="IC26" s="235"/>
      <c r="ID26" s="235"/>
      <c r="IE26" s="235"/>
      <c r="IF26" s="235"/>
    </row>
    <row r="27" spans="1:240" s="234" customFormat="1" x14ac:dyDescent="0.3">
      <c r="A27" s="241"/>
      <c r="B27" s="240"/>
      <c r="C27" s="240"/>
      <c r="D27" s="239"/>
      <c r="E27" s="238"/>
      <c r="F27" s="238"/>
      <c r="G27" s="237"/>
      <c r="H27" s="237"/>
      <c r="I27" s="237"/>
      <c r="J27" s="237"/>
      <c r="K27" s="237"/>
      <c r="L27" s="237"/>
      <c r="M27" s="237"/>
      <c r="N27" s="237"/>
      <c r="O27" s="237"/>
      <c r="P27" s="237"/>
      <c r="Q27" s="237"/>
      <c r="R27" s="237"/>
      <c r="S27" s="237"/>
      <c r="T27" s="236"/>
      <c r="U27" s="235"/>
      <c r="V27" s="235"/>
      <c r="W27" s="235"/>
      <c r="X27" s="235"/>
      <c r="Y27" s="235"/>
      <c r="Z27" s="235"/>
      <c r="AA27" s="235"/>
      <c r="AB27" s="235"/>
      <c r="AC27" s="235"/>
      <c r="AD27" s="235"/>
      <c r="AE27" s="235"/>
      <c r="AF27" s="235"/>
      <c r="AG27" s="235"/>
      <c r="AH27" s="235"/>
      <c r="AI27" s="235"/>
      <c r="AJ27" s="235"/>
      <c r="AK27" s="235"/>
      <c r="AL27" s="235"/>
      <c r="AM27" s="235"/>
      <c r="AN27" s="235"/>
      <c r="AO27" s="235"/>
      <c r="AP27" s="235"/>
      <c r="AQ27" s="235"/>
      <c r="AR27" s="235"/>
      <c r="AS27" s="235"/>
      <c r="AT27" s="235"/>
      <c r="AU27" s="235"/>
      <c r="AV27" s="235"/>
      <c r="AW27" s="235"/>
      <c r="AX27" s="235"/>
      <c r="AY27" s="235"/>
      <c r="AZ27" s="235"/>
      <c r="BA27" s="235"/>
      <c r="BB27" s="235"/>
      <c r="BC27" s="235"/>
      <c r="BD27" s="235"/>
      <c r="BE27" s="235"/>
      <c r="BF27" s="235"/>
      <c r="BG27" s="235"/>
      <c r="BH27" s="235"/>
      <c r="BI27" s="235"/>
      <c r="BJ27" s="235"/>
      <c r="BK27" s="235"/>
      <c r="BL27" s="235"/>
      <c r="BM27" s="235"/>
      <c r="BN27" s="235"/>
      <c r="BO27" s="235"/>
      <c r="BP27" s="235"/>
      <c r="BQ27" s="235"/>
      <c r="BR27" s="235"/>
      <c r="BS27" s="235"/>
      <c r="BT27" s="235"/>
      <c r="BU27" s="235"/>
      <c r="BV27" s="235"/>
      <c r="BW27" s="235"/>
      <c r="BX27" s="235"/>
      <c r="BY27" s="235"/>
      <c r="BZ27" s="235"/>
      <c r="CA27" s="235"/>
      <c r="CB27" s="235"/>
      <c r="CC27" s="235"/>
      <c r="CD27" s="235"/>
      <c r="CE27" s="235"/>
      <c r="CF27" s="235"/>
      <c r="CG27" s="235"/>
      <c r="CH27" s="235"/>
      <c r="CI27" s="235"/>
      <c r="CJ27" s="235"/>
      <c r="CK27" s="235"/>
      <c r="CL27" s="235"/>
      <c r="CM27" s="235"/>
      <c r="CN27" s="235"/>
      <c r="CO27" s="235"/>
      <c r="CP27" s="235"/>
      <c r="CQ27" s="235"/>
      <c r="CR27" s="235"/>
      <c r="CS27" s="235"/>
      <c r="CT27" s="235"/>
      <c r="CU27" s="235"/>
      <c r="CV27" s="235"/>
      <c r="CW27" s="235"/>
      <c r="CX27" s="235"/>
      <c r="CY27" s="235"/>
      <c r="CZ27" s="235"/>
      <c r="DA27" s="235"/>
      <c r="DB27" s="235"/>
      <c r="DC27" s="235"/>
      <c r="DD27" s="235"/>
      <c r="DE27" s="235"/>
      <c r="DF27" s="235"/>
      <c r="DG27" s="235"/>
      <c r="DH27" s="235"/>
      <c r="DI27" s="235"/>
      <c r="DJ27" s="235"/>
      <c r="DK27" s="235"/>
      <c r="DL27" s="235"/>
      <c r="DM27" s="235"/>
      <c r="DN27" s="235"/>
      <c r="DO27" s="235"/>
      <c r="DP27" s="235"/>
      <c r="DQ27" s="235"/>
      <c r="DR27" s="235"/>
      <c r="DS27" s="235"/>
      <c r="DT27" s="235"/>
      <c r="DU27" s="235"/>
      <c r="DV27" s="235"/>
      <c r="DW27" s="235"/>
      <c r="DX27" s="235"/>
      <c r="DY27" s="235"/>
      <c r="DZ27" s="235"/>
      <c r="EA27" s="235"/>
      <c r="EB27" s="235"/>
      <c r="EC27" s="235"/>
      <c r="ED27" s="235"/>
      <c r="EE27" s="235"/>
      <c r="EF27" s="235"/>
      <c r="EG27" s="235"/>
      <c r="EH27" s="235"/>
      <c r="EI27" s="235"/>
      <c r="EJ27" s="235"/>
      <c r="EK27" s="235"/>
      <c r="EL27" s="235"/>
      <c r="EM27" s="235"/>
      <c r="EN27" s="235"/>
      <c r="EO27" s="235"/>
      <c r="EP27" s="235"/>
      <c r="EQ27" s="235"/>
      <c r="ER27" s="235"/>
      <c r="ES27" s="235"/>
      <c r="ET27" s="235"/>
      <c r="EU27" s="235"/>
      <c r="EV27" s="235"/>
      <c r="EW27" s="235"/>
      <c r="EX27" s="235"/>
      <c r="EY27" s="235"/>
      <c r="EZ27" s="235"/>
      <c r="FA27" s="235"/>
      <c r="FB27" s="235"/>
      <c r="FC27" s="235"/>
      <c r="FD27" s="235"/>
      <c r="FE27" s="235"/>
      <c r="FF27" s="235"/>
      <c r="FG27" s="235"/>
      <c r="FH27" s="235"/>
      <c r="FI27" s="235"/>
      <c r="FJ27" s="235"/>
      <c r="FK27" s="235"/>
      <c r="FL27" s="235"/>
      <c r="FM27" s="235"/>
      <c r="FN27" s="235"/>
      <c r="FO27" s="235"/>
      <c r="FP27" s="235"/>
      <c r="FQ27" s="235"/>
      <c r="FR27" s="235"/>
      <c r="FS27" s="235"/>
      <c r="FT27" s="235"/>
      <c r="FU27" s="235"/>
      <c r="FV27" s="235"/>
      <c r="FW27" s="235"/>
      <c r="FX27" s="235"/>
      <c r="FY27" s="235"/>
      <c r="FZ27" s="235"/>
      <c r="GA27" s="235"/>
      <c r="GB27" s="235"/>
      <c r="GC27" s="235"/>
      <c r="GD27" s="235"/>
      <c r="GE27" s="235"/>
      <c r="GF27" s="235"/>
      <c r="GG27" s="235"/>
      <c r="GH27" s="235"/>
      <c r="GI27" s="235"/>
      <c r="GJ27" s="235"/>
      <c r="GK27" s="235"/>
      <c r="GL27" s="235"/>
      <c r="GM27" s="235"/>
      <c r="GN27" s="235"/>
      <c r="GO27" s="235"/>
      <c r="GP27" s="235"/>
      <c r="GQ27" s="235"/>
      <c r="GR27" s="235"/>
      <c r="GS27" s="235"/>
      <c r="GT27" s="235"/>
      <c r="GU27" s="235"/>
      <c r="GV27" s="235"/>
      <c r="GW27" s="235"/>
      <c r="GX27" s="235"/>
      <c r="GY27" s="235"/>
      <c r="GZ27" s="235"/>
      <c r="HA27" s="235"/>
      <c r="HB27" s="235"/>
      <c r="HC27" s="235"/>
      <c r="HD27" s="235"/>
      <c r="HE27" s="235"/>
      <c r="HF27" s="235"/>
      <c r="HG27" s="235"/>
      <c r="HH27" s="235"/>
      <c r="HI27" s="235"/>
      <c r="HJ27" s="235"/>
      <c r="HK27" s="235"/>
      <c r="HL27" s="235"/>
      <c r="HM27" s="235"/>
      <c r="HN27" s="235"/>
      <c r="HO27" s="235"/>
      <c r="HP27" s="235"/>
      <c r="HQ27" s="235"/>
      <c r="HR27" s="235"/>
      <c r="HS27" s="235"/>
      <c r="HT27" s="235"/>
      <c r="HU27" s="235"/>
      <c r="HV27" s="235"/>
      <c r="HW27" s="235"/>
      <c r="HX27" s="235"/>
      <c r="HY27" s="235"/>
      <c r="HZ27" s="235"/>
      <c r="IA27" s="235"/>
      <c r="IB27" s="235"/>
      <c r="IC27" s="235"/>
      <c r="ID27" s="235"/>
      <c r="IE27" s="235"/>
      <c r="IF27" s="235"/>
    </row>
    <row r="28" spans="1:240" s="234" customFormat="1" x14ac:dyDescent="0.3">
      <c r="A28" s="241"/>
      <c r="B28" s="240"/>
      <c r="C28" s="240"/>
      <c r="D28" s="239"/>
      <c r="E28" s="238"/>
      <c r="F28" s="238"/>
      <c r="G28" s="237"/>
      <c r="H28" s="237"/>
      <c r="I28" s="237"/>
      <c r="J28" s="237"/>
      <c r="K28" s="237"/>
      <c r="L28" s="237"/>
      <c r="M28" s="237"/>
      <c r="N28" s="237"/>
      <c r="O28" s="237"/>
      <c r="P28" s="237"/>
      <c r="Q28" s="237"/>
      <c r="R28" s="237"/>
      <c r="S28" s="237"/>
      <c r="T28" s="236"/>
      <c r="U28" s="235"/>
      <c r="V28" s="235"/>
      <c r="W28" s="235"/>
      <c r="X28" s="235"/>
      <c r="Y28" s="235"/>
      <c r="Z28" s="235"/>
      <c r="AA28" s="235"/>
      <c r="AB28" s="235"/>
      <c r="AC28" s="235"/>
      <c r="AD28" s="235"/>
      <c r="AE28" s="235"/>
      <c r="AF28" s="235"/>
      <c r="AG28" s="235"/>
      <c r="AH28" s="235"/>
      <c r="AI28" s="235"/>
      <c r="AJ28" s="235"/>
      <c r="AK28" s="235"/>
      <c r="AL28" s="235"/>
      <c r="AM28" s="235"/>
      <c r="AN28" s="235"/>
      <c r="AO28" s="235"/>
      <c r="AP28" s="235"/>
      <c r="AQ28" s="235"/>
      <c r="AR28" s="235"/>
      <c r="AS28" s="235"/>
      <c r="AT28" s="235"/>
      <c r="AU28" s="235"/>
      <c r="AV28" s="235"/>
      <c r="AW28" s="235"/>
      <c r="AX28" s="235"/>
      <c r="AY28" s="235"/>
      <c r="AZ28" s="235"/>
      <c r="BA28" s="235"/>
      <c r="BB28" s="235"/>
      <c r="BC28" s="235"/>
      <c r="BD28" s="235"/>
      <c r="BE28" s="235"/>
      <c r="BF28" s="235"/>
      <c r="BG28" s="235"/>
      <c r="BH28" s="235"/>
      <c r="BI28" s="235"/>
      <c r="BJ28" s="235"/>
      <c r="BK28" s="235"/>
      <c r="BL28" s="235"/>
      <c r="BM28" s="235"/>
      <c r="BN28" s="235"/>
      <c r="BO28" s="235"/>
      <c r="BP28" s="235"/>
      <c r="BQ28" s="235"/>
      <c r="BR28" s="235"/>
      <c r="BS28" s="235"/>
      <c r="BT28" s="235"/>
      <c r="BU28" s="235"/>
      <c r="BV28" s="235"/>
      <c r="BW28" s="235"/>
      <c r="BX28" s="235"/>
      <c r="BY28" s="235"/>
      <c r="BZ28" s="235"/>
      <c r="CA28" s="235"/>
      <c r="CB28" s="235"/>
      <c r="CC28" s="235"/>
      <c r="CD28" s="235"/>
      <c r="CE28" s="235"/>
      <c r="CF28" s="235"/>
      <c r="CG28" s="235"/>
      <c r="CH28" s="235"/>
      <c r="CI28" s="235"/>
      <c r="CJ28" s="235"/>
      <c r="CK28" s="235"/>
      <c r="CL28" s="235"/>
      <c r="CM28" s="235"/>
      <c r="CN28" s="235"/>
      <c r="CO28" s="235"/>
      <c r="CP28" s="235"/>
      <c r="CQ28" s="235"/>
      <c r="CR28" s="235"/>
      <c r="CS28" s="235"/>
      <c r="CT28" s="235"/>
      <c r="CU28" s="235"/>
      <c r="CV28" s="235"/>
      <c r="CW28" s="235"/>
      <c r="CX28" s="235"/>
      <c r="CY28" s="235"/>
      <c r="CZ28" s="235"/>
      <c r="DA28" s="235"/>
      <c r="DB28" s="235"/>
      <c r="DC28" s="235"/>
      <c r="DD28" s="235"/>
      <c r="DE28" s="235"/>
      <c r="DF28" s="235"/>
      <c r="DG28" s="235"/>
      <c r="DH28" s="235"/>
      <c r="DI28" s="235"/>
      <c r="DJ28" s="235"/>
      <c r="DK28" s="235"/>
      <c r="DL28" s="235"/>
      <c r="DM28" s="235"/>
      <c r="DN28" s="235"/>
      <c r="DO28" s="235"/>
      <c r="DP28" s="235"/>
      <c r="DQ28" s="235"/>
      <c r="DR28" s="235"/>
      <c r="DS28" s="235"/>
      <c r="DT28" s="235"/>
      <c r="DU28" s="235"/>
      <c r="DV28" s="235"/>
      <c r="DW28" s="235"/>
      <c r="DX28" s="235"/>
      <c r="DY28" s="235"/>
      <c r="DZ28" s="235"/>
      <c r="EA28" s="235"/>
      <c r="EB28" s="235"/>
      <c r="EC28" s="235"/>
      <c r="ED28" s="235"/>
      <c r="EE28" s="235"/>
      <c r="EF28" s="235"/>
      <c r="EG28" s="235"/>
      <c r="EH28" s="235"/>
      <c r="EI28" s="235"/>
      <c r="EJ28" s="235"/>
      <c r="EK28" s="235"/>
      <c r="EL28" s="235"/>
      <c r="EM28" s="235"/>
      <c r="EN28" s="235"/>
      <c r="EO28" s="235"/>
      <c r="EP28" s="235"/>
      <c r="EQ28" s="235"/>
      <c r="ER28" s="235"/>
      <c r="ES28" s="235"/>
      <c r="ET28" s="235"/>
      <c r="EU28" s="235"/>
      <c r="EV28" s="235"/>
      <c r="EW28" s="235"/>
      <c r="EX28" s="235"/>
      <c r="EY28" s="235"/>
      <c r="EZ28" s="235"/>
      <c r="FA28" s="235"/>
      <c r="FB28" s="235"/>
      <c r="FC28" s="235"/>
      <c r="FD28" s="235"/>
      <c r="FE28" s="235"/>
      <c r="FF28" s="235"/>
      <c r="FG28" s="235"/>
      <c r="FH28" s="235"/>
      <c r="FI28" s="235"/>
      <c r="FJ28" s="235"/>
      <c r="FK28" s="235"/>
      <c r="FL28" s="235"/>
      <c r="FM28" s="235"/>
      <c r="FN28" s="235"/>
      <c r="FO28" s="235"/>
      <c r="FP28" s="235"/>
      <c r="FQ28" s="235"/>
      <c r="FR28" s="235"/>
      <c r="FS28" s="235"/>
      <c r="FT28" s="235"/>
      <c r="FU28" s="235"/>
      <c r="FV28" s="235"/>
      <c r="FW28" s="235"/>
      <c r="FX28" s="235"/>
      <c r="FY28" s="235"/>
      <c r="FZ28" s="235"/>
      <c r="GA28" s="235"/>
      <c r="GB28" s="235"/>
      <c r="GC28" s="235"/>
      <c r="GD28" s="235"/>
      <c r="GE28" s="235"/>
      <c r="GF28" s="235"/>
      <c r="GG28" s="235"/>
      <c r="GH28" s="235"/>
      <c r="GI28" s="235"/>
      <c r="GJ28" s="235"/>
      <c r="GK28" s="235"/>
      <c r="GL28" s="235"/>
      <c r="GM28" s="235"/>
      <c r="GN28" s="235"/>
      <c r="GO28" s="235"/>
      <c r="GP28" s="235"/>
      <c r="GQ28" s="235"/>
      <c r="GR28" s="235"/>
      <c r="GS28" s="235"/>
      <c r="GT28" s="235"/>
      <c r="GU28" s="235"/>
      <c r="GV28" s="235"/>
      <c r="GW28" s="235"/>
      <c r="GX28" s="235"/>
      <c r="GY28" s="235"/>
      <c r="GZ28" s="235"/>
      <c r="HA28" s="235"/>
      <c r="HB28" s="235"/>
      <c r="HC28" s="235"/>
      <c r="HD28" s="235"/>
      <c r="HE28" s="235"/>
      <c r="HF28" s="235"/>
      <c r="HG28" s="235"/>
      <c r="HH28" s="235"/>
      <c r="HI28" s="235"/>
      <c r="HJ28" s="235"/>
      <c r="HK28" s="235"/>
      <c r="HL28" s="235"/>
      <c r="HM28" s="235"/>
      <c r="HN28" s="235"/>
      <c r="HO28" s="235"/>
      <c r="HP28" s="235"/>
      <c r="HQ28" s="235"/>
      <c r="HR28" s="235"/>
      <c r="HS28" s="235"/>
      <c r="HT28" s="235"/>
      <c r="HU28" s="235"/>
      <c r="HV28" s="235"/>
      <c r="HW28" s="235"/>
      <c r="HX28" s="235"/>
      <c r="HY28" s="235"/>
      <c r="HZ28" s="235"/>
      <c r="IA28" s="235"/>
      <c r="IB28" s="235"/>
      <c r="IC28" s="235"/>
      <c r="ID28" s="235"/>
      <c r="IE28" s="235"/>
      <c r="IF28" s="235"/>
    </row>
    <row r="29" spans="1:240" s="234" customFormat="1" x14ac:dyDescent="0.3">
      <c r="A29" s="241"/>
      <c r="B29" s="240"/>
      <c r="C29" s="240"/>
      <c r="D29" s="239"/>
      <c r="E29" s="238"/>
      <c r="F29" s="238"/>
      <c r="G29" s="237"/>
      <c r="H29" s="237"/>
      <c r="I29" s="237"/>
      <c r="J29" s="237"/>
      <c r="K29" s="237"/>
      <c r="L29" s="237"/>
      <c r="M29" s="237"/>
      <c r="N29" s="237"/>
      <c r="O29" s="237"/>
      <c r="P29" s="237"/>
      <c r="Q29" s="237"/>
      <c r="R29" s="237"/>
      <c r="S29" s="237"/>
      <c r="T29" s="236"/>
      <c r="U29" s="235"/>
      <c r="V29" s="235"/>
      <c r="W29" s="235"/>
      <c r="X29" s="235"/>
      <c r="Y29" s="235"/>
      <c r="Z29" s="235"/>
      <c r="AA29" s="235"/>
      <c r="AB29" s="235"/>
      <c r="AC29" s="235"/>
      <c r="AD29" s="235"/>
      <c r="AE29" s="235"/>
      <c r="AF29" s="235"/>
      <c r="AG29" s="235"/>
      <c r="AH29" s="235"/>
      <c r="AI29" s="235"/>
      <c r="AJ29" s="235"/>
      <c r="AK29" s="235"/>
      <c r="AL29" s="235"/>
      <c r="AM29" s="235"/>
      <c r="AN29" s="235"/>
      <c r="AO29" s="235"/>
      <c r="AP29" s="235"/>
      <c r="AQ29" s="235"/>
      <c r="AR29" s="235"/>
      <c r="AS29" s="235"/>
      <c r="AT29" s="235"/>
      <c r="AU29" s="235"/>
      <c r="AV29" s="235"/>
      <c r="AW29" s="235"/>
      <c r="AX29" s="235"/>
      <c r="AY29" s="235"/>
      <c r="AZ29" s="235"/>
      <c r="BA29" s="235"/>
      <c r="BB29" s="235"/>
      <c r="BC29" s="235"/>
      <c r="BD29" s="235"/>
      <c r="BE29" s="235"/>
      <c r="BF29" s="235"/>
      <c r="BG29" s="235"/>
      <c r="BH29" s="235"/>
      <c r="BI29" s="235"/>
      <c r="BJ29" s="235"/>
      <c r="BK29" s="235"/>
      <c r="BL29" s="235"/>
      <c r="BM29" s="235"/>
      <c r="BN29" s="235"/>
      <c r="BO29" s="235"/>
      <c r="BP29" s="235"/>
      <c r="BQ29" s="235"/>
      <c r="BR29" s="235"/>
      <c r="BS29" s="235"/>
      <c r="BT29" s="235"/>
      <c r="BU29" s="235"/>
      <c r="BV29" s="235"/>
      <c r="BW29" s="235"/>
      <c r="BX29" s="235"/>
      <c r="BY29" s="235"/>
      <c r="BZ29" s="235"/>
      <c r="CA29" s="235"/>
      <c r="CB29" s="235"/>
      <c r="CC29" s="235"/>
      <c r="CD29" s="235"/>
      <c r="CE29" s="235"/>
      <c r="CF29" s="235"/>
      <c r="CG29" s="235"/>
      <c r="CH29" s="235"/>
      <c r="CI29" s="235"/>
      <c r="CJ29" s="235"/>
      <c r="CK29" s="235"/>
      <c r="CL29" s="235"/>
      <c r="CM29" s="235"/>
      <c r="CN29" s="235"/>
      <c r="CO29" s="235"/>
      <c r="CP29" s="235"/>
      <c r="CQ29" s="235"/>
      <c r="CR29" s="235"/>
      <c r="CS29" s="235"/>
      <c r="CT29" s="235"/>
      <c r="CU29" s="235"/>
      <c r="CV29" s="235"/>
      <c r="CW29" s="235"/>
      <c r="CX29" s="235"/>
      <c r="CY29" s="235"/>
      <c r="CZ29" s="235"/>
      <c r="DA29" s="235"/>
      <c r="DB29" s="235"/>
      <c r="DC29" s="235"/>
      <c r="DD29" s="235"/>
      <c r="DE29" s="235"/>
      <c r="DF29" s="235"/>
      <c r="DG29" s="235"/>
      <c r="DH29" s="235"/>
      <c r="DI29" s="235"/>
      <c r="DJ29" s="235"/>
      <c r="DK29" s="235"/>
      <c r="DL29" s="235"/>
      <c r="DM29" s="235"/>
      <c r="DN29" s="235"/>
      <c r="DO29" s="235"/>
      <c r="DP29" s="235"/>
      <c r="DQ29" s="235"/>
      <c r="DR29" s="235"/>
      <c r="DS29" s="235"/>
      <c r="DT29" s="235"/>
      <c r="DU29" s="235"/>
      <c r="DV29" s="235"/>
      <c r="DW29" s="235"/>
      <c r="DX29" s="235"/>
      <c r="DY29" s="235"/>
      <c r="DZ29" s="235"/>
      <c r="EA29" s="235"/>
      <c r="EB29" s="235"/>
      <c r="EC29" s="235"/>
      <c r="ED29" s="235"/>
      <c r="EE29" s="235"/>
      <c r="EF29" s="235"/>
      <c r="EG29" s="235"/>
      <c r="EH29" s="235"/>
      <c r="EI29" s="235"/>
      <c r="EJ29" s="235"/>
      <c r="EK29" s="235"/>
      <c r="EL29" s="235"/>
      <c r="EM29" s="235"/>
      <c r="EN29" s="235"/>
      <c r="EO29" s="235"/>
      <c r="EP29" s="235"/>
      <c r="EQ29" s="235"/>
      <c r="ER29" s="235"/>
      <c r="ES29" s="235"/>
      <c r="ET29" s="235"/>
      <c r="EU29" s="235"/>
      <c r="EV29" s="235"/>
      <c r="EW29" s="235"/>
      <c r="EX29" s="235"/>
      <c r="EY29" s="235"/>
      <c r="EZ29" s="235"/>
      <c r="FA29" s="235"/>
      <c r="FB29" s="235"/>
      <c r="FC29" s="235"/>
      <c r="FD29" s="235"/>
      <c r="FE29" s="235"/>
      <c r="FF29" s="235"/>
      <c r="FG29" s="235"/>
      <c r="FH29" s="235"/>
      <c r="FI29" s="235"/>
      <c r="FJ29" s="235"/>
      <c r="FK29" s="235"/>
      <c r="FL29" s="235"/>
      <c r="FM29" s="235"/>
      <c r="FN29" s="235"/>
      <c r="FO29" s="235"/>
      <c r="FP29" s="235"/>
      <c r="FQ29" s="235"/>
      <c r="FR29" s="235"/>
      <c r="FS29" s="235"/>
      <c r="FT29" s="235"/>
      <c r="FU29" s="235"/>
      <c r="FV29" s="235"/>
      <c r="FW29" s="235"/>
      <c r="FX29" s="235"/>
      <c r="FY29" s="235"/>
      <c r="FZ29" s="235"/>
      <c r="GA29" s="235"/>
      <c r="GB29" s="235"/>
      <c r="GC29" s="235"/>
      <c r="GD29" s="235"/>
      <c r="GE29" s="235"/>
      <c r="GF29" s="235"/>
      <c r="GG29" s="235"/>
      <c r="GH29" s="235"/>
      <c r="GI29" s="235"/>
      <c r="GJ29" s="235"/>
      <c r="GK29" s="235"/>
      <c r="GL29" s="235"/>
      <c r="GM29" s="235"/>
      <c r="GN29" s="235"/>
      <c r="GO29" s="235"/>
      <c r="GP29" s="235"/>
      <c r="GQ29" s="235"/>
      <c r="GR29" s="235"/>
      <c r="GS29" s="235"/>
      <c r="GT29" s="235"/>
      <c r="GU29" s="235"/>
      <c r="GV29" s="235"/>
      <c r="GW29" s="235"/>
      <c r="GX29" s="235"/>
      <c r="GY29" s="235"/>
      <c r="GZ29" s="235"/>
      <c r="HA29" s="235"/>
      <c r="HB29" s="235"/>
      <c r="HC29" s="235"/>
      <c r="HD29" s="235"/>
      <c r="HE29" s="235"/>
      <c r="HF29" s="235"/>
      <c r="HG29" s="235"/>
      <c r="HH29" s="235"/>
      <c r="HI29" s="235"/>
      <c r="HJ29" s="235"/>
      <c r="HK29" s="235"/>
      <c r="HL29" s="235"/>
      <c r="HM29" s="235"/>
      <c r="HN29" s="235"/>
      <c r="HO29" s="235"/>
      <c r="HP29" s="235"/>
      <c r="HQ29" s="235"/>
      <c r="HR29" s="235"/>
      <c r="HS29" s="235"/>
      <c r="HT29" s="235"/>
      <c r="HU29" s="235"/>
      <c r="HV29" s="235"/>
      <c r="HW29" s="235"/>
      <c r="HX29" s="235"/>
      <c r="HY29" s="235"/>
      <c r="HZ29" s="235"/>
      <c r="IA29" s="235"/>
      <c r="IB29" s="235"/>
      <c r="IC29" s="235"/>
      <c r="ID29" s="235"/>
      <c r="IE29" s="235"/>
      <c r="IF29" s="235"/>
    </row>
    <row r="30" spans="1:240" s="234" customFormat="1" x14ac:dyDescent="0.3">
      <c r="A30" s="241"/>
      <c r="B30" s="240"/>
      <c r="C30" s="240"/>
      <c r="D30" s="239"/>
      <c r="E30" s="238"/>
      <c r="F30" s="238"/>
      <c r="G30" s="237"/>
      <c r="H30" s="237"/>
      <c r="I30" s="237"/>
      <c r="J30" s="237"/>
      <c r="K30" s="237"/>
      <c r="L30" s="237"/>
      <c r="M30" s="237"/>
      <c r="N30" s="237"/>
      <c r="O30" s="237"/>
      <c r="P30" s="237"/>
      <c r="Q30" s="237"/>
      <c r="R30" s="237"/>
      <c r="S30" s="237"/>
      <c r="T30" s="236"/>
      <c r="U30" s="235"/>
      <c r="V30" s="235"/>
      <c r="W30" s="235"/>
      <c r="X30" s="235"/>
      <c r="Y30" s="235"/>
      <c r="Z30" s="235"/>
      <c r="AA30" s="235"/>
      <c r="AB30" s="235"/>
      <c r="AC30" s="235"/>
      <c r="AD30" s="235"/>
      <c r="AE30" s="235"/>
      <c r="AF30" s="235"/>
      <c r="AG30" s="235"/>
      <c r="AH30" s="235"/>
      <c r="AI30" s="235"/>
      <c r="AJ30" s="235"/>
      <c r="AK30" s="235"/>
      <c r="AL30" s="235"/>
      <c r="AM30" s="235"/>
      <c r="AN30" s="235"/>
      <c r="AO30" s="235"/>
      <c r="AP30" s="235"/>
      <c r="AQ30" s="235"/>
      <c r="AR30" s="235"/>
      <c r="AS30" s="235"/>
      <c r="AT30" s="235"/>
      <c r="AU30" s="235"/>
      <c r="AV30" s="235"/>
      <c r="AW30" s="235"/>
      <c r="AX30" s="235"/>
      <c r="AY30" s="235"/>
      <c r="AZ30" s="235"/>
      <c r="BA30" s="235"/>
      <c r="BB30" s="235"/>
      <c r="BC30" s="235"/>
      <c r="BD30" s="235"/>
      <c r="BE30" s="235"/>
      <c r="BF30" s="235"/>
      <c r="BG30" s="235"/>
      <c r="BH30" s="235"/>
      <c r="BI30" s="235"/>
      <c r="BJ30" s="235"/>
      <c r="BK30" s="235"/>
      <c r="BL30" s="235"/>
      <c r="BM30" s="235"/>
      <c r="BN30" s="235"/>
      <c r="BO30" s="235"/>
      <c r="BP30" s="235"/>
      <c r="BQ30" s="235"/>
      <c r="BR30" s="235"/>
      <c r="BS30" s="235"/>
      <c r="BT30" s="235"/>
      <c r="BU30" s="235"/>
      <c r="BV30" s="235"/>
      <c r="BW30" s="235"/>
      <c r="BX30" s="235"/>
      <c r="BY30" s="235"/>
      <c r="BZ30" s="235"/>
      <c r="CA30" s="235"/>
      <c r="CB30" s="235"/>
      <c r="CC30" s="235"/>
      <c r="CD30" s="235"/>
      <c r="CE30" s="235"/>
      <c r="CF30" s="235"/>
      <c r="CG30" s="235"/>
      <c r="CH30" s="235"/>
      <c r="CI30" s="235"/>
      <c r="CJ30" s="235"/>
      <c r="CK30" s="235"/>
      <c r="CL30" s="235"/>
      <c r="CM30" s="235"/>
      <c r="CN30" s="235"/>
      <c r="CO30" s="235"/>
      <c r="CP30" s="235"/>
      <c r="CQ30" s="235"/>
      <c r="CR30" s="235"/>
      <c r="CS30" s="235"/>
      <c r="CT30" s="235"/>
      <c r="CU30" s="235"/>
      <c r="CV30" s="235"/>
      <c r="CW30" s="235"/>
      <c r="CX30" s="235"/>
      <c r="CY30" s="235"/>
      <c r="CZ30" s="235"/>
      <c r="DA30" s="235"/>
      <c r="DB30" s="235"/>
      <c r="DC30" s="235"/>
      <c r="DD30" s="235"/>
      <c r="DE30" s="235"/>
      <c r="DF30" s="235"/>
      <c r="DG30" s="235"/>
      <c r="DH30" s="235"/>
      <c r="DI30" s="235"/>
      <c r="DJ30" s="235"/>
      <c r="DK30" s="235"/>
      <c r="DL30" s="235"/>
      <c r="DM30" s="235"/>
      <c r="DN30" s="235"/>
      <c r="DO30" s="235"/>
      <c r="DP30" s="235"/>
      <c r="DQ30" s="235"/>
      <c r="DR30" s="235"/>
      <c r="DS30" s="235"/>
      <c r="DT30" s="235"/>
      <c r="DU30" s="235"/>
      <c r="DV30" s="235"/>
      <c r="DW30" s="235"/>
      <c r="DX30" s="235"/>
      <c r="DY30" s="235"/>
      <c r="DZ30" s="235"/>
      <c r="EA30" s="235"/>
      <c r="EB30" s="235"/>
      <c r="EC30" s="235"/>
      <c r="ED30" s="235"/>
      <c r="EE30" s="235"/>
      <c r="EF30" s="235"/>
      <c r="EG30" s="235"/>
      <c r="EH30" s="235"/>
      <c r="EI30" s="235"/>
      <c r="EJ30" s="235"/>
      <c r="EK30" s="235"/>
      <c r="EL30" s="235"/>
      <c r="EM30" s="235"/>
      <c r="EN30" s="235"/>
      <c r="EO30" s="235"/>
      <c r="EP30" s="235"/>
      <c r="EQ30" s="235"/>
      <c r="ER30" s="235"/>
      <c r="ES30" s="235"/>
      <c r="ET30" s="235"/>
      <c r="EU30" s="235"/>
      <c r="EV30" s="235"/>
      <c r="EW30" s="235"/>
      <c r="EX30" s="235"/>
      <c r="EY30" s="235"/>
      <c r="EZ30" s="235"/>
      <c r="FA30" s="235"/>
      <c r="FB30" s="235"/>
      <c r="FC30" s="235"/>
      <c r="FD30" s="235"/>
      <c r="FE30" s="235"/>
      <c r="FF30" s="235"/>
      <c r="FG30" s="235"/>
      <c r="FH30" s="235"/>
      <c r="FI30" s="235"/>
      <c r="FJ30" s="235"/>
      <c r="FK30" s="235"/>
      <c r="FL30" s="235"/>
      <c r="FM30" s="235"/>
      <c r="FN30" s="235"/>
      <c r="FO30" s="235"/>
      <c r="FP30" s="235"/>
      <c r="FQ30" s="235"/>
      <c r="FR30" s="235"/>
      <c r="FS30" s="235"/>
      <c r="FT30" s="235"/>
      <c r="FU30" s="235"/>
      <c r="FV30" s="235"/>
      <c r="FW30" s="235"/>
      <c r="FX30" s="235"/>
      <c r="FY30" s="235"/>
      <c r="FZ30" s="235"/>
      <c r="GA30" s="235"/>
      <c r="GB30" s="235"/>
      <c r="GC30" s="235"/>
      <c r="GD30" s="235"/>
      <c r="GE30" s="235"/>
      <c r="GF30" s="235"/>
      <c r="GG30" s="235"/>
      <c r="GH30" s="235"/>
      <c r="GI30" s="235"/>
      <c r="GJ30" s="235"/>
      <c r="GK30" s="235"/>
      <c r="GL30" s="235"/>
      <c r="GM30" s="235"/>
      <c r="GN30" s="235"/>
      <c r="GO30" s="235"/>
      <c r="GP30" s="235"/>
      <c r="GQ30" s="235"/>
      <c r="GR30" s="235"/>
      <c r="GS30" s="235"/>
      <c r="GT30" s="235"/>
      <c r="GU30" s="235"/>
      <c r="GV30" s="235"/>
      <c r="GW30" s="235"/>
      <c r="GX30" s="235"/>
      <c r="GY30" s="235"/>
      <c r="GZ30" s="235"/>
      <c r="HA30" s="235"/>
      <c r="HB30" s="235"/>
      <c r="HC30" s="235"/>
      <c r="HD30" s="235"/>
      <c r="HE30" s="235"/>
      <c r="HF30" s="235"/>
      <c r="HG30" s="235"/>
      <c r="HH30" s="235"/>
      <c r="HI30" s="235"/>
      <c r="HJ30" s="235"/>
      <c r="HK30" s="235"/>
      <c r="HL30" s="235"/>
      <c r="HM30" s="235"/>
      <c r="HN30" s="235"/>
      <c r="HO30" s="235"/>
      <c r="HP30" s="235"/>
      <c r="HQ30" s="235"/>
      <c r="HR30" s="235"/>
      <c r="HS30" s="235"/>
      <c r="HT30" s="235"/>
      <c r="HU30" s="235"/>
      <c r="HV30" s="235"/>
      <c r="HW30" s="235"/>
      <c r="HX30" s="235"/>
      <c r="HY30" s="235"/>
      <c r="HZ30" s="235"/>
      <c r="IA30" s="235"/>
      <c r="IB30" s="235"/>
      <c r="IC30" s="235"/>
      <c r="ID30" s="235"/>
      <c r="IE30" s="235"/>
      <c r="IF30" s="235"/>
    </row>
    <row r="31" spans="1:240" s="234" customFormat="1" x14ac:dyDescent="0.3">
      <c r="A31" s="241"/>
      <c r="B31" s="240"/>
      <c r="C31" s="240"/>
      <c r="D31" s="239"/>
      <c r="E31" s="238"/>
      <c r="F31" s="242"/>
      <c r="G31" s="237"/>
      <c r="H31" s="237"/>
      <c r="I31" s="237"/>
      <c r="J31" s="237"/>
      <c r="K31" s="237"/>
      <c r="L31" s="237"/>
      <c r="M31" s="237"/>
      <c r="N31" s="237"/>
      <c r="O31" s="237"/>
      <c r="P31" s="237"/>
      <c r="Q31" s="237"/>
      <c r="R31" s="237"/>
      <c r="S31" s="237"/>
      <c r="T31" s="236"/>
      <c r="U31" s="235"/>
      <c r="V31" s="235"/>
      <c r="W31" s="235"/>
      <c r="X31" s="235"/>
      <c r="Y31" s="235"/>
      <c r="Z31" s="235"/>
      <c r="AA31" s="235"/>
      <c r="AB31" s="235"/>
      <c r="AC31" s="235"/>
      <c r="AD31" s="235"/>
      <c r="AE31" s="235"/>
      <c r="AF31" s="235"/>
      <c r="AG31" s="235"/>
      <c r="AH31" s="235"/>
      <c r="AI31" s="235"/>
      <c r="AJ31" s="235"/>
      <c r="AK31" s="235"/>
      <c r="AL31" s="235"/>
      <c r="AM31" s="235"/>
      <c r="AN31" s="235"/>
      <c r="AO31" s="235"/>
      <c r="AP31" s="235"/>
      <c r="AQ31" s="235"/>
      <c r="AR31" s="235"/>
      <c r="AS31" s="235"/>
      <c r="AT31" s="235"/>
      <c r="AU31" s="235"/>
      <c r="AV31" s="235"/>
      <c r="AW31" s="235"/>
      <c r="AX31" s="235"/>
      <c r="AY31" s="235"/>
      <c r="AZ31" s="235"/>
      <c r="BA31" s="235"/>
      <c r="BB31" s="235"/>
      <c r="BC31" s="235"/>
      <c r="BD31" s="235"/>
      <c r="BE31" s="235"/>
      <c r="BF31" s="235"/>
      <c r="BG31" s="235"/>
      <c r="BH31" s="235"/>
      <c r="BI31" s="235"/>
      <c r="BJ31" s="235"/>
      <c r="BK31" s="235"/>
      <c r="BL31" s="235"/>
      <c r="BM31" s="235"/>
      <c r="BN31" s="235"/>
      <c r="BO31" s="235"/>
      <c r="BP31" s="235"/>
      <c r="BQ31" s="235"/>
      <c r="BR31" s="235"/>
      <c r="BS31" s="235"/>
      <c r="BT31" s="235"/>
      <c r="BU31" s="235"/>
      <c r="BV31" s="235"/>
      <c r="BW31" s="235"/>
      <c r="BX31" s="235"/>
      <c r="BY31" s="235"/>
      <c r="BZ31" s="235"/>
      <c r="CA31" s="235"/>
      <c r="CB31" s="235"/>
      <c r="CC31" s="235"/>
      <c r="CD31" s="235"/>
      <c r="CE31" s="235"/>
      <c r="CF31" s="235"/>
      <c r="CG31" s="235"/>
      <c r="CH31" s="235"/>
      <c r="CI31" s="235"/>
      <c r="CJ31" s="235"/>
      <c r="CK31" s="235"/>
      <c r="CL31" s="235"/>
      <c r="CM31" s="235"/>
      <c r="CN31" s="235"/>
      <c r="CO31" s="235"/>
      <c r="CP31" s="235"/>
      <c r="CQ31" s="235"/>
      <c r="CR31" s="235"/>
      <c r="CS31" s="235"/>
      <c r="CT31" s="235"/>
      <c r="CU31" s="235"/>
      <c r="CV31" s="235"/>
      <c r="CW31" s="235"/>
      <c r="CX31" s="235"/>
      <c r="CY31" s="235"/>
      <c r="CZ31" s="235"/>
      <c r="DA31" s="235"/>
      <c r="DB31" s="235"/>
      <c r="DC31" s="235"/>
      <c r="DD31" s="235"/>
      <c r="DE31" s="235"/>
      <c r="DF31" s="235"/>
      <c r="DG31" s="235"/>
      <c r="DH31" s="235"/>
      <c r="DI31" s="235"/>
      <c r="DJ31" s="235"/>
      <c r="DK31" s="235"/>
      <c r="DL31" s="235"/>
      <c r="DM31" s="235"/>
      <c r="DN31" s="235"/>
      <c r="DO31" s="235"/>
      <c r="DP31" s="235"/>
      <c r="DQ31" s="235"/>
      <c r="DR31" s="235"/>
      <c r="DS31" s="235"/>
      <c r="DT31" s="235"/>
      <c r="DU31" s="235"/>
      <c r="DV31" s="235"/>
      <c r="DW31" s="235"/>
      <c r="DX31" s="235"/>
      <c r="DY31" s="235"/>
      <c r="DZ31" s="235"/>
      <c r="EA31" s="235"/>
      <c r="EB31" s="235"/>
      <c r="EC31" s="235"/>
      <c r="ED31" s="235"/>
      <c r="EE31" s="235"/>
      <c r="EF31" s="235"/>
      <c r="EG31" s="235"/>
      <c r="EH31" s="235"/>
      <c r="EI31" s="235"/>
      <c r="EJ31" s="235"/>
      <c r="EK31" s="235"/>
      <c r="EL31" s="235"/>
      <c r="EM31" s="235"/>
      <c r="EN31" s="235"/>
      <c r="EO31" s="235"/>
      <c r="EP31" s="235"/>
      <c r="EQ31" s="235"/>
      <c r="ER31" s="235"/>
      <c r="ES31" s="235"/>
      <c r="ET31" s="235"/>
      <c r="EU31" s="235"/>
      <c r="EV31" s="235"/>
      <c r="EW31" s="235"/>
      <c r="EX31" s="235"/>
      <c r="EY31" s="235"/>
      <c r="EZ31" s="235"/>
      <c r="FA31" s="235"/>
      <c r="FB31" s="235"/>
      <c r="FC31" s="235"/>
      <c r="FD31" s="235"/>
      <c r="FE31" s="235"/>
      <c r="FF31" s="235"/>
      <c r="FG31" s="235"/>
      <c r="FH31" s="235"/>
      <c r="FI31" s="235"/>
      <c r="FJ31" s="235"/>
      <c r="FK31" s="235"/>
      <c r="FL31" s="235"/>
      <c r="FM31" s="235"/>
      <c r="FN31" s="235"/>
      <c r="FO31" s="235"/>
      <c r="FP31" s="235"/>
      <c r="FQ31" s="235"/>
      <c r="FR31" s="235"/>
      <c r="FS31" s="235"/>
      <c r="FT31" s="235"/>
      <c r="FU31" s="235"/>
      <c r="FV31" s="235"/>
      <c r="FW31" s="235"/>
      <c r="FX31" s="235"/>
      <c r="FY31" s="235"/>
      <c r="FZ31" s="235"/>
      <c r="GA31" s="235"/>
      <c r="GB31" s="235"/>
      <c r="GC31" s="235"/>
      <c r="GD31" s="235"/>
      <c r="GE31" s="235"/>
      <c r="GF31" s="235"/>
      <c r="GG31" s="235"/>
      <c r="GH31" s="235"/>
      <c r="GI31" s="235"/>
      <c r="GJ31" s="235"/>
      <c r="GK31" s="235"/>
      <c r="GL31" s="235"/>
      <c r="GM31" s="235"/>
      <c r="GN31" s="235"/>
      <c r="GO31" s="235"/>
      <c r="GP31" s="235"/>
      <c r="GQ31" s="235"/>
      <c r="GR31" s="235"/>
      <c r="GS31" s="235"/>
      <c r="GT31" s="235"/>
      <c r="GU31" s="235"/>
      <c r="GV31" s="235"/>
      <c r="GW31" s="235"/>
      <c r="GX31" s="235"/>
      <c r="GY31" s="235"/>
      <c r="GZ31" s="235"/>
      <c r="HA31" s="235"/>
      <c r="HB31" s="235"/>
      <c r="HC31" s="235"/>
      <c r="HD31" s="235"/>
      <c r="HE31" s="235"/>
      <c r="HF31" s="235"/>
      <c r="HG31" s="235"/>
      <c r="HH31" s="235"/>
      <c r="HI31" s="235"/>
      <c r="HJ31" s="235"/>
      <c r="HK31" s="235"/>
      <c r="HL31" s="235"/>
      <c r="HM31" s="235"/>
      <c r="HN31" s="235"/>
      <c r="HO31" s="235"/>
      <c r="HP31" s="235"/>
      <c r="HQ31" s="235"/>
      <c r="HR31" s="235"/>
      <c r="HS31" s="235"/>
      <c r="HT31" s="235"/>
      <c r="HU31" s="235"/>
      <c r="HV31" s="235"/>
      <c r="HW31" s="235"/>
      <c r="HX31" s="235"/>
      <c r="HY31" s="235"/>
      <c r="HZ31" s="235"/>
      <c r="IA31" s="235"/>
      <c r="IB31" s="235"/>
      <c r="IC31" s="235"/>
      <c r="ID31" s="235"/>
      <c r="IE31" s="235"/>
      <c r="IF31" s="235"/>
    </row>
    <row r="32" spans="1:240" s="234" customFormat="1" x14ac:dyDescent="0.3">
      <c r="A32" s="241"/>
      <c r="B32" s="240"/>
      <c r="C32" s="240"/>
      <c r="D32" s="239"/>
      <c r="E32" s="238"/>
      <c r="F32" s="238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6"/>
      <c r="U32" s="235"/>
      <c r="V32" s="235"/>
      <c r="W32" s="235"/>
      <c r="X32" s="235"/>
      <c r="Y32" s="235"/>
      <c r="Z32" s="235"/>
      <c r="AA32" s="235"/>
      <c r="AB32" s="235"/>
      <c r="AC32" s="235"/>
      <c r="AD32" s="235"/>
      <c r="AE32" s="235"/>
      <c r="AF32" s="235"/>
      <c r="AG32" s="235"/>
      <c r="AH32" s="235"/>
      <c r="AI32" s="235"/>
      <c r="AJ32" s="235"/>
      <c r="AK32" s="235"/>
      <c r="AL32" s="235"/>
      <c r="AM32" s="235"/>
      <c r="AN32" s="235"/>
      <c r="AO32" s="235"/>
      <c r="AP32" s="235"/>
      <c r="AQ32" s="235"/>
      <c r="AR32" s="235"/>
      <c r="AS32" s="235"/>
      <c r="AT32" s="235"/>
      <c r="AU32" s="235"/>
      <c r="AV32" s="235"/>
      <c r="AW32" s="235"/>
      <c r="AX32" s="235"/>
      <c r="AY32" s="235"/>
      <c r="AZ32" s="235"/>
      <c r="BA32" s="235"/>
      <c r="BB32" s="235"/>
      <c r="BC32" s="235"/>
      <c r="BD32" s="235"/>
      <c r="BE32" s="235"/>
      <c r="BF32" s="235"/>
      <c r="BG32" s="235"/>
      <c r="BH32" s="235"/>
      <c r="BI32" s="235"/>
      <c r="BJ32" s="235"/>
      <c r="BK32" s="235"/>
      <c r="BL32" s="235"/>
      <c r="BM32" s="235"/>
      <c r="BN32" s="235"/>
      <c r="BO32" s="235"/>
      <c r="BP32" s="235"/>
      <c r="BQ32" s="235"/>
      <c r="BR32" s="235"/>
      <c r="BS32" s="235"/>
      <c r="BT32" s="235"/>
      <c r="BU32" s="235"/>
      <c r="BV32" s="235"/>
      <c r="BW32" s="235"/>
      <c r="BX32" s="235"/>
      <c r="BY32" s="235"/>
      <c r="BZ32" s="235"/>
      <c r="CA32" s="235"/>
      <c r="CB32" s="235"/>
      <c r="CC32" s="235"/>
      <c r="CD32" s="235"/>
      <c r="CE32" s="235"/>
      <c r="CF32" s="235"/>
      <c r="CG32" s="235"/>
      <c r="CH32" s="235"/>
      <c r="CI32" s="235"/>
      <c r="CJ32" s="235"/>
      <c r="CK32" s="235"/>
      <c r="CL32" s="235"/>
      <c r="CM32" s="235"/>
      <c r="CN32" s="235"/>
      <c r="CO32" s="235"/>
      <c r="CP32" s="235"/>
      <c r="CQ32" s="235"/>
      <c r="CR32" s="235"/>
      <c r="CS32" s="235"/>
      <c r="CT32" s="235"/>
      <c r="CU32" s="235"/>
      <c r="CV32" s="235"/>
      <c r="CW32" s="235"/>
      <c r="CX32" s="235"/>
      <c r="CY32" s="235"/>
      <c r="CZ32" s="235"/>
      <c r="DA32" s="235"/>
      <c r="DB32" s="235"/>
      <c r="DC32" s="235"/>
      <c r="DD32" s="235"/>
      <c r="DE32" s="235"/>
      <c r="DF32" s="235"/>
      <c r="DG32" s="235"/>
      <c r="DH32" s="235"/>
      <c r="DI32" s="235"/>
      <c r="DJ32" s="235"/>
      <c r="DK32" s="235"/>
      <c r="DL32" s="235"/>
      <c r="DM32" s="235"/>
      <c r="DN32" s="235"/>
      <c r="DO32" s="235"/>
      <c r="DP32" s="235"/>
      <c r="DQ32" s="235"/>
      <c r="DR32" s="235"/>
      <c r="DS32" s="235"/>
      <c r="DT32" s="235"/>
      <c r="DU32" s="235"/>
      <c r="DV32" s="235"/>
      <c r="DW32" s="235"/>
      <c r="DX32" s="235"/>
      <c r="DY32" s="235"/>
      <c r="DZ32" s="235"/>
      <c r="EA32" s="235"/>
      <c r="EB32" s="235"/>
      <c r="EC32" s="235"/>
      <c r="ED32" s="235"/>
      <c r="EE32" s="235"/>
      <c r="EF32" s="235"/>
      <c r="EG32" s="235"/>
      <c r="EH32" s="235"/>
      <c r="EI32" s="235"/>
      <c r="EJ32" s="235"/>
      <c r="EK32" s="235"/>
      <c r="EL32" s="235"/>
      <c r="EM32" s="235"/>
      <c r="EN32" s="235"/>
      <c r="EO32" s="235"/>
      <c r="EP32" s="235"/>
      <c r="EQ32" s="235"/>
      <c r="ER32" s="235"/>
      <c r="ES32" s="235"/>
      <c r="ET32" s="235"/>
      <c r="EU32" s="235"/>
      <c r="EV32" s="235"/>
      <c r="EW32" s="235"/>
      <c r="EX32" s="235"/>
      <c r="EY32" s="235"/>
      <c r="EZ32" s="235"/>
      <c r="FA32" s="235"/>
      <c r="FB32" s="235"/>
      <c r="FC32" s="235"/>
      <c r="FD32" s="235"/>
      <c r="FE32" s="235"/>
      <c r="FF32" s="235"/>
      <c r="FG32" s="235"/>
      <c r="FH32" s="235"/>
      <c r="FI32" s="235"/>
      <c r="FJ32" s="235"/>
      <c r="FK32" s="235"/>
      <c r="FL32" s="235"/>
      <c r="FM32" s="235"/>
      <c r="FN32" s="235"/>
      <c r="FO32" s="235"/>
      <c r="FP32" s="235"/>
      <c r="FQ32" s="235"/>
      <c r="FR32" s="235"/>
      <c r="FS32" s="235"/>
      <c r="FT32" s="235"/>
      <c r="FU32" s="235"/>
      <c r="FV32" s="235"/>
      <c r="FW32" s="235"/>
      <c r="FX32" s="235"/>
      <c r="FY32" s="235"/>
      <c r="FZ32" s="235"/>
      <c r="GA32" s="235"/>
      <c r="GB32" s="235"/>
      <c r="GC32" s="235"/>
      <c r="GD32" s="235"/>
      <c r="GE32" s="235"/>
      <c r="GF32" s="235"/>
      <c r="GG32" s="235"/>
      <c r="GH32" s="235"/>
      <c r="GI32" s="235"/>
      <c r="GJ32" s="235"/>
      <c r="GK32" s="235"/>
      <c r="GL32" s="235"/>
      <c r="GM32" s="235"/>
      <c r="GN32" s="235"/>
      <c r="GO32" s="235"/>
      <c r="GP32" s="235"/>
      <c r="GQ32" s="235"/>
      <c r="GR32" s="235"/>
      <c r="GS32" s="235"/>
      <c r="GT32" s="235"/>
      <c r="GU32" s="235"/>
      <c r="GV32" s="235"/>
      <c r="GW32" s="235"/>
      <c r="GX32" s="235"/>
      <c r="GY32" s="235"/>
      <c r="GZ32" s="235"/>
      <c r="HA32" s="235"/>
      <c r="HB32" s="235"/>
      <c r="HC32" s="235"/>
      <c r="HD32" s="235"/>
      <c r="HE32" s="235"/>
      <c r="HF32" s="235"/>
      <c r="HG32" s="235"/>
      <c r="HH32" s="235"/>
      <c r="HI32" s="235"/>
      <c r="HJ32" s="235"/>
      <c r="HK32" s="235"/>
      <c r="HL32" s="235"/>
      <c r="HM32" s="235"/>
      <c r="HN32" s="235"/>
      <c r="HO32" s="235"/>
      <c r="HP32" s="235"/>
      <c r="HQ32" s="235"/>
      <c r="HR32" s="235"/>
      <c r="HS32" s="235"/>
      <c r="HT32" s="235"/>
      <c r="HU32" s="235"/>
      <c r="HV32" s="235"/>
      <c r="HW32" s="235"/>
      <c r="HX32" s="235"/>
      <c r="HY32" s="235"/>
      <c r="HZ32" s="235"/>
      <c r="IA32" s="235"/>
      <c r="IB32" s="235"/>
      <c r="IC32" s="235"/>
      <c r="ID32" s="235"/>
      <c r="IE32" s="235"/>
      <c r="IF32" s="235"/>
    </row>
  </sheetData>
  <mergeCells count="6">
    <mergeCell ref="G6:S6"/>
    <mergeCell ref="B2:F2"/>
    <mergeCell ref="J2:S2"/>
    <mergeCell ref="B3:F3"/>
    <mergeCell ref="B4:F4"/>
    <mergeCell ref="B5:F5"/>
  </mergeCells>
  <pageMargins left="0.75" right="3.937007874015748E-2" top="0.71" bottom="0.36" header="0.17" footer="0.23622047244094491"/>
  <pageSetup paperSize="5" scale="78" orientation="landscape" r:id="rId1"/>
  <headerFooter alignWithMargins="0">
    <oddFooter>Página &amp;P de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IF46"/>
  <sheetViews>
    <sheetView topLeftCell="A4" workbookViewId="0">
      <selection activeCell="F22" sqref="F22"/>
    </sheetView>
  </sheetViews>
  <sheetFormatPr baseColWidth="10" defaultColWidth="11.42578125" defaultRowHeight="13.5" x14ac:dyDescent="0.3"/>
  <cols>
    <col min="1" max="1" width="5.5703125" style="224" customWidth="1"/>
    <col min="2" max="2" width="8" style="155" customWidth="1"/>
    <col min="3" max="3" width="44" style="155" customWidth="1"/>
    <col min="4" max="4" width="7.140625" style="233" customWidth="1"/>
    <col min="5" max="5" width="9.28515625" style="153" bestFit="1" customWidth="1"/>
    <col min="6" max="6" width="11.5703125" style="153" bestFit="1" customWidth="1"/>
    <col min="7" max="7" width="10.5703125" style="152" customWidth="1"/>
    <col min="8" max="8" width="9.85546875" style="152" bestFit="1" customWidth="1"/>
    <col min="9" max="9" width="10.7109375" style="152" customWidth="1"/>
    <col min="10" max="10" width="11.140625" style="152" bestFit="1" customWidth="1"/>
    <col min="11" max="11" width="9.7109375" style="152" customWidth="1"/>
    <col min="12" max="12" width="9.5703125" style="152" customWidth="1"/>
    <col min="13" max="13" width="10" style="152" customWidth="1"/>
    <col min="14" max="14" width="9.5703125" style="152" customWidth="1"/>
    <col min="15" max="15" width="10.28515625" style="152" customWidth="1"/>
    <col min="16" max="16" width="9.85546875" style="152" customWidth="1"/>
    <col min="17" max="17" width="9.42578125" style="152" customWidth="1"/>
    <col min="18" max="18" width="9" style="152" customWidth="1"/>
    <col min="19" max="19" width="12" style="152" customWidth="1"/>
    <col min="20" max="20" width="11.42578125" style="151"/>
    <col min="21" max="240" width="11.42578125" style="150"/>
    <col min="241" max="16384" width="11.42578125" style="149"/>
  </cols>
  <sheetData>
    <row r="1" spans="1:240" ht="14.25" thickBot="1" x14ac:dyDescent="0.35"/>
    <row r="2" spans="1:240" ht="19.899999999999999" customHeight="1" x14ac:dyDescent="0.35">
      <c r="A2" s="203"/>
      <c r="B2" s="416" t="str">
        <f>'[1]TOTAL GENERALCALEND.'!B2:G2</f>
        <v>INSTITUTO ELECTORAL Y DE PARTICIPACIÓN CIUDADANA DEL ESTADO DE JALISCO</v>
      </c>
      <c r="C2" s="417"/>
      <c r="D2" s="417"/>
      <c r="E2" s="417"/>
      <c r="F2" s="418"/>
      <c r="J2" s="426"/>
      <c r="K2" s="426"/>
      <c r="L2" s="426"/>
      <c r="M2" s="426"/>
      <c r="N2" s="426"/>
      <c r="O2" s="426"/>
      <c r="P2" s="426"/>
      <c r="Q2" s="426"/>
      <c r="R2" s="426"/>
      <c r="S2" s="426"/>
      <c r="T2" s="150"/>
      <c r="IF2" s="149"/>
    </row>
    <row r="3" spans="1:240" ht="12" customHeight="1" x14ac:dyDescent="0.35">
      <c r="A3" s="203"/>
      <c r="B3" s="419" t="s">
        <v>194</v>
      </c>
      <c r="C3" s="405"/>
      <c r="D3" s="405"/>
      <c r="E3" s="405"/>
      <c r="F3" s="420"/>
      <c r="T3" s="150"/>
      <c r="IF3" s="149"/>
    </row>
    <row r="4" spans="1:240" ht="18" x14ac:dyDescent="0.35">
      <c r="A4" s="203"/>
      <c r="B4" s="424" t="s">
        <v>192</v>
      </c>
      <c r="C4" s="408"/>
      <c r="D4" s="408"/>
      <c r="E4" s="408"/>
      <c r="F4" s="425"/>
      <c r="G4" s="151"/>
      <c r="I4" s="264"/>
      <c r="J4" s="257"/>
      <c r="L4" s="264"/>
      <c r="T4" s="150"/>
      <c r="IF4" s="149"/>
    </row>
    <row r="5" spans="1:240" ht="18.75" thickBot="1" x14ac:dyDescent="0.4">
      <c r="A5" s="203"/>
      <c r="B5" s="427" t="s">
        <v>37</v>
      </c>
      <c r="C5" s="428"/>
      <c r="D5" s="428"/>
      <c r="E5" s="428"/>
      <c r="F5" s="429"/>
      <c r="G5" s="151"/>
      <c r="T5" s="150"/>
      <c r="IF5" s="149"/>
    </row>
    <row r="6" spans="1:240" ht="15" x14ac:dyDescent="0.3">
      <c r="A6" s="149"/>
      <c r="B6" s="154"/>
      <c r="C6" s="149"/>
      <c r="D6" s="154"/>
      <c r="E6" s="149"/>
      <c r="F6" s="149"/>
      <c r="G6" s="413" t="s">
        <v>191</v>
      </c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5"/>
    </row>
    <row r="7" spans="1:240" ht="27" x14ac:dyDescent="0.3">
      <c r="B7" s="254" t="s">
        <v>213</v>
      </c>
      <c r="C7" s="254" t="s">
        <v>212</v>
      </c>
      <c r="D7" s="253" t="s">
        <v>188</v>
      </c>
      <c r="E7" s="252" t="s">
        <v>187</v>
      </c>
      <c r="F7" s="252" t="s">
        <v>186</v>
      </c>
      <c r="G7" s="251" t="s">
        <v>185</v>
      </c>
      <c r="H7" s="251" t="s">
        <v>184</v>
      </c>
      <c r="I7" s="251" t="s">
        <v>183</v>
      </c>
      <c r="J7" s="251" t="s">
        <v>182</v>
      </c>
      <c r="K7" s="251" t="s">
        <v>181</v>
      </c>
      <c r="L7" s="251" t="s">
        <v>180</v>
      </c>
      <c r="M7" s="251" t="s">
        <v>179</v>
      </c>
      <c r="N7" s="251" t="s">
        <v>178</v>
      </c>
      <c r="O7" s="251" t="s">
        <v>177</v>
      </c>
      <c r="P7" s="251" t="s">
        <v>176</v>
      </c>
      <c r="Q7" s="251" t="s">
        <v>175</v>
      </c>
      <c r="R7" s="251" t="s">
        <v>174</v>
      </c>
      <c r="S7" s="250" t="s">
        <v>173</v>
      </c>
    </row>
    <row r="8" spans="1:240" x14ac:dyDescent="0.3">
      <c r="B8" s="198"/>
      <c r="C8" s="198"/>
      <c r="D8" s="249"/>
      <c r="E8" s="196"/>
      <c r="F8" s="196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</row>
    <row r="9" spans="1:240" s="182" customFormat="1" ht="27" customHeight="1" thickBot="1" x14ac:dyDescent="0.35">
      <c r="A9" s="207"/>
      <c r="B9" s="193">
        <v>3351</v>
      </c>
      <c r="C9" s="176" t="s">
        <v>204</v>
      </c>
      <c r="D9" s="191"/>
      <c r="E9" s="191"/>
      <c r="F9" s="174">
        <f>SUM(F10:F13)</f>
        <v>303000</v>
      </c>
      <c r="G9" s="174">
        <f t="shared" ref="G9:R9" si="0">SUM(G10:G13)</f>
        <v>0</v>
      </c>
      <c r="H9" s="174">
        <f t="shared" si="0"/>
        <v>0</v>
      </c>
      <c r="I9" s="174">
        <f t="shared" si="0"/>
        <v>0</v>
      </c>
      <c r="J9" s="174">
        <f t="shared" si="0"/>
        <v>0</v>
      </c>
      <c r="K9" s="174">
        <f t="shared" si="0"/>
        <v>0</v>
      </c>
      <c r="L9" s="174">
        <f t="shared" si="0"/>
        <v>250000</v>
      </c>
      <c r="M9" s="174">
        <f t="shared" si="0"/>
        <v>0</v>
      </c>
      <c r="N9" s="174">
        <f t="shared" si="0"/>
        <v>0</v>
      </c>
      <c r="O9" s="174">
        <f t="shared" si="0"/>
        <v>0</v>
      </c>
      <c r="P9" s="174">
        <f t="shared" si="0"/>
        <v>53000</v>
      </c>
      <c r="Q9" s="174">
        <f t="shared" si="0"/>
        <v>0</v>
      </c>
      <c r="R9" s="174">
        <f t="shared" si="0"/>
        <v>0</v>
      </c>
      <c r="S9" s="174">
        <f t="shared" ref="S9:S35" si="1">SUM(G9:R9)</f>
        <v>303000</v>
      </c>
      <c r="T9" s="184"/>
      <c r="U9" s="183"/>
      <c r="V9" s="183"/>
      <c r="W9" s="183"/>
      <c r="X9" s="183"/>
      <c r="Y9" s="183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  <c r="AK9" s="183"/>
      <c r="AL9" s="183"/>
      <c r="AM9" s="183"/>
      <c r="AN9" s="183"/>
      <c r="AO9" s="183"/>
      <c r="AP9" s="183"/>
      <c r="AQ9" s="183"/>
      <c r="AR9" s="183"/>
      <c r="AS9" s="183"/>
      <c r="AT9" s="183"/>
      <c r="AU9" s="183"/>
      <c r="AV9" s="183"/>
      <c r="AW9" s="183"/>
      <c r="AX9" s="183"/>
      <c r="AY9" s="183"/>
      <c r="AZ9" s="183"/>
      <c r="BA9" s="183"/>
      <c r="BB9" s="183"/>
      <c r="BC9" s="183"/>
      <c r="BD9" s="183"/>
      <c r="BE9" s="183"/>
      <c r="BF9" s="183"/>
      <c r="BG9" s="183"/>
      <c r="BH9" s="183"/>
      <c r="BI9" s="183"/>
      <c r="BJ9" s="183"/>
      <c r="BK9" s="183"/>
      <c r="BL9" s="183"/>
      <c r="BM9" s="183"/>
      <c r="BN9" s="183"/>
      <c r="BO9" s="183"/>
      <c r="BP9" s="183"/>
      <c r="BQ9" s="183"/>
      <c r="BR9" s="183"/>
      <c r="BS9" s="183"/>
      <c r="BT9" s="183"/>
      <c r="BU9" s="183"/>
      <c r="BV9" s="183"/>
      <c r="BW9" s="183"/>
      <c r="BX9" s="183"/>
      <c r="BY9" s="183"/>
      <c r="BZ9" s="183"/>
      <c r="CA9" s="183"/>
      <c r="CB9" s="183"/>
      <c r="CC9" s="183"/>
      <c r="CD9" s="183"/>
      <c r="CE9" s="183"/>
      <c r="CF9" s="183"/>
      <c r="CG9" s="183"/>
      <c r="CH9" s="183"/>
      <c r="CI9" s="183"/>
      <c r="CJ9" s="183"/>
      <c r="CK9" s="183"/>
      <c r="CL9" s="183"/>
      <c r="CM9" s="183"/>
      <c r="CN9" s="183"/>
      <c r="CO9" s="183"/>
      <c r="CP9" s="183"/>
      <c r="CQ9" s="183"/>
      <c r="CR9" s="183"/>
      <c r="CS9" s="183"/>
      <c r="CT9" s="183"/>
      <c r="CU9" s="183"/>
      <c r="CV9" s="183"/>
      <c r="CW9" s="183"/>
      <c r="CX9" s="183"/>
      <c r="CY9" s="183"/>
      <c r="CZ9" s="183"/>
      <c r="DA9" s="183"/>
      <c r="DB9" s="183"/>
      <c r="DC9" s="183"/>
      <c r="DD9" s="183"/>
      <c r="DE9" s="183"/>
      <c r="DF9" s="183"/>
      <c r="DG9" s="183"/>
      <c r="DH9" s="183"/>
      <c r="DI9" s="183"/>
      <c r="DJ9" s="183"/>
      <c r="DK9" s="183"/>
      <c r="DL9" s="183"/>
      <c r="DM9" s="183"/>
      <c r="DN9" s="183"/>
      <c r="DO9" s="183"/>
      <c r="DP9" s="183"/>
      <c r="DQ9" s="183"/>
      <c r="DR9" s="183"/>
      <c r="DS9" s="183"/>
      <c r="DT9" s="183"/>
      <c r="DU9" s="183"/>
      <c r="DV9" s="183"/>
      <c r="DW9" s="183"/>
      <c r="DX9" s="183"/>
      <c r="DY9" s="183"/>
      <c r="DZ9" s="183"/>
      <c r="EA9" s="183"/>
      <c r="EB9" s="183"/>
      <c r="EC9" s="183"/>
      <c r="ED9" s="183"/>
      <c r="EE9" s="183"/>
      <c r="EF9" s="183"/>
      <c r="EG9" s="183"/>
      <c r="EH9" s="183"/>
      <c r="EI9" s="183"/>
      <c r="EJ9" s="183"/>
      <c r="EK9" s="183"/>
      <c r="EL9" s="183"/>
      <c r="EM9" s="183"/>
      <c r="EN9" s="183"/>
      <c r="EO9" s="183"/>
      <c r="EP9" s="183"/>
      <c r="EQ9" s="183"/>
      <c r="ER9" s="183"/>
      <c r="ES9" s="183"/>
      <c r="ET9" s="183"/>
      <c r="EU9" s="183"/>
      <c r="EV9" s="183"/>
      <c r="EW9" s="183"/>
      <c r="EX9" s="183"/>
      <c r="EY9" s="183"/>
      <c r="EZ9" s="183"/>
      <c r="FA9" s="183"/>
      <c r="FB9" s="183"/>
      <c r="FC9" s="183"/>
      <c r="FD9" s="183"/>
      <c r="FE9" s="183"/>
      <c r="FF9" s="183"/>
      <c r="FG9" s="183"/>
      <c r="FH9" s="183"/>
      <c r="FI9" s="183"/>
      <c r="FJ9" s="183"/>
      <c r="FK9" s="183"/>
      <c r="FL9" s="183"/>
      <c r="FM9" s="183"/>
      <c r="FN9" s="183"/>
      <c r="FO9" s="183"/>
      <c r="FP9" s="183"/>
      <c r="FQ9" s="183"/>
      <c r="FR9" s="183"/>
      <c r="FS9" s="183"/>
      <c r="FT9" s="183"/>
      <c r="FU9" s="183"/>
      <c r="FV9" s="183"/>
      <c r="FW9" s="183"/>
      <c r="FX9" s="183"/>
      <c r="FY9" s="183"/>
      <c r="FZ9" s="183"/>
      <c r="GA9" s="183"/>
      <c r="GB9" s="183"/>
      <c r="GC9" s="183"/>
      <c r="GD9" s="183"/>
      <c r="GE9" s="183"/>
      <c r="GF9" s="183"/>
      <c r="GG9" s="183"/>
      <c r="GH9" s="183"/>
      <c r="GI9" s="183"/>
      <c r="GJ9" s="183"/>
      <c r="GK9" s="183"/>
      <c r="GL9" s="183"/>
      <c r="GM9" s="183"/>
      <c r="GN9" s="183"/>
      <c r="GO9" s="183"/>
      <c r="GP9" s="183"/>
      <c r="GQ9" s="183"/>
      <c r="GR9" s="183"/>
      <c r="GS9" s="183"/>
      <c r="GT9" s="183"/>
      <c r="GU9" s="183"/>
      <c r="GV9" s="183"/>
      <c r="GW9" s="183"/>
      <c r="GX9" s="183"/>
      <c r="GY9" s="183"/>
      <c r="GZ9" s="183"/>
      <c r="HA9" s="183"/>
      <c r="HB9" s="183"/>
      <c r="HC9" s="183"/>
      <c r="HD9" s="183"/>
      <c r="HE9" s="183"/>
      <c r="HF9" s="183"/>
      <c r="HG9" s="183"/>
      <c r="HH9" s="183"/>
      <c r="HI9" s="183"/>
      <c r="HJ9" s="183"/>
      <c r="HK9" s="183"/>
      <c r="HL9" s="183"/>
      <c r="HM9" s="183"/>
      <c r="HN9" s="183"/>
      <c r="HO9" s="183"/>
      <c r="HP9" s="183"/>
      <c r="HQ9" s="183"/>
      <c r="HR9" s="183"/>
      <c r="HS9" s="183"/>
      <c r="HT9" s="183"/>
      <c r="HU9" s="183"/>
      <c r="HV9" s="183"/>
      <c r="HW9" s="183"/>
      <c r="HX9" s="183"/>
      <c r="HY9" s="183"/>
      <c r="HZ9" s="183"/>
      <c r="IA9" s="183"/>
      <c r="IB9" s="183"/>
      <c r="IC9" s="183"/>
      <c r="ID9" s="183"/>
      <c r="IE9" s="183"/>
      <c r="IF9" s="183"/>
    </row>
    <row r="10" spans="1:240" x14ac:dyDescent="0.3">
      <c r="A10" s="248" t="s">
        <v>219</v>
      </c>
      <c r="B10" s="172">
        <v>3351</v>
      </c>
      <c r="C10" s="173" t="str">
        <f>+'[2]Costo Investigación Electoral'!$H$24</f>
        <v>Pago de honorarios a especialistas en el tema</v>
      </c>
      <c r="D10" s="220">
        <v>1</v>
      </c>
      <c r="E10" s="170">
        <f>+'[2]Costo Investigación Electoral'!$K$24</f>
        <v>50000</v>
      </c>
      <c r="F10" s="170">
        <f t="shared" ref="F10:F12" si="2">D10*E10</f>
        <v>50000</v>
      </c>
      <c r="G10" s="247">
        <v>0</v>
      </c>
      <c r="H10" s="247">
        <f t="shared" ref="H10:R13" si="3">G10</f>
        <v>0</v>
      </c>
      <c r="I10" s="247">
        <f t="shared" si="3"/>
        <v>0</v>
      </c>
      <c r="J10" s="247">
        <f t="shared" si="3"/>
        <v>0</v>
      </c>
      <c r="K10" s="247">
        <f t="shared" si="3"/>
        <v>0</v>
      </c>
      <c r="L10" s="247">
        <f t="shared" si="3"/>
        <v>0</v>
      </c>
      <c r="M10" s="247">
        <f t="shared" si="3"/>
        <v>0</v>
      </c>
      <c r="N10" s="247">
        <f t="shared" si="3"/>
        <v>0</v>
      </c>
      <c r="O10" s="247">
        <f t="shared" si="3"/>
        <v>0</v>
      </c>
      <c r="P10" s="247">
        <f>+F10</f>
        <v>50000</v>
      </c>
      <c r="Q10" s="247">
        <v>0</v>
      </c>
      <c r="R10" s="247">
        <f t="shared" ref="R10" si="4">Q10</f>
        <v>0</v>
      </c>
      <c r="S10" s="219">
        <f t="shared" si="1"/>
        <v>50000</v>
      </c>
    </row>
    <row r="11" spans="1:240" x14ac:dyDescent="0.3">
      <c r="A11" s="248" t="s">
        <v>225</v>
      </c>
      <c r="B11" s="172">
        <v>3351</v>
      </c>
      <c r="C11" s="173" t="str">
        <f>+'[2]Costo Investigación Electoral'!$H$27</f>
        <v>Pago de honorarios a especialistas en el tema</v>
      </c>
      <c r="D11" s="220">
        <v>1</v>
      </c>
      <c r="E11" s="170">
        <f>+'[2]Costo Investigación Electoral'!$K$27</f>
        <v>50000</v>
      </c>
      <c r="F11" s="170">
        <f t="shared" si="2"/>
        <v>50000</v>
      </c>
      <c r="G11" s="247">
        <v>0</v>
      </c>
      <c r="H11" s="247">
        <f t="shared" si="3"/>
        <v>0</v>
      </c>
      <c r="I11" s="247">
        <f t="shared" si="3"/>
        <v>0</v>
      </c>
      <c r="J11" s="247">
        <f t="shared" si="3"/>
        <v>0</v>
      </c>
      <c r="K11" s="247">
        <f t="shared" si="3"/>
        <v>0</v>
      </c>
      <c r="L11" s="247">
        <f>+F11</f>
        <v>50000</v>
      </c>
      <c r="M11" s="247">
        <v>0</v>
      </c>
      <c r="N11" s="247">
        <f t="shared" si="3"/>
        <v>0</v>
      </c>
      <c r="O11" s="247">
        <f t="shared" si="3"/>
        <v>0</v>
      </c>
      <c r="P11" s="247">
        <v>0</v>
      </c>
      <c r="Q11" s="247">
        <v>0</v>
      </c>
      <c r="R11" s="247">
        <f t="shared" si="3"/>
        <v>0</v>
      </c>
      <c r="S11" s="219">
        <f t="shared" si="1"/>
        <v>50000</v>
      </c>
    </row>
    <row r="12" spans="1:240" x14ac:dyDescent="0.3">
      <c r="A12" s="248" t="s">
        <v>217</v>
      </c>
      <c r="B12" s="172">
        <v>3351</v>
      </c>
      <c r="C12" s="173" t="str">
        <f>+'[2]Costo Investigación Electoral'!$H$29</f>
        <v>Pago de Honorarios especialistas en el tema</v>
      </c>
      <c r="D12" s="220">
        <v>1</v>
      </c>
      <c r="E12" s="170">
        <f>+'[2]Costo Investigación Electoral'!$K$29</f>
        <v>200000</v>
      </c>
      <c r="F12" s="170">
        <f t="shared" si="2"/>
        <v>200000</v>
      </c>
      <c r="G12" s="247">
        <v>0</v>
      </c>
      <c r="H12" s="247">
        <f t="shared" si="3"/>
        <v>0</v>
      </c>
      <c r="I12" s="247">
        <f t="shared" si="3"/>
        <v>0</v>
      </c>
      <c r="J12" s="247">
        <f t="shared" si="3"/>
        <v>0</v>
      </c>
      <c r="K12" s="247">
        <f t="shared" si="3"/>
        <v>0</v>
      </c>
      <c r="L12" s="247">
        <f>+F12</f>
        <v>200000</v>
      </c>
      <c r="M12" s="247">
        <v>0</v>
      </c>
      <c r="N12" s="247">
        <f t="shared" si="3"/>
        <v>0</v>
      </c>
      <c r="O12" s="247">
        <f t="shared" si="3"/>
        <v>0</v>
      </c>
      <c r="P12" s="247">
        <f t="shared" si="3"/>
        <v>0</v>
      </c>
      <c r="Q12" s="247">
        <f t="shared" si="3"/>
        <v>0</v>
      </c>
      <c r="R12" s="247">
        <f t="shared" si="3"/>
        <v>0</v>
      </c>
      <c r="S12" s="219">
        <f t="shared" si="1"/>
        <v>200000</v>
      </c>
    </row>
    <row r="13" spans="1:240" x14ac:dyDescent="0.3">
      <c r="A13" s="248" t="s">
        <v>221</v>
      </c>
      <c r="B13" s="172">
        <v>3751</v>
      </c>
      <c r="C13" s="173" t="str">
        <f>+'[2]Costo Investigación Electoral'!$H$34</f>
        <v>Inscripción</v>
      </c>
      <c r="D13" s="220">
        <v>1</v>
      </c>
      <c r="E13" s="170">
        <f>+'[2]Costo Investigación Electoral'!$K$34</f>
        <v>3000</v>
      </c>
      <c r="F13" s="170">
        <f>D13*E13</f>
        <v>3000</v>
      </c>
      <c r="G13" s="247">
        <v>0</v>
      </c>
      <c r="H13" s="247">
        <f>G13</f>
        <v>0</v>
      </c>
      <c r="I13" s="247">
        <f>H13</f>
        <v>0</v>
      </c>
      <c r="J13" s="247">
        <f t="shared" si="3"/>
        <v>0</v>
      </c>
      <c r="K13" s="247">
        <f t="shared" si="3"/>
        <v>0</v>
      </c>
      <c r="L13" s="247">
        <f>K13</f>
        <v>0</v>
      </c>
      <c r="M13" s="247">
        <f>L13</f>
        <v>0</v>
      </c>
      <c r="N13" s="247">
        <f>M13</f>
        <v>0</v>
      </c>
      <c r="O13" s="247">
        <f>N13</f>
        <v>0</v>
      </c>
      <c r="P13" s="247">
        <f>+F13</f>
        <v>3000</v>
      </c>
      <c r="Q13" s="247">
        <v>0</v>
      </c>
      <c r="R13" s="247">
        <f>Q13</f>
        <v>0</v>
      </c>
      <c r="S13" s="219">
        <f>SUM(G13:R13)</f>
        <v>3000</v>
      </c>
    </row>
    <row r="14" spans="1:240" s="182" customFormat="1" ht="18.600000000000001" customHeight="1" thickBot="1" x14ac:dyDescent="0.35">
      <c r="A14" s="207"/>
      <c r="B14" s="193">
        <v>3711</v>
      </c>
      <c r="C14" s="221" t="s">
        <v>199</v>
      </c>
      <c r="D14" s="191"/>
      <c r="E14" s="191"/>
      <c r="F14" s="174">
        <f>SUM(F15:F17)</f>
        <v>65000</v>
      </c>
      <c r="G14" s="174">
        <f t="shared" ref="G14:R14" si="5">SUM(G15:G17)</f>
        <v>7000</v>
      </c>
      <c r="H14" s="174">
        <f t="shared" si="5"/>
        <v>0</v>
      </c>
      <c r="I14" s="174">
        <f t="shared" si="5"/>
        <v>0</v>
      </c>
      <c r="J14" s="174">
        <f t="shared" si="5"/>
        <v>37000</v>
      </c>
      <c r="K14" s="174">
        <f t="shared" si="5"/>
        <v>0</v>
      </c>
      <c r="L14" s="174">
        <f t="shared" si="5"/>
        <v>7000</v>
      </c>
      <c r="M14" s="174">
        <f t="shared" si="5"/>
        <v>0</v>
      </c>
      <c r="N14" s="174">
        <f t="shared" si="5"/>
        <v>0</v>
      </c>
      <c r="O14" s="174">
        <f t="shared" si="5"/>
        <v>0</v>
      </c>
      <c r="P14" s="174">
        <f t="shared" si="5"/>
        <v>14000</v>
      </c>
      <c r="Q14" s="174">
        <f t="shared" si="5"/>
        <v>0</v>
      </c>
      <c r="R14" s="174">
        <f t="shared" si="5"/>
        <v>0</v>
      </c>
      <c r="S14" s="174">
        <f t="shared" si="1"/>
        <v>65000</v>
      </c>
      <c r="T14" s="184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183"/>
      <c r="AL14" s="183"/>
      <c r="AM14" s="183"/>
      <c r="AN14" s="183"/>
      <c r="AO14" s="183"/>
      <c r="AP14" s="183"/>
      <c r="AQ14" s="183"/>
      <c r="AR14" s="183"/>
      <c r="AS14" s="183"/>
      <c r="AT14" s="183"/>
      <c r="AU14" s="183"/>
      <c r="AV14" s="183"/>
      <c r="AW14" s="183"/>
      <c r="AX14" s="183"/>
      <c r="AY14" s="183"/>
      <c r="AZ14" s="183"/>
      <c r="BA14" s="183"/>
      <c r="BB14" s="183"/>
      <c r="BC14" s="183"/>
      <c r="BD14" s="183"/>
      <c r="BE14" s="183"/>
      <c r="BF14" s="183"/>
      <c r="BG14" s="183"/>
      <c r="BH14" s="183"/>
      <c r="BI14" s="183"/>
      <c r="BJ14" s="183"/>
      <c r="BK14" s="183"/>
      <c r="BL14" s="183"/>
      <c r="BM14" s="183"/>
      <c r="BN14" s="183"/>
      <c r="BO14" s="183"/>
      <c r="BP14" s="183"/>
      <c r="BQ14" s="183"/>
      <c r="BR14" s="183"/>
      <c r="BS14" s="183"/>
      <c r="BT14" s="183"/>
      <c r="BU14" s="183"/>
      <c r="BV14" s="183"/>
      <c r="BW14" s="183"/>
      <c r="BX14" s="183"/>
      <c r="BY14" s="183"/>
      <c r="BZ14" s="183"/>
      <c r="CA14" s="183"/>
      <c r="CB14" s="183"/>
      <c r="CC14" s="183"/>
      <c r="CD14" s="183"/>
      <c r="CE14" s="183"/>
      <c r="CF14" s="183"/>
      <c r="CG14" s="183"/>
      <c r="CH14" s="183"/>
      <c r="CI14" s="183"/>
      <c r="CJ14" s="183"/>
      <c r="CK14" s="183"/>
      <c r="CL14" s="183"/>
      <c r="CM14" s="183"/>
      <c r="CN14" s="183"/>
      <c r="CO14" s="183"/>
      <c r="CP14" s="183"/>
      <c r="CQ14" s="183"/>
      <c r="CR14" s="183"/>
      <c r="CS14" s="183"/>
      <c r="CT14" s="183"/>
      <c r="CU14" s="183"/>
      <c r="CV14" s="183"/>
      <c r="CW14" s="183"/>
      <c r="CX14" s="183"/>
      <c r="CY14" s="183"/>
      <c r="CZ14" s="183"/>
      <c r="DA14" s="183"/>
      <c r="DB14" s="183"/>
      <c r="DC14" s="183"/>
      <c r="DD14" s="183"/>
      <c r="DE14" s="183"/>
      <c r="DF14" s="183"/>
      <c r="DG14" s="183"/>
      <c r="DH14" s="183"/>
      <c r="DI14" s="183"/>
      <c r="DJ14" s="183"/>
      <c r="DK14" s="183"/>
      <c r="DL14" s="183"/>
      <c r="DM14" s="183"/>
      <c r="DN14" s="183"/>
      <c r="DO14" s="183"/>
      <c r="DP14" s="183"/>
      <c r="DQ14" s="183"/>
      <c r="DR14" s="183"/>
      <c r="DS14" s="183"/>
      <c r="DT14" s="183"/>
      <c r="DU14" s="183"/>
      <c r="DV14" s="183"/>
      <c r="DW14" s="183"/>
      <c r="DX14" s="183"/>
      <c r="DY14" s="183"/>
      <c r="DZ14" s="183"/>
      <c r="EA14" s="183"/>
      <c r="EB14" s="183"/>
      <c r="EC14" s="183"/>
      <c r="ED14" s="183"/>
      <c r="EE14" s="183"/>
      <c r="EF14" s="183"/>
      <c r="EG14" s="183"/>
      <c r="EH14" s="183"/>
      <c r="EI14" s="183"/>
      <c r="EJ14" s="183"/>
      <c r="EK14" s="183"/>
      <c r="EL14" s="183"/>
      <c r="EM14" s="183"/>
      <c r="EN14" s="183"/>
      <c r="EO14" s="183"/>
      <c r="EP14" s="183"/>
      <c r="EQ14" s="183"/>
      <c r="ER14" s="183"/>
      <c r="ES14" s="183"/>
      <c r="ET14" s="183"/>
      <c r="EU14" s="183"/>
      <c r="EV14" s="183"/>
      <c r="EW14" s="183"/>
      <c r="EX14" s="183"/>
      <c r="EY14" s="183"/>
      <c r="EZ14" s="183"/>
      <c r="FA14" s="183"/>
      <c r="FB14" s="183"/>
      <c r="FC14" s="183"/>
      <c r="FD14" s="183"/>
      <c r="FE14" s="183"/>
      <c r="FF14" s="183"/>
      <c r="FG14" s="183"/>
      <c r="FH14" s="183"/>
      <c r="FI14" s="183"/>
      <c r="FJ14" s="183"/>
      <c r="FK14" s="183"/>
      <c r="FL14" s="183"/>
      <c r="FM14" s="183"/>
      <c r="FN14" s="183"/>
      <c r="FO14" s="183"/>
      <c r="FP14" s="183"/>
      <c r="FQ14" s="183"/>
      <c r="FR14" s="183"/>
      <c r="FS14" s="183"/>
      <c r="FT14" s="183"/>
      <c r="FU14" s="183"/>
      <c r="FV14" s="183"/>
      <c r="FW14" s="183"/>
      <c r="FX14" s="183"/>
      <c r="FY14" s="183"/>
      <c r="FZ14" s="183"/>
      <c r="GA14" s="183"/>
      <c r="GB14" s="183"/>
      <c r="GC14" s="183"/>
      <c r="GD14" s="183"/>
      <c r="GE14" s="183"/>
      <c r="GF14" s="183"/>
      <c r="GG14" s="183"/>
      <c r="GH14" s="183"/>
      <c r="GI14" s="183"/>
      <c r="GJ14" s="183"/>
      <c r="GK14" s="183"/>
      <c r="GL14" s="183"/>
      <c r="GM14" s="183"/>
      <c r="GN14" s="183"/>
      <c r="GO14" s="183"/>
      <c r="GP14" s="183"/>
      <c r="GQ14" s="183"/>
      <c r="GR14" s="183"/>
      <c r="GS14" s="183"/>
      <c r="GT14" s="183"/>
      <c r="GU14" s="183"/>
      <c r="GV14" s="183"/>
      <c r="GW14" s="183"/>
      <c r="GX14" s="183"/>
      <c r="GY14" s="183"/>
      <c r="GZ14" s="183"/>
      <c r="HA14" s="183"/>
      <c r="HB14" s="183"/>
      <c r="HC14" s="183"/>
      <c r="HD14" s="183"/>
      <c r="HE14" s="183"/>
      <c r="HF14" s="183"/>
      <c r="HG14" s="183"/>
      <c r="HH14" s="183"/>
      <c r="HI14" s="183"/>
      <c r="HJ14" s="183"/>
      <c r="HK14" s="183"/>
      <c r="HL14" s="183"/>
      <c r="HM14" s="183"/>
      <c r="HN14" s="183"/>
      <c r="HO14" s="183"/>
      <c r="HP14" s="183"/>
      <c r="HQ14" s="183"/>
      <c r="HR14" s="183"/>
      <c r="HS14" s="183"/>
      <c r="HT14" s="183"/>
      <c r="HU14" s="183"/>
      <c r="HV14" s="183"/>
      <c r="HW14" s="183"/>
      <c r="HX14" s="183"/>
      <c r="HY14" s="183"/>
      <c r="HZ14" s="183"/>
      <c r="IA14" s="183"/>
      <c r="IB14" s="183"/>
      <c r="IC14" s="183"/>
      <c r="ID14" s="183"/>
      <c r="IE14" s="183"/>
      <c r="IF14" s="183"/>
    </row>
    <row r="15" spans="1:240" x14ac:dyDescent="0.3">
      <c r="A15" s="248" t="s">
        <v>221</v>
      </c>
      <c r="B15" s="172">
        <v>3711</v>
      </c>
      <c r="C15" s="173" t="str">
        <f>+'[2]Costo Investigación Electoral'!$H$31</f>
        <v>Vuelo nacional redondo para 2 personas</v>
      </c>
      <c r="D15" s="220">
        <v>1</v>
      </c>
      <c r="E15" s="170">
        <f>+'[2]Costo Investigación Electoral'!$K$31</f>
        <v>14000</v>
      </c>
      <c r="F15" s="170">
        <f t="shared" ref="F15:F17" si="6">D15*E15</f>
        <v>14000</v>
      </c>
      <c r="G15" s="247">
        <v>0</v>
      </c>
      <c r="H15" s="247">
        <f t="shared" ref="H15:R17" si="7">G15</f>
        <v>0</v>
      </c>
      <c r="I15" s="247">
        <f t="shared" si="7"/>
        <v>0</v>
      </c>
      <c r="J15" s="247">
        <f t="shared" si="7"/>
        <v>0</v>
      </c>
      <c r="K15" s="247">
        <f t="shared" si="7"/>
        <v>0</v>
      </c>
      <c r="L15" s="247">
        <f t="shared" si="7"/>
        <v>0</v>
      </c>
      <c r="M15" s="247">
        <f t="shared" si="7"/>
        <v>0</v>
      </c>
      <c r="N15" s="247">
        <f t="shared" si="7"/>
        <v>0</v>
      </c>
      <c r="O15" s="247">
        <f t="shared" si="7"/>
        <v>0</v>
      </c>
      <c r="P15" s="247">
        <f>+F15</f>
        <v>14000</v>
      </c>
      <c r="Q15" s="247">
        <v>0</v>
      </c>
      <c r="R15" s="247">
        <f t="shared" ref="R15" si="8">Q15</f>
        <v>0</v>
      </c>
      <c r="S15" s="219">
        <f>SUM(G15:R15)</f>
        <v>14000</v>
      </c>
    </row>
    <row r="16" spans="1:240" x14ac:dyDescent="0.3">
      <c r="A16" s="248" t="s">
        <v>241</v>
      </c>
      <c r="B16" s="172">
        <v>3711</v>
      </c>
      <c r="C16" s="173" t="str">
        <f>+'[2]Costo Investigación Electoral'!$H$35</f>
        <v>Vuelos redondos</v>
      </c>
      <c r="D16" s="220">
        <v>1</v>
      </c>
      <c r="E16" s="170">
        <f>+'[2]Costo Investigación Electoral'!$K$35</f>
        <v>30000</v>
      </c>
      <c r="F16" s="170">
        <f t="shared" si="6"/>
        <v>30000</v>
      </c>
      <c r="G16" s="247">
        <v>0</v>
      </c>
      <c r="H16" s="247">
        <f t="shared" si="7"/>
        <v>0</v>
      </c>
      <c r="I16" s="247">
        <f t="shared" si="7"/>
        <v>0</v>
      </c>
      <c r="J16" s="247">
        <f>+F16</f>
        <v>30000</v>
      </c>
      <c r="K16" s="247">
        <v>0</v>
      </c>
      <c r="L16" s="247">
        <f t="shared" si="7"/>
        <v>0</v>
      </c>
      <c r="M16" s="247">
        <f t="shared" si="7"/>
        <v>0</v>
      </c>
      <c r="N16" s="247">
        <f t="shared" si="7"/>
        <v>0</v>
      </c>
      <c r="O16" s="247">
        <f t="shared" si="7"/>
        <v>0</v>
      </c>
      <c r="P16" s="247">
        <f t="shared" si="7"/>
        <v>0</v>
      </c>
      <c r="Q16" s="247">
        <f t="shared" si="7"/>
        <v>0</v>
      </c>
      <c r="R16" s="247">
        <f t="shared" si="7"/>
        <v>0</v>
      </c>
      <c r="S16" s="219">
        <f t="shared" ref="S16:S17" si="9">SUM(G16:R16)</f>
        <v>30000</v>
      </c>
    </row>
    <row r="17" spans="1:240" x14ac:dyDescent="0.3">
      <c r="A17" s="248" t="s">
        <v>216</v>
      </c>
      <c r="B17" s="172">
        <v>3711</v>
      </c>
      <c r="C17" s="173" t="str">
        <f>+'[2]Costo Investigación Electoral'!$H$39</f>
        <v>Vuelo nacional redondo para 3 personas</v>
      </c>
      <c r="D17" s="220">
        <v>1</v>
      </c>
      <c r="E17" s="170">
        <f>+'[2]Costo Investigación Electoral'!$K$39</f>
        <v>21000</v>
      </c>
      <c r="F17" s="170">
        <f t="shared" si="6"/>
        <v>21000</v>
      </c>
      <c r="G17" s="247">
        <f>+F17/3</f>
        <v>7000</v>
      </c>
      <c r="H17" s="247">
        <v>0</v>
      </c>
      <c r="I17" s="247">
        <f t="shared" si="7"/>
        <v>0</v>
      </c>
      <c r="J17" s="247">
        <f>+G17</f>
        <v>7000</v>
      </c>
      <c r="K17" s="247">
        <v>0</v>
      </c>
      <c r="L17" s="247">
        <f>+J17</f>
        <v>7000</v>
      </c>
      <c r="M17" s="247">
        <v>0</v>
      </c>
      <c r="N17" s="247">
        <f t="shared" si="7"/>
        <v>0</v>
      </c>
      <c r="O17" s="247">
        <f t="shared" si="7"/>
        <v>0</v>
      </c>
      <c r="P17" s="247">
        <f t="shared" si="7"/>
        <v>0</v>
      </c>
      <c r="Q17" s="247">
        <f t="shared" si="7"/>
        <v>0</v>
      </c>
      <c r="R17" s="247">
        <f t="shared" si="7"/>
        <v>0</v>
      </c>
      <c r="S17" s="219">
        <f t="shared" si="9"/>
        <v>21000</v>
      </c>
    </row>
    <row r="18" spans="1:240" s="182" customFormat="1" ht="18.600000000000001" customHeight="1" thickBot="1" x14ac:dyDescent="0.35">
      <c r="A18" s="207"/>
      <c r="B18" s="193">
        <v>3721</v>
      </c>
      <c r="C18" s="221" t="s">
        <v>198</v>
      </c>
      <c r="D18" s="191"/>
      <c r="E18" s="191"/>
      <c r="F18" s="174">
        <f>SUM(F19:F21)</f>
        <v>15000</v>
      </c>
      <c r="G18" s="174">
        <f t="shared" ref="G18:R18" si="10">SUM(G19:G21)</f>
        <v>1666.6666666666667</v>
      </c>
      <c r="H18" s="174">
        <f t="shared" si="10"/>
        <v>0</v>
      </c>
      <c r="I18" s="174">
        <f t="shared" si="10"/>
        <v>5000</v>
      </c>
      <c r="J18" s="174">
        <f t="shared" si="10"/>
        <v>6666.666666666667</v>
      </c>
      <c r="K18" s="174">
        <f t="shared" si="10"/>
        <v>1666.6666666666667</v>
      </c>
      <c r="L18" s="174">
        <f t="shared" si="10"/>
        <v>0</v>
      </c>
      <c r="M18" s="174">
        <f t="shared" si="10"/>
        <v>0</v>
      </c>
      <c r="N18" s="174">
        <f t="shared" si="10"/>
        <v>0</v>
      </c>
      <c r="O18" s="174">
        <f t="shared" si="10"/>
        <v>0</v>
      </c>
      <c r="P18" s="174">
        <f t="shared" si="10"/>
        <v>0</v>
      </c>
      <c r="Q18" s="174">
        <f t="shared" si="10"/>
        <v>0</v>
      </c>
      <c r="R18" s="174">
        <f t="shared" si="10"/>
        <v>0</v>
      </c>
      <c r="S18" s="174">
        <f t="shared" si="1"/>
        <v>15000</v>
      </c>
      <c r="T18" s="184"/>
      <c r="U18" s="183"/>
      <c r="V18" s="183"/>
      <c r="W18" s="183"/>
      <c r="X18" s="183"/>
      <c r="Y18" s="183"/>
      <c r="Z18" s="183"/>
      <c r="AA18" s="183"/>
      <c r="AB18" s="183"/>
      <c r="AC18" s="183"/>
      <c r="AD18" s="183"/>
      <c r="AE18" s="183"/>
      <c r="AF18" s="183"/>
      <c r="AG18" s="183"/>
      <c r="AH18" s="183"/>
      <c r="AI18" s="183"/>
      <c r="AJ18" s="183"/>
      <c r="AK18" s="183"/>
      <c r="AL18" s="183"/>
      <c r="AM18" s="183"/>
      <c r="AN18" s="183"/>
      <c r="AO18" s="183"/>
      <c r="AP18" s="183"/>
      <c r="AQ18" s="183"/>
      <c r="AR18" s="183"/>
      <c r="AS18" s="183"/>
      <c r="AT18" s="183"/>
      <c r="AU18" s="183"/>
      <c r="AV18" s="183"/>
      <c r="AW18" s="183"/>
      <c r="AX18" s="183"/>
      <c r="AY18" s="183"/>
      <c r="AZ18" s="183"/>
      <c r="BA18" s="183"/>
      <c r="BB18" s="183"/>
      <c r="BC18" s="183"/>
      <c r="BD18" s="183"/>
      <c r="BE18" s="183"/>
      <c r="BF18" s="183"/>
      <c r="BG18" s="183"/>
      <c r="BH18" s="183"/>
      <c r="BI18" s="183"/>
      <c r="BJ18" s="183"/>
      <c r="BK18" s="183"/>
      <c r="BL18" s="183"/>
      <c r="BM18" s="183"/>
      <c r="BN18" s="183"/>
      <c r="BO18" s="183"/>
      <c r="BP18" s="183"/>
      <c r="BQ18" s="183"/>
      <c r="BR18" s="183"/>
      <c r="BS18" s="183"/>
      <c r="BT18" s="183"/>
      <c r="BU18" s="183"/>
      <c r="BV18" s="183"/>
      <c r="BW18" s="183"/>
      <c r="BX18" s="183"/>
      <c r="BY18" s="183"/>
      <c r="BZ18" s="183"/>
      <c r="CA18" s="183"/>
      <c r="CB18" s="183"/>
      <c r="CC18" s="183"/>
      <c r="CD18" s="183"/>
      <c r="CE18" s="183"/>
      <c r="CF18" s="183"/>
      <c r="CG18" s="183"/>
      <c r="CH18" s="183"/>
      <c r="CI18" s="183"/>
      <c r="CJ18" s="183"/>
      <c r="CK18" s="183"/>
      <c r="CL18" s="183"/>
      <c r="CM18" s="183"/>
      <c r="CN18" s="183"/>
      <c r="CO18" s="183"/>
      <c r="CP18" s="183"/>
      <c r="CQ18" s="183"/>
      <c r="CR18" s="183"/>
      <c r="CS18" s="183"/>
      <c r="CT18" s="183"/>
      <c r="CU18" s="183"/>
      <c r="CV18" s="183"/>
      <c r="CW18" s="183"/>
      <c r="CX18" s="183"/>
      <c r="CY18" s="183"/>
      <c r="CZ18" s="183"/>
      <c r="DA18" s="183"/>
      <c r="DB18" s="183"/>
      <c r="DC18" s="183"/>
      <c r="DD18" s="183"/>
      <c r="DE18" s="183"/>
      <c r="DF18" s="183"/>
      <c r="DG18" s="183"/>
      <c r="DH18" s="183"/>
      <c r="DI18" s="183"/>
      <c r="DJ18" s="183"/>
      <c r="DK18" s="183"/>
      <c r="DL18" s="183"/>
      <c r="DM18" s="183"/>
      <c r="DN18" s="183"/>
      <c r="DO18" s="183"/>
      <c r="DP18" s="183"/>
      <c r="DQ18" s="183"/>
      <c r="DR18" s="183"/>
      <c r="DS18" s="183"/>
      <c r="DT18" s="183"/>
      <c r="DU18" s="183"/>
      <c r="DV18" s="183"/>
      <c r="DW18" s="183"/>
      <c r="DX18" s="183"/>
      <c r="DY18" s="183"/>
      <c r="DZ18" s="183"/>
      <c r="EA18" s="183"/>
      <c r="EB18" s="183"/>
      <c r="EC18" s="183"/>
      <c r="ED18" s="183"/>
      <c r="EE18" s="183"/>
      <c r="EF18" s="183"/>
      <c r="EG18" s="183"/>
      <c r="EH18" s="183"/>
      <c r="EI18" s="183"/>
      <c r="EJ18" s="183"/>
      <c r="EK18" s="183"/>
      <c r="EL18" s="183"/>
      <c r="EM18" s="183"/>
      <c r="EN18" s="183"/>
      <c r="EO18" s="183"/>
      <c r="EP18" s="183"/>
      <c r="EQ18" s="183"/>
      <c r="ER18" s="183"/>
      <c r="ES18" s="183"/>
      <c r="ET18" s="183"/>
      <c r="EU18" s="183"/>
      <c r="EV18" s="183"/>
      <c r="EW18" s="183"/>
      <c r="EX18" s="183"/>
      <c r="EY18" s="183"/>
      <c r="EZ18" s="183"/>
      <c r="FA18" s="183"/>
      <c r="FB18" s="183"/>
      <c r="FC18" s="183"/>
      <c r="FD18" s="183"/>
      <c r="FE18" s="183"/>
      <c r="FF18" s="183"/>
      <c r="FG18" s="183"/>
      <c r="FH18" s="183"/>
      <c r="FI18" s="183"/>
      <c r="FJ18" s="183"/>
      <c r="FK18" s="183"/>
      <c r="FL18" s="183"/>
      <c r="FM18" s="183"/>
      <c r="FN18" s="183"/>
      <c r="FO18" s="183"/>
      <c r="FP18" s="183"/>
      <c r="FQ18" s="183"/>
      <c r="FR18" s="183"/>
      <c r="FS18" s="183"/>
      <c r="FT18" s="183"/>
      <c r="FU18" s="183"/>
      <c r="FV18" s="183"/>
      <c r="FW18" s="183"/>
      <c r="FX18" s="183"/>
      <c r="FY18" s="183"/>
      <c r="FZ18" s="183"/>
      <c r="GA18" s="183"/>
      <c r="GB18" s="183"/>
      <c r="GC18" s="183"/>
      <c r="GD18" s="183"/>
      <c r="GE18" s="183"/>
      <c r="GF18" s="183"/>
      <c r="GG18" s="183"/>
      <c r="GH18" s="183"/>
      <c r="GI18" s="183"/>
      <c r="GJ18" s="183"/>
      <c r="GK18" s="183"/>
      <c r="GL18" s="183"/>
      <c r="GM18" s="183"/>
      <c r="GN18" s="183"/>
      <c r="GO18" s="183"/>
      <c r="GP18" s="183"/>
      <c r="GQ18" s="183"/>
      <c r="GR18" s="183"/>
      <c r="GS18" s="183"/>
      <c r="GT18" s="183"/>
      <c r="GU18" s="183"/>
      <c r="GV18" s="183"/>
      <c r="GW18" s="183"/>
      <c r="GX18" s="183"/>
      <c r="GY18" s="183"/>
      <c r="GZ18" s="183"/>
      <c r="HA18" s="183"/>
      <c r="HB18" s="183"/>
      <c r="HC18" s="183"/>
      <c r="HD18" s="183"/>
      <c r="HE18" s="183"/>
      <c r="HF18" s="183"/>
      <c r="HG18" s="183"/>
      <c r="HH18" s="183"/>
      <c r="HI18" s="183"/>
      <c r="HJ18" s="183"/>
      <c r="HK18" s="183"/>
      <c r="HL18" s="183"/>
      <c r="HM18" s="183"/>
      <c r="HN18" s="183"/>
      <c r="HO18" s="183"/>
      <c r="HP18" s="183"/>
      <c r="HQ18" s="183"/>
      <c r="HR18" s="183"/>
      <c r="HS18" s="183"/>
      <c r="HT18" s="183"/>
      <c r="HU18" s="183"/>
      <c r="HV18" s="183"/>
      <c r="HW18" s="183"/>
      <c r="HX18" s="183"/>
      <c r="HY18" s="183"/>
      <c r="HZ18" s="183"/>
      <c r="IA18" s="183"/>
      <c r="IB18" s="183"/>
      <c r="IC18" s="183"/>
      <c r="ID18" s="183"/>
      <c r="IE18" s="183"/>
      <c r="IF18" s="183"/>
    </row>
    <row r="19" spans="1:240" x14ac:dyDescent="0.3">
      <c r="A19" s="248" t="s">
        <v>221</v>
      </c>
      <c r="B19" s="172">
        <v>3721</v>
      </c>
      <c r="C19" s="149" t="str">
        <f>+'[2]Costo Investigación Electoral'!$H$33</f>
        <v>Pasajes terrestre para 2 personas</v>
      </c>
      <c r="D19" s="220">
        <v>1</v>
      </c>
      <c r="E19" s="170">
        <f>+'[2]Costo Investigación Electoral'!$K$33</f>
        <v>5000</v>
      </c>
      <c r="F19" s="170">
        <f t="shared" ref="F19:F21" si="11">D19*E19</f>
        <v>5000</v>
      </c>
      <c r="G19" s="247">
        <v>0</v>
      </c>
      <c r="H19" s="247">
        <f t="shared" ref="H19:I21" si="12">G19</f>
        <v>0</v>
      </c>
      <c r="I19" s="247">
        <f>+F19</f>
        <v>5000</v>
      </c>
      <c r="J19" s="247">
        <v>0</v>
      </c>
      <c r="K19" s="247">
        <f t="shared" ref="K19:R21" si="13">J19</f>
        <v>0</v>
      </c>
      <c r="L19" s="247">
        <f t="shared" si="13"/>
        <v>0</v>
      </c>
      <c r="M19" s="247">
        <f t="shared" si="13"/>
        <v>0</v>
      </c>
      <c r="N19" s="247">
        <f t="shared" si="13"/>
        <v>0</v>
      </c>
      <c r="O19" s="247">
        <f t="shared" si="13"/>
        <v>0</v>
      </c>
      <c r="P19" s="247">
        <f t="shared" si="13"/>
        <v>0</v>
      </c>
      <c r="Q19" s="247">
        <f t="shared" si="13"/>
        <v>0</v>
      </c>
      <c r="R19" s="247">
        <f t="shared" si="13"/>
        <v>0</v>
      </c>
      <c r="S19" s="219">
        <f t="shared" si="1"/>
        <v>5000</v>
      </c>
    </row>
    <row r="20" spans="1:240" x14ac:dyDescent="0.3">
      <c r="A20" s="248" t="s">
        <v>241</v>
      </c>
      <c r="B20" s="172">
        <v>3721</v>
      </c>
      <c r="C20" s="173" t="str">
        <f>+'[2]Costo Investigación Electoral'!$H$37</f>
        <v>Pasajes terrestre taxis</v>
      </c>
      <c r="D20" s="220">
        <v>1</v>
      </c>
      <c r="E20" s="170">
        <f>+'[2]Costo Investigación Electoral'!$K$37</f>
        <v>5000</v>
      </c>
      <c r="F20" s="170">
        <f t="shared" si="11"/>
        <v>5000</v>
      </c>
      <c r="G20" s="247">
        <v>0</v>
      </c>
      <c r="H20" s="247">
        <f t="shared" si="12"/>
        <v>0</v>
      </c>
      <c r="I20" s="247">
        <f t="shared" si="12"/>
        <v>0</v>
      </c>
      <c r="J20" s="247">
        <f>+F20</f>
        <v>5000</v>
      </c>
      <c r="K20" s="247">
        <v>0</v>
      </c>
      <c r="L20" s="247">
        <f t="shared" si="13"/>
        <v>0</v>
      </c>
      <c r="M20" s="247">
        <f t="shared" si="13"/>
        <v>0</v>
      </c>
      <c r="N20" s="247">
        <f t="shared" si="13"/>
        <v>0</v>
      </c>
      <c r="O20" s="247">
        <f t="shared" si="13"/>
        <v>0</v>
      </c>
      <c r="P20" s="247">
        <f t="shared" si="13"/>
        <v>0</v>
      </c>
      <c r="Q20" s="247">
        <f t="shared" si="13"/>
        <v>0</v>
      </c>
      <c r="R20" s="247">
        <f t="shared" si="13"/>
        <v>0</v>
      </c>
      <c r="S20" s="219">
        <f t="shared" si="1"/>
        <v>5000</v>
      </c>
    </row>
    <row r="21" spans="1:240" x14ac:dyDescent="0.3">
      <c r="A21" s="248" t="s">
        <v>216</v>
      </c>
      <c r="B21" s="172">
        <v>3721</v>
      </c>
      <c r="C21" s="173" t="str">
        <f>+'[2]Costo Investigación Electoral'!$H$41</f>
        <v>Pasajes terrestre para 3 personas</v>
      </c>
      <c r="D21" s="220">
        <v>1</v>
      </c>
      <c r="E21" s="170">
        <f>+'[2]Costo Investigación Electoral'!$K$41</f>
        <v>5000</v>
      </c>
      <c r="F21" s="170">
        <f t="shared" si="11"/>
        <v>5000</v>
      </c>
      <c r="G21" s="247">
        <f>+F21/3</f>
        <v>1666.6666666666667</v>
      </c>
      <c r="H21" s="247">
        <v>0</v>
      </c>
      <c r="I21" s="247">
        <f t="shared" si="12"/>
        <v>0</v>
      </c>
      <c r="J21" s="247">
        <f>+G21</f>
        <v>1666.6666666666667</v>
      </c>
      <c r="K21" s="247">
        <f t="shared" ref="K21" si="14">J21</f>
        <v>1666.6666666666667</v>
      </c>
      <c r="L21" s="247">
        <v>0</v>
      </c>
      <c r="M21" s="247">
        <f t="shared" si="13"/>
        <v>0</v>
      </c>
      <c r="N21" s="247">
        <f t="shared" si="13"/>
        <v>0</v>
      </c>
      <c r="O21" s="247">
        <f t="shared" si="13"/>
        <v>0</v>
      </c>
      <c r="P21" s="247">
        <f t="shared" si="13"/>
        <v>0</v>
      </c>
      <c r="Q21" s="247">
        <f t="shared" si="13"/>
        <v>0</v>
      </c>
      <c r="R21" s="247">
        <f t="shared" si="13"/>
        <v>0</v>
      </c>
      <c r="S21" s="219">
        <f t="shared" si="1"/>
        <v>5000</v>
      </c>
    </row>
    <row r="22" spans="1:240" s="182" customFormat="1" ht="18.600000000000001" customHeight="1" thickBot="1" x14ac:dyDescent="0.35">
      <c r="A22" s="207"/>
      <c r="B22" s="193">
        <v>3751</v>
      </c>
      <c r="C22" s="221" t="s">
        <v>197</v>
      </c>
      <c r="D22" s="191"/>
      <c r="E22" s="191"/>
      <c r="F22" s="174">
        <f>SUM(F23:F28)</f>
        <v>83500</v>
      </c>
      <c r="G22" s="174">
        <f t="shared" ref="G22:R22" si="15">SUM(G23:G28)</f>
        <v>10833.333333333334</v>
      </c>
      <c r="H22" s="174">
        <f t="shared" si="15"/>
        <v>0</v>
      </c>
      <c r="I22" s="174">
        <f t="shared" si="15"/>
        <v>0</v>
      </c>
      <c r="J22" s="174">
        <f t="shared" si="15"/>
        <v>38833.333333333336</v>
      </c>
      <c r="K22" s="174">
        <f t="shared" si="15"/>
        <v>0</v>
      </c>
      <c r="L22" s="174">
        <f t="shared" si="15"/>
        <v>10833.333333333334</v>
      </c>
      <c r="M22" s="174">
        <f t="shared" si="15"/>
        <v>0</v>
      </c>
      <c r="N22" s="174">
        <f t="shared" si="15"/>
        <v>0</v>
      </c>
      <c r="O22" s="174">
        <f t="shared" si="15"/>
        <v>0</v>
      </c>
      <c r="P22" s="174">
        <f t="shared" si="15"/>
        <v>23000</v>
      </c>
      <c r="Q22" s="174">
        <f t="shared" si="15"/>
        <v>0</v>
      </c>
      <c r="R22" s="174">
        <f t="shared" si="15"/>
        <v>0</v>
      </c>
      <c r="S22" s="174">
        <f t="shared" si="1"/>
        <v>83500</v>
      </c>
      <c r="T22" s="184"/>
      <c r="U22" s="183"/>
      <c r="V22" s="183"/>
      <c r="W22" s="183"/>
      <c r="X22" s="183"/>
      <c r="Y22" s="183"/>
      <c r="Z22" s="183"/>
      <c r="AA22" s="183"/>
      <c r="AB22" s="183"/>
      <c r="AC22" s="183"/>
      <c r="AD22" s="183"/>
      <c r="AE22" s="183"/>
      <c r="AF22" s="183"/>
      <c r="AG22" s="183"/>
      <c r="AH22" s="183"/>
      <c r="AI22" s="183"/>
      <c r="AJ22" s="183"/>
      <c r="AK22" s="183"/>
      <c r="AL22" s="183"/>
      <c r="AM22" s="183"/>
      <c r="AN22" s="183"/>
      <c r="AO22" s="183"/>
      <c r="AP22" s="183"/>
      <c r="AQ22" s="183"/>
      <c r="AR22" s="183"/>
      <c r="AS22" s="183"/>
      <c r="AT22" s="183"/>
      <c r="AU22" s="183"/>
      <c r="AV22" s="183"/>
      <c r="AW22" s="183"/>
      <c r="AX22" s="183"/>
      <c r="AY22" s="183"/>
      <c r="AZ22" s="183"/>
      <c r="BA22" s="183"/>
      <c r="BB22" s="183"/>
      <c r="BC22" s="183"/>
      <c r="BD22" s="183"/>
      <c r="BE22" s="183"/>
      <c r="BF22" s="183"/>
      <c r="BG22" s="183"/>
      <c r="BH22" s="183"/>
      <c r="BI22" s="183"/>
      <c r="BJ22" s="183"/>
      <c r="BK22" s="183"/>
      <c r="BL22" s="183"/>
      <c r="BM22" s="183"/>
      <c r="BN22" s="183"/>
      <c r="BO22" s="183"/>
      <c r="BP22" s="183"/>
      <c r="BQ22" s="183"/>
      <c r="BR22" s="183"/>
      <c r="BS22" s="183"/>
      <c r="BT22" s="183"/>
      <c r="BU22" s="183"/>
      <c r="BV22" s="183"/>
      <c r="BW22" s="183"/>
      <c r="BX22" s="183"/>
      <c r="BY22" s="183"/>
      <c r="BZ22" s="183"/>
      <c r="CA22" s="183"/>
      <c r="CB22" s="183"/>
      <c r="CC22" s="183"/>
      <c r="CD22" s="183"/>
      <c r="CE22" s="183"/>
      <c r="CF22" s="183"/>
      <c r="CG22" s="183"/>
      <c r="CH22" s="183"/>
      <c r="CI22" s="183"/>
      <c r="CJ22" s="183"/>
      <c r="CK22" s="183"/>
      <c r="CL22" s="183"/>
      <c r="CM22" s="183"/>
      <c r="CN22" s="183"/>
      <c r="CO22" s="183"/>
      <c r="CP22" s="183"/>
      <c r="CQ22" s="183"/>
      <c r="CR22" s="183"/>
      <c r="CS22" s="183"/>
      <c r="CT22" s="183"/>
      <c r="CU22" s="183"/>
      <c r="CV22" s="183"/>
      <c r="CW22" s="183"/>
      <c r="CX22" s="183"/>
      <c r="CY22" s="183"/>
      <c r="CZ22" s="183"/>
      <c r="DA22" s="183"/>
      <c r="DB22" s="183"/>
      <c r="DC22" s="183"/>
      <c r="DD22" s="183"/>
      <c r="DE22" s="183"/>
      <c r="DF22" s="183"/>
      <c r="DG22" s="183"/>
      <c r="DH22" s="183"/>
      <c r="DI22" s="183"/>
      <c r="DJ22" s="183"/>
      <c r="DK22" s="183"/>
      <c r="DL22" s="183"/>
      <c r="DM22" s="183"/>
      <c r="DN22" s="183"/>
      <c r="DO22" s="183"/>
      <c r="DP22" s="183"/>
      <c r="DQ22" s="183"/>
      <c r="DR22" s="183"/>
      <c r="DS22" s="183"/>
      <c r="DT22" s="183"/>
      <c r="DU22" s="183"/>
      <c r="DV22" s="183"/>
      <c r="DW22" s="183"/>
      <c r="DX22" s="183"/>
      <c r="DY22" s="183"/>
      <c r="DZ22" s="183"/>
      <c r="EA22" s="183"/>
      <c r="EB22" s="183"/>
      <c r="EC22" s="183"/>
      <c r="ED22" s="183"/>
      <c r="EE22" s="183"/>
      <c r="EF22" s="183"/>
      <c r="EG22" s="183"/>
      <c r="EH22" s="183"/>
      <c r="EI22" s="183"/>
      <c r="EJ22" s="183"/>
      <c r="EK22" s="183"/>
      <c r="EL22" s="183"/>
      <c r="EM22" s="183"/>
      <c r="EN22" s="183"/>
      <c r="EO22" s="183"/>
      <c r="EP22" s="183"/>
      <c r="EQ22" s="183"/>
      <c r="ER22" s="183"/>
      <c r="ES22" s="183"/>
      <c r="ET22" s="183"/>
      <c r="EU22" s="183"/>
      <c r="EV22" s="183"/>
      <c r="EW22" s="183"/>
      <c r="EX22" s="183"/>
      <c r="EY22" s="183"/>
      <c r="EZ22" s="183"/>
      <c r="FA22" s="183"/>
      <c r="FB22" s="183"/>
      <c r="FC22" s="183"/>
      <c r="FD22" s="183"/>
      <c r="FE22" s="183"/>
      <c r="FF22" s="183"/>
      <c r="FG22" s="183"/>
      <c r="FH22" s="183"/>
      <c r="FI22" s="183"/>
      <c r="FJ22" s="183"/>
      <c r="FK22" s="183"/>
      <c r="FL22" s="183"/>
      <c r="FM22" s="183"/>
      <c r="FN22" s="183"/>
      <c r="FO22" s="183"/>
      <c r="FP22" s="183"/>
      <c r="FQ22" s="183"/>
      <c r="FR22" s="183"/>
      <c r="FS22" s="183"/>
      <c r="FT22" s="183"/>
      <c r="FU22" s="183"/>
      <c r="FV22" s="183"/>
      <c r="FW22" s="183"/>
      <c r="FX22" s="183"/>
      <c r="FY22" s="183"/>
      <c r="FZ22" s="183"/>
      <c r="GA22" s="183"/>
      <c r="GB22" s="183"/>
      <c r="GC22" s="183"/>
      <c r="GD22" s="183"/>
      <c r="GE22" s="183"/>
      <c r="GF22" s="183"/>
      <c r="GG22" s="183"/>
      <c r="GH22" s="183"/>
      <c r="GI22" s="183"/>
      <c r="GJ22" s="183"/>
      <c r="GK22" s="183"/>
      <c r="GL22" s="183"/>
      <c r="GM22" s="183"/>
      <c r="GN22" s="183"/>
      <c r="GO22" s="183"/>
      <c r="GP22" s="183"/>
      <c r="GQ22" s="183"/>
      <c r="GR22" s="183"/>
      <c r="GS22" s="183"/>
      <c r="GT22" s="183"/>
      <c r="GU22" s="183"/>
      <c r="GV22" s="183"/>
      <c r="GW22" s="183"/>
      <c r="GX22" s="183"/>
      <c r="GY22" s="183"/>
      <c r="GZ22" s="183"/>
      <c r="HA22" s="183"/>
      <c r="HB22" s="183"/>
      <c r="HC22" s="183"/>
      <c r="HD22" s="183"/>
      <c r="HE22" s="183"/>
      <c r="HF22" s="183"/>
      <c r="HG22" s="183"/>
      <c r="HH22" s="183"/>
      <c r="HI22" s="183"/>
      <c r="HJ22" s="183"/>
      <c r="HK22" s="183"/>
      <c r="HL22" s="183"/>
      <c r="HM22" s="183"/>
      <c r="HN22" s="183"/>
      <c r="HO22" s="183"/>
      <c r="HP22" s="183"/>
      <c r="HQ22" s="183"/>
      <c r="HR22" s="183"/>
      <c r="HS22" s="183"/>
      <c r="HT22" s="183"/>
      <c r="HU22" s="183"/>
      <c r="HV22" s="183"/>
      <c r="HW22" s="183"/>
      <c r="HX22" s="183"/>
      <c r="HY22" s="183"/>
      <c r="HZ22" s="183"/>
      <c r="IA22" s="183"/>
      <c r="IB22" s="183"/>
      <c r="IC22" s="183"/>
      <c r="ID22" s="183"/>
      <c r="IE22" s="183"/>
      <c r="IF22" s="183"/>
    </row>
    <row r="23" spans="1:240" x14ac:dyDescent="0.3">
      <c r="A23" s="248" t="s">
        <v>221</v>
      </c>
      <c r="B23" s="172">
        <v>3751</v>
      </c>
      <c r="C23" s="173" t="str">
        <f>+'[2]Costo Investigación Electoral'!$H$30</f>
        <v>Viáticos</v>
      </c>
      <c r="D23" s="220">
        <v>1</v>
      </c>
      <c r="E23" s="170">
        <f>+'[2]Costo Investigación Electoral'!$K$30</f>
        <v>8000</v>
      </c>
      <c r="F23" s="170">
        <f t="shared" ref="F23:F28" si="16">D23*E23</f>
        <v>8000</v>
      </c>
      <c r="G23" s="247">
        <v>0</v>
      </c>
      <c r="H23" s="247">
        <f t="shared" ref="H23:Q28" si="17">G23</f>
        <v>0</v>
      </c>
      <c r="I23" s="247">
        <f t="shared" si="17"/>
        <v>0</v>
      </c>
      <c r="J23" s="247">
        <f t="shared" si="17"/>
        <v>0</v>
      </c>
      <c r="K23" s="247">
        <f t="shared" si="17"/>
        <v>0</v>
      </c>
      <c r="L23" s="247">
        <f t="shared" si="17"/>
        <v>0</v>
      </c>
      <c r="M23" s="247">
        <f t="shared" si="17"/>
        <v>0</v>
      </c>
      <c r="N23" s="247">
        <f t="shared" si="17"/>
        <v>0</v>
      </c>
      <c r="O23" s="247">
        <f t="shared" si="17"/>
        <v>0</v>
      </c>
      <c r="P23" s="247">
        <f>+F23</f>
        <v>8000</v>
      </c>
      <c r="Q23" s="247">
        <v>0</v>
      </c>
      <c r="R23" s="247">
        <f t="shared" ref="R23:R28" si="18">Q23</f>
        <v>0</v>
      </c>
      <c r="S23" s="219">
        <f t="shared" si="1"/>
        <v>8000</v>
      </c>
    </row>
    <row r="24" spans="1:240" x14ac:dyDescent="0.3">
      <c r="A24" s="248" t="s">
        <v>221</v>
      </c>
      <c r="B24" s="172">
        <v>3751</v>
      </c>
      <c r="C24" s="173" t="str">
        <f>+'[2]Costo Investigación Electoral'!$H$32</f>
        <v>Hospedaje  para 2 personas</v>
      </c>
      <c r="D24" s="220">
        <v>1</v>
      </c>
      <c r="E24" s="170">
        <f>+'[2]Costo Investigación Electoral'!$K$32</f>
        <v>15000</v>
      </c>
      <c r="F24" s="170">
        <f t="shared" si="16"/>
        <v>15000</v>
      </c>
      <c r="G24" s="247">
        <v>0</v>
      </c>
      <c r="H24" s="247">
        <f t="shared" si="17"/>
        <v>0</v>
      </c>
      <c r="I24" s="247">
        <f t="shared" si="17"/>
        <v>0</v>
      </c>
      <c r="J24" s="247">
        <f t="shared" si="17"/>
        <v>0</v>
      </c>
      <c r="K24" s="247">
        <f t="shared" si="17"/>
        <v>0</v>
      </c>
      <c r="L24" s="247">
        <f t="shared" si="17"/>
        <v>0</v>
      </c>
      <c r="M24" s="247">
        <f t="shared" si="17"/>
        <v>0</v>
      </c>
      <c r="N24" s="247">
        <f t="shared" si="17"/>
        <v>0</v>
      </c>
      <c r="O24" s="247">
        <f t="shared" si="17"/>
        <v>0</v>
      </c>
      <c r="P24" s="247">
        <f>+F24</f>
        <v>15000</v>
      </c>
      <c r="Q24" s="247">
        <v>0</v>
      </c>
      <c r="R24" s="247">
        <f t="shared" si="18"/>
        <v>0</v>
      </c>
      <c r="S24" s="219">
        <f t="shared" si="1"/>
        <v>15000</v>
      </c>
    </row>
    <row r="25" spans="1:240" x14ac:dyDescent="0.3">
      <c r="A25" s="248" t="s">
        <v>241</v>
      </c>
      <c r="B25" s="172">
        <v>3751</v>
      </c>
      <c r="C25" s="173" t="str">
        <f>+'[2]Costo Investigación Electoral'!$H$36</f>
        <v xml:space="preserve">Hospedaje  </v>
      </c>
      <c r="D25" s="220">
        <v>1</v>
      </c>
      <c r="E25" s="170">
        <f>+'[2]Costo Investigación Electoral'!$K$36</f>
        <v>20000</v>
      </c>
      <c r="F25" s="170">
        <f t="shared" si="16"/>
        <v>20000</v>
      </c>
      <c r="G25" s="247">
        <v>0</v>
      </c>
      <c r="H25" s="247">
        <f t="shared" si="17"/>
        <v>0</v>
      </c>
      <c r="I25" s="247">
        <f t="shared" si="17"/>
        <v>0</v>
      </c>
      <c r="J25" s="247">
        <f>+F25</f>
        <v>20000</v>
      </c>
      <c r="K25" s="247">
        <v>0</v>
      </c>
      <c r="L25" s="247">
        <f t="shared" si="17"/>
        <v>0</v>
      </c>
      <c r="M25" s="247">
        <f t="shared" si="17"/>
        <v>0</v>
      </c>
      <c r="N25" s="247">
        <f t="shared" si="17"/>
        <v>0</v>
      </c>
      <c r="O25" s="247">
        <f t="shared" si="17"/>
        <v>0</v>
      </c>
      <c r="P25" s="247">
        <f t="shared" si="17"/>
        <v>0</v>
      </c>
      <c r="Q25" s="247">
        <f t="shared" si="17"/>
        <v>0</v>
      </c>
      <c r="R25" s="247">
        <f t="shared" si="18"/>
        <v>0</v>
      </c>
      <c r="S25" s="219">
        <f t="shared" si="1"/>
        <v>20000</v>
      </c>
    </row>
    <row r="26" spans="1:240" x14ac:dyDescent="0.3">
      <c r="A26" s="248" t="s">
        <v>241</v>
      </c>
      <c r="B26" s="172">
        <v>3751</v>
      </c>
      <c r="C26" s="173" t="str">
        <f>+'[2]Costo Investigación Electoral'!$H$38</f>
        <v>Alimentos</v>
      </c>
      <c r="D26" s="220">
        <v>1</v>
      </c>
      <c r="E26" s="170">
        <f>+'[2]Costo Investigación Electoral'!$K$38</f>
        <v>8000</v>
      </c>
      <c r="F26" s="170">
        <f>+'[2]Costo Investigación Electoral'!$K$38</f>
        <v>8000</v>
      </c>
      <c r="G26" s="247">
        <v>0</v>
      </c>
      <c r="H26" s="247">
        <f t="shared" si="17"/>
        <v>0</v>
      </c>
      <c r="I26" s="247">
        <f t="shared" si="17"/>
        <v>0</v>
      </c>
      <c r="J26" s="247">
        <f>+F26</f>
        <v>8000</v>
      </c>
      <c r="K26" s="247">
        <v>0</v>
      </c>
      <c r="L26" s="247">
        <f t="shared" si="17"/>
        <v>0</v>
      </c>
      <c r="M26" s="247">
        <f t="shared" si="17"/>
        <v>0</v>
      </c>
      <c r="N26" s="247">
        <f t="shared" si="17"/>
        <v>0</v>
      </c>
      <c r="O26" s="247">
        <f t="shared" si="17"/>
        <v>0</v>
      </c>
      <c r="P26" s="247">
        <f t="shared" si="17"/>
        <v>0</v>
      </c>
      <c r="Q26" s="247">
        <f t="shared" si="17"/>
        <v>0</v>
      </c>
      <c r="R26" s="247">
        <f t="shared" si="18"/>
        <v>0</v>
      </c>
      <c r="S26" s="219">
        <f t="shared" si="1"/>
        <v>8000</v>
      </c>
    </row>
    <row r="27" spans="1:240" x14ac:dyDescent="0.3">
      <c r="A27" s="248" t="s">
        <v>216</v>
      </c>
      <c r="B27" s="172">
        <v>3751</v>
      </c>
      <c r="C27" s="173" t="str">
        <f>+'[2]Costo Investigación Electoral'!$H$40</f>
        <v>Hospedaje  para 3 personas</v>
      </c>
      <c r="D27" s="220">
        <v>1</v>
      </c>
      <c r="E27" s="170">
        <f>+'[2]Costo Investigación Electoral'!$K$40</f>
        <v>25000</v>
      </c>
      <c r="F27" s="170">
        <f t="shared" ref="F27" si="19">D27*E27</f>
        <v>25000</v>
      </c>
      <c r="G27" s="247">
        <f>+F27/3</f>
        <v>8333.3333333333339</v>
      </c>
      <c r="H27" s="247">
        <v>0</v>
      </c>
      <c r="I27" s="247">
        <f t="shared" si="17"/>
        <v>0</v>
      </c>
      <c r="J27" s="247">
        <f>+G27</f>
        <v>8333.3333333333339</v>
      </c>
      <c r="K27" s="247">
        <v>0</v>
      </c>
      <c r="L27" s="247">
        <f>+J27</f>
        <v>8333.3333333333339</v>
      </c>
      <c r="M27" s="247">
        <v>0</v>
      </c>
      <c r="N27" s="247">
        <f t="shared" si="17"/>
        <v>0</v>
      </c>
      <c r="O27" s="247">
        <f t="shared" si="17"/>
        <v>0</v>
      </c>
      <c r="P27" s="247">
        <f t="shared" si="17"/>
        <v>0</v>
      </c>
      <c r="Q27" s="247">
        <f t="shared" si="17"/>
        <v>0</v>
      </c>
      <c r="R27" s="247">
        <f t="shared" si="18"/>
        <v>0</v>
      </c>
      <c r="S27" s="219">
        <f t="shared" si="1"/>
        <v>25000</v>
      </c>
    </row>
    <row r="28" spans="1:240" x14ac:dyDescent="0.3">
      <c r="A28" s="248" t="s">
        <v>216</v>
      </c>
      <c r="B28" s="172">
        <v>3751</v>
      </c>
      <c r="C28" s="173" t="str">
        <f>+'[2]Costo Investigación Electoral'!$H$42</f>
        <v>Alimentos  para 3 personas</v>
      </c>
      <c r="D28" s="220">
        <v>1</v>
      </c>
      <c r="E28" s="170">
        <f>+'[2]Costo Investigación Electoral'!$K$42</f>
        <v>7500</v>
      </c>
      <c r="F28" s="170">
        <f t="shared" si="16"/>
        <v>7500</v>
      </c>
      <c r="G28" s="247">
        <f>+F28/3</f>
        <v>2500</v>
      </c>
      <c r="H28" s="247">
        <v>0</v>
      </c>
      <c r="I28" s="247">
        <f t="shared" si="17"/>
        <v>0</v>
      </c>
      <c r="J28" s="247">
        <f>+G28</f>
        <v>2500</v>
      </c>
      <c r="K28" s="247">
        <v>0</v>
      </c>
      <c r="L28" s="247">
        <f>+J28</f>
        <v>2500</v>
      </c>
      <c r="M28" s="247">
        <v>0</v>
      </c>
      <c r="N28" s="247">
        <f t="shared" si="17"/>
        <v>0</v>
      </c>
      <c r="O28" s="247">
        <f t="shared" si="17"/>
        <v>0</v>
      </c>
      <c r="P28" s="247">
        <f t="shared" si="17"/>
        <v>0</v>
      </c>
      <c r="Q28" s="247">
        <f t="shared" si="17"/>
        <v>0</v>
      </c>
      <c r="R28" s="247">
        <f t="shared" si="18"/>
        <v>0</v>
      </c>
      <c r="S28" s="219">
        <f t="shared" si="1"/>
        <v>7500</v>
      </c>
    </row>
    <row r="29" spans="1:240" s="182" customFormat="1" ht="21" customHeight="1" thickBot="1" x14ac:dyDescent="0.35">
      <c r="A29" s="207"/>
      <c r="B29" s="193">
        <v>3831</v>
      </c>
      <c r="C29" s="221" t="s">
        <v>195</v>
      </c>
      <c r="D29" s="191"/>
      <c r="E29" s="191"/>
      <c r="F29" s="174">
        <f>SUM(F30:F35)</f>
        <v>51000</v>
      </c>
      <c r="G29" s="174">
        <f t="shared" ref="G29:R29" si="20">SUM(G30:G35)</f>
        <v>0</v>
      </c>
      <c r="H29" s="174">
        <f t="shared" si="20"/>
        <v>0</v>
      </c>
      <c r="I29" s="174">
        <f t="shared" si="20"/>
        <v>36000</v>
      </c>
      <c r="J29" s="174">
        <f t="shared" si="20"/>
        <v>15000</v>
      </c>
      <c r="K29" s="174">
        <f t="shared" si="20"/>
        <v>0</v>
      </c>
      <c r="L29" s="174">
        <f t="shared" si="20"/>
        <v>0</v>
      </c>
      <c r="M29" s="174">
        <f t="shared" si="20"/>
        <v>0</v>
      </c>
      <c r="N29" s="174">
        <f t="shared" si="20"/>
        <v>0</v>
      </c>
      <c r="O29" s="174">
        <f t="shared" si="20"/>
        <v>0</v>
      </c>
      <c r="P29" s="174">
        <f t="shared" si="20"/>
        <v>0</v>
      </c>
      <c r="Q29" s="174">
        <f t="shared" si="20"/>
        <v>0</v>
      </c>
      <c r="R29" s="174">
        <f t="shared" si="20"/>
        <v>0</v>
      </c>
      <c r="S29" s="174">
        <f t="shared" si="1"/>
        <v>51000</v>
      </c>
      <c r="T29" s="184"/>
      <c r="U29" s="183"/>
      <c r="V29" s="183"/>
      <c r="W29" s="183"/>
      <c r="X29" s="183"/>
      <c r="Y29" s="183"/>
      <c r="Z29" s="183"/>
      <c r="AA29" s="183"/>
      <c r="AB29" s="183"/>
      <c r="AC29" s="183"/>
      <c r="AD29" s="183"/>
      <c r="AE29" s="183"/>
      <c r="AF29" s="183"/>
      <c r="AG29" s="183"/>
      <c r="AH29" s="183"/>
      <c r="AI29" s="183"/>
      <c r="AJ29" s="183"/>
      <c r="AK29" s="183"/>
      <c r="AL29" s="183"/>
      <c r="AM29" s="183"/>
      <c r="AN29" s="183"/>
      <c r="AO29" s="183"/>
      <c r="AP29" s="183"/>
      <c r="AQ29" s="183"/>
      <c r="AR29" s="183"/>
      <c r="AS29" s="183"/>
      <c r="AT29" s="183"/>
      <c r="AU29" s="183"/>
      <c r="AV29" s="183"/>
      <c r="AW29" s="183"/>
      <c r="AX29" s="183"/>
      <c r="AY29" s="183"/>
      <c r="AZ29" s="183"/>
      <c r="BA29" s="183"/>
      <c r="BB29" s="183"/>
      <c r="BC29" s="183"/>
      <c r="BD29" s="183"/>
      <c r="BE29" s="183"/>
      <c r="BF29" s="183"/>
      <c r="BG29" s="183"/>
      <c r="BH29" s="183"/>
      <c r="BI29" s="183"/>
      <c r="BJ29" s="183"/>
      <c r="BK29" s="183"/>
      <c r="BL29" s="183"/>
      <c r="BM29" s="183"/>
      <c r="BN29" s="183"/>
      <c r="BO29" s="183"/>
      <c r="BP29" s="183"/>
      <c r="BQ29" s="183"/>
      <c r="BR29" s="183"/>
      <c r="BS29" s="183"/>
      <c r="BT29" s="183"/>
      <c r="BU29" s="183"/>
      <c r="BV29" s="183"/>
      <c r="BW29" s="183"/>
      <c r="BX29" s="183"/>
      <c r="BY29" s="183"/>
      <c r="BZ29" s="183"/>
      <c r="CA29" s="183"/>
      <c r="CB29" s="183"/>
      <c r="CC29" s="183"/>
      <c r="CD29" s="183"/>
      <c r="CE29" s="183"/>
      <c r="CF29" s="183"/>
      <c r="CG29" s="183"/>
      <c r="CH29" s="183"/>
      <c r="CI29" s="183"/>
      <c r="CJ29" s="183"/>
      <c r="CK29" s="183"/>
      <c r="CL29" s="183"/>
      <c r="CM29" s="183"/>
      <c r="CN29" s="183"/>
      <c r="CO29" s="183"/>
      <c r="CP29" s="183"/>
      <c r="CQ29" s="183"/>
      <c r="CR29" s="183"/>
      <c r="CS29" s="183"/>
      <c r="CT29" s="183"/>
      <c r="CU29" s="183"/>
      <c r="CV29" s="183"/>
      <c r="CW29" s="183"/>
      <c r="CX29" s="183"/>
      <c r="CY29" s="183"/>
      <c r="CZ29" s="183"/>
      <c r="DA29" s="183"/>
      <c r="DB29" s="183"/>
      <c r="DC29" s="183"/>
      <c r="DD29" s="183"/>
      <c r="DE29" s="183"/>
      <c r="DF29" s="183"/>
      <c r="DG29" s="183"/>
      <c r="DH29" s="183"/>
      <c r="DI29" s="183"/>
      <c r="DJ29" s="183"/>
      <c r="DK29" s="183"/>
      <c r="DL29" s="183"/>
      <c r="DM29" s="183"/>
      <c r="DN29" s="183"/>
      <c r="DO29" s="183"/>
      <c r="DP29" s="183"/>
      <c r="DQ29" s="183"/>
      <c r="DR29" s="183"/>
      <c r="DS29" s="183"/>
      <c r="DT29" s="183"/>
      <c r="DU29" s="183"/>
      <c r="DV29" s="183"/>
      <c r="DW29" s="183"/>
      <c r="DX29" s="183"/>
      <c r="DY29" s="183"/>
      <c r="DZ29" s="183"/>
      <c r="EA29" s="183"/>
      <c r="EB29" s="183"/>
      <c r="EC29" s="183"/>
      <c r="ED29" s="183"/>
      <c r="EE29" s="183"/>
      <c r="EF29" s="183"/>
      <c r="EG29" s="183"/>
      <c r="EH29" s="183"/>
      <c r="EI29" s="183"/>
      <c r="EJ29" s="183"/>
      <c r="EK29" s="183"/>
      <c r="EL29" s="183"/>
      <c r="EM29" s="183"/>
      <c r="EN29" s="183"/>
      <c r="EO29" s="183"/>
      <c r="EP29" s="183"/>
      <c r="EQ29" s="183"/>
      <c r="ER29" s="183"/>
      <c r="ES29" s="183"/>
      <c r="ET29" s="183"/>
      <c r="EU29" s="183"/>
      <c r="EV29" s="183"/>
      <c r="EW29" s="183"/>
      <c r="EX29" s="183"/>
      <c r="EY29" s="183"/>
      <c r="EZ29" s="183"/>
      <c r="FA29" s="183"/>
      <c r="FB29" s="183"/>
      <c r="FC29" s="183"/>
      <c r="FD29" s="183"/>
      <c r="FE29" s="183"/>
      <c r="FF29" s="183"/>
      <c r="FG29" s="183"/>
      <c r="FH29" s="183"/>
      <c r="FI29" s="183"/>
      <c r="FJ29" s="183"/>
      <c r="FK29" s="183"/>
      <c r="FL29" s="183"/>
      <c r="FM29" s="183"/>
      <c r="FN29" s="183"/>
      <c r="FO29" s="183"/>
      <c r="FP29" s="183"/>
      <c r="FQ29" s="183"/>
      <c r="FR29" s="183"/>
      <c r="FS29" s="183"/>
      <c r="FT29" s="183"/>
      <c r="FU29" s="183"/>
      <c r="FV29" s="183"/>
      <c r="FW29" s="183"/>
      <c r="FX29" s="183"/>
      <c r="FY29" s="183"/>
      <c r="FZ29" s="183"/>
      <c r="GA29" s="183"/>
      <c r="GB29" s="183"/>
      <c r="GC29" s="183"/>
      <c r="GD29" s="183"/>
      <c r="GE29" s="183"/>
      <c r="GF29" s="183"/>
      <c r="GG29" s="183"/>
      <c r="GH29" s="183"/>
      <c r="GI29" s="183"/>
      <c r="GJ29" s="183"/>
      <c r="GK29" s="183"/>
      <c r="GL29" s="183"/>
      <c r="GM29" s="183"/>
      <c r="GN29" s="183"/>
      <c r="GO29" s="183"/>
      <c r="GP29" s="183"/>
      <c r="GQ29" s="183"/>
      <c r="GR29" s="183"/>
      <c r="GS29" s="183"/>
      <c r="GT29" s="183"/>
      <c r="GU29" s="183"/>
      <c r="GV29" s="183"/>
      <c r="GW29" s="183"/>
      <c r="GX29" s="183"/>
      <c r="GY29" s="183"/>
      <c r="GZ29" s="183"/>
      <c r="HA29" s="183"/>
      <c r="HB29" s="183"/>
      <c r="HC29" s="183"/>
      <c r="HD29" s="183"/>
      <c r="HE29" s="183"/>
      <c r="HF29" s="183"/>
      <c r="HG29" s="183"/>
      <c r="HH29" s="183"/>
      <c r="HI29" s="183"/>
      <c r="HJ29" s="183"/>
      <c r="HK29" s="183"/>
      <c r="HL29" s="183"/>
      <c r="HM29" s="183"/>
      <c r="HN29" s="183"/>
      <c r="HO29" s="183"/>
      <c r="HP29" s="183"/>
      <c r="HQ29" s="183"/>
      <c r="HR29" s="183"/>
      <c r="HS29" s="183"/>
      <c r="HT29" s="183"/>
      <c r="HU29" s="183"/>
      <c r="HV29" s="183"/>
      <c r="HW29" s="183"/>
      <c r="HX29" s="183"/>
      <c r="HY29" s="183"/>
      <c r="HZ29" s="183"/>
      <c r="IA29" s="183"/>
      <c r="IB29" s="183"/>
      <c r="IC29" s="183"/>
      <c r="ID29" s="183"/>
      <c r="IE29" s="183"/>
      <c r="IF29" s="183"/>
    </row>
    <row r="30" spans="1:240" x14ac:dyDescent="0.3">
      <c r="A30" s="224" t="s">
        <v>222</v>
      </c>
      <c r="B30" s="172">
        <v>3831</v>
      </c>
      <c r="C30" s="173" t="str">
        <f>+'[2]Costo Investigación Electoral'!$H$18</f>
        <v>Honorarios</v>
      </c>
      <c r="D30" s="220">
        <v>1</v>
      </c>
      <c r="E30" s="170">
        <f>+'[2]Costo Investigación Electoral'!$K$18</f>
        <v>10000</v>
      </c>
      <c r="F30" s="170">
        <f t="shared" ref="F30:F35" si="21">D30*E30</f>
        <v>10000</v>
      </c>
      <c r="G30" s="247">
        <v>0</v>
      </c>
      <c r="H30" s="247">
        <v>0</v>
      </c>
      <c r="I30" s="247">
        <f>+F30</f>
        <v>10000</v>
      </c>
      <c r="J30" s="247">
        <v>0</v>
      </c>
      <c r="K30" s="247">
        <f t="shared" ref="K30:R35" si="22">J30</f>
        <v>0</v>
      </c>
      <c r="L30" s="247">
        <f t="shared" si="22"/>
        <v>0</v>
      </c>
      <c r="M30" s="247">
        <f t="shared" si="22"/>
        <v>0</v>
      </c>
      <c r="N30" s="247">
        <f t="shared" si="22"/>
        <v>0</v>
      </c>
      <c r="O30" s="247">
        <f t="shared" si="22"/>
        <v>0</v>
      </c>
      <c r="P30" s="247">
        <f t="shared" si="22"/>
        <v>0</v>
      </c>
      <c r="Q30" s="247">
        <f t="shared" si="22"/>
        <v>0</v>
      </c>
      <c r="R30" s="247">
        <f t="shared" si="22"/>
        <v>0</v>
      </c>
      <c r="S30" s="219">
        <f t="shared" si="1"/>
        <v>10000</v>
      </c>
    </row>
    <row r="31" spans="1:240" x14ac:dyDescent="0.3">
      <c r="A31" s="224" t="s">
        <v>222</v>
      </c>
      <c r="B31" s="172">
        <v>3831</v>
      </c>
      <c r="C31" s="173" t="str">
        <f>+'[2]Costo Investigación Electoral'!$H$19</f>
        <v>Vuelo nacional redondo para 2 personas</v>
      </c>
      <c r="D31" s="220">
        <v>1</v>
      </c>
      <c r="E31" s="170">
        <f>+'[2]Costo Investigación Electoral'!$K$19</f>
        <v>14000</v>
      </c>
      <c r="F31" s="170">
        <f t="shared" si="21"/>
        <v>14000</v>
      </c>
      <c r="G31" s="247">
        <v>0</v>
      </c>
      <c r="H31" s="247">
        <f t="shared" ref="H31:I35" si="23">G31</f>
        <v>0</v>
      </c>
      <c r="I31" s="247">
        <f>+F31</f>
        <v>14000</v>
      </c>
      <c r="J31" s="247">
        <v>0</v>
      </c>
      <c r="K31" s="247">
        <f t="shared" si="22"/>
        <v>0</v>
      </c>
      <c r="L31" s="247">
        <f t="shared" si="22"/>
        <v>0</v>
      </c>
      <c r="M31" s="247">
        <f t="shared" si="22"/>
        <v>0</v>
      </c>
      <c r="N31" s="247">
        <f t="shared" si="22"/>
        <v>0</v>
      </c>
      <c r="O31" s="247">
        <v>0</v>
      </c>
      <c r="P31" s="247">
        <v>0</v>
      </c>
      <c r="Q31" s="247">
        <f t="shared" si="22"/>
        <v>0</v>
      </c>
      <c r="R31" s="247">
        <f t="shared" si="22"/>
        <v>0</v>
      </c>
      <c r="S31" s="219">
        <f t="shared" si="1"/>
        <v>14000</v>
      </c>
    </row>
    <row r="32" spans="1:240" x14ac:dyDescent="0.3">
      <c r="A32" s="224" t="s">
        <v>222</v>
      </c>
      <c r="B32" s="172">
        <v>3831</v>
      </c>
      <c r="C32" s="173" t="str">
        <f>+'[2]Costo Investigación Electoral'!$H$20</f>
        <v>Hospedaje  para 2 personas</v>
      </c>
      <c r="D32" s="220">
        <v>1</v>
      </c>
      <c r="E32" s="170">
        <f>+'[2]Costo Investigación Electoral'!$K$20</f>
        <v>8000</v>
      </c>
      <c r="F32" s="170">
        <f t="shared" si="21"/>
        <v>8000</v>
      </c>
      <c r="G32" s="247">
        <v>0</v>
      </c>
      <c r="H32" s="247">
        <f t="shared" si="23"/>
        <v>0</v>
      </c>
      <c r="I32" s="247">
        <f>+E32</f>
        <v>8000</v>
      </c>
      <c r="J32" s="247">
        <v>0</v>
      </c>
      <c r="K32" s="247">
        <f t="shared" si="22"/>
        <v>0</v>
      </c>
      <c r="L32" s="247">
        <f t="shared" si="22"/>
        <v>0</v>
      </c>
      <c r="M32" s="247">
        <f t="shared" si="22"/>
        <v>0</v>
      </c>
      <c r="N32" s="247">
        <f t="shared" si="22"/>
        <v>0</v>
      </c>
      <c r="O32" s="247">
        <f t="shared" si="22"/>
        <v>0</v>
      </c>
      <c r="P32" s="247">
        <f t="shared" si="22"/>
        <v>0</v>
      </c>
      <c r="Q32" s="247">
        <v>0</v>
      </c>
      <c r="R32" s="247">
        <v>0</v>
      </c>
      <c r="S32" s="219">
        <f t="shared" si="1"/>
        <v>8000</v>
      </c>
    </row>
    <row r="33" spans="1:240" x14ac:dyDescent="0.3">
      <c r="A33" s="224" t="s">
        <v>222</v>
      </c>
      <c r="B33" s="172">
        <v>3831</v>
      </c>
      <c r="C33" s="173" t="str">
        <f>+'[2]Costo Investigación Electoral'!$H$21</f>
        <v>Alimentos  para 2 personas</v>
      </c>
      <c r="D33" s="220">
        <v>1</v>
      </c>
      <c r="E33" s="170">
        <f>+'[2]Costo Investigación Electoral'!$K$21</f>
        <v>4000</v>
      </c>
      <c r="F33" s="170">
        <f t="shared" si="21"/>
        <v>4000</v>
      </c>
      <c r="G33" s="247">
        <v>0</v>
      </c>
      <c r="H33" s="247">
        <f t="shared" si="23"/>
        <v>0</v>
      </c>
      <c r="I33" s="247">
        <f>+F33</f>
        <v>4000</v>
      </c>
      <c r="J33" s="247">
        <v>0</v>
      </c>
      <c r="K33" s="247">
        <f t="shared" si="22"/>
        <v>0</v>
      </c>
      <c r="L33" s="247">
        <f t="shared" si="22"/>
        <v>0</v>
      </c>
      <c r="M33" s="247">
        <f t="shared" si="22"/>
        <v>0</v>
      </c>
      <c r="N33" s="247">
        <f t="shared" si="22"/>
        <v>0</v>
      </c>
      <c r="O33" s="247">
        <f t="shared" si="22"/>
        <v>0</v>
      </c>
      <c r="P33" s="247">
        <f t="shared" si="22"/>
        <v>0</v>
      </c>
      <c r="Q33" s="247">
        <v>0</v>
      </c>
      <c r="R33" s="247">
        <v>0</v>
      </c>
      <c r="S33" s="219">
        <f t="shared" si="1"/>
        <v>4000</v>
      </c>
    </row>
    <row r="34" spans="1:240" x14ac:dyDescent="0.3">
      <c r="A34" s="224" t="s">
        <v>222</v>
      </c>
      <c r="B34" s="172">
        <v>3831</v>
      </c>
      <c r="C34" s="173" t="str">
        <f>+'[2]Costo Investigación Electoral'!$H$22</f>
        <v>Servicio de cafetería para 100 personas para evento.</v>
      </c>
      <c r="D34" s="220">
        <v>1</v>
      </c>
      <c r="E34" s="170">
        <f>+'[2]Costo Investigación Electoral'!$K$22</f>
        <v>10000</v>
      </c>
      <c r="F34" s="170">
        <f t="shared" si="21"/>
        <v>10000</v>
      </c>
      <c r="G34" s="247">
        <v>0</v>
      </c>
      <c r="H34" s="247">
        <f t="shared" si="23"/>
        <v>0</v>
      </c>
      <c r="I34" s="247">
        <f t="shared" si="23"/>
        <v>0</v>
      </c>
      <c r="J34" s="247">
        <f>+F34</f>
        <v>10000</v>
      </c>
      <c r="K34" s="247">
        <v>0</v>
      </c>
      <c r="L34" s="247">
        <f t="shared" si="22"/>
        <v>0</v>
      </c>
      <c r="M34" s="247">
        <f t="shared" si="22"/>
        <v>0</v>
      </c>
      <c r="N34" s="247">
        <f t="shared" si="22"/>
        <v>0</v>
      </c>
      <c r="O34" s="247">
        <f t="shared" si="22"/>
        <v>0</v>
      </c>
      <c r="P34" s="247">
        <v>0</v>
      </c>
      <c r="Q34" s="247">
        <v>0</v>
      </c>
      <c r="R34" s="247">
        <f t="shared" ref="R34" si="24">Q34</f>
        <v>0</v>
      </c>
      <c r="S34" s="219">
        <f t="shared" si="1"/>
        <v>10000</v>
      </c>
    </row>
    <row r="35" spans="1:240" x14ac:dyDescent="0.3">
      <c r="A35" s="224" t="s">
        <v>222</v>
      </c>
      <c r="B35" s="172">
        <v>3831</v>
      </c>
      <c r="C35" s="173" t="str">
        <f>+'[2]Costo Investigación Electoral'!$H$23</f>
        <v xml:space="preserve">Obsequio para ponentes. </v>
      </c>
      <c r="D35" s="220">
        <v>1</v>
      </c>
      <c r="E35" s="170">
        <f>+'[2]Costo Investigación Electoral'!$K$23</f>
        <v>5000</v>
      </c>
      <c r="F35" s="170">
        <f t="shared" si="21"/>
        <v>5000</v>
      </c>
      <c r="G35" s="247">
        <v>0</v>
      </c>
      <c r="H35" s="247">
        <f t="shared" si="23"/>
        <v>0</v>
      </c>
      <c r="I35" s="247">
        <f t="shared" si="23"/>
        <v>0</v>
      </c>
      <c r="J35" s="247">
        <f>+F35</f>
        <v>5000</v>
      </c>
      <c r="K35" s="247">
        <v>0</v>
      </c>
      <c r="L35" s="247">
        <f t="shared" si="22"/>
        <v>0</v>
      </c>
      <c r="M35" s="247">
        <f t="shared" si="22"/>
        <v>0</v>
      </c>
      <c r="N35" s="247">
        <f t="shared" si="22"/>
        <v>0</v>
      </c>
      <c r="O35" s="247">
        <f t="shared" si="22"/>
        <v>0</v>
      </c>
      <c r="P35" s="247">
        <v>0</v>
      </c>
      <c r="Q35" s="247">
        <v>0</v>
      </c>
      <c r="R35" s="247">
        <f t="shared" si="22"/>
        <v>0</v>
      </c>
      <c r="S35" s="219">
        <f t="shared" si="1"/>
        <v>5000</v>
      </c>
    </row>
    <row r="36" spans="1:240" s="159" customFormat="1" ht="14.25" thickBot="1" x14ac:dyDescent="0.35">
      <c r="A36" s="224"/>
      <c r="B36" s="246"/>
      <c r="C36" s="213" t="s">
        <v>173</v>
      </c>
      <c r="D36" s="245"/>
      <c r="E36" s="244"/>
      <c r="F36" s="162">
        <f t="shared" ref="F36:R36" si="25">+F9+F14+F18+F22+F29</f>
        <v>517500</v>
      </c>
      <c r="G36" s="162">
        <f t="shared" si="25"/>
        <v>19500</v>
      </c>
      <c r="H36" s="162">
        <f t="shared" si="25"/>
        <v>0</v>
      </c>
      <c r="I36" s="162">
        <f t="shared" si="25"/>
        <v>41000</v>
      </c>
      <c r="J36" s="162">
        <f t="shared" si="25"/>
        <v>97500</v>
      </c>
      <c r="K36" s="162">
        <f t="shared" si="25"/>
        <v>1666.6666666666667</v>
      </c>
      <c r="L36" s="162">
        <f t="shared" si="25"/>
        <v>267833.33333333331</v>
      </c>
      <c r="M36" s="162">
        <f t="shared" si="25"/>
        <v>0</v>
      </c>
      <c r="N36" s="162">
        <f t="shared" si="25"/>
        <v>0</v>
      </c>
      <c r="O36" s="162">
        <f t="shared" si="25"/>
        <v>0</v>
      </c>
      <c r="P36" s="162">
        <f t="shared" si="25"/>
        <v>90000</v>
      </c>
      <c r="Q36" s="162">
        <f t="shared" si="25"/>
        <v>0</v>
      </c>
      <c r="R36" s="162">
        <f t="shared" si="25"/>
        <v>0</v>
      </c>
      <c r="S36" s="162">
        <f>SUM(G36:R36)</f>
        <v>517500</v>
      </c>
      <c r="T36" s="243">
        <f>+F36-S36</f>
        <v>0</v>
      </c>
      <c r="U36" s="160"/>
      <c r="V36" s="160"/>
      <c r="W36" s="160"/>
      <c r="X36" s="160"/>
      <c r="Y36" s="160"/>
      <c r="Z36" s="160"/>
      <c r="AA36" s="160"/>
      <c r="AB36" s="160"/>
      <c r="AC36" s="160"/>
      <c r="AD36" s="160"/>
      <c r="AE36" s="160"/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  <c r="BI36" s="160"/>
      <c r="BJ36" s="160"/>
      <c r="BK36" s="160"/>
      <c r="BL36" s="160"/>
      <c r="BM36" s="160"/>
      <c r="BN36" s="160"/>
      <c r="BO36" s="160"/>
      <c r="BP36" s="160"/>
      <c r="BQ36" s="160"/>
      <c r="BR36" s="160"/>
      <c r="BS36" s="160"/>
      <c r="BT36" s="160"/>
      <c r="BU36" s="160"/>
      <c r="BV36" s="160"/>
      <c r="BW36" s="160"/>
      <c r="BX36" s="160"/>
      <c r="BY36" s="160"/>
      <c r="BZ36" s="160"/>
      <c r="CA36" s="160"/>
      <c r="CB36" s="160"/>
      <c r="CC36" s="160"/>
      <c r="CD36" s="160"/>
      <c r="CE36" s="160"/>
      <c r="CF36" s="160"/>
      <c r="CG36" s="160"/>
      <c r="CH36" s="160"/>
      <c r="CI36" s="160"/>
      <c r="CJ36" s="160"/>
      <c r="CK36" s="160"/>
      <c r="CL36" s="160"/>
      <c r="CM36" s="160"/>
      <c r="CN36" s="160"/>
      <c r="CO36" s="160"/>
      <c r="CP36" s="160"/>
      <c r="CQ36" s="160"/>
      <c r="CR36" s="160"/>
      <c r="CS36" s="160"/>
      <c r="CT36" s="160"/>
      <c r="CU36" s="160"/>
      <c r="CV36" s="160"/>
      <c r="CW36" s="160"/>
      <c r="CX36" s="160"/>
      <c r="CY36" s="160"/>
      <c r="CZ36" s="160"/>
      <c r="DA36" s="160"/>
      <c r="DB36" s="160"/>
      <c r="DC36" s="160"/>
      <c r="DD36" s="160"/>
      <c r="DE36" s="160"/>
      <c r="DF36" s="160"/>
      <c r="DG36" s="160"/>
      <c r="DH36" s="160"/>
      <c r="DI36" s="160"/>
      <c r="DJ36" s="160"/>
      <c r="DK36" s="160"/>
      <c r="DL36" s="160"/>
      <c r="DM36" s="160"/>
      <c r="DN36" s="160"/>
      <c r="DO36" s="160"/>
      <c r="DP36" s="160"/>
      <c r="DQ36" s="160"/>
      <c r="DR36" s="160"/>
      <c r="DS36" s="160"/>
      <c r="DT36" s="160"/>
      <c r="DU36" s="160"/>
      <c r="DV36" s="160"/>
      <c r="DW36" s="160"/>
      <c r="DX36" s="160"/>
      <c r="DY36" s="160"/>
      <c r="DZ36" s="160"/>
      <c r="EA36" s="160"/>
      <c r="EB36" s="160"/>
      <c r="EC36" s="160"/>
      <c r="ED36" s="160"/>
      <c r="EE36" s="160"/>
      <c r="EF36" s="160"/>
      <c r="EG36" s="160"/>
      <c r="EH36" s="160"/>
      <c r="EI36" s="160"/>
      <c r="EJ36" s="160"/>
      <c r="EK36" s="160"/>
      <c r="EL36" s="160"/>
      <c r="EM36" s="160"/>
      <c r="EN36" s="160"/>
      <c r="EO36" s="160"/>
      <c r="EP36" s="160"/>
      <c r="EQ36" s="160"/>
      <c r="ER36" s="160"/>
      <c r="ES36" s="160"/>
      <c r="ET36" s="160"/>
      <c r="EU36" s="160"/>
      <c r="EV36" s="160"/>
      <c r="EW36" s="160"/>
      <c r="EX36" s="160"/>
      <c r="EY36" s="160"/>
      <c r="EZ36" s="160"/>
      <c r="FA36" s="160"/>
      <c r="FB36" s="160"/>
      <c r="FC36" s="160"/>
      <c r="FD36" s="160"/>
      <c r="FE36" s="160"/>
      <c r="FF36" s="160"/>
      <c r="FG36" s="160"/>
      <c r="FH36" s="160"/>
      <c r="FI36" s="160"/>
      <c r="FJ36" s="160"/>
      <c r="FK36" s="160"/>
      <c r="FL36" s="160"/>
      <c r="FM36" s="160"/>
      <c r="FN36" s="160"/>
      <c r="FO36" s="160"/>
      <c r="FP36" s="160"/>
      <c r="FQ36" s="160"/>
      <c r="FR36" s="160"/>
      <c r="FS36" s="160"/>
      <c r="FT36" s="160"/>
      <c r="FU36" s="160"/>
      <c r="FV36" s="160"/>
      <c r="FW36" s="160"/>
      <c r="FX36" s="160"/>
      <c r="FY36" s="160"/>
      <c r="FZ36" s="160"/>
      <c r="GA36" s="160"/>
      <c r="GB36" s="160"/>
      <c r="GC36" s="160"/>
      <c r="GD36" s="160"/>
      <c r="GE36" s="160"/>
      <c r="GF36" s="160"/>
      <c r="GG36" s="160"/>
      <c r="GH36" s="160"/>
      <c r="GI36" s="160"/>
      <c r="GJ36" s="160"/>
      <c r="GK36" s="160"/>
      <c r="GL36" s="160"/>
      <c r="GM36" s="160"/>
      <c r="GN36" s="160"/>
      <c r="GO36" s="160"/>
      <c r="GP36" s="160"/>
      <c r="GQ36" s="160"/>
      <c r="GR36" s="160"/>
      <c r="GS36" s="160"/>
      <c r="GT36" s="160"/>
      <c r="GU36" s="160"/>
      <c r="GV36" s="160"/>
      <c r="GW36" s="160"/>
      <c r="GX36" s="160"/>
      <c r="GY36" s="160"/>
      <c r="GZ36" s="160"/>
      <c r="HA36" s="160"/>
      <c r="HB36" s="160"/>
      <c r="HC36" s="160"/>
      <c r="HD36" s="160"/>
      <c r="HE36" s="160"/>
      <c r="HF36" s="160"/>
      <c r="HG36" s="160"/>
      <c r="HH36" s="160"/>
      <c r="HI36" s="160"/>
      <c r="HJ36" s="160"/>
      <c r="HK36" s="160"/>
      <c r="HL36" s="160"/>
      <c r="HM36" s="160"/>
      <c r="HN36" s="160"/>
      <c r="HO36" s="160"/>
      <c r="HP36" s="160"/>
      <c r="HQ36" s="160"/>
      <c r="HR36" s="160"/>
      <c r="HS36" s="160"/>
      <c r="HT36" s="160"/>
      <c r="HU36" s="160"/>
      <c r="HV36" s="160"/>
      <c r="HW36" s="160"/>
      <c r="HX36" s="160"/>
      <c r="HY36" s="160"/>
      <c r="HZ36" s="160"/>
      <c r="IA36" s="160"/>
      <c r="IB36" s="160"/>
      <c r="IC36" s="160"/>
      <c r="ID36" s="160"/>
      <c r="IE36" s="160"/>
      <c r="IF36" s="160"/>
    </row>
    <row r="37" spans="1:240" ht="14.25" thickTop="1" x14ac:dyDescent="0.3">
      <c r="C37" s="155" t="s">
        <v>171</v>
      </c>
    </row>
    <row r="38" spans="1:240" s="234" customFormat="1" x14ac:dyDescent="0.3">
      <c r="A38" s="241"/>
      <c r="B38" s="240"/>
      <c r="C38" s="240"/>
      <c r="D38" s="239"/>
      <c r="E38" s="238"/>
      <c r="F38" s="238">
        <f>+'[2]Costo Investigación Electoral'!$K$44-F36</f>
        <v>0</v>
      </c>
      <c r="G38" s="237"/>
      <c r="H38" s="237"/>
      <c r="I38" s="237"/>
      <c r="J38" s="237"/>
      <c r="K38" s="237"/>
      <c r="L38" s="237"/>
      <c r="M38" s="237"/>
      <c r="N38" s="237"/>
      <c r="O38" s="237"/>
      <c r="P38" s="237"/>
      <c r="Q38" s="237"/>
      <c r="R38" s="237"/>
      <c r="S38" s="237"/>
      <c r="T38" s="236"/>
      <c r="U38" s="235"/>
      <c r="V38" s="235"/>
      <c r="W38" s="235"/>
      <c r="X38" s="235"/>
      <c r="Y38" s="235"/>
      <c r="Z38" s="235"/>
      <c r="AA38" s="235"/>
      <c r="AB38" s="235"/>
      <c r="AC38" s="235"/>
      <c r="AD38" s="235"/>
      <c r="AE38" s="235"/>
      <c r="AF38" s="235"/>
      <c r="AG38" s="235"/>
      <c r="AH38" s="235"/>
      <c r="AI38" s="235"/>
      <c r="AJ38" s="235"/>
      <c r="AK38" s="235"/>
      <c r="AL38" s="235"/>
      <c r="AM38" s="235"/>
      <c r="AN38" s="235"/>
      <c r="AO38" s="235"/>
      <c r="AP38" s="235"/>
      <c r="AQ38" s="235"/>
      <c r="AR38" s="235"/>
      <c r="AS38" s="235"/>
      <c r="AT38" s="235"/>
      <c r="AU38" s="235"/>
      <c r="AV38" s="235"/>
      <c r="AW38" s="235"/>
      <c r="AX38" s="235"/>
      <c r="AY38" s="235"/>
      <c r="AZ38" s="235"/>
      <c r="BA38" s="235"/>
      <c r="BB38" s="235"/>
      <c r="BC38" s="235"/>
      <c r="BD38" s="235"/>
      <c r="BE38" s="235"/>
      <c r="BF38" s="235"/>
      <c r="BG38" s="235"/>
      <c r="BH38" s="235"/>
      <c r="BI38" s="235"/>
      <c r="BJ38" s="235"/>
      <c r="BK38" s="235"/>
      <c r="BL38" s="235"/>
      <c r="BM38" s="235"/>
      <c r="BN38" s="235"/>
      <c r="BO38" s="235"/>
      <c r="BP38" s="235"/>
      <c r="BQ38" s="235"/>
      <c r="BR38" s="235"/>
      <c r="BS38" s="235"/>
      <c r="BT38" s="235"/>
      <c r="BU38" s="235"/>
      <c r="BV38" s="235"/>
      <c r="BW38" s="235"/>
      <c r="BX38" s="235"/>
      <c r="BY38" s="235"/>
      <c r="BZ38" s="235"/>
      <c r="CA38" s="235"/>
      <c r="CB38" s="235"/>
      <c r="CC38" s="235"/>
      <c r="CD38" s="235"/>
      <c r="CE38" s="235"/>
      <c r="CF38" s="235"/>
      <c r="CG38" s="235"/>
      <c r="CH38" s="235"/>
      <c r="CI38" s="235"/>
      <c r="CJ38" s="235"/>
      <c r="CK38" s="235"/>
      <c r="CL38" s="235"/>
      <c r="CM38" s="235"/>
      <c r="CN38" s="235"/>
      <c r="CO38" s="235"/>
      <c r="CP38" s="235"/>
      <c r="CQ38" s="235"/>
      <c r="CR38" s="235"/>
      <c r="CS38" s="235"/>
      <c r="CT38" s="235"/>
      <c r="CU38" s="235"/>
      <c r="CV38" s="235"/>
      <c r="CW38" s="235"/>
      <c r="CX38" s="235"/>
      <c r="CY38" s="235"/>
      <c r="CZ38" s="235"/>
      <c r="DA38" s="235"/>
      <c r="DB38" s="235"/>
      <c r="DC38" s="235"/>
      <c r="DD38" s="235"/>
      <c r="DE38" s="235"/>
      <c r="DF38" s="235"/>
      <c r="DG38" s="235"/>
      <c r="DH38" s="235"/>
      <c r="DI38" s="235"/>
      <c r="DJ38" s="235"/>
      <c r="DK38" s="235"/>
      <c r="DL38" s="235"/>
      <c r="DM38" s="235"/>
      <c r="DN38" s="235"/>
      <c r="DO38" s="235"/>
      <c r="DP38" s="235"/>
      <c r="DQ38" s="235"/>
      <c r="DR38" s="235"/>
      <c r="DS38" s="235"/>
      <c r="DT38" s="235"/>
      <c r="DU38" s="235"/>
      <c r="DV38" s="235"/>
      <c r="DW38" s="235"/>
      <c r="DX38" s="235"/>
      <c r="DY38" s="235"/>
      <c r="DZ38" s="235"/>
      <c r="EA38" s="235"/>
      <c r="EB38" s="235"/>
      <c r="EC38" s="235"/>
      <c r="ED38" s="235"/>
      <c r="EE38" s="235"/>
      <c r="EF38" s="235"/>
      <c r="EG38" s="235"/>
      <c r="EH38" s="235"/>
      <c r="EI38" s="235"/>
      <c r="EJ38" s="235"/>
      <c r="EK38" s="235"/>
      <c r="EL38" s="235"/>
      <c r="EM38" s="235"/>
      <c r="EN38" s="235"/>
      <c r="EO38" s="235"/>
      <c r="EP38" s="235"/>
      <c r="EQ38" s="235"/>
      <c r="ER38" s="235"/>
      <c r="ES38" s="235"/>
      <c r="ET38" s="235"/>
      <c r="EU38" s="235"/>
      <c r="EV38" s="235"/>
      <c r="EW38" s="235"/>
      <c r="EX38" s="235"/>
      <c r="EY38" s="235"/>
      <c r="EZ38" s="235"/>
      <c r="FA38" s="235"/>
      <c r="FB38" s="235"/>
      <c r="FC38" s="235"/>
      <c r="FD38" s="235"/>
      <c r="FE38" s="235"/>
      <c r="FF38" s="235"/>
      <c r="FG38" s="235"/>
      <c r="FH38" s="235"/>
      <c r="FI38" s="235"/>
      <c r="FJ38" s="235"/>
      <c r="FK38" s="235"/>
      <c r="FL38" s="235"/>
      <c r="FM38" s="235"/>
      <c r="FN38" s="235"/>
      <c r="FO38" s="235"/>
      <c r="FP38" s="235"/>
      <c r="FQ38" s="235"/>
      <c r="FR38" s="235"/>
      <c r="FS38" s="235"/>
      <c r="FT38" s="235"/>
      <c r="FU38" s="235"/>
      <c r="FV38" s="235"/>
      <c r="FW38" s="235"/>
      <c r="FX38" s="235"/>
      <c r="FY38" s="235"/>
      <c r="FZ38" s="235"/>
      <c r="GA38" s="235"/>
      <c r="GB38" s="235"/>
      <c r="GC38" s="235"/>
      <c r="GD38" s="235"/>
      <c r="GE38" s="235"/>
      <c r="GF38" s="235"/>
      <c r="GG38" s="235"/>
      <c r="GH38" s="235"/>
      <c r="GI38" s="235"/>
      <c r="GJ38" s="235"/>
      <c r="GK38" s="235"/>
      <c r="GL38" s="235"/>
      <c r="GM38" s="235"/>
      <c r="GN38" s="235"/>
      <c r="GO38" s="235"/>
      <c r="GP38" s="235"/>
      <c r="GQ38" s="235"/>
      <c r="GR38" s="235"/>
      <c r="GS38" s="235"/>
      <c r="GT38" s="235"/>
      <c r="GU38" s="235"/>
      <c r="GV38" s="235"/>
      <c r="GW38" s="235"/>
      <c r="GX38" s="235"/>
      <c r="GY38" s="235"/>
      <c r="GZ38" s="235"/>
      <c r="HA38" s="235"/>
      <c r="HB38" s="235"/>
      <c r="HC38" s="235"/>
      <c r="HD38" s="235"/>
      <c r="HE38" s="235"/>
      <c r="HF38" s="235"/>
      <c r="HG38" s="235"/>
      <c r="HH38" s="235"/>
      <c r="HI38" s="235"/>
      <c r="HJ38" s="235"/>
      <c r="HK38" s="235"/>
      <c r="HL38" s="235"/>
      <c r="HM38" s="235"/>
      <c r="HN38" s="235"/>
      <c r="HO38" s="235"/>
      <c r="HP38" s="235"/>
      <c r="HQ38" s="235"/>
      <c r="HR38" s="235"/>
      <c r="HS38" s="235"/>
      <c r="HT38" s="235"/>
      <c r="HU38" s="235"/>
      <c r="HV38" s="235"/>
      <c r="HW38" s="235"/>
      <c r="HX38" s="235"/>
      <c r="HY38" s="235"/>
      <c r="HZ38" s="235"/>
      <c r="IA38" s="235"/>
      <c r="IB38" s="235"/>
      <c r="IC38" s="235"/>
      <c r="ID38" s="235"/>
      <c r="IE38" s="235"/>
      <c r="IF38" s="235"/>
    </row>
    <row r="39" spans="1:240" s="234" customFormat="1" x14ac:dyDescent="0.3">
      <c r="A39" s="241"/>
      <c r="B39" s="240"/>
      <c r="C39" s="240"/>
      <c r="D39" s="239"/>
      <c r="E39" s="238"/>
      <c r="F39" s="238"/>
      <c r="G39" s="237"/>
      <c r="H39" s="237"/>
      <c r="I39" s="237"/>
      <c r="J39" s="237"/>
      <c r="K39" s="237"/>
      <c r="L39" s="237"/>
      <c r="M39" s="237"/>
      <c r="N39" s="237"/>
      <c r="O39" s="237"/>
      <c r="P39" s="237"/>
      <c r="Q39" s="237"/>
      <c r="R39" s="237"/>
      <c r="S39" s="237"/>
      <c r="T39" s="236"/>
      <c r="U39" s="235"/>
      <c r="V39" s="235"/>
      <c r="W39" s="235"/>
      <c r="X39" s="235"/>
      <c r="Y39" s="235"/>
      <c r="Z39" s="235"/>
      <c r="AA39" s="235"/>
      <c r="AB39" s="235"/>
      <c r="AC39" s="235"/>
      <c r="AD39" s="235"/>
      <c r="AE39" s="235"/>
      <c r="AF39" s="235"/>
      <c r="AG39" s="235"/>
      <c r="AH39" s="235"/>
      <c r="AI39" s="235"/>
      <c r="AJ39" s="235"/>
      <c r="AK39" s="235"/>
      <c r="AL39" s="235"/>
      <c r="AM39" s="235"/>
      <c r="AN39" s="235"/>
      <c r="AO39" s="235"/>
      <c r="AP39" s="235"/>
      <c r="AQ39" s="235"/>
      <c r="AR39" s="235"/>
      <c r="AS39" s="235"/>
      <c r="AT39" s="235"/>
      <c r="AU39" s="235"/>
      <c r="AV39" s="235"/>
      <c r="AW39" s="235"/>
      <c r="AX39" s="235"/>
      <c r="AY39" s="235"/>
      <c r="AZ39" s="235"/>
      <c r="BA39" s="235"/>
      <c r="BB39" s="235"/>
      <c r="BC39" s="235"/>
      <c r="BD39" s="235"/>
      <c r="BE39" s="235"/>
      <c r="BF39" s="235"/>
      <c r="BG39" s="235"/>
      <c r="BH39" s="235"/>
      <c r="BI39" s="235"/>
      <c r="BJ39" s="235"/>
      <c r="BK39" s="235"/>
      <c r="BL39" s="235"/>
      <c r="BM39" s="235"/>
      <c r="BN39" s="235"/>
      <c r="BO39" s="235"/>
      <c r="BP39" s="235"/>
      <c r="BQ39" s="235"/>
      <c r="BR39" s="235"/>
      <c r="BS39" s="235"/>
      <c r="BT39" s="235"/>
      <c r="BU39" s="235"/>
      <c r="BV39" s="235"/>
      <c r="BW39" s="235"/>
      <c r="BX39" s="235"/>
      <c r="BY39" s="235"/>
      <c r="BZ39" s="235"/>
      <c r="CA39" s="235"/>
      <c r="CB39" s="235"/>
      <c r="CC39" s="235"/>
      <c r="CD39" s="235"/>
      <c r="CE39" s="235"/>
      <c r="CF39" s="235"/>
      <c r="CG39" s="235"/>
      <c r="CH39" s="235"/>
      <c r="CI39" s="235"/>
      <c r="CJ39" s="235"/>
      <c r="CK39" s="235"/>
      <c r="CL39" s="235"/>
      <c r="CM39" s="235"/>
      <c r="CN39" s="235"/>
      <c r="CO39" s="235"/>
      <c r="CP39" s="235"/>
      <c r="CQ39" s="235"/>
      <c r="CR39" s="235"/>
      <c r="CS39" s="235"/>
      <c r="CT39" s="235"/>
      <c r="CU39" s="235"/>
      <c r="CV39" s="235"/>
      <c r="CW39" s="235"/>
      <c r="CX39" s="235"/>
      <c r="CY39" s="235"/>
      <c r="CZ39" s="235"/>
      <c r="DA39" s="235"/>
      <c r="DB39" s="235"/>
      <c r="DC39" s="235"/>
      <c r="DD39" s="235"/>
      <c r="DE39" s="235"/>
      <c r="DF39" s="235"/>
      <c r="DG39" s="235"/>
      <c r="DH39" s="235"/>
      <c r="DI39" s="235"/>
      <c r="DJ39" s="235"/>
      <c r="DK39" s="235"/>
      <c r="DL39" s="235"/>
      <c r="DM39" s="235"/>
      <c r="DN39" s="235"/>
      <c r="DO39" s="235"/>
      <c r="DP39" s="235"/>
      <c r="DQ39" s="235"/>
      <c r="DR39" s="235"/>
      <c r="DS39" s="235"/>
      <c r="DT39" s="235"/>
      <c r="DU39" s="235"/>
      <c r="DV39" s="235"/>
      <c r="DW39" s="235"/>
      <c r="DX39" s="235"/>
      <c r="DY39" s="235"/>
      <c r="DZ39" s="235"/>
      <c r="EA39" s="235"/>
      <c r="EB39" s="235"/>
      <c r="EC39" s="235"/>
      <c r="ED39" s="235"/>
      <c r="EE39" s="235"/>
      <c r="EF39" s="235"/>
      <c r="EG39" s="235"/>
      <c r="EH39" s="235"/>
      <c r="EI39" s="235"/>
      <c r="EJ39" s="235"/>
      <c r="EK39" s="235"/>
      <c r="EL39" s="235"/>
      <c r="EM39" s="235"/>
      <c r="EN39" s="235"/>
      <c r="EO39" s="235"/>
      <c r="EP39" s="235"/>
      <c r="EQ39" s="235"/>
      <c r="ER39" s="235"/>
      <c r="ES39" s="235"/>
      <c r="ET39" s="235"/>
      <c r="EU39" s="235"/>
      <c r="EV39" s="235"/>
      <c r="EW39" s="235"/>
      <c r="EX39" s="235"/>
      <c r="EY39" s="235"/>
      <c r="EZ39" s="235"/>
      <c r="FA39" s="235"/>
      <c r="FB39" s="235"/>
      <c r="FC39" s="235"/>
      <c r="FD39" s="235"/>
      <c r="FE39" s="235"/>
      <c r="FF39" s="235"/>
      <c r="FG39" s="235"/>
      <c r="FH39" s="235"/>
      <c r="FI39" s="235"/>
      <c r="FJ39" s="235"/>
      <c r="FK39" s="235"/>
      <c r="FL39" s="235"/>
      <c r="FM39" s="235"/>
      <c r="FN39" s="235"/>
      <c r="FO39" s="235"/>
      <c r="FP39" s="235"/>
      <c r="FQ39" s="235"/>
      <c r="FR39" s="235"/>
      <c r="FS39" s="235"/>
      <c r="FT39" s="235"/>
      <c r="FU39" s="235"/>
      <c r="FV39" s="235"/>
      <c r="FW39" s="235"/>
      <c r="FX39" s="235"/>
      <c r="FY39" s="235"/>
      <c r="FZ39" s="235"/>
      <c r="GA39" s="235"/>
      <c r="GB39" s="235"/>
      <c r="GC39" s="235"/>
      <c r="GD39" s="235"/>
      <c r="GE39" s="235"/>
      <c r="GF39" s="235"/>
      <c r="GG39" s="235"/>
      <c r="GH39" s="235"/>
      <c r="GI39" s="235"/>
      <c r="GJ39" s="235"/>
      <c r="GK39" s="235"/>
      <c r="GL39" s="235"/>
      <c r="GM39" s="235"/>
      <c r="GN39" s="235"/>
      <c r="GO39" s="235"/>
      <c r="GP39" s="235"/>
      <c r="GQ39" s="235"/>
      <c r="GR39" s="235"/>
      <c r="GS39" s="235"/>
      <c r="GT39" s="235"/>
      <c r="GU39" s="235"/>
      <c r="GV39" s="235"/>
      <c r="GW39" s="235"/>
      <c r="GX39" s="235"/>
      <c r="GY39" s="235"/>
      <c r="GZ39" s="235"/>
      <c r="HA39" s="235"/>
      <c r="HB39" s="235"/>
      <c r="HC39" s="235"/>
      <c r="HD39" s="235"/>
      <c r="HE39" s="235"/>
      <c r="HF39" s="235"/>
      <c r="HG39" s="235"/>
      <c r="HH39" s="235"/>
      <c r="HI39" s="235"/>
      <c r="HJ39" s="235"/>
      <c r="HK39" s="235"/>
      <c r="HL39" s="235"/>
      <c r="HM39" s="235"/>
      <c r="HN39" s="235"/>
      <c r="HO39" s="235"/>
      <c r="HP39" s="235"/>
      <c r="HQ39" s="235"/>
      <c r="HR39" s="235"/>
      <c r="HS39" s="235"/>
      <c r="HT39" s="235"/>
      <c r="HU39" s="235"/>
      <c r="HV39" s="235"/>
      <c r="HW39" s="235"/>
      <c r="HX39" s="235"/>
      <c r="HY39" s="235"/>
      <c r="HZ39" s="235"/>
      <c r="IA39" s="235"/>
      <c r="IB39" s="235"/>
      <c r="IC39" s="235"/>
      <c r="ID39" s="235"/>
      <c r="IE39" s="235"/>
      <c r="IF39" s="235"/>
    </row>
    <row r="40" spans="1:240" s="234" customFormat="1" x14ac:dyDescent="0.3">
      <c r="A40" s="241"/>
      <c r="B40" s="240"/>
      <c r="C40" s="240"/>
      <c r="D40" s="239"/>
      <c r="E40" s="238"/>
      <c r="F40" s="238"/>
      <c r="G40" s="237"/>
      <c r="H40" s="237"/>
      <c r="I40" s="237"/>
      <c r="J40" s="237"/>
      <c r="K40" s="237"/>
      <c r="L40" s="237"/>
      <c r="M40" s="237"/>
      <c r="N40" s="237"/>
      <c r="O40" s="237"/>
      <c r="P40" s="237"/>
      <c r="Q40" s="237"/>
      <c r="R40" s="237"/>
      <c r="S40" s="237"/>
      <c r="T40" s="236"/>
      <c r="U40" s="235"/>
      <c r="V40" s="235"/>
      <c r="W40" s="235"/>
      <c r="X40" s="235"/>
      <c r="Y40" s="235"/>
      <c r="Z40" s="235"/>
      <c r="AA40" s="235"/>
      <c r="AB40" s="235"/>
      <c r="AC40" s="235"/>
      <c r="AD40" s="235"/>
      <c r="AE40" s="235"/>
      <c r="AF40" s="235"/>
      <c r="AG40" s="235"/>
      <c r="AH40" s="235"/>
      <c r="AI40" s="235"/>
      <c r="AJ40" s="235"/>
      <c r="AK40" s="235"/>
      <c r="AL40" s="235"/>
      <c r="AM40" s="235"/>
      <c r="AN40" s="235"/>
      <c r="AO40" s="235"/>
      <c r="AP40" s="235"/>
      <c r="AQ40" s="235"/>
      <c r="AR40" s="235"/>
      <c r="AS40" s="235"/>
      <c r="AT40" s="235"/>
      <c r="AU40" s="235"/>
      <c r="AV40" s="235"/>
      <c r="AW40" s="235"/>
      <c r="AX40" s="235"/>
      <c r="AY40" s="235"/>
      <c r="AZ40" s="235"/>
      <c r="BA40" s="235"/>
      <c r="BB40" s="235"/>
      <c r="BC40" s="235"/>
      <c r="BD40" s="235"/>
      <c r="BE40" s="235"/>
      <c r="BF40" s="235"/>
      <c r="BG40" s="235"/>
      <c r="BH40" s="235"/>
      <c r="BI40" s="235"/>
      <c r="BJ40" s="235"/>
      <c r="BK40" s="235"/>
      <c r="BL40" s="235"/>
      <c r="BM40" s="235"/>
      <c r="BN40" s="235"/>
      <c r="BO40" s="235"/>
      <c r="BP40" s="235"/>
      <c r="BQ40" s="235"/>
      <c r="BR40" s="235"/>
      <c r="BS40" s="235"/>
      <c r="BT40" s="235"/>
      <c r="BU40" s="235"/>
      <c r="BV40" s="235"/>
      <c r="BW40" s="235"/>
      <c r="BX40" s="235"/>
      <c r="BY40" s="235"/>
      <c r="BZ40" s="235"/>
      <c r="CA40" s="235"/>
      <c r="CB40" s="235"/>
      <c r="CC40" s="235"/>
      <c r="CD40" s="235"/>
      <c r="CE40" s="235"/>
      <c r="CF40" s="235"/>
      <c r="CG40" s="235"/>
      <c r="CH40" s="235"/>
      <c r="CI40" s="235"/>
      <c r="CJ40" s="235"/>
      <c r="CK40" s="235"/>
      <c r="CL40" s="235"/>
      <c r="CM40" s="235"/>
      <c r="CN40" s="235"/>
      <c r="CO40" s="235"/>
      <c r="CP40" s="235"/>
      <c r="CQ40" s="235"/>
      <c r="CR40" s="235"/>
      <c r="CS40" s="235"/>
      <c r="CT40" s="235"/>
      <c r="CU40" s="235"/>
      <c r="CV40" s="235"/>
      <c r="CW40" s="235"/>
      <c r="CX40" s="235"/>
      <c r="CY40" s="235"/>
      <c r="CZ40" s="235"/>
      <c r="DA40" s="235"/>
      <c r="DB40" s="235"/>
      <c r="DC40" s="235"/>
      <c r="DD40" s="235"/>
      <c r="DE40" s="235"/>
      <c r="DF40" s="235"/>
      <c r="DG40" s="235"/>
      <c r="DH40" s="235"/>
      <c r="DI40" s="235"/>
      <c r="DJ40" s="235"/>
      <c r="DK40" s="235"/>
      <c r="DL40" s="235"/>
      <c r="DM40" s="235"/>
      <c r="DN40" s="235"/>
      <c r="DO40" s="235"/>
      <c r="DP40" s="235"/>
      <c r="DQ40" s="235"/>
      <c r="DR40" s="235"/>
      <c r="DS40" s="235"/>
      <c r="DT40" s="235"/>
      <c r="DU40" s="235"/>
      <c r="DV40" s="235"/>
      <c r="DW40" s="235"/>
      <c r="DX40" s="235"/>
      <c r="DY40" s="235"/>
      <c r="DZ40" s="235"/>
      <c r="EA40" s="235"/>
      <c r="EB40" s="235"/>
      <c r="EC40" s="235"/>
      <c r="ED40" s="235"/>
      <c r="EE40" s="235"/>
      <c r="EF40" s="235"/>
      <c r="EG40" s="235"/>
      <c r="EH40" s="235"/>
      <c r="EI40" s="235"/>
      <c r="EJ40" s="235"/>
      <c r="EK40" s="235"/>
      <c r="EL40" s="235"/>
      <c r="EM40" s="235"/>
      <c r="EN40" s="235"/>
      <c r="EO40" s="235"/>
      <c r="EP40" s="235"/>
      <c r="EQ40" s="235"/>
      <c r="ER40" s="235"/>
      <c r="ES40" s="235"/>
      <c r="ET40" s="235"/>
      <c r="EU40" s="235"/>
      <c r="EV40" s="235"/>
      <c r="EW40" s="235"/>
      <c r="EX40" s="235"/>
      <c r="EY40" s="235"/>
      <c r="EZ40" s="235"/>
      <c r="FA40" s="235"/>
      <c r="FB40" s="235"/>
      <c r="FC40" s="235"/>
      <c r="FD40" s="235"/>
      <c r="FE40" s="235"/>
      <c r="FF40" s="235"/>
      <c r="FG40" s="235"/>
      <c r="FH40" s="235"/>
      <c r="FI40" s="235"/>
      <c r="FJ40" s="235"/>
      <c r="FK40" s="235"/>
      <c r="FL40" s="235"/>
      <c r="FM40" s="235"/>
      <c r="FN40" s="235"/>
      <c r="FO40" s="235"/>
      <c r="FP40" s="235"/>
      <c r="FQ40" s="235"/>
      <c r="FR40" s="235"/>
      <c r="FS40" s="235"/>
      <c r="FT40" s="235"/>
      <c r="FU40" s="235"/>
      <c r="FV40" s="235"/>
      <c r="FW40" s="235"/>
      <c r="FX40" s="235"/>
      <c r="FY40" s="235"/>
      <c r="FZ40" s="235"/>
      <c r="GA40" s="235"/>
      <c r="GB40" s="235"/>
      <c r="GC40" s="235"/>
      <c r="GD40" s="235"/>
      <c r="GE40" s="235"/>
      <c r="GF40" s="235"/>
      <c r="GG40" s="235"/>
      <c r="GH40" s="235"/>
      <c r="GI40" s="235"/>
      <c r="GJ40" s="235"/>
      <c r="GK40" s="235"/>
      <c r="GL40" s="235"/>
      <c r="GM40" s="235"/>
      <c r="GN40" s="235"/>
      <c r="GO40" s="235"/>
      <c r="GP40" s="235"/>
      <c r="GQ40" s="235"/>
      <c r="GR40" s="235"/>
      <c r="GS40" s="235"/>
      <c r="GT40" s="235"/>
      <c r="GU40" s="235"/>
      <c r="GV40" s="235"/>
      <c r="GW40" s="235"/>
      <c r="GX40" s="235"/>
      <c r="GY40" s="235"/>
      <c r="GZ40" s="235"/>
      <c r="HA40" s="235"/>
      <c r="HB40" s="235"/>
      <c r="HC40" s="235"/>
      <c r="HD40" s="235"/>
      <c r="HE40" s="235"/>
      <c r="HF40" s="235"/>
      <c r="HG40" s="235"/>
      <c r="HH40" s="235"/>
      <c r="HI40" s="235"/>
      <c r="HJ40" s="235"/>
      <c r="HK40" s="235"/>
      <c r="HL40" s="235"/>
      <c r="HM40" s="235"/>
      <c r="HN40" s="235"/>
      <c r="HO40" s="235"/>
      <c r="HP40" s="235"/>
      <c r="HQ40" s="235"/>
      <c r="HR40" s="235"/>
      <c r="HS40" s="235"/>
      <c r="HT40" s="235"/>
      <c r="HU40" s="235"/>
      <c r="HV40" s="235"/>
      <c r="HW40" s="235"/>
      <c r="HX40" s="235"/>
      <c r="HY40" s="235"/>
      <c r="HZ40" s="235"/>
      <c r="IA40" s="235"/>
      <c r="IB40" s="235"/>
      <c r="IC40" s="235"/>
      <c r="ID40" s="235"/>
      <c r="IE40" s="235"/>
      <c r="IF40" s="235"/>
    </row>
    <row r="41" spans="1:240" s="234" customFormat="1" x14ac:dyDescent="0.3">
      <c r="A41" s="241"/>
      <c r="B41" s="240"/>
      <c r="C41" s="240"/>
      <c r="D41" s="239"/>
      <c r="E41" s="238"/>
      <c r="F41" s="238"/>
      <c r="G41" s="237"/>
      <c r="H41" s="237"/>
      <c r="I41" s="237"/>
      <c r="J41" s="237"/>
      <c r="K41" s="237"/>
      <c r="L41" s="237"/>
      <c r="M41" s="237"/>
      <c r="N41" s="237"/>
      <c r="O41" s="237"/>
      <c r="P41" s="237"/>
      <c r="Q41" s="237"/>
      <c r="R41" s="237"/>
      <c r="S41" s="237"/>
      <c r="T41" s="236"/>
      <c r="U41" s="235"/>
      <c r="V41" s="235"/>
      <c r="W41" s="235"/>
      <c r="X41" s="235"/>
      <c r="Y41" s="235"/>
      <c r="Z41" s="235"/>
      <c r="AA41" s="235"/>
      <c r="AB41" s="235"/>
      <c r="AC41" s="235"/>
      <c r="AD41" s="235"/>
      <c r="AE41" s="235"/>
      <c r="AF41" s="235"/>
      <c r="AG41" s="235"/>
      <c r="AH41" s="235"/>
      <c r="AI41" s="235"/>
      <c r="AJ41" s="235"/>
      <c r="AK41" s="235"/>
      <c r="AL41" s="235"/>
      <c r="AM41" s="235"/>
      <c r="AN41" s="235"/>
      <c r="AO41" s="235"/>
      <c r="AP41" s="235"/>
      <c r="AQ41" s="235"/>
      <c r="AR41" s="235"/>
      <c r="AS41" s="235"/>
      <c r="AT41" s="235"/>
      <c r="AU41" s="235"/>
      <c r="AV41" s="235"/>
      <c r="AW41" s="235"/>
      <c r="AX41" s="235"/>
      <c r="AY41" s="235"/>
      <c r="AZ41" s="235"/>
      <c r="BA41" s="235"/>
      <c r="BB41" s="235"/>
      <c r="BC41" s="235"/>
      <c r="BD41" s="235"/>
      <c r="BE41" s="235"/>
      <c r="BF41" s="235"/>
      <c r="BG41" s="235"/>
      <c r="BH41" s="235"/>
      <c r="BI41" s="235"/>
      <c r="BJ41" s="235"/>
      <c r="BK41" s="235"/>
      <c r="BL41" s="235"/>
      <c r="BM41" s="235"/>
      <c r="BN41" s="235"/>
      <c r="BO41" s="235"/>
      <c r="BP41" s="235"/>
      <c r="BQ41" s="235"/>
      <c r="BR41" s="235"/>
      <c r="BS41" s="235"/>
      <c r="BT41" s="235"/>
      <c r="BU41" s="235"/>
      <c r="BV41" s="235"/>
      <c r="BW41" s="235"/>
      <c r="BX41" s="235"/>
      <c r="BY41" s="235"/>
      <c r="BZ41" s="235"/>
      <c r="CA41" s="235"/>
      <c r="CB41" s="235"/>
      <c r="CC41" s="235"/>
      <c r="CD41" s="235"/>
      <c r="CE41" s="235"/>
      <c r="CF41" s="235"/>
      <c r="CG41" s="235"/>
      <c r="CH41" s="235"/>
      <c r="CI41" s="235"/>
      <c r="CJ41" s="235"/>
      <c r="CK41" s="235"/>
      <c r="CL41" s="235"/>
      <c r="CM41" s="235"/>
      <c r="CN41" s="235"/>
      <c r="CO41" s="235"/>
      <c r="CP41" s="235"/>
      <c r="CQ41" s="235"/>
      <c r="CR41" s="235"/>
      <c r="CS41" s="235"/>
      <c r="CT41" s="235"/>
      <c r="CU41" s="235"/>
      <c r="CV41" s="235"/>
      <c r="CW41" s="235"/>
      <c r="CX41" s="235"/>
      <c r="CY41" s="235"/>
      <c r="CZ41" s="235"/>
      <c r="DA41" s="235"/>
      <c r="DB41" s="235"/>
      <c r="DC41" s="235"/>
      <c r="DD41" s="235"/>
      <c r="DE41" s="235"/>
      <c r="DF41" s="235"/>
      <c r="DG41" s="235"/>
      <c r="DH41" s="235"/>
      <c r="DI41" s="235"/>
      <c r="DJ41" s="235"/>
      <c r="DK41" s="235"/>
      <c r="DL41" s="235"/>
      <c r="DM41" s="235"/>
      <c r="DN41" s="235"/>
      <c r="DO41" s="235"/>
      <c r="DP41" s="235"/>
      <c r="DQ41" s="235"/>
      <c r="DR41" s="235"/>
      <c r="DS41" s="235"/>
      <c r="DT41" s="235"/>
      <c r="DU41" s="235"/>
      <c r="DV41" s="235"/>
      <c r="DW41" s="235"/>
      <c r="DX41" s="235"/>
      <c r="DY41" s="235"/>
      <c r="DZ41" s="235"/>
      <c r="EA41" s="235"/>
      <c r="EB41" s="235"/>
      <c r="EC41" s="235"/>
      <c r="ED41" s="235"/>
      <c r="EE41" s="235"/>
      <c r="EF41" s="235"/>
      <c r="EG41" s="235"/>
      <c r="EH41" s="235"/>
      <c r="EI41" s="235"/>
      <c r="EJ41" s="235"/>
      <c r="EK41" s="235"/>
      <c r="EL41" s="235"/>
      <c r="EM41" s="235"/>
      <c r="EN41" s="235"/>
      <c r="EO41" s="235"/>
      <c r="EP41" s="235"/>
      <c r="EQ41" s="235"/>
      <c r="ER41" s="235"/>
      <c r="ES41" s="235"/>
      <c r="ET41" s="235"/>
      <c r="EU41" s="235"/>
      <c r="EV41" s="235"/>
      <c r="EW41" s="235"/>
      <c r="EX41" s="235"/>
      <c r="EY41" s="235"/>
      <c r="EZ41" s="235"/>
      <c r="FA41" s="235"/>
      <c r="FB41" s="235"/>
      <c r="FC41" s="235"/>
      <c r="FD41" s="235"/>
      <c r="FE41" s="235"/>
      <c r="FF41" s="235"/>
      <c r="FG41" s="235"/>
      <c r="FH41" s="235"/>
      <c r="FI41" s="235"/>
      <c r="FJ41" s="235"/>
      <c r="FK41" s="235"/>
      <c r="FL41" s="235"/>
      <c r="FM41" s="235"/>
      <c r="FN41" s="235"/>
      <c r="FO41" s="235"/>
      <c r="FP41" s="235"/>
      <c r="FQ41" s="235"/>
      <c r="FR41" s="235"/>
      <c r="FS41" s="235"/>
      <c r="FT41" s="235"/>
      <c r="FU41" s="235"/>
      <c r="FV41" s="235"/>
      <c r="FW41" s="235"/>
      <c r="FX41" s="235"/>
      <c r="FY41" s="235"/>
      <c r="FZ41" s="235"/>
      <c r="GA41" s="235"/>
      <c r="GB41" s="235"/>
      <c r="GC41" s="235"/>
      <c r="GD41" s="235"/>
      <c r="GE41" s="235"/>
      <c r="GF41" s="235"/>
      <c r="GG41" s="235"/>
      <c r="GH41" s="235"/>
      <c r="GI41" s="235"/>
      <c r="GJ41" s="235"/>
      <c r="GK41" s="235"/>
      <c r="GL41" s="235"/>
      <c r="GM41" s="235"/>
      <c r="GN41" s="235"/>
      <c r="GO41" s="235"/>
      <c r="GP41" s="235"/>
      <c r="GQ41" s="235"/>
      <c r="GR41" s="235"/>
      <c r="GS41" s="235"/>
      <c r="GT41" s="235"/>
      <c r="GU41" s="235"/>
      <c r="GV41" s="235"/>
      <c r="GW41" s="235"/>
      <c r="GX41" s="235"/>
      <c r="GY41" s="235"/>
      <c r="GZ41" s="235"/>
      <c r="HA41" s="235"/>
      <c r="HB41" s="235"/>
      <c r="HC41" s="235"/>
      <c r="HD41" s="235"/>
      <c r="HE41" s="235"/>
      <c r="HF41" s="235"/>
      <c r="HG41" s="235"/>
      <c r="HH41" s="235"/>
      <c r="HI41" s="235"/>
      <c r="HJ41" s="235"/>
      <c r="HK41" s="235"/>
      <c r="HL41" s="235"/>
      <c r="HM41" s="235"/>
      <c r="HN41" s="235"/>
      <c r="HO41" s="235"/>
      <c r="HP41" s="235"/>
      <c r="HQ41" s="235"/>
      <c r="HR41" s="235"/>
      <c r="HS41" s="235"/>
      <c r="HT41" s="235"/>
      <c r="HU41" s="235"/>
      <c r="HV41" s="235"/>
      <c r="HW41" s="235"/>
      <c r="HX41" s="235"/>
      <c r="HY41" s="235"/>
      <c r="HZ41" s="235"/>
      <c r="IA41" s="235"/>
      <c r="IB41" s="235"/>
      <c r="IC41" s="235"/>
      <c r="ID41" s="235"/>
      <c r="IE41" s="235"/>
      <c r="IF41" s="235"/>
    </row>
    <row r="42" spans="1:240" s="234" customFormat="1" x14ac:dyDescent="0.3">
      <c r="A42" s="241"/>
      <c r="B42" s="240"/>
      <c r="C42" s="240"/>
      <c r="D42" s="239"/>
      <c r="E42" s="238"/>
      <c r="F42" s="238"/>
      <c r="G42" s="237"/>
      <c r="H42" s="237"/>
      <c r="I42" s="237"/>
      <c r="J42" s="237"/>
      <c r="K42" s="237"/>
      <c r="L42" s="237"/>
      <c r="M42" s="237"/>
      <c r="N42" s="237"/>
      <c r="O42" s="237"/>
      <c r="P42" s="237"/>
      <c r="Q42" s="237"/>
      <c r="R42" s="237"/>
      <c r="S42" s="237"/>
      <c r="T42" s="236"/>
      <c r="U42" s="235"/>
      <c r="V42" s="235"/>
      <c r="W42" s="235"/>
      <c r="X42" s="235"/>
      <c r="Y42" s="235"/>
      <c r="Z42" s="235"/>
      <c r="AA42" s="235"/>
      <c r="AB42" s="235"/>
      <c r="AC42" s="235"/>
      <c r="AD42" s="235"/>
      <c r="AE42" s="235"/>
      <c r="AF42" s="235"/>
      <c r="AG42" s="235"/>
      <c r="AH42" s="235"/>
      <c r="AI42" s="235"/>
      <c r="AJ42" s="235"/>
      <c r="AK42" s="235"/>
      <c r="AL42" s="235"/>
      <c r="AM42" s="235"/>
      <c r="AN42" s="235"/>
      <c r="AO42" s="235"/>
      <c r="AP42" s="235"/>
      <c r="AQ42" s="235"/>
      <c r="AR42" s="235"/>
      <c r="AS42" s="235"/>
      <c r="AT42" s="235"/>
      <c r="AU42" s="235"/>
      <c r="AV42" s="235"/>
      <c r="AW42" s="235"/>
      <c r="AX42" s="235"/>
      <c r="AY42" s="235"/>
      <c r="AZ42" s="235"/>
      <c r="BA42" s="235"/>
      <c r="BB42" s="235"/>
      <c r="BC42" s="235"/>
      <c r="BD42" s="235"/>
      <c r="BE42" s="235"/>
      <c r="BF42" s="235"/>
      <c r="BG42" s="235"/>
      <c r="BH42" s="235"/>
      <c r="BI42" s="235"/>
      <c r="BJ42" s="235"/>
      <c r="BK42" s="235"/>
      <c r="BL42" s="235"/>
      <c r="BM42" s="235"/>
      <c r="BN42" s="235"/>
      <c r="BO42" s="235"/>
      <c r="BP42" s="235"/>
      <c r="BQ42" s="235"/>
      <c r="BR42" s="235"/>
      <c r="BS42" s="235"/>
      <c r="BT42" s="235"/>
      <c r="BU42" s="235"/>
      <c r="BV42" s="235"/>
      <c r="BW42" s="235"/>
      <c r="BX42" s="235"/>
      <c r="BY42" s="235"/>
      <c r="BZ42" s="235"/>
      <c r="CA42" s="235"/>
      <c r="CB42" s="235"/>
      <c r="CC42" s="235"/>
      <c r="CD42" s="235"/>
      <c r="CE42" s="235"/>
      <c r="CF42" s="235"/>
      <c r="CG42" s="235"/>
      <c r="CH42" s="235"/>
      <c r="CI42" s="235"/>
      <c r="CJ42" s="235"/>
      <c r="CK42" s="235"/>
      <c r="CL42" s="235"/>
      <c r="CM42" s="235"/>
      <c r="CN42" s="235"/>
      <c r="CO42" s="235"/>
      <c r="CP42" s="235"/>
      <c r="CQ42" s="235"/>
      <c r="CR42" s="235"/>
      <c r="CS42" s="235"/>
      <c r="CT42" s="235"/>
      <c r="CU42" s="235"/>
      <c r="CV42" s="235"/>
      <c r="CW42" s="235"/>
      <c r="CX42" s="235"/>
      <c r="CY42" s="235"/>
      <c r="CZ42" s="235"/>
      <c r="DA42" s="235"/>
      <c r="DB42" s="235"/>
      <c r="DC42" s="235"/>
      <c r="DD42" s="235"/>
      <c r="DE42" s="235"/>
      <c r="DF42" s="235"/>
      <c r="DG42" s="235"/>
      <c r="DH42" s="235"/>
      <c r="DI42" s="235"/>
      <c r="DJ42" s="235"/>
      <c r="DK42" s="235"/>
      <c r="DL42" s="235"/>
      <c r="DM42" s="235"/>
      <c r="DN42" s="235"/>
      <c r="DO42" s="235"/>
      <c r="DP42" s="235"/>
      <c r="DQ42" s="235"/>
      <c r="DR42" s="235"/>
      <c r="DS42" s="235"/>
      <c r="DT42" s="235"/>
      <c r="DU42" s="235"/>
      <c r="DV42" s="235"/>
      <c r="DW42" s="235"/>
      <c r="DX42" s="235"/>
      <c r="DY42" s="235"/>
      <c r="DZ42" s="235"/>
      <c r="EA42" s="235"/>
      <c r="EB42" s="235"/>
      <c r="EC42" s="235"/>
      <c r="ED42" s="235"/>
      <c r="EE42" s="235"/>
      <c r="EF42" s="235"/>
      <c r="EG42" s="235"/>
      <c r="EH42" s="235"/>
      <c r="EI42" s="235"/>
      <c r="EJ42" s="235"/>
      <c r="EK42" s="235"/>
      <c r="EL42" s="235"/>
      <c r="EM42" s="235"/>
      <c r="EN42" s="235"/>
      <c r="EO42" s="235"/>
      <c r="EP42" s="235"/>
      <c r="EQ42" s="235"/>
      <c r="ER42" s="235"/>
      <c r="ES42" s="235"/>
      <c r="ET42" s="235"/>
      <c r="EU42" s="235"/>
      <c r="EV42" s="235"/>
      <c r="EW42" s="235"/>
      <c r="EX42" s="235"/>
      <c r="EY42" s="235"/>
      <c r="EZ42" s="235"/>
      <c r="FA42" s="235"/>
      <c r="FB42" s="235"/>
      <c r="FC42" s="235"/>
      <c r="FD42" s="235"/>
      <c r="FE42" s="235"/>
      <c r="FF42" s="235"/>
      <c r="FG42" s="235"/>
      <c r="FH42" s="235"/>
      <c r="FI42" s="235"/>
      <c r="FJ42" s="235"/>
      <c r="FK42" s="235"/>
      <c r="FL42" s="235"/>
      <c r="FM42" s="235"/>
      <c r="FN42" s="235"/>
      <c r="FO42" s="235"/>
      <c r="FP42" s="235"/>
      <c r="FQ42" s="235"/>
      <c r="FR42" s="235"/>
      <c r="FS42" s="235"/>
      <c r="FT42" s="235"/>
      <c r="FU42" s="235"/>
      <c r="FV42" s="235"/>
      <c r="FW42" s="235"/>
      <c r="FX42" s="235"/>
      <c r="FY42" s="235"/>
      <c r="FZ42" s="235"/>
      <c r="GA42" s="235"/>
      <c r="GB42" s="235"/>
      <c r="GC42" s="235"/>
      <c r="GD42" s="235"/>
      <c r="GE42" s="235"/>
      <c r="GF42" s="235"/>
      <c r="GG42" s="235"/>
      <c r="GH42" s="235"/>
      <c r="GI42" s="235"/>
      <c r="GJ42" s="235"/>
      <c r="GK42" s="235"/>
      <c r="GL42" s="235"/>
      <c r="GM42" s="235"/>
      <c r="GN42" s="235"/>
      <c r="GO42" s="235"/>
      <c r="GP42" s="235"/>
      <c r="GQ42" s="235"/>
      <c r="GR42" s="235"/>
      <c r="GS42" s="235"/>
      <c r="GT42" s="235"/>
      <c r="GU42" s="235"/>
      <c r="GV42" s="235"/>
      <c r="GW42" s="235"/>
      <c r="GX42" s="235"/>
      <c r="GY42" s="235"/>
      <c r="GZ42" s="235"/>
      <c r="HA42" s="235"/>
      <c r="HB42" s="235"/>
      <c r="HC42" s="235"/>
      <c r="HD42" s="235"/>
      <c r="HE42" s="235"/>
      <c r="HF42" s="235"/>
      <c r="HG42" s="235"/>
      <c r="HH42" s="235"/>
      <c r="HI42" s="235"/>
      <c r="HJ42" s="235"/>
      <c r="HK42" s="235"/>
      <c r="HL42" s="235"/>
      <c r="HM42" s="235"/>
      <c r="HN42" s="235"/>
      <c r="HO42" s="235"/>
      <c r="HP42" s="235"/>
      <c r="HQ42" s="235"/>
      <c r="HR42" s="235"/>
      <c r="HS42" s="235"/>
      <c r="HT42" s="235"/>
      <c r="HU42" s="235"/>
      <c r="HV42" s="235"/>
      <c r="HW42" s="235"/>
      <c r="HX42" s="235"/>
      <c r="HY42" s="235"/>
      <c r="HZ42" s="235"/>
      <c r="IA42" s="235"/>
      <c r="IB42" s="235"/>
      <c r="IC42" s="235"/>
      <c r="ID42" s="235"/>
      <c r="IE42" s="235"/>
      <c r="IF42" s="235"/>
    </row>
    <row r="43" spans="1:240" s="234" customFormat="1" x14ac:dyDescent="0.3">
      <c r="A43" s="241"/>
      <c r="B43" s="240"/>
      <c r="C43" s="240"/>
      <c r="D43" s="239"/>
      <c r="E43" s="238"/>
      <c r="F43" s="238"/>
      <c r="G43" s="237"/>
      <c r="H43" s="237"/>
      <c r="I43" s="237"/>
      <c r="J43" s="237"/>
      <c r="K43" s="237"/>
      <c r="L43" s="237"/>
      <c r="M43" s="237"/>
      <c r="N43" s="237"/>
      <c r="O43" s="237"/>
      <c r="P43" s="237"/>
      <c r="Q43" s="237"/>
      <c r="R43" s="237"/>
      <c r="S43" s="237"/>
      <c r="T43" s="236"/>
      <c r="U43" s="235"/>
      <c r="V43" s="235"/>
      <c r="W43" s="235"/>
      <c r="X43" s="235"/>
      <c r="Y43" s="235"/>
      <c r="Z43" s="235"/>
      <c r="AA43" s="235"/>
      <c r="AB43" s="235"/>
      <c r="AC43" s="235"/>
      <c r="AD43" s="235"/>
      <c r="AE43" s="235"/>
      <c r="AF43" s="235"/>
      <c r="AG43" s="235"/>
      <c r="AH43" s="235"/>
      <c r="AI43" s="235"/>
      <c r="AJ43" s="235"/>
      <c r="AK43" s="235"/>
      <c r="AL43" s="235"/>
      <c r="AM43" s="235"/>
      <c r="AN43" s="235"/>
      <c r="AO43" s="235"/>
      <c r="AP43" s="235"/>
      <c r="AQ43" s="235"/>
      <c r="AR43" s="235"/>
      <c r="AS43" s="235"/>
      <c r="AT43" s="235"/>
      <c r="AU43" s="235"/>
      <c r="AV43" s="235"/>
      <c r="AW43" s="235"/>
      <c r="AX43" s="235"/>
      <c r="AY43" s="235"/>
      <c r="AZ43" s="235"/>
      <c r="BA43" s="235"/>
      <c r="BB43" s="235"/>
      <c r="BC43" s="235"/>
      <c r="BD43" s="235"/>
      <c r="BE43" s="235"/>
      <c r="BF43" s="235"/>
      <c r="BG43" s="235"/>
      <c r="BH43" s="235"/>
      <c r="BI43" s="235"/>
      <c r="BJ43" s="235"/>
      <c r="BK43" s="235"/>
      <c r="BL43" s="235"/>
      <c r="BM43" s="235"/>
      <c r="BN43" s="235"/>
      <c r="BO43" s="235"/>
      <c r="BP43" s="235"/>
      <c r="BQ43" s="235"/>
      <c r="BR43" s="235"/>
      <c r="BS43" s="235"/>
      <c r="BT43" s="235"/>
      <c r="BU43" s="235"/>
      <c r="BV43" s="235"/>
      <c r="BW43" s="235"/>
      <c r="BX43" s="235"/>
      <c r="BY43" s="235"/>
      <c r="BZ43" s="235"/>
      <c r="CA43" s="235"/>
      <c r="CB43" s="235"/>
      <c r="CC43" s="235"/>
      <c r="CD43" s="235"/>
      <c r="CE43" s="235"/>
      <c r="CF43" s="235"/>
      <c r="CG43" s="235"/>
      <c r="CH43" s="235"/>
      <c r="CI43" s="235"/>
      <c r="CJ43" s="235"/>
      <c r="CK43" s="235"/>
      <c r="CL43" s="235"/>
      <c r="CM43" s="235"/>
      <c r="CN43" s="235"/>
      <c r="CO43" s="235"/>
      <c r="CP43" s="235"/>
      <c r="CQ43" s="235"/>
      <c r="CR43" s="235"/>
      <c r="CS43" s="235"/>
      <c r="CT43" s="235"/>
      <c r="CU43" s="235"/>
      <c r="CV43" s="235"/>
      <c r="CW43" s="235"/>
      <c r="CX43" s="235"/>
      <c r="CY43" s="235"/>
      <c r="CZ43" s="235"/>
      <c r="DA43" s="235"/>
      <c r="DB43" s="235"/>
      <c r="DC43" s="235"/>
      <c r="DD43" s="235"/>
      <c r="DE43" s="235"/>
      <c r="DF43" s="235"/>
      <c r="DG43" s="235"/>
      <c r="DH43" s="235"/>
      <c r="DI43" s="235"/>
      <c r="DJ43" s="235"/>
      <c r="DK43" s="235"/>
      <c r="DL43" s="235"/>
      <c r="DM43" s="235"/>
      <c r="DN43" s="235"/>
      <c r="DO43" s="235"/>
      <c r="DP43" s="235"/>
      <c r="DQ43" s="235"/>
      <c r="DR43" s="235"/>
      <c r="DS43" s="235"/>
      <c r="DT43" s="235"/>
      <c r="DU43" s="235"/>
      <c r="DV43" s="235"/>
      <c r="DW43" s="235"/>
      <c r="DX43" s="235"/>
      <c r="DY43" s="235"/>
      <c r="DZ43" s="235"/>
      <c r="EA43" s="235"/>
      <c r="EB43" s="235"/>
      <c r="EC43" s="235"/>
      <c r="ED43" s="235"/>
      <c r="EE43" s="235"/>
      <c r="EF43" s="235"/>
      <c r="EG43" s="235"/>
      <c r="EH43" s="235"/>
      <c r="EI43" s="235"/>
      <c r="EJ43" s="235"/>
      <c r="EK43" s="235"/>
      <c r="EL43" s="235"/>
      <c r="EM43" s="235"/>
      <c r="EN43" s="235"/>
      <c r="EO43" s="235"/>
      <c r="EP43" s="235"/>
      <c r="EQ43" s="235"/>
      <c r="ER43" s="235"/>
      <c r="ES43" s="235"/>
      <c r="ET43" s="235"/>
      <c r="EU43" s="235"/>
      <c r="EV43" s="235"/>
      <c r="EW43" s="235"/>
      <c r="EX43" s="235"/>
      <c r="EY43" s="235"/>
      <c r="EZ43" s="235"/>
      <c r="FA43" s="235"/>
      <c r="FB43" s="235"/>
      <c r="FC43" s="235"/>
      <c r="FD43" s="235"/>
      <c r="FE43" s="235"/>
      <c r="FF43" s="235"/>
      <c r="FG43" s="235"/>
      <c r="FH43" s="235"/>
      <c r="FI43" s="235"/>
      <c r="FJ43" s="235"/>
      <c r="FK43" s="235"/>
      <c r="FL43" s="235"/>
      <c r="FM43" s="235"/>
      <c r="FN43" s="235"/>
      <c r="FO43" s="235"/>
      <c r="FP43" s="235"/>
      <c r="FQ43" s="235"/>
      <c r="FR43" s="235"/>
      <c r="FS43" s="235"/>
      <c r="FT43" s="235"/>
      <c r="FU43" s="235"/>
      <c r="FV43" s="235"/>
      <c r="FW43" s="235"/>
      <c r="FX43" s="235"/>
      <c r="FY43" s="235"/>
      <c r="FZ43" s="235"/>
      <c r="GA43" s="235"/>
      <c r="GB43" s="235"/>
      <c r="GC43" s="235"/>
      <c r="GD43" s="235"/>
      <c r="GE43" s="235"/>
      <c r="GF43" s="235"/>
      <c r="GG43" s="235"/>
      <c r="GH43" s="235"/>
      <c r="GI43" s="235"/>
      <c r="GJ43" s="235"/>
      <c r="GK43" s="235"/>
      <c r="GL43" s="235"/>
      <c r="GM43" s="235"/>
      <c r="GN43" s="235"/>
      <c r="GO43" s="235"/>
      <c r="GP43" s="235"/>
      <c r="GQ43" s="235"/>
      <c r="GR43" s="235"/>
      <c r="GS43" s="235"/>
      <c r="GT43" s="235"/>
      <c r="GU43" s="235"/>
      <c r="GV43" s="235"/>
      <c r="GW43" s="235"/>
      <c r="GX43" s="235"/>
      <c r="GY43" s="235"/>
      <c r="GZ43" s="235"/>
      <c r="HA43" s="235"/>
      <c r="HB43" s="235"/>
      <c r="HC43" s="235"/>
      <c r="HD43" s="235"/>
      <c r="HE43" s="235"/>
      <c r="HF43" s="235"/>
      <c r="HG43" s="235"/>
      <c r="HH43" s="235"/>
      <c r="HI43" s="235"/>
      <c r="HJ43" s="235"/>
      <c r="HK43" s="235"/>
      <c r="HL43" s="235"/>
      <c r="HM43" s="235"/>
      <c r="HN43" s="235"/>
      <c r="HO43" s="235"/>
      <c r="HP43" s="235"/>
      <c r="HQ43" s="235"/>
      <c r="HR43" s="235"/>
      <c r="HS43" s="235"/>
      <c r="HT43" s="235"/>
      <c r="HU43" s="235"/>
      <c r="HV43" s="235"/>
      <c r="HW43" s="235"/>
      <c r="HX43" s="235"/>
      <c r="HY43" s="235"/>
      <c r="HZ43" s="235"/>
      <c r="IA43" s="235"/>
      <c r="IB43" s="235"/>
      <c r="IC43" s="235"/>
      <c r="ID43" s="235"/>
      <c r="IE43" s="235"/>
      <c r="IF43" s="235"/>
    </row>
    <row r="44" spans="1:240" s="234" customFormat="1" x14ac:dyDescent="0.3">
      <c r="A44" s="241"/>
      <c r="B44" s="240"/>
      <c r="C44" s="240"/>
      <c r="D44" s="239"/>
      <c r="E44" s="238"/>
      <c r="F44" s="238"/>
      <c r="G44" s="237"/>
      <c r="H44" s="237"/>
      <c r="I44" s="237"/>
      <c r="J44" s="237"/>
      <c r="K44" s="237"/>
      <c r="L44" s="237"/>
      <c r="M44" s="237"/>
      <c r="N44" s="237"/>
      <c r="O44" s="237"/>
      <c r="P44" s="237"/>
      <c r="Q44" s="237"/>
      <c r="R44" s="237"/>
      <c r="S44" s="237"/>
      <c r="T44" s="236"/>
      <c r="U44" s="235"/>
      <c r="V44" s="235"/>
      <c r="W44" s="235"/>
      <c r="X44" s="235"/>
      <c r="Y44" s="235"/>
      <c r="Z44" s="235"/>
      <c r="AA44" s="235"/>
      <c r="AB44" s="235"/>
      <c r="AC44" s="235"/>
      <c r="AD44" s="235"/>
      <c r="AE44" s="235"/>
      <c r="AF44" s="235"/>
      <c r="AG44" s="235"/>
      <c r="AH44" s="235"/>
      <c r="AI44" s="235"/>
      <c r="AJ44" s="235"/>
      <c r="AK44" s="235"/>
      <c r="AL44" s="235"/>
      <c r="AM44" s="235"/>
      <c r="AN44" s="235"/>
      <c r="AO44" s="235"/>
      <c r="AP44" s="235"/>
      <c r="AQ44" s="235"/>
      <c r="AR44" s="235"/>
      <c r="AS44" s="235"/>
      <c r="AT44" s="235"/>
      <c r="AU44" s="235"/>
      <c r="AV44" s="235"/>
      <c r="AW44" s="235"/>
      <c r="AX44" s="235"/>
      <c r="AY44" s="235"/>
      <c r="AZ44" s="235"/>
      <c r="BA44" s="235"/>
      <c r="BB44" s="235"/>
      <c r="BC44" s="235"/>
      <c r="BD44" s="235"/>
      <c r="BE44" s="235"/>
      <c r="BF44" s="235"/>
      <c r="BG44" s="235"/>
      <c r="BH44" s="235"/>
      <c r="BI44" s="235"/>
      <c r="BJ44" s="235"/>
      <c r="BK44" s="235"/>
      <c r="BL44" s="235"/>
      <c r="BM44" s="235"/>
      <c r="BN44" s="235"/>
      <c r="BO44" s="235"/>
      <c r="BP44" s="235"/>
      <c r="BQ44" s="235"/>
      <c r="BR44" s="235"/>
      <c r="BS44" s="235"/>
      <c r="BT44" s="235"/>
      <c r="BU44" s="235"/>
      <c r="BV44" s="235"/>
      <c r="BW44" s="235"/>
      <c r="BX44" s="235"/>
      <c r="BY44" s="235"/>
      <c r="BZ44" s="235"/>
      <c r="CA44" s="235"/>
      <c r="CB44" s="235"/>
      <c r="CC44" s="235"/>
      <c r="CD44" s="235"/>
      <c r="CE44" s="235"/>
      <c r="CF44" s="235"/>
      <c r="CG44" s="235"/>
      <c r="CH44" s="235"/>
      <c r="CI44" s="235"/>
      <c r="CJ44" s="235"/>
      <c r="CK44" s="235"/>
      <c r="CL44" s="235"/>
      <c r="CM44" s="235"/>
      <c r="CN44" s="235"/>
      <c r="CO44" s="235"/>
      <c r="CP44" s="235"/>
      <c r="CQ44" s="235"/>
      <c r="CR44" s="235"/>
      <c r="CS44" s="235"/>
      <c r="CT44" s="235"/>
      <c r="CU44" s="235"/>
      <c r="CV44" s="235"/>
      <c r="CW44" s="235"/>
      <c r="CX44" s="235"/>
      <c r="CY44" s="235"/>
      <c r="CZ44" s="235"/>
      <c r="DA44" s="235"/>
      <c r="DB44" s="235"/>
      <c r="DC44" s="235"/>
      <c r="DD44" s="235"/>
      <c r="DE44" s="235"/>
      <c r="DF44" s="235"/>
      <c r="DG44" s="235"/>
      <c r="DH44" s="235"/>
      <c r="DI44" s="235"/>
      <c r="DJ44" s="235"/>
      <c r="DK44" s="235"/>
      <c r="DL44" s="235"/>
      <c r="DM44" s="235"/>
      <c r="DN44" s="235"/>
      <c r="DO44" s="235"/>
      <c r="DP44" s="235"/>
      <c r="DQ44" s="235"/>
      <c r="DR44" s="235"/>
      <c r="DS44" s="235"/>
      <c r="DT44" s="235"/>
      <c r="DU44" s="235"/>
      <c r="DV44" s="235"/>
      <c r="DW44" s="235"/>
      <c r="DX44" s="235"/>
      <c r="DY44" s="235"/>
      <c r="DZ44" s="235"/>
      <c r="EA44" s="235"/>
      <c r="EB44" s="235"/>
      <c r="EC44" s="235"/>
      <c r="ED44" s="235"/>
      <c r="EE44" s="235"/>
      <c r="EF44" s="235"/>
      <c r="EG44" s="235"/>
      <c r="EH44" s="235"/>
      <c r="EI44" s="235"/>
      <c r="EJ44" s="235"/>
      <c r="EK44" s="235"/>
      <c r="EL44" s="235"/>
      <c r="EM44" s="235"/>
      <c r="EN44" s="235"/>
      <c r="EO44" s="235"/>
      <c r="EP44" s="235"/>
      <c r="EQ44" s="235"/>
      <c r="ER44" s="235"/>
      <c r="ES44" s="235"/>
      <c r="ET44" s="235"/>
      <c r="EU44" s="235"/>
      <c r="EV44" s="235"/>
      <c r="EW44" s="235"/>
      <c r="EX44" s="235"/>
      <c r="EY44" s="235"/>
      <c r="EZ44" s="235"/>
      <c r="FA44" s="235"/>
      <c r="FB44" s="235"/>
      <c r="FC44" s="235"/>
      <c r="FD44" s="235"/>
      <c r="FE44" s="235"/>
      <c r="FF44" s="235"/>
      <c r="FG44" s="235"/>
      <c r="FH44" s="235"/>
      <c r="FI44" s="235"/>
      <c r="FJ44" s="235"/>
      <c r="FK44" s="235"/>
      <c r="FL44" s="235"/>
      <c r="FM44" s="235"/>
      <c r="FN44" s="235"/>
      <c r="FO44" s="235"/>
      <c r="FP44" s="235"/>
      <c r="FQ44" s="235"/>
      <c r="FR44" s="235"/>
      <c r="FS44" s="235"/>
      <c r="FT44" s="235"/>
      <c r="FU44" s="235"/>
      <c r="FV44" s="235"/>
      <c r="FW44" s="235"/>
      <c r="FX44" s="235"/>
      <c r="FY44" s="235"/>
      <c r="FZ44" s="235"/>
      <c r="GA44" s="235"/>
      <c r="GB44" s="235"/>
      <c r="GC44" s="235"/>
      <c r="GD44" s="235"/>
      <c r="GE44" s="235"/>
      <c r="GF44" s="235"/>
      <c r="GG44" s="235"/>
      <c r="GH44" s="235"/>
      <c r="GI44" s="235"/>
      <c r="GJ44" s="235"/>
      <c r="GK44" s="235"/>
      <c r="GL44" s="235"/>
      <c r="GM44" s="235"/>
      <c r="GN44" s="235"/>
      <c r="GO44" s="235"/>
      <c r="GP44" s="235"/>
      <c r="GQ44" s="235"/>
      <c r="GR44" s="235"/>
      <c r="GS44" s="235"/>
      <c r="GT44" s="235"/>
      <c r="GU44" s="235"/>
      <c r="GV44" s="235"/>
      <c r="GW44" s="235"/>
      <c r="GX44" s="235"/>
      <c r="GY44" s="235"/>
      <c r="GZ44" s="235"/>
      <c r="HA44" s="235"/>
      <c r="HB44" s="235"/>
      <c r="HC44" s="235"/>
      <c r="HD44" s="235"/>
      <c r="HE44" s="235"/>
      <c r="HF44" s="235"/>
      <c r="HG44" s="235"/>
      <c r="HH44" s="235"/>
      <c r="HI44" s="235"/>
      <c r="HJ44" s="235"/>
      <c r="HK44" s="235"/>
      <c r="HL44" s="235"/>
      <c r="HM44" s="235"/>
      <c r="HN44" s="235"/>
      <c r="HO44" s="235"/>
      <c r="HP44" s="235"/>
      <c r="HQ44" s="235"/>
      <c r="HR44" s="235"/>
      <c r="HS44" s="235"/>
      <c r="HT44" s="235"/>
      <c r="HU44" s="235"/>
      <c r="HV44" s="235"/>
      <c r="HW44" s="235"/>
      <c r="HX44" s="235"/>
      <c r="HY44" s="235"/>
      <c r="HZ44" s="235"/>
      <c r="IA44" s="235"/>
      <c r="IB44" s="235"/>
      <c r="IC44" s="235"/>
      <c r="ID44" s="235"/>
      <c r="IE44" s="235"/>
      <c r="IF44" s="235"/>
    </row>
    <row r="45" spans="1:240" s="234" customFormat="1" x14ac:dyDescent="0.3">
      <c r="A45" s="241"/>
      <c r="B45" s="240"/>
      <c r="C45" s="240"/>
      <c r="D45" s="239"/>
      <c r="E45" s="238"/>
      <c r="F45" s="242"/>
      <c r="G45" s="237"/>
      <c r="H45" s="237"/>
      <c r="I45" s="237"/>
      <c r="J45" s="237"/>
      <c r="K45" s="237"/>
      <c r="L45" s="237"/>
      <c r="M45" s="237"/>
      <c r="N45" s="237"/>
      <c r="O45" s="237"/>
      <c r="P45" s="237"/>
      <c r="Q45" s="237"/>
      <c r="R45" s="237"/>
      <c r="S45" s="237"/>
      <c r="T45" s="236"/>
      <c r="U45" s="235"/>
      <c r="V45" s="235"/>
      <c r="W45" s="235"/>
      <c r="X45" s="235"/>
      <c r="Y45" s="235"/>
      <c r="Z45" s="235"/>
      <c r="AA45" s="235"/>
      <c r="AB45" s="235"/>
      <c r="AC45" s="235"/>
      <c r="AD45" s="235"/>
      <c r="AE45" s="235"/>
      <c r="AF45" s="235"/>
      <c r="AG45" s="235"/>
      <c r="AH45" s="235"/>
      <c r="AI45" s="235"/>
      <c r="AJ45" s="235"/>
      <c r="AK45" s="235"/>
      <c r="AL45" s="235"/>
      <c r="AM45" s="235"/>
      <c r="AN45" s="235"/>
      <c r="AO45" s="235"/>
      <c r="AP45" s="235"/>
      <c r="AQ45" s="235"/>
      <c r="AR45" s="235"/>
      <c r="AS45" s="235"/>
      <c r="AT45" s="235"/>
      <c r="AU45" s="235"/>
      <c r="AV45" s="235"/>
      <c r="AW45" s="235"/>
      <c r="AX45" s="235"/>
      <c r="AY45" s="235"/>
      <c r="AZ45" s="235"/>
      <c r="BA45" s="235"/>
      <c r="BB45" s="235"/>
      <c r="BC45" s="235"/>
      <c r="BD45" s="235"/>
      <c r="BE45" s="235"/>
      <c r="BF45" s="235"/>
      <c r="BG45" s="235"/>
      <c r="BH45" s="235"/>
      <c r="BI45" s="235"/>
      <c r="BJ45" s="235"/>
      <c r="BK45" s="235"/>
      <c r="BL45" s="235"/>
      <c r="BM45" s="235"/>
      <c r="BN45" s="235"/>
      <c r="BO45" s="235"/>
      <c r="BP45" s="235"/>
      <c r="BQ45" s="235"/>
      <c r="BR45" s="235"/>
      <c r="BS45" s="235"/>
      <c r="BT45" s="235"/>
      <c r="BU45" s="235"/>
      <c r="BV45" s="235"/>
      <c r="BW45" s="235"/>
      <c r="BX45" s="235"/>
      <c r="BY45" s="235"/>
      <c r="BZ45" s="235"/>
      <c r="CA45" s="235"/>
      <c r="CB45" s="235"/>
      <c r="CC45" s="235"/>
      <c r="CD45" s="235"/>
      <c r="CE45" s="235"/>
      <c r="CF45" s="235"/>
      <c r="CG45" s="235"/>
      <c r="CH45" s="235"/>
      <c r="CI45" s="235"/>
      <c r="CJ45" s="235"/>
      <c r="CK45" s="235"/>
      <c r="CL45" s="235"/>
      <c r="CM45" s="235"/>
      <c r="CN45" s="235"/>
      <c r="CO45" s="235"/>
      <c r="CP45" s="235"/>
      <c r="CQ45" s="235"/>
      <c r="CR45" s="235"/>
      <c r="CS45" s="235"/>
      <c r="CT45" s="235"/>
      <c r="CU45" s="235"/>
      <c r="CV45" s="235"/>
      <c r="CW45" s="235"/>
      <c r="CX45" s="235"/>
      <c r="CY45" s="235"/>
      <c r="CZ45" s="235"/>
      <c r="DA45" s="235"/>
      <c r="DB45" s="235"/>
      <c r="DC45" s="235"/>
      <c r="DD45" s="235"/>
      <c r="DE45" s="235"/>
      <c r="DF45" s="235"/>
      <c r="DG45" s="235"/>
      <c r="DH45" s="235"/>
      <c r="DI45" s="235"/>
      <c r="DJ45" s="235"/>
      <c r="DK45" s="235"/>
      <c r="DL45" s="235"/>
      <c r="DM45" s="235"/>
      <c r="DN45" s="235"/>
      <c r="DO45" s="235"/>
      <c r="DP45" s="235"/>
      <c r="DQ45" s="235"/>
      <c r="DR45" s="235"/>
      <c r="DS45" s="235"/>
      <c r="DT45" s="235"/>
      <c r="DU45" s="235"/>
      <c r="DV45" s="235"/>
      <c r="DW45" s="235"/>
      <c r="DX45" s="235"/>
      <c r="DY45" s="235"/>
      <c r="DZ45" s="235"/>
      <c r="EA45" s="235"/>
      <c r="EB45" s="235"/>
      <c r="EC45" s="235"/>
      <c r="ED45" s="235"/>
      <c r="EE45" s="235"/>
      <c r="EF45" s="235"/>
      <c r="EG45" s="235"/>
      <c r="EH45" s="235"/>
      <c r="EI45" s="235"/>
      <c r="EJ45" s="235"/>
      <c r="EK45" s="235"/>
      <c r="EL45" s="235"/>
      <c r="EM45" s="235"/>
      <c r="EN45" s="235"/>
      <c r="EO45" s="235"/>
      <c r="EP45" s="235"/>
      <c r="EQ45" s="235"/>
      <c r="ER45" s="235"/>
      <c r="ES45" s="235"/>
      <c r="ET45" s="235"/>
      <c r="EU45" s="235"/>
      <c r="EV45" s="235"/>
      <c r="EW45" s="235"/>
      <c r="EX45" s="235"/>
      <c r="EY45" s="235"/>
      <c r="EZ45" s="235"/>
      <c r="FA45" s="235"/>
      <c r="FB45" s="235"/>
      <c r="FC45" s="235"/>
      <c r="FD45" s="235"/>
      <c r="FE45" s="235"/>
      <c r="FF45" s="235"/>
      <c r="FG45" s="235"/>
      <c r="FH45" s="235"/>
      <c r="FI45" s="235"/>
      <c r="FJ45" s="235"/>
      <c r="FK45" s="235"/>
      <c r="FL45" s="235"/>
      <c r="FM45" s="235"/>
      <c r="FN45" s="235"/>
      <c r="FO45" s="235"/>
      <c r="FP45" s="235"/>
      <c r="FQ45" s="235"/>
      <c r="FR45" s="235"/>
      <c r="FS45" s="235"/>
      <c r="FT45" s="235"/>
      <c r="FU45" s="235"/>
      <c r="FV45" s="235"/>
      <c r="FW45" s="235"/>
      <c r="FX45" s="235"/>
      <c r="FY45" s="235"/>
      <c r="FZ45" s="235"/>
      <c r="GA45" s="235"/>
      <c r="GB45" s="235"/>
      <c r="GC45" s="235"/>
      <c r="GD45" s="235"/>
      <c r="GE45" s="235"/>
      <c r="GF45" s="235"/>
      <c r="GG45" s="235"/>
      <c r="GH45" s="235"/>
      <c r="GI45" s="235"/>
      <c r="GJ45" s="235"/>
      <c r="GK45" s="235"/>
      <c r="GL45" s="235"/>
      <c r="GM45" s="235"/>
      <c r="GN45" s="235"/>
      <c r="GO45" s="235"/>
      <c r="GP45" s="235"/>
      <c r="GQ45" s="235"/>
      <c r="GR45" s="235"/>
      <c r="GS45" s="235"/>
      <c r="GT45" s="235"/>
      <c r="GU45" s="235"/>
      <c r="GV45" s="235"/>
      <c r="GW45" s="235"/>
      <c r="GX45" s="235"/>
      <c r="GY45" s="235"/>
      <c r="GZ45" s="235"/>
      <c r="HA45" s="235"/>
      <c r="HB45" s="235"/>
      <c r="HC45" s="235"/>
      <c r="HD45" s="235"/>
      <c r="HE45" s="235"/>
      <c r="HF45" s="235"/>
      <c r="HG45" s="235"/>
      <c r="HH45" s="235"/>
      <c r="HI45" s="235"/>
      <c r="HJ45" s="235"/>
      <c r="HK45" s="235"/>
      <c r="HL45" s="235"/>
      <c r="HM45" s="235"/>
      <c r="HN45" s="235"/>
      <c r="HO45" s="235"/>
      <c r="HP45" s="235"/>
      <c r="HQ45" s="235"/>
      <c r="HR45" s="235"/>
      <c r="HS45" s="235"/>
      <c r="HT45" s="235"/>
      <c r="HU45" s="235"/>
      <c r="HV45" s="235"/>
      <c r="HW45" s="235"/>
      <c r="HX45" s="235"/>
      <c r="HY45" s="235"/>
      <c r="HZ45" s="235"/>
      <c r="IA45" s="235"/>
      <c r="IB45" s="235"/>
      <c r="IC45" s="235"/>
      <c r="ID45" s="235"/>
      <c r="IE45" s="235"/>
      <c r="IF45" s="235"/>
    </row>
    <row r="46" spans="1:240" s="234" customFormat="1" x14ac:dyDescent="0.3">
      <c r="A46" s="241"/>
      <c r="B46" s="240"/>
      <c r="C46" s="240"/>
      <c r="D46" s="239"/>
      <c r="E46" s="238"/>
      <c r="F46" s="238"/>
      <c r="G46" s="237"/>
      <c r="H46" s="237"/>
      <c r="I46" s="237"/>
      <c r="J46" s="237"/>
      <c r="K46" s="237"/>
      <c r="L46" s="237"/>
      <c r="M46" s="237"/>
      <c r="N46" s="237"/>
      <c r="O46" s="237"/>
      <c r="P46" s="237"/>
      <c r="Q46" s="237"/>
      <c r="R46" s="237"/>
      <c r="S46" s="237"/>
      <c r="T46" s="236"/>
      <c r="U46" s="235"/>
      <c r="V46" s="235"/>
      <c r="W46" s="235"/>
      <c r="X46" s="235"/>
      <c r="Y46" s="235"/>
      <c r="Z46" s="235"/>
      <c r="AA46" s="235"/>
      <c r="AB46" s="235"/>
      <c r="AC46" s="235"/>
      <c r="AD46" s="235"/>
      <c r="AE46" s="235"/>
      <c r="AF46" s="235"/>
      <c r="AG46" s="235"/>
      <c r="AH46" s="235"/>
      <c r="AI46" s="235"/>
      <c r="AJ46" s="235"/>
      <c r="AK46" s="235"/>
      <c r="AL46" s="235"/>
      <c r="AM46" s="235"/>
      <c r="AN46" s="235"/>
      <c r="AO46" s="235"/>
      <c r="AP46" s="235"/>
      <c r="AQ46" s="235"/>
      <c r="AR46" s="235"/>
      <c r="AS46" s="235"/>
      <c r="AT46" s="235"/>
      <c r="AU46" s="235"/>
      <c r="AV46" s="235"/>
      <c r="AW46" s="235"/>
      <c r="AX46" s="235"/>
      <c r="AY46" s="235"/>
      <c r="AZ46" s="235"/>
      <c r="BA46" s="235"/>
      <c r="BB46" s="235"/>
      <c r="BC46" s="235"/>
      <c r="BD46" s="235"/>
      <c r="BE46" s="235"/>
      <c r="BF46" s="235"/>
      <c r="BG46" s="235"/>
      <c r="BH46" s="235"/>
      <c r="BI46" s="235"/>
      <c r="BJ46" s="235"/>
      <c r="BK46" s="235"/>
      <c r="BL46" s="235"/>
      <c r="BM46" s="235"/>
      <c r="BN46" s="235"/>
      <c r="BO46" s="235"/>
      <c r="BP46" s="235"/>
      <c r="BQ46" s="235"/>
      <c r="BR46" s="235"/>
      <c r="BS46" s="235"/>
      <c r="BT46" s="235"/>
      <c r="BU46" s="235"/>
      <c r="BV46" s="235"/>
      <c r="BW46" s="235"/>
      <c r="BX46" s="235"/>
      <c r="BY46" s="235"/>
      <c r="BZ46" s="235"/>
      <c r="CA46" s="235"/>
      <c r="CB46" s="235"/>
      <c r="CC46" s="235"/>
      <c r="CD46" s="235"/>
      <c r="CE46" s="235"/>
      <c r="CF46" s="235"/>
      <c r="CG46" s="235"/>
      <c r="CH46" s="235"/>
      <c r="CI46" s="235"/>
      <c r="CJ46" s="235"/>
      <c r="CK46" s="235"/>
      <c r="CL46" s="235"/>
      <c r="CM46" s="235"/>
      <c r="CN46" s="235"/>
      <c r="CO46" s="235"/>
      <c r="CP46" s="235"/>
      <c r="CQ46" s="235"/>
      <c r="CR46" s="235"/>
      <c r="CS46" s="235"/>
      <c r="CT46" s="235"/>
      <c r="CU46" s="235"/>
      <c r="CV46" s="235"/>
      <c r="CW46" s="235"/>
      <c r="CX46" s="235"/>
      <c r="CY46" s="235"/>
      <c r="CZ46" s="235"/>
      <c r="DA46" s="235"/>
      <c r="DB46" s="235"/>
      <c r="DC46" s="235"/>
      <c r="DD46" s="235"/>
      <c r="DE46" s="235"/>
      <c r="DF46" s="235"/>
      <c r="DG46" s="235"/>
      <c r="DH46" s="235"/>
      <c r="DI46" s="235"/>
      <c r="DJ46" s="235"/>
      <c r="DK46" s="235"/>
      <c r="DL46" s="235"/>
      <c r="DM46" s="235"/>
      <c r="DN46" s="235"/>
      <c r="DO46" s="235"/>
      <c r="DP46" s="235"/>
      <c r="DQ46" s="235"/>
      <c r="DR46" s="235"/>
      <c r="DS46" s="235"/>
      <c r="DT46" s="235"/>
      <c r="DU46" s="235"/>
      <c r="DV46" s="235"/>
      <c r="DW46" s="235"/>
      <c r="DX46" s="235"/>
      <c r="DY46" s="235"/>
      <c r="DZ46" s="235"/>
      <c r="EA46" s="235"/>
      <c r="EB46" s="235"/>
      <c r="EC46" s="235"/>
      <c r="ED46" s="235"/>
      <c r="EE46" s="235"/>
      <c r="EF46" s="235"/>
      <c r="EG46" s="235"/>
      <c r="EH46" s="235"/>
      <c r="EI46" s="235"/>
      <c r="EJ46" s="235"/>
      <c r="EK46" s="235"/>
      <c r="EL46" s="235"/>
      <c r="EM46" s="235"/>
      <c r="EN46" s="235"/>
      <c r="EO46" s="235"/>
      <c r="EP46" s="235"/>
      <c r="EQ46" s="235"/>
      <c r="ER46" s="235"/>
      <c r="ES46" s="235"/>
      <c r="ET46" s="235"/>
      <c r="EU46" s="235"/>
      <c r="EV46" s="235"/>
      <c r="EW46" s="235"/>
      <c r="EX46" s="235"/>
      <c r="EY46" s="235"/>
      <c r="EZ46" s="235"/>
      <c r="FA46" s="235"/>
      <c r="FB46" s="235"/>
      <c r="FC46" s="235"/>
      <c r="FD46" s="235"/>
      <c r="FE46" s="235"/>
      <c r="FF46" s="235"/>
      <c r="FG46" s="235"/>
      <c r="FH46" s="235"/>
      <c r="FI46" s="235"/>
      <c r="FJ46" s="235"/>
      <c r="FK46" s="235"/>
      <c r="FL46" s="235"/>
      <c r="FM46" s="235"/>
      <c r="FN46" s="235"/>
      <c r="FO46" s="235"/>
      <c r="FP46" s="235"/>
      <c r="FQ46" s="235"/>
      <c r="FR46" s="235"/>
      <c r="FS46" s="235"/>
      <c r="FT46" s="235"/>
      <c r="FU46" s="235"/>
      <c r="FV46" s="235"/>
      <c r="FW46" s="235"/>
      <c r="FX46" s="235"/>
      <c r="FY46" s="235"/>
      <c r="FZ46" s="235"/>
      <c r="GA46" s="235"/>
      <c r="GB46" s="235"/>
      <c r="GC46" s="235"/>
      <c r="GD46" s="235"/>
      <c r="GE46" s="235"/>
      <c r="GF46" s="235"/>
      <c r="GG46" s="235"/>
      <c r="GH46" s="235"/>
      <c r="GI46" s="235"/>
      <c r="GJ46" s="235"/>
      <c r="GK46" s="235"/>
      <c r="GL46" s="235"/>
      <c r="GM46" s="235"/>
      <c r="GN46" s="235"/>
      <c r="GO46" s="235"/>
      <c r="GP46" s="235"/>
      <c r="GQ46" s="235"/>
      <c r="GR46" s="235"/>
      <c r="GS46" s="235"/>
      <c r="GT46" s="235"/>
      <c r="GU46" s="235"/>
      <c r="GV46" s="235"/>
      <c r="GW46" s="235"/>
      <c r="GX46" s="235"/>
      <c r="GY46" s="235"/>
      <c r="GZ46" s="235"/>
      <c r="HA46" s="235"/>
      <c r="HB46" s="235"/>
      <c r="HC46" s="235"/>
      <c r="HD46" s="235"/>
      <c r="HE46" s="235"/>
      <c r="HF46" s="235"/>
      <c r="HG46" s="235"/>
      <c r="HH46" s="235"/>
      <c r="HI46" s="235"/>
      <c r="HJ46" s="235"/>
      <c r="HK46" s="235"/>
      <c r="HL46" s="235"/>
      <c r="HM46" s="235"/>
      <c r="HN46" s="235"/>
      <c r="HO46" s="235"/>
      <c r="HP46" s="235"/>
      <c r="HQ46" s="235"/>
      <c r="HR46" s="235"/>
      <c r="HS46" s="235"/>
      <c r="HT46" s="235"/>
      <c r="HU46" s="235"/>
      <c r="HV46" s="235"/>
      <c r="HW46" s="235"/>
      <c r="HX46" s="235"/>
      <c r="HY46" s="235"/>
      <c r="HZ46" s="235"/>
      <c r="IA46" s="235"/>
      <c r="IB46" s="235"/>
      <c r="IC46" s="235"/>
      <c r="ID46" s="235"/>
      <c r="IE46" s="235"/>
      <c r="IF46" s="235"/>
    </row>
  </sheetData>
  <mergeCells count="6">
    <mergeCell ref="G6:S6"/>
    <mergeCell ref="B2:F2"/>
    <mergeCell ref="J2:S2"/>
    <mergeCell ref="B3:F3"/>
    <mergeCell ref="B4:F4"/>
    <mergeCell ref="B5:F5"/>
  </mergeCells>
  <pageMargins left="0.75" right="3.937007874015748E-2" top="0.71" bottom="0.36" header="0.17" footer="0.23622047244094491"/>
  <pageSetup paperSize="5" scale="78" orientation="landscape" r:id="rId1"/>
  <headerFooter alignWithMargins="0">
    <oddFooter>Página &amp;P de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IF27"/>
  <sheetViews>
    <sheetView workbookViewId="0">
      <selection activeCell="F22" sqref="F22"/>
    </sheetView>
  </sheetViews>
  <sheetFormatPr baseColWidth="10" defaultColWidth="11.42578125" defaultRowHeight="13.5" x14ac:dyDescent="0.3"/>
  <cols>
    <col min="1" max="1" width="5.5703125" style="224" customWidth="1"/>
    <col min="2" max="2" width="8" style="155" customWidth="1"/>
    <col min="3" max="3" width="44" style="155" customWidth="1"/>
    <col min="4" max="4" width="7.140625" style="233" hidden="1" customWidth="1"/>
    <col min="5" max="5" width="9.28515625" style="153" bestFit="1" customWidth="1"/>
    <col min="6" max="6" width="11.5703125" style="153" bestFit="1" customWidth="1"/>
    <col min="7" max="7" width="10.5703125" style="152" customWidth="1"/>
    <col min="8" max="8" width="9.85546875" style="152" bestFit="1" customWidth="1"/>
    <col min="9" max="9" width="10.7109375" style="152" customWidth="1"/>
    <col min="10" max="10" width="11.140625" style="152" bestFit="1" customWidth="1"/>
    <col min="11" max="11" width="9.7109375" style="152" customWidth="1"/>
    <col min="12" max="12" width="9.5703125" style="152" customWidth="1"/>
    <col min="13" max="13" width="10" style="152" customWidth="1"/>
    <col min="14" max="14" width="9.5703125" style="152" customWidth="1"/>
    <col min="15" max="15" width="10.28515625" style="152" customWidth="1"/>
    <col min="16" max="16" width="9.85546875" style="152" customWidth="1"/>
    <col min="17" max="17" width="9.42578125" style="152" customWidth="1"/>
    <col min="18" max="18" width="9" style="152" customWidth="1"/>
    <col min="19" max="19" width="12" style="152" customWidth="1"/>
    <col min="20" max="20" width="11.42578125" style="151"/>
    <col min="21" max="240" width="11.42578125" style="150"/>
    <col min="241" max="16384" width="11.42578125" style="149"/>
  </cols>
  <sheetData>
    <row r="1" spans="1:240" ht="14.25" thickBot="1" x14ac:dyDescent="0.35"/>
    <row r="2" spans="1:240" ht="19.899999999999999" customHeight="1" x14ac:dyDescent="0.35">
      <c r="A2" s="203"/>
      <c r="B2" s="416" t="str">
        <f>'[1]TOTAL GENERALCALEND.'!B2:G2</f>
        <v>INSTITUTO ELECTORAL Y DE PARTICIPACIÓN CIUDADANA DEL ESTADO DE JALISCO</v>
      </c>
      <c r="C2" s="417"/>
      <c r="D2" s="417"/>
      <c r="E2" s="417"/>
      <c r="F2" s="418"/>
      <c r="J2" s="426"/>
      <c r="K2" s="426"/>
      <c r="L2" s="426"/>
      <c r="M2" s="426"/>
      <c r="N2" s="426"/>
      <c r="O2" s="426"/>
      <c r="P2" s="426"/>
      <c r="Q2" s="426"/>
      <c r="R2" s="426"/>
      <c r="S2" s="426"/>
      <c r="T2" s="150"/>
      <c r="IF2" s="149"/>
    </row>
    <row r="3" spans="1:240" ht="12" customHeight="1" x14ac:dyDescent="0.35">
      <c r="A3" s="203"/>
      <c r="B3" s="419" t="s">
        <v>194</v>
      </c>
      <c r="C3" s="405"/>
      <c r="D3" s="405"/>
      <c r="E3" s="405"/>
      <c r="F3" s="420"/>
      <c r="T3" s="150"/>
      <c r="IF3" s="149"/>
    </row>
    <row r="4" spans="1:240" ht="18" x14ac:dyDescent="0.35">
      <c r="A4" s="203"/>
      <c r="B4" s="424" t="s">
        <v>192</v>
      </c>
      <c r="C4" s="408"/>
      <c r="D4" s="408"/>
      <c r="E4" s="408"/>
      <c r="F4" s="425"/>
      <c r="G4" s="151"/>
      <c r="I4" s="264"/>
      <c r="J4" s="257"/>
      <c r="L4" s="264"/>
      <c r="T4" s="150"/>
      <c r="IF4" s="149"/>
    </row>
    <row r="5" spans="1:240" ht="18.75" thickBot="1" x14ac:dyDescent="0.4">
      <c r="A5" s="203"/>
      <c r="B5" s="427" t="s">
        <v>90</v>
      </c>
      <c r="C5" s="428"/>
      <c r="D5" s="428"/>
      <c r="E5" s="428"/>
      <c r="F5" s="429"/>
      <c r="G5" s="151"/>
      <c r="T5" s="150"/>
      <c r="IF5" s="149"/>
    </row>
    <row r="6" spans="1:240" ht="15" x14ac:dyDescent="0.3">
      <c r="A6" s="149"/>
      <c r="B6" s="154"/>
      <c r="C6" s="149"/>
      <c r="D6" s="154"/>
      <c r="E6" s="149"/>
      <c r="F6" s="149"/>
      <c r="G6" s="413" t="s">
        <v>191</v>
      </c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5"/>
    </row>
    <row r="7" spans="1:240" ht="27" x14ac:dyDescent="0.3">
      <c r="B7" s="254" t="s">
        <v>213</v>
      </c>
      <c r="C7" s="254" t="s">
        <v>212</v>
      </c>
      <c r="D7" s="253" t="s">
        <v>188</v>
      </c>
      <c r="E7" s="252" t="s">
        <v>187</v>
      </c>
      <c r="F7" s="252" t="s">
        <v>186</v>
      </c>
      <c r="G7" s="251" t="s">
        <v>185</v>
      </c>
      <c r="H7" s="251" t="s">
        <v>184</v>
      </c>
      <c r="I7" s="251" t="s">
        <v>183</v>
      </c>
      <c r="J7" s="251" t="s">
        <v>182</v>
      </c>
      <c r="K7" s="251" t="s">
        <v>181</v>
      </c>
      <c r="L7" s="251" t="s">
        <v>180</v>
      </c>
      <c r="M7" s="251" t="s">
        <v>179</v>
      </c>
      <c r="N7" s="251" t="s">
        <v>178</v>
      </c>
      <c r="O7" s="251" t="s">
        <v>177</v>
      </c>
      <c r="P7" s="251" t="s">
        <v>176</v>
      </c>
      <c r="Q7" s="251" t="s">
        <v>175</v>
      </c>
      <c r="R7" s="251" t="s">
        <v>174</v>
      </c>
      <c r="S7" s="250" t="s">
        <v>173</v>
      </c>
    </row>
    <row r="8" spans="1:240" x14ac:dyDescent="0.3">
      <c r="B8" s="198"/>
      <c r="C8" s="198"/>
      <c r="D8" s="249"/>
      <c r="E8" s="196"/>
      <c r="F8" s="196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</row>
    <row r="9" spans="1:240" x14ac:dyDescent="0.3">
      <c r="B9" s="172">
        <v>2111</v>
      </c>
      <c r="C9" s="173"/>
      <c r="D9" s="220"/>
      <c r="E9" s="170"/>
      <c r="F9" s="170">
        <f>D9*E9</f>
        <v>0</v>
      </c>
      <c r="G9" s="247">
        <f>F9/12</f>
        <v>0</v>
      </c>
      <c r="H9" s="247">
        <f>G9</f>
        <v>0</v>
      </c>
      <c r="I9" s="247">
        <f>H9</f>
        <v>0</v>
      </c>
      <c r="J9" s="247">
        <f t="shared" ref="J9:R9" si="0">I9</f>
        <v>0</v>
      </c>
      <c r="K9" s="247">
        <f t="shared" si="0"/>
        <v>0</v>
      </c>
      <c r="L9" s="247">
        <f t="shared" si="0"/>
        <v>0</v>
      </c>
      <c r="M9" s="247">
        <f t="shared" si="0"/>
        <v>0</v>
      </c>
      <c r="N9" s="247">
        <f t="shared" si="0"/>
        <v>0</v>
      </c>
      <c r="O9" s="247">
        <f t="shared" si="0"/>
        <v>0</v>
      </c>
      <c r="P9" s="247">
        <f t="shared" si="0"/>
        <v>0</v>
      </c>
      <c r="Q9" s="247">
        <f t="shared" si="0"/>
        <v>0</v>
      </c>
      <c r="R9" s="247">
        <f t="shared" si="0"/>
        <v>0</v>
      </c>
      <c r="S9" s="219">
        <f t="shared" ref="S9:S15" si="1">SUM(G9:R9)</f>
        <v>0</v>
      </c>
    </row>
    <row r="10" spans="1:240" s="182" customFormat="1" ht="21" customHeight="1" thickBot="1" x14ac:dyDescent="0.35">
      <c r="A10" s="207"/>
      <c r="B10" s="193">
        <v>3831</v>
      </c>
      <c r="C10" s="221" t="s">
        <v>195</v>
      </c>
      <c r="D10" s="191"/>
      <c r="E10" s="191"/>
      <c r="F10" s="174">
        <f>SUM(F11:F16)</f>
        <v>239192</v>
      </c>
      <c r="G10" s="174">
        <f>SUM(G11:G16)</f>
        <v>130000</v>
      </c>
      <c r="H10" s="174">
        <f t="shared" ref="H10:R10" si="2">SUM(H11:H16)</f>
        <v>0</v>
      </c>
      <c r="I10" s="174">
        <f t="shared" si="2"/>
        <v>0</v>
      </c>
      <c r="J10" s="174">
        <f t="shared" si="2"/>
        <v>60000</v>
      </c>
      <c r="K10" s="174">
        <f t="shared" si="2"/>
        <v>6000</v>
      </c>
      <c r="L10" s="174">
        <f t="shared" si="2"/>
        <v>0</v>
      </c>
      <c r="M10" s="174">
        <f t="shared" si="2"/>
        <v>0</v>
      </c>
      <c r="N10" s="174">
        <f t="shared" si="2"/>
        <v>10798</v>
      </c>
      <c r="O10" s="174">
        <f t="shared" si="2"/>
        <v>10798</v>
      </c>
      <c r="P10" s="174">
        <f t="shared" si="2"/>
        <v>10798</v>
      </c>
      <c r="Q10" s="174">
        <f t="shared" si="2"/>
        <v>10798</v>
      </c>
      <c r="R10" s="174">
        <f t="shared" si="2"/>
        <v>0</v>
      </c>
      <c r="S10" s="174">
        <f t="shared" si="1"/>
        <v>239192</v>
      </c>
      <c r="T10" s="184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3"/>
      <c r="AO10" s="183"/>
      <c r="AP10" s="183"/>
      <c r="AQ10" s="183"/>
      <c r="AR10" s="183"/>
      <c r="AS10" s="183"/>
      <c r="AT10" s="183"/>
      <c r="AU10" s="183"/>
      <c r="AV10" s="183"/>
      <c r="AW10" s="183"/>
      <c r="AX10" s="183"/>
      <c r="AY10" s="183"/>
      <c r="AZ10" s="183"/>
      <c r="BA10" s="183"/>
      <c r="BB10" s="183"/>
      <c r="BC10" s="183"/>
      <c r="BD10" s="183"/>
      <c r="BE10" s="183"/>
      <c r="BF10" s="183"/>
      <c r="BG10" s="183"/>
      <c r="BH10" s="183"/>
      <c r="BI10" s="183"/>
      <c r="BJ10" s="183"/>
      <c r="BK10" s="183"/>
      <c r="BL10" s="183"/>
      <c r="BM10" s="183"/>
      <c r="BN10" s="183"/>
      <c r="BO10" s="183"/>
      <c r="BP10" s="183"/>
      <c r="BQ10" s="183"/>
      <c r="BR10" s="183"/>
      <c r="BS10" s="183"/>
      <c r="BT10" s="183"/>
      <c r="BU10" s="183"/>
      <c r="BV10" s="183"/>
      <c r="BW10" s="183"/>
      <c r="BX10" s="183"/>
      <c r="BY10" s="183"/>
      <c r="BZ10" s="183"/>
      <c r="CA10" s="183"/>
      <c r="CB10" s="183"/>
      <c r="CC10" s="183"/>
      <c r="CD10" s="183"/>
      <c r="CE10" s="183"/>
      <c r="CF10" s="183"/>
      <c r="CG10" s="183"/>
      <c r="CH10" s="183"/>
      <c r="CI10" s="183"/>
      <c r="CJ10" s="183"/>
      <c r="CK10" s="183"/>
      <c r="CL10" s="183"/>
      <c r="CM10" s="183"/>
      <c r="CN10" s="183"/>
      <c r="CO10" s="183"/>
      <c r="CP10" s="183"/>
      <c r="CQ10" s="183"/>
      <c r="CR10" s="183"/>
      <c r="CS10" s="183"/>
      <c r="CT10" s="183"/>
      <c r="CU10" s="183"/>
      <c r="CV10" s="183"/>
      <c r="CW10" s="183"/>
      <c r="CX10" s="183"/>
      <c r="CY10" s="183"/>
      <c r="CZ10" s="183"/>
      <c r="DA10" s="183"/>
      <c r="DB10" s="183"/>
      <c r="DC10" s="183"/>
      <c r="DD10" s="183"/>
      <c r="DE10" s="183"/>
      <c r="DF10" s="183"/>
      <c r="DG10" s="183"/>
      <c r="DH10" s="183"/>
      <c r="DI10" s="183"/>
      <c r="DJ10" s="183"/>
      <c r="DK10" s="183"/>
      <c r="DL10" s="183"/>
      <c r="DM10" s="183"/>
      <c r="DN10" s="183"/>
      <c r="DO10" s="183"/>
      <c r="DP10" s="183"/>
      <c r="DQ10" s="183"/>
      <c r="DR10" s="183"/>
      <c r="DS10" s="183"/>
      <c r="DT10" s="183"/>
      <c r="DU10" s="183"/>
      <c r="DV10" s="183"/>
      <c r="DW10" s="183"/>
      <c r="DX10" s="183"/>
      <c r="DY10" s="183"/>
      <c r="DZ10" s="183"/>
      <c r="EA10" s="183"/>
      <c r="EB10" s="183"/>
      <c r="EC10" s="183"/>
      <c r="ED10" s="183"/>
      <c r="EE10" s="183"/>
      <c r="EF10" s="183"/>
      <c r="EG10" s="183"/>
      <c r="EH10" s="183"/>
      <c r="EI10" s="183"/>
      <c r="EJ10" s="183"/>
      <c r="EK10" s="183"/>
      <c r="EL10" s="183"/>
      <c r="EM10" s="183"/>
      <c r="EN10" s="183"/>
      <c r="EO10" s="183"/>
      <c r="EP10" s="183"/>
      <c r="EQ10" s="183"/>
      <c r="ER10" s="183"/>
      <c r="ES10" s="183"/>
      <c r="ET10" s="183"/>
      <c r="EU10" s="183"/>
      <c r="EV10" s="183"/>
      <c r="EW10" s="183"/>
      <c r="EX10" s="183"/>
      <c r="EY10" s="183"/>
      <c r="EZ10" s="183"/>
      <c r="FA10" s="183"/>
      <c r="FB10" s="183"/>
      <c r="FC10" s="183"/>
      <c r="FD10" s="183"/>
      <c r="FE10" s="183"/>
      <c r="FF10" s="183"/>
      <c r="FG10" s="183"/>
      <c r="FH10" s="183"/>
      <c r="FI10" s="183"/>
      <c r="FJ10" s="183"/>
      <c r="FK10" s="183"/>
      <c r="FL10" s="183"/>
      <c r="FM10" s="183"/>
      <c r="FN10" s="183"/>
      <c r="FO10" s="183"/>
      <c r="FP10" s="183"/>
      <c r="FQ10" s="183"/>
      <c r="FR10" s="183"/>
      <c r="FS10" s="183"/>
      <c r="FT10" s="183"/>
      <c r="FU10" s="183"/>
      <c r="FV10" s="183"/>
      <c r="FW10" s="183"/>
      <c r="FX10" s="183"/>
      <c r="FY10" s="183"/>
      <c r="FZ10" s="183"/>
      <c r="GA10" s="183"/>
      <c r="GB10" s="183"/>
      <c r="GC10" s="183"/>
      <c r="GD10" s="183"/>
      <c r="GE10" s="183"/>
      <c r="GF10" s="183"/>
      <c r="GG10" s="183"/>
      <c r="GH10" s="183"/>
      <c r="GI10" s="183"/>
      <c r="GJ10" s="183"/>
      <c r="GK10" s="183"/>
      <c r="GL10" s="183"/>
      <c r="GM10" s="183"/>
      <c r="GN10" s="183"/>
      <c r="GO10" s="183"/>
      <c r="GP10" s="183"/>
      <c r="GQ10" s="183"/>
      <c r="GR10" s="183"/>
      <c r="GS10" s="183"/>
      <c r="GT10" s="183"/>
      <c r="GU10" s="183"/>
      <c r="GV10" s="183"/>
      <c r="GW10" s="183"/>
      <c r="GX10" s="183"/>
      <c r="GY10" s="183"/>
      <c r="GZ10" s="183"/>
      <c r="HA10" s="183"/>
      <c r="HB10" s="183"/>
      <c r="HC10" s="183"/>
      <c r="HD10" s="183"/>
      <c r="HE10" s="183"/>
      <c r="HF10" s="183"/>
      <c r="HG10" s="183"/>
      <c r="HH10" s="183"/>
      <c r="HI10" s="183"/>
      <c r="HJ10" s="183"/>
      <c r="HK10" s="183"/>
      <c r="HL10" s="183"/>
      <c r="HM10" s="183"/>
      <c r="HN10" s="183"/>
      <c r="HO10" s="183"/>
      <c r="HP10" s="183"/>
      <c r="HQ10" s="183"/>
      <c r="HR10" s="183"/>
      <c r="HS10" s="183"/>
      <c r="HT10" s="183"/>
      <c r="HU10" s="183"/>
      <c r="HV10" s="183"/>
      <c r="HW10" s="183"/>
      <c r="HX10" s="183"/>
      <c r="HY10" s="183"/>
      <c r="HZ10" s="183"/>
      <c r="IA10" s="183"/>
      <c r="IB10" s="183"/>
      <c r="IC10" s="183"/>
      <c r="ID10" s="183"/>
      <c r="IE10" s="183"/>
      <c r="IF10" s="183"/>
    </row>
    <row r="11" spans="1:240" x14ac:dyDescent="0.3">
      <c r="B11" s="172">
        <v>3831</v>
      </c>
      <c r="C11" s="173" t="str">
        <f>+'[2]Costo Papirolas'!$G$19</f>
        <v>Espacio para stand y taller en Expo Guadalajara</v>
      </c>
      <c r="D11" s="220">
        <v>1</v>
      </c>
      <c r="E11" s="170">
        <f>+'[2]Costo Papirolas'!$J$19</f>
        <v>130000</v>
      </c>
      <c r="F11" s="170">
        <f t="shared" ref="F11:F16" si="3">D11*E11</f>
        <v>130000</v>
      </c>
      <c r="G11" s="247">
        <f>+F11</f>
        <v>130000</v>
      </c>
      <c r="H11" s="247">
        <v>0</v>
      </c>
      <c r="I11" s="247">
        <v>0</v>
      </c>
      <c r="J11" s="247">
        <f t="shared" ref="J11:R16" si="4">I11</f>
        <v>0</v>
      </c>
      <c r="K11" s="247">
        <f t="shared" si="4"/>
        <v>0</v>
      </c>
      <c r="L11" s="247">
        <f t="shared" si="4"/>
        <v>0</v>
      </c>
      <c r="M11" s="247">
        <f t="shared" si="4"/>
        <v>0</v>
      </c>
      <c r="N11" s="247">
        <f t="shared" si="4"/>
        <v>0</v>
      </c>
      <c r="O11" s="247">
        <f t="shared" si="4"/>
        <v>0</v>
      </c>
      <c r="P11" s="247">
        <f t="shared" si="4"/>
        <v>0</v>
      </c>
      <c r="Q11" s="247">
        <f t="shared" si="4"/>
        <v>0</v>
      </c>
      <c r="R11" s="247">
        <f t="shared" si="4"/>
        <v>0</v>
      </c>
      <c r="S11" s="219">
        <f t="shared" si="1"/>
        <v>130000</v>
      </c>
    </row>
    <row r="12" spans="1:240" x14ac:dyDescent="0.3">
      <c r="B12" s="172">
        <v>3831</v>
      </c>
      <c r="C12" s="173" t="str">
        <f>+'[2]Costo Papirolas'!$G$20</f>
        <v xml:space="preserve">Producción y montaje de stand y taller </v>
      </c>
      <c r="D12" s="220">
        <v>1</v>
      </c>
      <c r="E12" s="170">
        <f>+'[2]Costo Papirolas'!$J$20</f>
        <v>25000</v>
      </c>
      <c r="F12" s="170">
        <f t="shared" si="3"/>
        <v>25000</v>
      </c>
      <c r="G12" s="247">
        <v>0</v>
      </c>
      <c r="H12" s="247">
        <f t="shared" ref="H12:I16" si="5">G12</f>
        <v>0</v>
      </c>
      <c r="I12" s="247">
        <f t="shared" si="5"/>
        <v>0</v>
      </c>
      <c r="J12" s="247">
        <f>+F12</f>
        <v>25000</v>
      </c>
      <c r="K12" s="247">
        <v>0</v>
      </c>
      <c r="L12" s="247">
        <f t="shared" si="4"/>
        <v>0</v>
      </c>
      <c r="M12" s="247">
        <f t="shared" si="4"/>
        <v>0</v>
      </c>
      <c r="N12" s="247">
        <f t="shared" si="4"/>
        <v>0</v>
      </c>
      <c r="O12" s="247">
        <v>0</v>
      </c>
      <c r="P12" s="247">
        <v>0</v>
      </c>
      <c r="Q12" s="247">
        <f t="shared" si="4"/>
        <v>0</v>
      </c>
      <c r="R12" s="247">
        <f t="shared" si="4"/>
        <v>0</v>
      </c>
      <c r="S12" s="219">
        <f t="shared" ref="S12" si="6">SUM(G12:R12)</f>
        <v>25000</v>
      </c>
    </row>
    <row r="13" spans="1:240" x14ac:dyDescent="0.3">
      <c r="B13" s="172">
        <v>3831</v>
      </c>
      <c r="C13" s="173" t="str">
        <f>+'[2]Costo Papirolas'!$G$21</f>
        <v>Materiales e insumos para actividades en los talleres del festival infantil papirolas 2017</v>
      </c>
      <c r="D13" s="220">
        <v>1</v>
      </c>
      <c r="E13" s="170">
        <f>+'[2]Costo Papirolas'!$J$21</f>
        <v>6000</v>
      </c>
      <c r="F13" s="170">
        <f t="shared" si="3"/>
        <v>6000</v>
      </c>
      <c r="G13" s="247">
        <v>0</v>
      </c>
      <c r="H13" s="247">
        <f t="shared" si="5"/>
        <v>0</v>
      </c>
      <c r="I13" s="247">
        <f t="shared" si="5"/>
        <v>0</v>
      </c>
      <c r="J13" s="247">
        <f t="shared" si="4"/>
        <v>0</v>
      </c>
      <c r="K13" s="247">
        <f>+F13</f>
        <v>6000</v>
      </c>
      <c r="L13" s="247">
        <v>0</v>
      </c>
      <c r="M13" s="247">
        <f t="shared" si="4"/>
        <v>0</v>
      </c>
      <c r="N13" s="247">
        <f t="shared" si="4"/>
        <v>0</v>
      </c>
      <c r="O13" s="247">
        <f t="shared" si="4"/>
        <v>0</v>
      </c>
      <c r="P13" s="247">
        <f t="shared" si="4"/>
        <v>0</v>
      </c>
      <c r="Q13" s="247"/>
      <c r="R13" s="247">
        <v>0</v>
      </c>
      <c r="S13" s="219">
        <f t="shared" si="1"/>
        <v>6000</v>
      </c>
    </row>
    <row r="14" spans="1:240" x14ac:dyDescent="0.3">
      <c r="B14" s="172">
        <v>3831</v>
      </c>
      <c r="C14" s="173" t="str">
        <f>+'[2]Costo Papirolas'!$G$22</f>
        <v>Alimentos, gafetes y estacionamiento para  nueve personas que atenderán el stand y taller en el festival infantil papirolas 2017</v>
      </c>
      <c r="D14" s="220">
        <v>1</v>
      </c>
      <c r="E14" s="170">
        <f>+'[2]Costo Papirolas'!$J$22</f>
        <v>35000</v>
      </c>
      <c r="F14" s="170">
        <f t="shared" si="3"/>
        <v>35000</v>
      </c>
      <c r="G14" s="247">
        <v>0</v>
      </c>
      <c r="H14" s="247">
        <f t="shared" si="5"/>
        <v>0</v>
      </c>
      <c r="I14" s="247">
        <f t="shared" si="5"/>
        <v>0</v>
      </c>
      <c r="J14" s="247">
        <f>+F14</f>
        <v>35000</v>
      </c>
      <c r="K14" s="247">
        <v>0</v>
      </c>
      <c r="L14" s="247">
        <f t="shared" si="4"/>
        <v>0</v>
      </c>
      <c r="M14" s="247">
        <f t="shared" si="4"/>
        <v>0</v>
      </c>
      <c r="N14" s="247">
        <f t="shared" si="4"/>
        <v>0</v>
      </c>
      <c r="O14" s="247">
        <f t="shared" si="4"/>
        <v>0</v>
      </c>
      <c r="P14" s="247">
        <f t="shared" si="4"/>
        <v>0</v>
      </c>
      <c r="Q14" s="247"/>
      <c r="R14" s="247">
        <v>0</v>
      </c>
      <c r="S14" s="219">
        <f t="shared" ref="S14" si="7">SUM(G14:R14)</f>
        <v>35000</v>
      </c>
    </row>
    <row r="15" spans="1:240" x14ac:dyDescent="0.3">
      <c r="B15" s="172">
        <v>3831</v>
      </c>
      <c r="C15" s="173" t="str">
        <f>+'[2]Costo Papirolas'!$G$23</f>
        <v xml:space="preserve">Gasolina y casetas </v>
      </c>
      <c r="D15" s="220">
        <v>1</v>
      </c>
      <c r="E15" s="170">
        <f>+'[2]Costo Papirolas'!$J$23</f>
        <v>13192</v>
      </c>
      <c r="F15" s="170">
        <f t="shared" si="3"/>
        <v>13192</v>
      </c>
      <c r="G15" s="247">
        <v>0</v>
      </c>
      <c r="H15" s="247">
        <f t="shared" si="5"/>
        <v>0</v>
      </c>
      <c r="I15" s="247">
        <f t="shared" si="5"/>
        <v>0</v>
      </c>
      <c r="J15" s="247">
        <f t="shared" si="4"/>
        <v>0</v>
      </c>
      <c r="K15" s="247">
        <f t="shared" si="4"/>
        <v>0</v>
      </c>
      <c r="L15" s="247">
        <f t="shared" si="4"/>
        <v>0</v>
      </c>
      <c r="M15" s="247">
        <f t="shared" si="4"/>
        <v>0</v>
      </c>
      <c r="N15" s="247">
        <f>+F15/4</f>
        <v>3298</v>
      </c>
      <c r="O15" s="247">
        <f>+N15</f>
        <v>3298</v>
      </c>
      <c r="P15" s="247">
        <f>+O15</f>
        <v>3298</v>
      </c>
      <c r="Q15" s="247">
        <f>+P15</f>
        <v>3298</v>
      </c>
      <c r="R15" s="247">
        <v>0</v>
      </c>
      <c r="S15" s="219">
        <f t="shared" si="1"/>
        <v>13192</v>
      </c>
    </row>
    <row r="16" spans="1:240" x14ac:dyDescent="0.3">
      <c r="B16" s="172">
        <v>3831</v>
      </c>
      <c r="C16" s="173" t="str">
        <f>+'[2]Costo Papirolas'!$G$24</f>
        <v>Alimentos para personal que atienda el stand del IEPC en papirolas en 4 municipios.</v>
      </c>
      <c r="D16" s="220">
        <v>1</v>
      </c>
      <c r="E16" s="170">
        <f>+'[2]Costo Papirolas'!$J$24</f>
        <v>30000</v>
      </c>
      <c r="F16" s="170">
        <f t="shared" si="3"/>
        <v>30000</v>
      </c>
      <c r="G16" s="247">
        <v>0</v>
      </c>
      <c r="H16" s="247">
        <f t="shared" si="5"/>
        <v>0</v>
      </c>
      <c r="I16" s="247">
        <f t="shared" si="5"/>
        <v>0</v>
      </c>
      <c r="J16" s="247">
        <f t="shared" si="4"/>
        <v>0</v>
      </c>
      <c r="K16" s="247">
        <f t="shared" si="4"/>
        <v>0</v>
      </c>
      <c r="L16" s="247">
        <f t="shared" si="4"/>
        <v>0</v>
      </c>
      <c r="M16" s="247">
        <f t="shared" si="4"/>
        <v>0</v>
      </c>
      <c r="N16" s="247">
        <f>+F16/4</f>
        <v>7500</v>
      </c>
      <c r="O16" s="247">
        <f>+F16/4</f>
        <v>7500</v>
      </c>
      <c r="P16" s="247">
        <f t="shared" si="4"/>
        <v>7500</v>
      </c>
      <c r="Q16" s="247">
        <f>+P16</f>
        <v>7500</v>
      </c>
      <c r="R16" s="247">
        <v>0</v>
      </c>
      <c r="S16" s="219">
        <f t="shared" ref="S16" si="8">SUM(G16:R16)</f>
        <v>30000</v>
      </c>
    </row>
    <row r="17" spans="1:240" s="159" customFormat="1" ht="14.25" thickBot="1" x14ac:dyDescent="0.35">
      <c r="A17" s="224"/>
      <c r="B17" s="246"/>
      <c r="C17" s="213" t="s">
        <v>173</v>
      </c>
      <c r="D17" s="245"/>
      <c r="E17" s="244"/>
      <c r="F17" s="162">
        <f>+F10</f>
        <v>239192</v>
      </c>
      <c r="G17" s="162">
        <f t="shared" ref="G17:R17" si="9">+G10</f>
        <v>130000</v>
      </c>
      <c r="H17" s="162">
        <f t="shared" si="9"/>
        <v>0</v>
      </c>
      <c r="I17" s="162">
        <f t="shared" si="9"/>
        <v>0</v>
      </c>
      <c r="J17" s="162">
        <f t="shared" si="9"/>
        <v>60000</v>
      </c>
      <c r="K17" s="162">
        <f t="shared" si="9"/>
        <v>6000</v>
      </c>
      <c r="L17" s="162">
        <f t="shared" si="9"/>
        <v>0</v>
      </c>
      <c r="M17" s="162">
        <f t="shared" si="9"/>
        <v>0</v>
      </c>
      <c r="N17" s="162">
        <f t="shared" si="9"/>
        <v>10798</v>
      </c>
      <c r="O17" s="162">
        <f t="shared" si="9"/>
        <v>10798</v>
      </c>
      <c r="P17" s="162">
        <f t="shared" si="9"/>
        <v>10798</v>
      </c>
      <c r="Q17" s="162">
        <f t="shared" si="9"/>
        <v>10798</v>
      </c>
      <c r="R17" s="162">
        <f t="shared" si="9"/>
        <v>0</v>
      </c>
      <c r="S17" s="162">
        <f>SUM(G17:R17)</f>
        <v>239192</v>
      </c>
      <c r="T17" s="243">
        <f>+F17-S17</f>
        <v>0</v>
      </c>
      <c r="U17" s="160"/>
      <c r="V17" s="160"/>
      <c r="W17" s="160"/>
      <c r="X17" s="160"/>
      <c r="Y17" s="160"/>
      <c r="Z17" s="160"/>
      <c r="AA17" s="160"/>
      <c r="AB17" s="160"/>
      <c r="AC17" s="160"/>
      <c r="AD17" s="160"/>
      <c r="AE17" s="160"/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  <c r="BI17" s="160"/>
      <c r="BJ17" s="160"/>
      <c r="BK17" s="160"/>
      <c r="BL17" s="160"/>
      <c r="BM17" s="160"/>
      <c r="BN17" s="160"/>
      <c r="BO17" s="160"/>
      <c r="BP17" s="160"/>
      <c r="BQ17" s="160"/>
      <c r="BR17" s="160"/>
      <c r="BS17" s="160"/>
      <c r="BT17" s="160"/>
      <c r="BU17" s="160"/>
      <c r="BV17" s="160"/>
      <c r="BW17" s="160"/>
      <c r="BX17" s="160"/>
      <c r="BY17" s="160"/>
      <c r="BZ17" s="160"/>
      <c r="CA17" s="160"/>
      <c r="CB17" s="160"/>
      <c r="CC17" s="160"/>
      <c r="CD17" s="160"/>
      <c r="CE17" s="160"/>
      <c r="CF17" s="160"/>
      <c r="CG17" s="160"/>
      <c r="CH17" s="160"/>
      <c r="CI17" s="160"/>
      <c r="CJ17" s="160"/>
      <c r="CK17" s="160"/>
      <c r="CL17" s="160"/>
      <c r="CM17" s="160"/>
      <c r="CN17" s="160"/>
      <c r="CO17" s="160"/>
      <c r="CP17" s="160"/>
      <c r="CQ17" s="160"/>
      <c r="CR17" s="160"/>
      <c r="CS17" s="160"/>
      <c r="CT17" s="160"/>
      <c r="CU17" s="160"/>
      <c r="CV17" s="160"/>
      <c r="CW17" s="160"/>
      <c r="CX17" s="160"/>
      <c r="CY17" s="160"/>
      <c r="CZ17" s="160"/>
      <c r="DA17" s="160"/>
      <c r="DB17" s="160"/>
      <c r="DC17" s="160"/>
      <c r="DD17" s="160"/>
      <c r="DE17" s="160"/>
      <c r="DF17" s="160"/>
      <c r="DG17" s="160"/>
      <c r="DH17" s="160"/>
      <c r="DI17" s="160"/>
      <c r="DJ17" s="160"/>
      <c r="DK17" s="160"/>
      <c r="DL17" s="160"/>
      <c r="DM17" s="160"/>
      <c r="DN17" s="160"/>
      <c r="DO17" s="160"/>
      <c r="DP17" s="160"/>
      <c r="DQ17" s="160"/>
      <c r="DR17" s="160"/>
      <c r="DS17" s="160"/>
      <c r="DT17" s="160"/>
      <c r="DU17" s="160"/>
      <c r="DV17" s="160"/>
      <c r="DW17" s="160"/>
      <c r="DX17" s="160"/>
      <c r="DY17" s="160"/>
      <c r="DZ17" s="160"/>
      <c r="EA17" s="160"/>
      <c r="EB17" s="160"/>
      <c r="EC17" s="160"/>
      <c r="ED17" s="160"/>
      <c r="EE17" s="160"/>
      <c r="EF17" s="160"/>
      <c r="EG17" s="160"/>
      <c r="EH17" s="160"/>
      <c r="EI17" s="160"/>
      <c r="EJ17" s="160"/>
      <c r="EK17" s="160"/>
      <c r="EL17" s="160"/>
      <c r="EM17" s="160"/>
      <c r="EN17" s="160"/>
      <c r="EO17" s="160"/>
      <c r="EP17" s="160"/>
      <c r="EQ17" s="160"/>
      <c r="ER17" s="160"/>
      <c r="ES17" s="160"/>
      <c r="ET17" s="160"/>
      <c r="EU17" s="160"/>
      <c r="EV17" s="160"/>
      <c r="EW17" s="160"/>
      <c r="EX17" s="160"/>
      <c r="EY17" s="160"/>
      <c r="EZ17" s="160"/>
      <c r="FA17" s="160"/>
      <c r="FB17" s="160"/>
      <c r="FC17" s="160"/>
      <c r="FD17" s="160"/>
      <c r="FE17" s="160"/>
      <c r="FF17" s="160"/>
      <c r="FG17" s="160"/>
      <c r="FH17" s="160"/>
      <c r="FI17" s="160"/>
      <c r="FJ17" s="160"/>
      <c r="FK17" s="160"/>
      <c r="FL17" s="160"/>
      <c r="FM17" s="160"/>
      <c r="FN17" s="160"/>
      <c r="FO17" s="160"/>
      <c r="FP17" s="160"/>
      <c r="FQ17" s="160"/>
      <c r="FR17" s="160"/>
      <c r="FS17" s="160"/>
      <c r="FT17" s="160"/>
      <c r="FU17" s="160"/>
      <c r="FV17" s="160"/>
      <c r="FW17" s="160"/>
      <c r="FX17" s="160"/>
      <c r="FY17" s="160"/>
      <c r="FZ17" s="160"/>
      <c r="GA17" s="160"/>
      <c r="GB17" s="160"/>
      <c r="GC17" s="160"/>
      <c r="GD17" s="160"/>
      <c r="GE17" s="160"/>
      <c r="GF17" s="160"/>
      <c r="GG17" s="160"/>
      <c r="GH17" s="160"/>
      <c r="GI17" s="160"/>
      <c r="GJ17" s="160"/>
      <c r="GK17" s="160"/>
      <c r="GL17" s="160"/>
      <c r="GM17" s="160"/>
      <c r="GN17" s="160"/>
      <c r="GO17" s="160"/>
      <c r="GP17" s="160"/>
      <c r="GQ17" s="160"/>
      <c r="GR17" s="160"/>
      <c r="GS17" s="160"/>
      <c r="GT17" s="160"/>
      <c r="GU17" s="160"/>
      <c r="GV17" s="160"/>
      <c r="GW17" s="160"/>
      <c r="GX17" s="160"/>
      <c r="GY17" s="160"/>
      <c r="GZ17" s="160"/>
      <c r="HA17" s="160"/>
      <c r="HB17" s="160"/>
      <c r="HC17" s="160"/>
      <c r="HD17" s="160"/>
      <c r="HE17" s="160"/>
      <c r="HF17" s="160"/>
      <c r="HG17" s="160"/>
      <c r="HH17" s="160"/>
      <c r="HI17" s="160"/>
      <c r="HJ17" s="160"/>
      <c r="HK17" s="160"/>
      <c r="HL17" s="160"/>
      <c r="HM17" s="160"/>
      <c r="HN17" s="160"/>
      <c r="HO17" s="160"/>
      <c r="HP17" s="160"/>
      <c r="HQ17" s="160"/>
      <c r="HR17" s="160"/>
      <c r="HS17" s="160"/>
      <c r="HT17" s="160"/>
      <c r="HU17" s="160"/>
      <c r="HV17" s="160"/>
      <c r="HW17" s="160"/>
      <c r="HX17" s="160"/>
      <c r="HY17" s="160"/>
      <c r="HZ17" s="160"/>
      <c r="IA17" s="160"/>
      <c r="IB17" s="160"/>
      <c r="IC17" s="160"/>
      <c r="ID17" s="160"/>
      <c r="IE17" s="160"/>
      <c r="IF17" s="160"/>
    </row>
    <row r="18" spans="1:240" ht="14.25" thickTop="1" x14ac:dyDescent="0.3">
      <c r="C18" s="155" t="s">
        <v>171</v>
      </c>
    </row>
    <row r="19" spans="1:240" s="234" customFormat="1" x14ac:dyDescent="0.3">
      <c r="A19" s="241"/>
      <c r="B19" s="240"/>
      <c r="C19" s="240"/>
      <c r="D19" s="239"/>
      <c r="E19" s="238"/>
      <c r="F19" s="238"/>
      <c r="G19" s="237"/>
      <c r="H19" s="237"/>
      <c r="I19" s="237"/>
      <c r="J19" s="237"/>
      <c r="K19" s="237"/>
      <c r="L19" s="237"/>
      <c r="M19" s="237"/>
      <c r="N19" s="237"/>
      <c r="O19" s="237"/>
      <c r="P19" s="237"/>
      <c r="Q19" s="237"/>
      <c r="R19" s="237"/>
      <c r="S19" s="237"/>
      <c r="T19" s="236"/>
      <c r="U19" s="235"/>
      <c r="V19" s="235"/>
      <c r="W19" s="235"/>
      <c r="X19" s="235"/>
      <c r="Y19" s="235"/>
      <c r="Z19" s="235"/>
      <c r="AA19" s="235"/>
      <c r="AB19" s="235"/>
      <c r="AC19" s="235"/>
      <c r="AD19" s="235"/>
      <c r="AE19" s="235"/>
      <c r="AF19" s="235"/>
      <c r="AG19" s="235"/>
      <c r="AH19" s="235"/>
      <c r="AI19" s="235"/>
      <c r="AJ19" s="235"/>
      <c r="AK19" s="235"/>
      <c r="AL19" s="235"/>
      <c r="AM19" s="235"/>
      <c r="AN19" s="235"/>
      <c r="AO19" s="235"/>
      <c r="AP19" s="235"/>
      <c r="AQ19" s="235"/>
      <c r="AR19" s="235"/>
      <c r="AS19" s="235"/>
      <c r="AT19" s="235"/>
      <c r="AU19" s="235"/>
      <c r="AV19" s="235"/>
      <c r="AW19" s="235"/>
      <c r="AX19" s="235"/>
      <c r="AY19" s="235"/>
      <c r="AZ19" s="235"/>
      <c r="BA19" s="235"/>
      <c r="BB19" s="235"/>
      <c r="BC19" s="235"/>
      <c r="BD19" s="235"/>
      <c r="BE19" s="235"/>
      <c r="BF19" s="235"/>
      <c r="BG19" s="235"/>
      <c r="BH19" s="235"/>
      <c r="BI19" s="235"/>
      <c r="BJ19" s="235"/>
      <c r="BK19" s="235"/>
      <c r="BL19" s="235"/>
      <c r="BM19" s="235"/>
      <c r="BN19" s="235"/>
      <c r="BO19" s="235"/>
      <c r="BP19" s="235"/>
      <c r="BQ19" s="235"/>
      <c r="BR19" s="235"/>
      <c r="BS19" s="235"/>
      <c r="BT19" s="235"/>
      <c r="BU19" s="235"/>
      <c r="BV19" s="235"/>
      <c r="BW19" s="235"/>
      <c r="BX19" s="235"/>
      <c r="BY19" s="235"/>
      <c r="BZ19" s="235"/>
      <c r="CA19" s="235"/>
      <c r="CB19" s="235"/>
      <c r="CC19" s="235"/>
      <c r="CD19" s="235"/>
      <c r="CE19" s="235"/>
      <c r="CF19" s="235"/>
      <c r="CG19" s="235"/>
      <c r="CH19" s="235"/>
      <c r="CI19" s="235"/>
      <c r="CJ19" s="235"/>
      <c r="CK19" s="235"/>
      <c r="CL19" s="235"/>
      <c r="CM19" s="235"/>
      <c r="CN19" s="235"/>
      <c r="CO19" s="235"/>
      <c r="CP19" s="235"/>
      <c r="CQ19" s="235"/>
      <c r="CR19" s="235"/>
      <c r="CS19" s="235"/>
      <c r="CT19" s="235"/>
      <c r="CU19" s="235"/>
      <c r="CV19" s="235"/>
      <c r="CW19" s="235"/>
      <c r="CX19" s="235"/>
      <c r="CY19" s="235"/>
      <c r="CZ19" s="235"/>
      <c r="DA19" s="235"/>
      <c r="DB19" s="235"/>
      <c r="DC19" s="235"/>
      <c r="DD19" s="235"/>
      <c r="DE19" s="235"/>
      <c r="DF19" s="235"/>
      <c r="DG19" s="235"/>
      <c r="DH19" s="235"/>
      <c r="DI19" s="235"/>
      <c r="DJ19" s="235"/>
      <c r="DK19" s="235"/>
      <c r="DL19" s="235"/>
      <c r="DM19" s="235"/>
      <c r="DN19" s="235"/>
      <c r="DO19" s="235"/>
      <c r="DP19" s="235"/>
      <c r="DQ19" s="235"/>
      <c r="DR19" s="235"/>
      <c r="DS19" s="235"/>
      <c r="DT19" s="235"/>
      <c r="DU19" s="235"/>
      <c r="DV19" s="235"/>
      <c r="DW19" s="235"/>
      <c r="DX19" s="235"/>
      <c r="DY19" s="235"/>
      <c r="DZ19" s="235"/>
      <c r="EA19" s="235"/>
      <c r="EB19" s="235"/>
      <c r="EC19" s="235"/>
      <c r="ED19" s="235"/>
      <c r="EE19" s="235"/>
      <c r="EF19" s="235"/>
      <c r="EG19" s="235"/>
      <c r="EH19" s="235"/>
      <c r="EI19" s="235"/>
      <c r="EJ19" s="235"/>
      <c r="EK19" s="235"/>
      <c r="EL19" s="235"/>
      <c r="EM19" s="235"/>
      <c r="EN19" s="235"/>
      <c r="EO19" s="235"/>
      <c r="EP19" s="235"/>
      <c r="EQ19" s="235"/>
      <c r="ER19" s="235"/>
      <c r="ES19" s="235"/>
      <c r="ET19" s="235"/>
      <c r="EU19" s="235"/>
      <c r="EV19" s="235"/>
      <c r="EW19" s="235"/>
      <c r="EX19" s="235"/>
      <c r="EY19" s="235"/>
      <c r="EZ19" s="235"/>
      <c r="FA19" s="235"/>
      <c r="FB19" s="235"/>
      <c r="FC19" s="235"/>
      <c r="FD19" s="235"/>
      <c r="FE19" s="235"/>
      <c r="FF19" s="235"/>
      <c r="FG19" s="235"/>
      <c r="FH19" s="235"/>
      <c r="FI19" s="235"/>
      <c r="FJ19" s="235"/>
      <c r="FK19" s="235"/>
      <c r="FL19" s="235"/>
      <c r="FM19" s="235"/>
      <c r="FN19" s="235"/>
      <c r="FO19" s="235"/>
      <c r="FP19" s="235"/>
      <c r="FQ19" s="235"/>
      <c r="FR19" s="235"/>
      <c r="FS19" s="235"/>
      <c r="FT19" s="235"/>
      <c r="FU19" s="235"/>
      <c r="FV19" s="235"/>
      <c r="FW19" s="235"/>
      <c r="FX19" s="235"/>
      <c r="FY19" s="235"/>
      <c r="FZ19" s="235"/>
      <c r="GA19" s="235"/>
      <c r="GB19" s="235"/>
      <c r="GC19" s="235"/>
      <c r="GD19" s="235"/>
      <c r="GE19" s="235"/>
      <c r="GF19" s="235"/>
      <c r="GG19" s="235"/>
      <c r="GH19" s="235"/>
      <c r="GI19" s="235"/>
      <c r="GJ19" s="235"/>
      <c r="GK19" s="235"/>
      <c r="GL19" s="235"/>
      <c r="GM19" s="235"/>
      <c r="GN19" s="235"/>
      <c r="GO19" s="235"/>
      <c r="GP19" s="235"/>
      <c r="GQ19" s="235"/>
      <c r="GR19" s="235"/>
      <c r="GS19" s="235"/>
      <c r="GT19" s="235"/>
      <c r="GU19" s="235"/>
      <c r="GV19" s="235"/>
      <c r="GW19" s="235"/>
      <c r="GX19" s="235"/>
      <c r="GY19" s="235"/>
      <c r="GZ19" s="235"/>
      <c r="HA19" s="235"/>
      <c r="HB19" s="235"/>
      <c r="HC19" s="235"/>
      <c r="HD19" s="235"/>
      <c r="HE19" s="235"/>
      <c r="HF19" s="235"/>
      <c r="HG19" s="235"/>
      <c r="HH19" s="235"/>
      <c r="HI19" s="235"/>
      <c r="HJ19" s="235"/>
      <c r="HK19" s="235"/>
      <c r="HL19" s="235"/>
      <c r="HM19" s="235"/>
      <c r="HN19" s="235"/>
      <c r="HO19" s="235"/>
      <c r="HP19" s="235"/>
      <c r="HQ19" s="235"/>
      <c r="HR19" s="235"/>
      <c r="HS19" s="235"/>
      <c r="HT19" s="235"/>
      <c r="HU19" s="235"/>
      <c r="HV19" s="235"/>
      <c r="HW19" s="235"/>
      <c r="HX19" s="235"/>
      <c r="HY19" s="235"/>
      <c r="HZ19" s="235"/>
      <c r="IA19" s="235"/>
      <c r="IB19" s="235"/>
      <c r="IC19" s="235"/>
      <c r="ID19" s="235"/>
      <c r="IE19" s="235"/>
      <c r="IF19" s="235"/>
    </row>
    <row r="20" spans="1:240" s="234" customFormat="1" x14ac:dyDescent="0.3">
      <c r="A20" s="241"/>
      <c r="B20" s="240"/>
      <c r="C20" s="240"/>
      <c r="D20" s="239"/>
      <c r="E20" s="238"/>
      <c r="F20" s="238">
        <f>+F17-'[2]Costo Papirolas'!$J$25</f>
        <v>0</v>
      </c>
      <c r="G20" s="237"/>
      <c r="H20" s="237"/>
      <c r="I20" s="237"/>
      <c r="J20" s="237"/>
      <c r="K20" s="237"/>
      <c r="L20" s="237"/>
      <c r="M20" s="237"/>
      <c r="N20" s="237"/>
      <c r="O20" s="237"/>
      <c r="P20" s="237"/>
      <c r="Q20" s="237"/>
      <c r="R20" s="237"/>
      <c r="S20" s="237"/>
      <c r="T20" s="236"/>
      <c r="U20" s="235"/>
      <c r="V20" s="235"/>
      <c r="W20" s="235"/>
      <c r="X20" s="235"/>
      <c r="Y20" s="235"/>
      <c r="Z20" s="235"/>
      <c r="AA20" s="235"/>
      <c r="AB20" s="235"/>
      <c r="AC20" s="235"/>
      <c r="AD20" s="235"/>
      <c r="AE20" s="235"/>
      <c r="AF20" s="235"/>
      <c r="AG20" s="235"/>
      <c r="AH20" s="235"/>
      <c r="AI20" s="235"/>
      <c r="AJ20" s="235"/>
      <c r="AK20" s="235"/>
      <c r="AL20" s="235"/>
      <c r="AM20" s="235"/>
      <c r="AN20" s="235"/>
      <c r="AO20" s="235"/>
      <c r="AP20" s="235"/>
      <c r="AQ20" s="235"/>
      <c r="AR20" s="235"/>
      <c r="AS20" s="235"/>
      <c r="AT20" s="235"/>
      <c r="AU20" s="235"/>
      <c r="AV20" s="235"/>
      <c r="AW20" s="235"/>
      <c r="AX20" s="235"/>
      <c r="AY20" s="235"/>
      <c r="AZ20" s="235"/>
      <c r="BA20" s="235"/>
      <c r="BB20" s="235"/>
      <c r="BC20" s="235"/>
      <c r="BD20" s="235"/>
      <c r="BE20" s="235"/>
      <c r="BF20" s="235"/>
      <c r="BG20" s="235"/>
      <c r="BH20" s="235"/>
      <c r="BI20" s="235"/>
      <c r="BJ20" s="235"/>
      <c r="BK20" s="235"/>
      <c r="BL20" s="235"/>
      <c r="BM20" s="235"/>
      <c r="BN20" s="235"/>
      <c r="BO20" s="235"/>
      <c r="BP20" s="235"/>
      <c r="BQ20" s="235"/>
      <c r="BR20" s="235"/>
      <c r="BS20" s="235"/>
      <c r="BT20" s="235"/>
      <c r="BU20" s="235"/>
      <c r="BV20" s="235"/>
      <c r="BW20" s="235"/>
      <c r="BX20" s="235"/>
      <c r="BY20" s="235"/>
      <c r="BZ20" s="235"/>
      <c r="CA20" s="235"/>
      <c r="CB20" s="235"/>
      <c r="CC20" s="235"/>
      <c r="CD20" s="235"/>
      <c r="CE20" s="235"/>
      <c r="CF20" s="235"/>
      <c r="CG20" s="235"/>
      <c r="CH20" s="235"/>
      <c r="CI20" s="235"/>
      <c r="CJ20" s="235"/>
      <c r="CK20" s="235"/>
      <c r="CL20" s="235"/>
      <c r="CM20" s="235"/>
      <c r="CN20" s="235"/>
      <c r="CO20" s="235"/>
      <c r="CP20" s="235"/>
      <c r="CQ20" s="235"/>
      <c r="CR20" s="235"/>
      <c r="CS20" s="235"/>
      <c r="CT20" s="235"/>
      <c r="CU20" s="235"/>
      <c r="CV20" s="235"/>
      <c r="CW20" s="235"/>
      <c r="CX20" s="235"/>
      <c r="CY20" s="235"/>
      <c r="CZ20" s="235"/>
      <c r="DA20" s="235"/>
      <c r="DB20" s="235"/>
      <c r="DC20" s="235"/>
      <c r="DD20" s="235"/>
      <c r="DE20" s="235"/>
      <c r="DF20" s="235"/>
      <c r="DG20" s="235"/>
      <c r="DH20" s="235"/>
      <c r="DI20" s="235"/>
      <c r="DJ20" s="235"/>
      <c r="DK20" s="235"/>
      <c r="DL20" s="235"/>
      <c r="DM20" s="235"/>
      <c r="DN20" s="235"/>
      <c r="DO20" s="235"/>
      <c r="DP20" s="235"/>
      <c r="DQ20" s="235"/>
      <c r="DR20" s="235"/>
      <c r="DS20" s="235"/>
      <c r="DT20" s="235"/>
      <c r="DU20" s="235"/>
      <c r="DV20" s="235"/>
      <c r="DW20" s="235"/>
      <c r="DX20" s="235"/>
      <c r="DY20" s="235"/>
      <c r="DZ20" s="235"/>
      <c r="EA20" s="235"/>
      <c r="EB20" s="235"/>
      <c r="EC20" s="235"/>
      <c r="ED20" s="235"/>
      <c r="EE20" s="235"/>
      <c r="EF20" s="235"/>
      <c r="EG20" s="235"/>
      <c r="EH20" s="235"/>
      <c r="EI20" s="235"/>
      <c r="EJ20" s="235"/>
      <c r="EK20" s="235"/>
      <c r="EL20" s="235"/>
      <c r="EM20" s="235"/>
      <c r="EN20" s="235"/>
      <c r="EO20" s="235"/>
      <c r="EP20" s="235"/>
      <c r="EQ20" s="235"/>
      <c r="ER20" s="235"/>
      <c r="ES20" s="235"/>
      <c r="ET20" s="235"/>
      <c r="EU20" s="235"/>
      <c r="EV20" s="235"/>
      <c r="EW20" s="235"/>
      <c r="EX20" s="235"/>
      <c r="EY20" s="235"/>
      <c r="EZ20" s="235"/>
      <c r="FA20" s="235"/>
      <c r="FB20" s="235"/>
      <c r="FC20" s="235"/>
      <c r="FD20" s="235"/>
      <c r="FE20" s="235"/>
      <c r="FF20" s="235"/>
      <c r="FG20" s="235"/>
      <c r="FH20" s="235"/>
      <c r="FI20" s="235"/>
      <c r="FJ20" s="235"/>
      <c r="FK20" s="235"/>
      <c r="FL20" s="235"/>
      <c r="FM20" s="235"/>
      <c r="FN20" s="235"/>
      <c r="FO20" s="235"/>
      <c r="FP20" s="235"/>
      <c r="FQ20" s="235"/>
      <c r="FR20" s="235"/>
      <c r="FS20" s="235"/>
      <c r="FT20" s="235"/>
      <c r="FU20" s="235"/>
      <c r="FV20" s="235"/>
      <c r="FW20" s="235"/>
      <c r="FX20" s="235"/>
      <c r="FY20" s="235"/>
      <c r="FZ20" s="235"/>
      <c r="GA20" s="235"/>
      <c r="GB20" s="235"/>
      <c r="GC20" s="235"/>
      <c r="GD20" s="235"/>
      <c r="GE20" s="235"/>
      <c r="GF20" s="235"/>
      <c r="GG20" s="235"/>
      <c r="GH20" s="235"/>
      <c r="GI20" s="235"/>
      <c r="GJ20" s="235"/>
      <c r="GK20" s="235"/>
      <c r="GL20" s="235"/>
      <c r="GM20" s="235"/>
      <c r="GN20" s="235"/>
      <c r="GO20" s="235"/>
      <c r="GP20" s="235"/>
      <c r="GQ20" s="235"/>
      <c r="GR20" s="235"/>
      <c r="GS20" s="235"/>
      <c r="GT20" s="235"/>
      <c r="GU20" s="235"/>
      <c r="GV20" s="235"/>
      <c r="GW20" s="235"/>
      <c r="GX20" s="235"/>
      <c r="GY20" s="235"/>
      <c r="GZ20" s="235"/>
      <c r="HA20" s="235"/>
      <c r="HB20" s="235"/>
      <c r="HC20" s="235"/>
      <c r="HD20" s="235"/>
      <c r="HE20" s="235"/>
      <c r="HF20" s="235"/>
      <c r="HG20" s="235"/>
      <c r="HH20" s="235"/>
      <c r="HI20" s="235"/>
      <c r="HJ20" s="235"/>
      <c r="HK20" s="235"/>
      <c r="HL20" s="235"/>
      <c r="HM20" s="235"/>
      <c r="HN20" s="235"/>
      <c r="HO20" s="235"/>
      <c r="HP20" s="235"/>
      <c r="HQ20" s="235"/>
      <c r="HR20" s="235"/>
      <c r="HS20" s="235"/>
      <c r="HT20" s="235"/>
      <c r="HU20" s="235"/>
      <c r="HV20" s="235"/>
      <c r="HW20" s="235"/>
      <c r="HX20" s="235"/>
      <c r="HY20" s="235"/>
      <c r="HZ20" s="235"/>
      <c r="IA20" s="235"/>
      <c r="IB20" s="235"/>
      <c r="IC20" s="235"/>
      <c r="ID20" s="235"/>
      <c r="IE20" s="235"/>
      <c r="IF20" s="235"/>
    </row>
    <row r="21" spans="1:240" s="234" customFormat="1" x14ac:dyDescent="0.3">
      <c r="A21" s="241"/>
      <c r="B21" s="240"/>
      <c r="C21" s="240"/>
      <c r="D21" s="239"/>
      <c r="E21" s="238"/>
      <c r="F21" s="238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237"/>
      <c r="R21" s="237"/>
      <c r="S21" s="237"/>
      <c r="T21" s="236"/>
      <c r="U21" s="235"/>
      <c r="V21" s="235"/>
      <c r="W21" s="235"/>
      <c r="X21" s="235"/>
      <c r="Y21" s="235"/>
      <c r="Z21" s="235"/>
      <c r="AA21" s="235"/>
      <c r="AB21" s="235"/>
      <c r="AC21" s="235"/>
      <c r="AD21" s="235"/>
      <c r="AE21" s="235"/>
      <c r="AF21" s="235"/>
      <c r="AG21" s="235"/>
      <c r="AH21" s="235"/>
      <c r="AI21" s="235"/>
      <c r="AJ21" s="235"/>
      <c r="AK21" s="235"/>
      <c r="AL21" s="235"/>
      <c r="AM21" s="235"/>
      <c r="AN21" s="235"/>
      <c r="AO21" s="235"/>
      <c r="AP21" s="235"/>
      <c r="AQ21" s="235"/>
      <c r="AR21" s="235"/>
      <c r="AS21" s="235"/>
      <c r="AT21" s="235"/>
      <c r="AU21" s="235"/>
      <c r="AV21" s="235"/>
      <c r="AW21" s="235"/>
      <c r="AX21" s="235"/>
      <c r="AY21" s="235"/>
      <c r="AZ21" s="235"/>
      <c r="BA21" s="235"/>
      <c r="BB21" s="235"/>
      <c r="BC21" s="235"/>
      <c r="BD21" s="235"/>
      <c r="BE21" s="235"/>
      <c r="BF21" s="235"/>
      <c r="BG21" s="235"/>
      <c r="BH21" s="235"/>
      <c r="BI21" s="235"/>
      <c r="BJ21" s="235"/>
      <c r="BK21" s="235"/>
      <c r="BL21" s="235"/>
      <c r="BM21" s="235"/>
      <c r="BN21" s="235"/>
      <c r="BO21" s="235"/>
      <c r="BP21" s="235"/>
      <c r="BQ21" s="235"/>
      <c r="BR21" s="235"/>
      <c r="BS21" s="235"/>
      <c r="BT21" s="235"/>
      <c r="BU21" s="235"/>
      <c r="BV21" s="235"/>
      <c r="BW21" s="235"/>
      <c r="BX21" s="235"/>
      <c r="BY21" s="235"/>
      <c r="BZ21" s="235"/>
      <c r="CA21" s="235"/>
      <c r="CB21" s="235"/>
      <c r="CC21" s="235"/>
      <c r="CD21" s="235"/>
      <c r="CE21" s="235"/>
      <c r="CF21" s="235"/>
      <c r="CG21" s="235"/>
      <c r="CH21" s="235"/>
      <c r="CI21" s="235"/>
      <c r="CJ21" s="235"/>
      <c r="CK21" s="235"/>
      <c r="CL21" s="235"/>
      <c r="CM21" s="235"/>
      <c r="CN21" s="235"/>
      <c r="CO21" s="235"/>
      <c r="CP21" s="235"/>
      <c r="CQ21" s="235"/>
      <c r="CR21" s="235"/>
      <c r="CS21" s="235"/>
      <c r="CT21" s="235"/>
      <c r="CU21" s="235"/>
      <c r="CV21" s="235"/>
      <c r="CW21" s="235"/>
      <c r="CX21" s="235"/>
      <c r="CY21" s="235"/>
      <c r="CZ21" s="235"/>
      <c r="DA21" s="235"/>
      <c r="DB21" s="235"/>
      <c r="DC21" s="235"/>
      <c r="DD21" s="235"/>
      <c r="DE21" s="235"/>
      <c r="DF21" s="235"/>
      <c r="DG21" s="235"/>
      <c r="DH21" s="235"/>
      <c r="DI21" s="235"/>
      <c r="DJ21" s="235"/>
      <c r="DK21" s="235"/>
      <c r="DL21" s="235"/>
      <c r="DM21" s="235"/>
      <c r="DN21" s="235"/>
      <c r="DO21" s="235"/>
      <c r="DP21" s="235"/>
      <c r="DQ21" s="235"/>
      <c r="DR21" s="235"/>
      <c r="DS21" s="235"/>
      <c r="DT21" s="235"/>
      <c r="DU21" s="235"/>
      <c r="DV21" s="235"/>
      <c r="DW21" s="235"/>
      <c r="DX21" s="235"/>
      <c r="DY21" s="235"/>
      <c r="DZ21" s="235"/>
      <c r="EA21" s="235"/>
      <c r="EB21" s="235"/>
      <c r="EC21" s="235"/>
      <c r="ED21" s="235"/>
      <c r="EE21" s="235"/>
      <c r="EF21" s="235"/>
      <c r="EG21" s="235"/>
      <c r="EH21" s="235"/>
      <c r="EI21" s="235"/>
      <c r="EJ21" s="235"/>
      <c r="EK21" s="235"/>
      <c r="EL21" s="235"/>
      <c r="EM21" s="235"/>
      <c r="EN21" s="235"/>
      <c r="EO21" s="235"/>
      <c r="EP21" s="235"/>
      <c r="EQ21" s="235"/>
      <c r="ER21" s="235"/>
      <c r="ES21" s="235"/>
      <c r="ET21" s="235"/>
      <c r="EU21" s="235"/>
      <c r="EV21" s="235"/>
      <c r="EW21" s="235"/>
      <c r="EX21" s="235"/>
      <c r="EY21" s="235"/>
      <c r="EZ21" s="235"/>
      <c r="FA21" s="235"/>
      <c r="FB21" s="235"/>
      <c r="FC21" s="235"/>
      <c r="FD21" s="235"/>
      <c r="FE21" s="235"/>
      <c r="FF21" s="235"/>
      <c r="FG21" s="235"/>
      <c r="FH21" s="235"/>
      <c r="FI21" s="235"/>
      <c r="FJ21" s="235"/>
      <c r="FK21" s="235"/>
      <c r="FL21" s="235"/>
      <c r="FM21" s="235"/>
      <c r="FN21" s="235"/>
      <c r="FO21" s="235"/>
      <c r="FP21" s="235"/>
      <c r="FQ21" s="235"/>
      <c r="FR21" s="235"/>
      <c r="FS21" s="235"/>
      <c r="FT21" s="235"/>
      <c r="FU21" s="235"/>
      <c r="FV21" s="235"/>
      <c r="FW21" s="235"/>
      <c r="FX21" s="235"/>
      <c r="FY21" s="235"/>
      <c r="FZ21" s="235"/>
      <c r="GA21" s="235"/>
      <c r="GB21" s="235"/>
      <c r="GC21" s="235"/>
      <c r="GD21" s="235"/>
      <c r="GE21" s="235"/>
      <c r="GF21" s="235"/>
      <c r="GG21" s="235"/>
      <c r="GH21" s="235"/>
      <c r="GI21" s="235"/>
      <c r="GJ21" s="235"/>
      <c r="GK21" s="235"/>
      <c r="GL21" s="235"/>
      <c r="GM21" s="235"/>
      <c r="GN21" s="235"/>
      <c r="GO21" s="235"/>
      <c r="GP21" s="235"/>
      <c r="GQ21" s="235"/>
      <c r="GR21" s="235"/>
      <c r="GS21" s="235"/>
      <c r="GT21" s="235"/>
      <c r="GU21" s="235"/>
      <c r="GV21" s="235"/>
      <c r="GW21" s="235"/>
      <c r="GX21" s="235"/>
      <c r="GY21" s="235"/>
      <c r="GZ21" s="235"/>
      <c r="HA21" s="235"/>
      <c r="HB21" s="235"/>
      <c r="HC21" s="235"/>
      <c r="HD21" s="235"/>
      <c r="HE21" s="235"/>
      <c r="HF21" s="235"/>
      <c r="HG21" s="235"/>
      <c r="HH21" s="235"/>
      <c r="HI21" s="235"/>
      <c r="HJ21" s="235"/>
      <c r="HK21" s="235"/>
      <c r="HL21" s="235"/>
      <c r="HM21" s="235"/>
      <c r="HN21" s="235"/>
      <c r="HO21" s="235"/>
      <c r="HP21" s="235"/>
      <c r="HQ21" s="235"/>
      <c r="HR21" s="235"/>
      <c r="HS21" s="235"/>
      <c r="HT21" s="235"/>
      <c r="HU21" s="235"/>
      <c r="HV21" s="235"/>
      <c r="HW21" s="235"/>
      <c r="HX21" s="235"/>
      <c r="HY21" s="235"/>
      <c r="HZ21" s="235"/>
      <c r="IA21" s="235"/>
      <c r="IB21" s="235"/>
      <c r="IC21" s="235"/>
      <c r="ID21" s="235"/>
      <c r="IE21" s="235"/>
      <c r="IF21" s="235"/>
    </row>
    <row r="22" spans="1:240" s="234" customFormat="1" x14ac:dyDescent="0.3">
      <c r="A22" s="241"/>
      <c r="B22" s="240"/>
      <c r="C22" s="240"/>
      <c r="D22" s="239"/>
      <c r="E22" s="238"/>
      <c r="F22" s="238"/>
      <c r="G22" s="237"/>
      <c r="H22" s="237"/>
      <c r="I22" s="237"/>
      <c r="J22" s="237"/>
      <c r="K22" s="237"/>
      <c r="L22" s="237"/>
      <c r="M22" s="237"/>
      <c r="N22" s="237"/>
      <c r="O22" s="237"/>
      <c r="P22" s="237"/>
      <c r="Q22" s="237"/>
      <c r="R22" s="237"/>
      <c r="S22" s="237"/>
      <c r="T22" s="236"/>
      <c r="U22" s="235"/>
      <c r="V22" s="235"/>
      <c r="W22" s="235"/>
      <c r="X22" s="235"/>
      <c r="Y22" s="235"/>
      <c r="Z22" s="235"/>
      <c r="AA22" s="235"/>
      <c r="AB22" s="235"/>
      <c r="AC22" s="235"/>
      <c r="AD22" s="235"/>
      <c r="AE22" s="235"/>
      <c r="AF22" s="235"/>
      <c r="AG22" s="235"/>
      <c r="AH22" s="235"/>
      <c r="AI22" s="235"/>
      <c r="AJ22" s="235"/>
      <c r="AK22" s="235"/>
      <c r="AL22" s="235"/>
      <c r="AM22" s="235"/>
      <c r="AN22" s="235"/>
      <c r="AO22" s="235"/>
      <c r="AP22" s="235"/>
      <c r="AQ22" s="235"/>
      <c r="AR22" s="235"/>
      <c r="AS22" s="235"/>
      <c r="AT22" s="235"/>
      <c r="AU22" s="235"/>
      <c r="AV22" s="235"/>
      <c r="AW22" s="235"/>
      <c r="AX22" s="235"/>
      <c r="AY22" s="235"/>
      <c r="AZ22" s="235"/>
      <c r="BA22" s="235"/>
      <c r="BB22" s="235"/>
      <c r="BC22" s="235"/>
      <c r="BD22" s="235"/>
      <c r="BE22" s="235"/>
      <c r="BF22" s="235"/>
      <c r="BG22" s="235"/>
      <c r="BH22" s="235"/>
      <c r="BI22" s="235"/>
      <c r="BJ22" s="235"/>
      <c r="BK22" s="235"/>
      <c r="BL22" s="235"/>
      <c r="BM22" s="235"/>
      <c r="BN22" s="235"/>
      <c r="BO22" s="235"/>
      <c r="BP22" s="235"/>
      <c r="BQ22" s="235"/>
      <c r="BR22" s="235"/>
      <c r="BS22" s="235"/>
      <c r="BT22" s="235"/>
      <c r="BU22" s="235"/>
      <c r="BV22" s="235"/>
      <c r="BW22" s="235"/>
      <c r="BX22" s="235"/>
      <c r="BY22" s="235"/>
      <c r="BZ22" s="235"/>
      <c r="CA22" s="235"/>
      <c r="CB22" s="235"/>
      <c r="CC22" s="235"/>
      <c r="CD22" s="235"/>
      <c r="CE22" s="235"/>
      <c r="CF22" s="235"/>
      <c r="CG22" s="235"/>
      <c r="CH22" s="235"/>
      <c r="CI22" s="235"/>
      <c r="CJ22" s="235"/>
      <c r="CK22" s="235"/>
      <c r="CL22" s="235"/>
      <c r="CM22" s="235"/>
      <c r="CN22" s="235"/>
      <c r="CO22" s="235"/>
      <c r="CP22" s="235"/>
      <c r="CQ22" s="235"/>
      <c r="CR22" s="235"/>
      <c r="CS22" s="235"/>
      <c r="CT22" s="235"/>
      <c r="CU22" s="235"/>
      <c r="CV22" s="235"/>
      <c r="CW22" s="235"/>
      <c r="CX22" s="235"/>
      <c r="CY22" s="235"/>
      <c r="CZ22" s="235"/>
      <c r="DA22" s="235"/>
      <c r="DB22" s="235"/>
      <c r="DC22" s="235"/>
      <c r="DD22" s="235"/>
      <c r="DE22" s="235"/>
      <c r="DF22" s="235"/>
      <c r="DG22" s="235"/>
      <c r="DH22" s="235"/>
      <c r="DI22" s="235"/>
      <c r="DJ22" s="235"/>
      <c r="DK22" s="235"/>
      <c r="DL22" s="235"/>
      <c r="DM22" s="235"/>
      <c r="DN22" s="235"/>
      <c r="DO22" s="235"/>
      <c r="DP22" s="235"/>
      <c r="DQ22" s="235"/>
      <c r="DR22" s="235"/>
      <c r="DS22" s="235"/>
      <c r="DT22" s="235"/>
      <c r="DU22" s="235"/>
      <c r="DV22" s="235"/>
      <c r="DW22" s="235"/>
      <c r="DX22" s="235"/>
      <c r="DY22" s="235"/>
      <c r="DZ22" s="235"/>
      <c r="EA22" s="235"/>
      <c r="EB22" s="235"/>
      <c r="EC22" s="235"/>
      <c r="ED22" s="235"/>
      <c r="EE22" s="235"/>
      <c r="EF22" s="235"/>
      <c r="EG22" s="235"/>
      <c r="EH22" s="235"/>
      <c r="EI22" s="235"/>
      <c r="EJ22" s="235"/>
      <c r="EK22" s="235"/>
      <c r="EL22" s="235"/>
      <c r="EM22" s="235"/>
      <c r="EN22" s="235"/>
      <c r="EO22" s="235"/>
      <c r="EP22" s="235"/>
      <c r="EQ22" s="235"/>
      <c r="ER22" s="235"/>
      <c r="ES22" s="235"/>
      <c r="ET22" s="235"/>
      <c r="EU22" s="235"/>
      <c r="EV22" s="235"/>
      <c r="EW22" s="235"/>
      <c r="EX22" s="235"/>
      <c r="EY22" s="235"/>
      <c r="EZ22" s="235"/>
      <c r="FA22" s="235"/>
      <c r="FB22" s="235"/>
      <c r="FC22" s="235"/>
      <c r="FD22" s="235"/>
      <c r="FE22" s="235"/>
      <c r="FF22" s="235"/>
      <c r="FG22" s="235"/>
      <c r="FH22" s="235"/>
      <c r="FI22" s="235"/>
      <c r="FJ22" s="235"/>
      <c r="FK22" s="235"/>
      <c r="FL22" s="235"/>
      <c r="FM22" s="235"/>
      <c r="FN22" s="235"/>
      <c r="FO22" s="235"/>
      <c r="FP22" s="235"/>
      <c r="FQ22" s="235"/>
      <c r="FR22" s="235"/>
      <c r="FS22" s="235"/>
      <c r="FT22" s="235"/>
      <c r="FU22" s="235"/>
      <c r="FV22" s="235"/>
      <c r="FW22" s="235"/>
      <c r="FX22" s="235"/>
      <c r="FY22" s="235"/>
      <c r="FZ22" s="235"/>
      <c r="GA22" s="235"/>
      <c r="GB22" s="235"/>
      <c r="GC22" s="235"/>
      <c r="GD22" s="235"/>
      <c r="GE22" s="235"/>
      <c r="GF22" s="235"/>
      <c r="GG22" s="235"/>
      <c r="GH22" s="235"/>
      <c r="GI22" s="235"/>
      <c r="GJ22" s="235"/>
      <c r="GK22" s="235"/>
      <c r="GL22" s="235"/>
      <c r="GM22" s="235"/>
      <c r="GN22" s="235"/>
      <c r="GO22" s="235"/>
      <c r="GP22" s="235"/>
      <c r="GQ22" s="235"/>
      <c r="GR22" s="235"/>
      <c r="GS22" s="235"/>
      <c r="GT22" s="235"/>
      <c r="GU22" s="235"/>
      <c r="GV22" s="235"/>
      <c r="GW22" s="235"/>
      <c r="GX22" s="235"/>
      <c r="GY22" s="235"/>
      <c r="GZ22" s="235"/>
      <c r="HA22" s="235"/>
      <c r="HB22" s="235"/>
      <c r="HC22" s="235"/>
      <c r="HD22" s="235"/>
      <c r="HE22" s="235"/>
      <c r="HF22" s="235"/>
      <c r="HG22" s="235"/>
      <c r="HH22" s="235"/>
      <c r="HI22" s="235"/>
      <c r="HJ22" s="235"/>
      <c r="HK22" s="235"/>
      <c r="HL22" s="235"/>
      <c r="HM22" s="235"/>
      <c r="HN22" s="235"/>
      <c r="HO22" s="235"/>
      <c r="HP22" s="235"/>
      <c r="HQ22" s="235"/>
      <c r="HR22" s="235"/>
      <c r="HS22" s="235"/>
      <c r="HT22" s="235"/>
      <c r="HU22" s="235"/>
      <c r="HV22" s="235"/>
      <c r="HW22" s="235"/>
      <c r="HX22" s="235"/>
      <c r="HY22" s="235"/>
      <c r="HZ22" s="235"/>
      <c r="IA22" s="235"/>
      <c r="IB22" s="235"/>
      <c r="IC22" s="235"/>
      <c r="ID22" s="235"/>
      <c r="IE22" s="235"/>
      <c r="IF22" s="235"/>
    </row>
    <row r="23" spans="1:240" s="234" customFormat="1" x14ac:dyDescent="0.3">
      <c r="A23" s="241"/>
      <c r="B23" s="240"/>
      <c r="C23" s="240"/>
      <c r="D23" s="239"/>
      <c r="E23" s="238"/>
      <c r="F23" s="238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7"/>
      <c r="S23" s="237"/>
      <c r="T23" s="236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  <c r="AF23" s="235"/>
      <c r="AG23" s="235"/>
      <c r="AH23" s="235"/>
      <c r="AI23" s="235"/>
      <c r="AJ23" s="235"/>
      <c r="AK23" s="235"/>
      <c r="AL23" s="235"/>
      <c r="AM23" s="235"/>
      <c r="AN23" s="235"/>
      <c r="AO23" s="235"/>
      <c r="AP23" s="235"/>
      <c r="AQ23" s="235"/>
      <c r="AR23" s="235"/>
      <c r="AS23" s="235"/>
      <c r="AT23" s="235"/>
      <c r="AU23" s="235"/>
      <c r="AV23" s="235"/>
      <c r="AW23" s="235"/>
      <c r="AX23" s="235"/>
      <c r="AY23" s="235"/>
      <c r="AZ23" s="235"/>
      <c r="BA23" s="235"/>
      <c r="BB23" s="235"/>
      <c r="BC23" s="235"/>
      <c r="BD23" s="235"/>
      <c r="BE23" s="235"/>
      <c r="BF23" s="235"/>
      <c r="BG23" s="235"/>
      <c r="BH23" s="235"/>
      <c r="BI23" s="235"/>
      <c r="BJ23" s="235"/>
      <c r="BK23" s="235"/>
      <c r="BL23" s="235"/>
      <c r="BM23" s="235"/>
      <c r="BN23" s="235"/>
      <c r="BO23" s="235"/>
      <c r="BP23" s="235"/>
      <c r="BQ23" s="235"/>
      <c r="BR23" s="235"/>
      <c r="BS23" s="235"/>
      <c r="BT23" s="235"/>
      <c r="BU23" s="235"/>
      <c r="BV23" s="235"/>
      <c r="BW23" s="235"/>
      <c r="BX23" s="235"/>
      <c r="BY23" s="235"/>
      <c r="BZ23" s="235"/>
      <c r="CA23" s="235"/>
      <c r="CB23" s="235"/>
      <c r="CC23" s="235"/>
      <c r="CD23" s="235"/>
      <c r="CE23" s="235"/>
      <c r="CF23" s="235"/>
      <c r="CG23" s="235"/>
      <c r="CH23" s="235"/>
      <c r="CI23" s="235"/>
      <c r="CJ23" s="235"/>
      <c r="CK23" s="235"/>
      <c r="CL23" s="235"/>
      <c r="CM23" s="235"/>
      <c r="CN23" s="235"/>
      <c r="CO23" s="235"/>
      <c r="CP23" s="235"/>
      <c r="CQ23" s="235"/>
      <c r="CR23" s="235"/>
      <c r="CS23" s="235"/>
      <c r="CT23" s="235"/>
      <c r="CU23" s="235"/>
      <c r="CV23" s="235"/>
      <c r="CW23" s="235"/>
      <c r="CX23" s="235"/>
      <c r="CY23" s="235"/>
      <c r="CZ23" s="235"/>
      <c r="DA23" s="235"/>
      <c r="DB23" s="235"/>
      <c r="DC23" s="235"/>
      <c r="DD23" s="235"/>
      <c r="DE23" s="235"/>
      <c r="DF23" s="235"/>
      <c r="DG23" s="235"/>
      <c r="DH23" s="235"/>
      <c r="DI23" s="235"/>
      <c r="DJ23" s="235"/>
      <c r="DK23" s="235"/>
      <c r="DL23" s="235"/>
      <c r="DM23" s="235"/>
      <c r="DN23" s="235"/>
      <c r="DO23" s="235"/>
      <c r="DP23" s="235"/>
      <c r="DQ23" s="235"/>
      <c r="DR23" s="235"/>
      <c r="DS23" s="235"/>
      <c r="DT23" s="235"/>
      <c r="DU23" s="235"/>
      <c r="DV23" s="235"/>
      <c r="DW23" s="235"/>
      <c r="DX23" s="235"/>
      <c r="DY23" s="235"/>
      <c r="DZ23" s="235"/>
      <c r="EA23" s="235"/>
      <c r="EB23" s="235"/>
      <c r="EC23" s="235"/>
      <c r="ED23" s="235"/>
      <c r="EE23" s="235"/>
      <c r="EF23" s="235"/>
      <c r="EG23" s="235"/>
      <c r="EH23" s="235"/>
      <c r="EI23" s="235"/>
      <c r="EJ23" s="235"/>
      <c r="EK23" s="235"/>
      <c r="EL23" s="235"/>
      <c r="EM23" s="235"/>
      <c r="EN23" s="235"/>
      <c r="EO23" s="235"/>
      <c r="EP23" s="235"/>
      <c r="EQ23" s="235"/>
      <c r="ER23" s="235"/>
      <c r="ES23" s="235"/>
      <c r="ET23" s="235"/>
      <c r="EU23" s="235"/>
      <c r="EV23" s="235"/>
      <c r="EW23" s="235"/>
      <c r="EX23" s="235"/>
      <c r="EY23" s="235"/>
      <c r="EZ23" s="235"/>
      <c r="FA23" s="235"/>
      <c r="FB23" s="235"/>
      <c r="FC23" s="235"/>
      <c r="FD23" s="235"/>
      <c r="FE23" s="235"/>
      <c r="FF23" s="235"/>
      <c r="FG23" s="235"/>
      <c r="FH23" s="235"/>
      <c r="FI23" s="235"/>
      <c r="FJ23" s="235"/>
      <c r="FK23" s="235"/>
      <c r="FL23" s="235"/>
      <c r="FM23" s="235"/>
      <c r="FN23" s="235"/>
      <c r="FO23" s="235"/>
      <c r="FP23" s="235"/>
      <c r="FQ23" s="235"/>
      <c r="FR23" s="235"/>
      <c r="FS23" s="235"/>
      <c r="FT23" s="235"/>
      <c r="FU23" s="235"/>
      <c r="FV23" s="235"/>
      <c r="FW23" s="235"/>
      <c r="FX23" s="235"/>
      <c r="FY23" s="235"/>
      <c r="FZ23" s="235"/>
      <c r="GA23" s="235"/>
      <c r="GB23" s="235"/>
      <c r="GC23" s="235"/>
      <c r="GD23" s="235"/>
      <c r="GE23" s="235"/>
      <c r="GF23" s="235"/>
      <c r="GG23" s="235"/>
      <c r="GH23" s="235"/>
      <c r="GI23" s="235"/>
      <c r="GJ23" s="235"/>
      <c r="GK23" s="235"/>
      <c r="GL23" s="235"/>
      <c r="GM23" s="235"/>
      <c r="GN23" s="235"/>
      <c r="GO23" s="235"/>
      <c r="GP23" s="235"/>
      <c r="GQ23" s="235"/>
      <c r="GR23" s="235"/>
      <c r="GS23" s="235"/>
      <c r="GT23" s="235"/>
      <c r="GU23" s="235"/>
      <c r="GV23" s="235"/>
      <c r="GW23" s="235"/>
      <c r="GX23" s="235"/>
      <c r="GY23" s="235"/>
      <c r="GZ23" s="235"/>
      <c r="HA23" s="235"/>
      <c r="HB23" s="235"/>
      <c r="HC23" s="235"/>
      <c r="HD23" s="235"/>
      <c r="HE23" s="235"/>
      <c r="HF23" s="235"/>
      <c r="HG23" s="235"/>
      <c r="HH23" s="235"/>
      <c r="HI23" s="235"/>
      <c r="HJ23" s="235"/>
      <c r="HK23" s="235"/>
      <c r="HL23" s="235"/>
      <c r="HM23" s="235"/>
      <c r="HN23" s="235"/>
      <c r="HO23" s="235"/>
      <c r="HP23" s="235"/>
      <c r="HQ23" s="235"/>
      <c r="HR23" s="235"/>
      <c r="HS23" s="235"/>
      <c r="HT23" s="235"/>
      <c r="HU23" s="235"/>
      <c r="HV23" s="235"/>
      <c r="HW23" s="235"/>
      <c r="HX23" s="235"/>
      <c r="HY23" s="235"/>
      <c r="HZ23" s="235"/>
      <c r="IA23" s="235"/>
      <c r="IB23" s="235"/>
      <c r="IC23" s="235"/>
      <c r="ID23" s="235"/>
      <c r="IE23" s="235"/>
      <c r="IF23" s="235"/>
    </row>
    <row r="24" spans="1:240" s="234" customFormat="1" x14ac:dyDescent="0.3">
      <c r="A24" s="241"/>
      <c r="B24" s="240"/>
      <c r="C24" s="240"/>
      <c r="D24" s="239"/>
      <c r="E24" s="238"/>
      <c r="F24" s="238"/>
      <c r="G24" s="237"/>
      <c r="H24" s="237"/>
      <c r="I24" s="237"/>
      <c r="J24" s="237"/>
      <c r="K24" s="237"/>
      <c r="L24" s="237"/>
      <c r="M24" s="237"/>
      <c r="N24" s="237"/>
      <c r="O24" s="237"/>
      <c r="P24" s="237"/>
      <c r="Q24" s="237"/>
      <c r="R24" s="237"/>
      <c r="S24" s="237"/>
      <c r="T24" s="236"/>
      <c r="U24" s="235"/>
      <c r="V24" s="235"/>
      <c r="W24" s="235"/>
      <c r="X24" s="235"/>
      <c r="Y24" s="235"/>
      <c r="Z24" s="235"/>
      <c r="AA24" s="235"/>
      <c r="AB24" s="235"/>
      <c r="AC24" s="235"/>
      <c r="AD24" s="235"/>
      <c r="AE24" s="235"/>
      <c r="AF24" s="235"/>
      <c r="AG24" s="235"/>
      <c r="AH24" s="235"/>
      <c r="AI24" s="235"/>
      <c r="AJ24" s="235"/>
      <c r="AK24" s="235"/>
      <c r="AL24" s="235"/>
      <c r="AM24" s="235"/>
      <c r="AN24" s="235"/>
      <c r="AO24" s="235"/>
      <c r="AP24" s="235"/>
      <c r="AQ24" s="235"/>
      <c r="AR24" s="235"/>
      <c r="AS24" s="235"/>
      <c r="AT24" s="235"/>
      <c r="AU24" s="235"/>
      <c r="AV24" s="235"/>
      <c r="AW24" s="235"/>
      <c r="AX24" s="235"/>
      <c r="AY24" s="235"/>
      <c r="AZ24" s="235"/>
      <c r="BA24" s="235"/>
      <c r="BB24" s="235"/>
      <c r="BC24" s="235"/>
      <c r="BD24" s="235"/>
      <c r="BE24" s="235"/>
      <c r="BF24" s="235"/>
      <c r="BG24" s="235"/>
      <c r="BH24" s="235"/>
      <c r="BI24" s="235"/>
      <c r="BJ24" s="235"/>
      <c r="BK24" s="235"/>
      <c r="BL24" s="235"/>
      <c r="BM24" s="235"/>
      <c r="BN24" s="235"/>
      <c r="BO24" s="235"/>
      <c r="BP24" s="235"/>
      <c r="BQ24" s="235"/>
      <c r="BR24" s="235"/>
      <c r="BS24" s="235"/>
      <c r="BT24" s="235"/>
      <c r="BU24" s="235"/>
      <c r="BV24" s="235"/>
      <c r="BW24" s="235"/>
      <c r="BX24" s="235"/>
      <c r="BY24" s="235"/>
      <c r="BZ24" s="235"/>
      <c r="CA24" s="235"/>
      <c r="CB24" s="235"/>
      <c r="CC24" s="235"/>
      <c r="CD24" s="235"/>
      <c r="CE24" s="235"/>
      <c r="CF24" s="235"/>
      <c r="CG24" s="235"/>
      <c r="CH24" s="235"/>
      <c r="CI24" s="235"/>
      <c r="CJ24" s="235"/>
      <c r="CK24" s="235"/>
      <c r="CL24" s="235"/>
      <c r="CM24" s="235"/>
      <c r="CN24" s="235"/>
      <c r="CO24" s="235"/>
      <c r="CP24" s="235"/>
      <c r="CQ24" s="235"/>
      <c r="CR24" s="235"/>
      <c r="CS24" s="235"/>
      <c r="CT24" s="235"/>
      <c r="CU24" s="235"/>
      <c r="CV24" s="235"/>
      <c r="CW24" s="235"/>
      <c r="CX24" s="235"/>
      <c r="CY24" s="235"/>
      <c r="CZ24" s="235"/>
      <c r="DA24" s="235"/>
      <c r="DB24" s="235"/>
      <c r="DC24" s="235"/>
      <c r="DD24" s="235"/>
      <c r="DE24" s="235"/>
      <c r="DF24" s="235"/>
      <c r="DG24" s="235"/>
      <c r="DH24" s="235"/>
      <c r="DI24" s="235"/>
      <c r="DJ24" s="235"/>
      <c r="DK24" s="235"/>
      <c r="DL24" s="235"/>
      <c r="DM24" s="235"/>
      <c r="DN24" s="235"/>
      <c r="DO24" s="235"/>
      <c r="DP24" s="235"/>
      <c r="DQ24" s="235"/>
      <c r="DR24" s="235"/>
      <c r="DS24" s="235"/>
      <c r="DT24" s="235"/>
      <c r="DU24" s="235"/>
      <c r="DV24" s="235"/>
      <c r="DW24" s="235"/>
      <c r="DX24" s="235"/>
      <c r="DY24" s="235"/>
      <c r="DZ24" s="235"/>
      <c r="EA24" s="235"/>
      <c r="EB24" s="235"/>
      <c r="EC24" s="235"/>
      <c r="ED24" s="235"/>
      <c r="EE24" s="235"/>
      <c r="EF24" s="235"/>
      <c r="EG24" s="235"/>
      <c r="EH24" s="235"/>
      <c r="EI24" s="235"/>
      <c r="EJ24" s="235"/>
      <c r="EK24" s="235"/>
      <c r="EL24" s="235"/>
      <c r="EM24" s="235"/>
      <c r="EN24" s="235"/>
      <c r="EO24" s="235"/>
      <c r="EP24" s="235"/>
      <c r="EQ24" s="235"/>
      <c r="ER24" s="235"/>
      <c r="ES24" s="235"/>
      <c r="ET24" s="235"/>
      <c r="EU24" s="235"/>
      <c r="EV24" s="235"/>
      <c r="EW24" s="235"/>
      <c r="EX24" s="235"/>
      <c r="EY24" s="235"/>
      <c r="EZ24" s="235"/>
      <c r="FA24" s="235"/>
      <c r="FB24" s="235"/>
      <c r="FC24" s="235"/>
      <c r="FD24" s="235"/>
      <c r="FE24" s="235"/>
      <c r="FF24" s="235"/>
      <c r="FG24" s="235"/>
      <c r="FH24" s="235"/>
      <c r="FI24" s="235"/>
      <c r="FJ24" s="235"/>
      <c r="FK24" s="235"/>
      <c r="FL24" s="235"/>
      <c r="FM24" s="235"/>
      <c r="FN24" s="235"/>
      <c r="FO24" s="235"/>
      <c r="FP24" s="235"/>
      <c r="FQ24" s="235"/>
      <c r="FR24" s="235"/>
      <c r="FS24" s="235"/>
      <c r="FT24" s="235"/>
      <c r="FU24" s="235"/>
      <c r="FV24" s="235"/>
      <c r="FW24" s="235"/>
      <c r="FX24" s="235"/>
      <c r="FY24" s="235"/>
      <c r="FZ24" s="235"/>
      <c r="GA24" s="235"/>
      <c r="GB24" s="235"/>
      <c r="GC24" s="235"/>
      <c r="GD24" s="235"/>
      <c r="GE24" s="235"/>
      <c r="GF24" s="235"/>
      <c r="GG24" s="235"/>
      <c r="GH24" s="235"/>
      <c r="GI24" s="235"/>
      <c r="GJ24" s="235"/>
      <c r="GK24" s="235"/>
      <c r="GL24" s="235"/>
      <c r="GM24" s="235"/>
      <c r="GN24" s="235"/>
      <c r="GO24" s="235"/>
      <c r="GP24" s="235"/>
      <c r="GQ24" s="235"/>
      <c r="GR24" s="235"/>
      <c r="GS24" s="235"/>
      <c r="GT24" s="235"/>
      <c r="GU24" s="235"/>
      <c r="GV24" s="235"/>
      <c r="GW24" s="235"/>
      <c r="GX24" s="235"/>
      <c r="GY24" s="235"/>
      <c r="GZ24" s="235"/>
      <c r="HA24" s="235"/>
      <c r="HB24" s="235"/>
      <c r="HC24" s="235"/>
      <c r="HD24" s="235"/>
      <c r="HE24" s="235"/>
      <c r="HF24" s="235"/>
      <c r="HG24" s="235"/>
      <c r="HH24" s="235"/>
      <c r="HI24" s="235"/>
      <c r="HJ24" s="235"/>
      <c r="HK24" s="235"/>
      <c r="HL24" s="235"/>
      <c r="HM24" s="235"/>
      <c r="HN24" s="235"/>
      <c r="HO24" s="235"/>
      <c r="HP24" s="235"/>
      <c r="HQ24" s="235"/>
      <c r="HR24" s="235"/>
      <c r="HS24" s="235"/>
      <c r="HT24" s="235"/>
      <c r="HU24" s="235"/>
      <c r="HV24" s="235"/>
      <c r="HW24" s="235"/>
      <c r="HX24" s="235"/>
      <c r="HY24" s="235"/>
      <c r="HZ24" s="235"/>
      <c r="IA24" s="235"/>
      <c r="IB24" s="235"/>
      <c r="IC24" s="235"/>
      <c r="ID24" s="235"/>
      <c r="IE24" s="235"/>
      <c r="IF24" s="235"/>
    </row>
    <row r="25" spans="1:240" s="234" customFormat="1" x14ac:dyDescent="0.3">
      <c r="A25" s="241"/>
      <c r="B25" s="240"/>
      <c r="C25" s="240"/>
      <c r="D25" s="239"/>
      <c r="E25" s="238"/>
      <c r="F25" s="238"/>
      <c r="G25" s="237"/>
      <c r="H25" s="237"/>
      <c r="I25" s="237"/>
      <c r="J25" s="237"/>
      <c r="K25" s="237"/>
      <c r="L25" s="237"/>
      <c r="M25" s="237"/>
      <c r="N25" s="237"/>
      <c r="O25" s="237"/>
      <c r="P25" s="237"/>
      <c r="Q25" s="237"/>
      <c r="R25" s="237"/>
      <c r="S25" s="237"/>
      <c r="T25" s="236"/>
      <c r="U25" s="235"/>
      <c r="V25" s="235"/>
      <c r="W25" s="235"/>
      <c r="X25" s="235"/>
      <c r="Y25" s="235"/>
      <c r="Z25" s="235"/>
      <c r="AA25" s="235"/>
      <c r="AB25" s="235"/>
      <c r="AC25" s="235"/>
      <c r="AD25" s="235"/>
      <c r="AE25" s="235"/>
      <c r="AF25" s="235"/>
      <c r="AG25" s="235"/>
      <c r="AH25" s="235"/>
      <c r="AI25" s="235"/>
      <c r="AJ25" s="235"/>
      <c r="AK25" s="235"/>
      <c r="AL25" s="235"/>
      <c r="AM25" s="235"/>
      <c r="AN25" s="235"/>
      <c r="AO25" s="235"/>
      <c r="AP25" s="235"/>
      <c r="AQ25" s="235"/>
      <c r="AR25" s="235"/>
      <c r="AS25" s="235"/>
      <c r="AT25" s="235"/>
      <c r="AU25" s="235"/>
      <c r="AV25" s="235"/>
      <c r="AW25" s="235"/>
      <c r="AX25" s="235"/>
      <c r="AY25" s="235"/>
      <c r="AZ25" s="235"/>
      <c r="BA25" s="235"/>
      <c r="BB25" s="235"/>
      <c r="BC25" s="235"/>
      <c r="BD25" s="235"/>
      <c r="BE25" s="235"/>
      <c r="BF25" s="235"/>
      <c r="BG25" s="235"/>
      <c r="BH25" s="235"/>
      <c r="BI25" s="235"/>
      <c r="BJ25" s="235"/>
      <c r="BK25" s="235"/>
      <c r="BL25" s="235"/>
      <c r="BM25" s="235"/>
      <c r="BN25" s="235"/>
      <c r="BO25" s="235"/>
      <c r="BP25" s="235"/>
      <c r="BQ25" s="235"/>
      <c r="BR25" s="235"/>
      <c r="BS25" s="235"/>
      <c r="BT25" s="235"/>
      <c r="BU25" s="235"/>
      <c r="BV25" s="235"/>
      <c r="BW25" s="235"/>
      <c r="BX25" s="235"/>
      <c r="BY25" s="235"/>
      <c r="BZ25" s="235"/>
      <c r="CA25" s="235"/>
      <c r="CB25" s="235"/>
      <c r="CC25" s="235"/>
      <c r="CD25" s="235"/>
      <c r="CE25" s="235"/>
      <c r="CF25" s="235"/>
      <c r="CG25" s="235"/>
      <c r="CH25" s="235"/>
      <c r="CI25" s="235"/>
      <c r="CJ25" s="235"/>
      <c r="CK25" s="235"/>
      <c r="CL25" s="235"/>
      <c r="CM25" s="235"/>
      <c r="CN25" s="235"/>
      <c r="CO25" s="235"/>
      <c r="CP25" s="235"/>
      <c r="CQ25" s="235"/>
      <c r="CR25" s="235"/>
      <c r="CS25" s="235"/>
      <c r="CT25" s="235"/>
      <c r="CU25" s="235"/>
      <c r="CV25" s="235"/>
      <c r="CW25" s="235"/>
      <c r="CX25" s="235"/>
      <c r="CY25" s="235"/>
      <c r="CZ25" s="235"/>
      <c r="DA25" s="235"/>
      <c r="DB25" s="235"/>
      <c r="DC25" s="235"/>
      <c r="DD25" s="235"/>
      <c r="DE25" s="235"/>
      <c r="DF25" s="235"/>
      <c r="DG25" s="235"/>
      <c r="DH25" s="235"/>
      <c r="DI25" s="235"/>
      <c r="DJ25" s="235"/>
      <c r="DK25" s="235"/>
      <c r="DL25" s="235"/>
      <c r="DM25" s="235"/>
      <c r="DN25" s="235"/>
      <c r="DO25" s="235"/>
      <c r="DP25" s="235"/>
      <c r="DQ25" s="235"/>
      <c r="DR25" s="235"/>
      <c r="DS25" s="235"/>
      <c r="DT25" s="235"/>
      <c r="DU25" s="235"/>
      <c r="DV25" s="235"/>
      <c r="DW25" s="235"/>
      <c r="DX25" s="235"/>
      <c r="DY25" s="235"/>
      <c r="DZ25" s="235"/>
      <c r="EA25" s="235"/>
      <c r="EB25" s="235"/>
      <c r="EC25" s="235"/>
      <c r="ED25" s="235"/>
      <c r="EE25" s="235"/>
      <c r="EF25" s="235"/>
      <c r="EG25" s="235"/>
      <c r="EH25" s="235"/>
      <c r="EI25" s="235"/>
      <c r="EJ25" s="235"/>
      <c r="EK25" s="235"/>
      <c r="EL25" s="235"/>
      <c r="EM25" s="235"/>
      <c r="EN25" s="235"/>
      <c r="EO25" s="235"/>
      <c r="EP25" s="235"/>
      <c r="EQ25" s="235"/>
      <c r="ER25" s="235"/>
      <c r="ES25" s="235"/>
      <c r="ET25" s="235"/>
      <c r="EU25" s="235"/>
      <c r="EV25" s="235"/>
      <c r="EW25" s="235"/>
      <c r="EX25" s="235"/>
      <c r="EY25" s="235"/>
      <c r="EZ25" s="235"/>
      <c r="FA25" s="235"/>
      <c r="FB25" s="235"/>
      <c r="FC25" s="235"/>
      <c r="FD25" s="235"/>
      <c r="FE25" s="235"/>
      <c r="FF25" s="235"/>
      <c r="FG25" s="235"/>
      <c r="FH25" s="235"/>
      <c r="FI25" s="235"/>
      <c r="FJ25" s="235"/>
      <c r="FK25" s="235"/>
      <c r="FL25" s="235"/>
      <c r="FM25" s="235"/>
      <c r="FN25" s="235"/>
      <c r="FO25" s="235"/>
      <c r="FP25" s="235"/>
      <c r="FQ25" s="235"/>
      <c r="FR25" s="235"/>
      <c r="FS25" s="235"/>
      <c r="FT25" s="235"/>
      <c r="FU25" s="235"/>
      <c r="FV25" s="235"/>
      <c r="FW25" s="235"/>
      <c r="FX25" s="235"/>
      <c r="FY25" s="235"/>
      <c r="FZ25" s="235"/>
      <c r="GA25" s="235"/>
      <c r="GB25" s="235"/>
      <c r="GC25" s="235"/>
      <c r="GD25" s="235"/>
      <c r="GE25" s="235"/>
      <c r="GF25" s="235"/>
      <c r="GG25" s="235"/>
      <c r="GH25" s="235"/>
      <c r="GI25" s="235"/>
      <c r="GJ25" s="235"/>
      <c r="GK25" s="235"/>
      <c r="GL25" s="235"/>
      <c r="GM25" s="235"/>
      <c r="GN25" s="235"/>
      <c r="GO25" s="235"/>
      <c r="GP25" s="235"/>
      <c r="GQ25" s="235"/>
      <c r="GR25" s="235"/>
      <c r="GS25" s="235"/>
      <c r="GT25" s="235"/>
      <c r="GU25" s="235"/>
      <c r="GV25" s="235"/>
      <c r="GW25" s="235"/>
      <c r="GX25" s="235"/>
      <c r="GY25" s="235"/>
      <c r="GZ25" s="235"/>
      <c r="HA25" s="235"/>
      <c r="HB25" s="235"/>
      <c r="HC25" s="235"/>
      <c r="HD25" s="235"/>
      <c r="HE25" s="235"/>
      <c r="HF25" s="235"/>
      <c r="HG25" s="235"/>
      <c r="HH25" s="235"/>
      <c r="HI25" s="235"/>
      <c r="HJ25" s="235"/>
      <c r="HK25" s="235"/>
      <c r="HL25" s="235"/>
      <c r="HM25" s="235"/>
      <c r="HN25" s="235"/>
      <c r="HO25" s="235"/>
      <c r="HP25" s="235"/>
      <c r="HQ25" s="235"/>
      <c r="HR25" s="235"/>
      <c r="HS25" s="235"/>
      <c r="HT25" s="235"/>
      <c r="HU25" s="235"/>
      <c r="HV25" s="235"/>
      <c r="HW25" s="235"/>
      <c r="HX25" s="235"/>
      <c r="HY25" s="235"/>
      <c r="HZ25" s="235"/>
      <c r="IA25" s="235"/>
      <c r="IB25" s="235"/>
      <c r="IC25" s="235"/>
      <c r="ID25" s="235"/>
      <c r="IE25" s="235"/>
      <c r="IF25" s="235"/>
    </row>
    <row r="26" spans="1:240" s="234" customFormat="1" x14ac:dyDescent="0.3">
      <c r="A26" s="241"/>
      <c r="B26" s="240"/>
      <c r="C26" s="240"/>
      <c r="D26" s="239"/>
      <c r="E26" s="238"/>
      <c r="F26" s="242"/>
      <c r="G26" s="237"/>
      <c r="H26" s="237"/>
      <c r="I26" s="237"/>
      <c r="J26" s="237"/>
      <c r="K26" s="237"/>
      <c r="L26" s="237"/>
      <c r="M26" s="237"/>
      <c r="N26" s="237"/>
      <c r="O26" s="237"/>
      <c r="P26" s="237"/>
      <c r="Q26" s="237"/>
      <c r="R26" s="237"/>
      <c r="S26" s="237"/>
      <c r="T26" s="236"/>
      <c r="U26" s="235"/>
      <c r="V26" s="235"/>
      <c r="W26" s="235"/>
      <c r="X26" s="235"/>
      <c r="Y26" s="235"/>
      <c r="Z26" s="235"/>
      <c r="AA26" s="235"/>
      <c r="AB26" s="235"/>
      <c r="AC26" s="235"/>
      <c r="AD26" s="235"/>
      <c r="AE26" s="235"/>
      <c r="AF26" s="235"/>
      <c r="AG26" s="235"/>
      <c r="AH26" s="235"/>
      <c r="AI26" s="235"/>
      <c r="AJ26" s="235"/>
      <c r="AK26" s="235"/>
      <c r="AL26" s="235"/>
      <c r="AM26" s="235"/>
      <c r="AN26" s="235"/>
      <c r="AO26" s="235"/>
      <c r="AP26" s="235"/>
      <c r="AQ26" s="235"/>
      <c r="AR26" s="235"/>
      <c r="AS26" s="235"/>
      <c r="AT26" s="235"/>
      <c r="AU26" s="235"/>
      <c r="AV26" s="235"/>
      <c r="AW26" s="235"/>
      <c r="AX26" s="235"/>
      <c r="AY26" s="235"/>
      <c r="AZ26" s="235"/>
      <c r="BA26" s="235"/>
      <c r="BB26" s="235"/>
      <c r="BC26" s="235"/>
      <c r="BD26" s="235"/>
      <c r="BE26" s="235"/>
      <c r="BF26" s="235"/>
      <c r="BG26" s="235"/>
      <c r="BH26" s="235"/>
      <c r="BI26" s="235"/>
      <c r="BJ26" s="235"/>
      <c r="BK26" s="235"/>
      <c r="BL26" s="235"/>
      <c r="BM26" s="235"/>
      <c r="BN26" s="235"/>
      <c r="BO26" s="235"/>
      <c r="BP26" s="235"/>
      <c r="BQ26" s="235"/>
      <c r="BR26" s="235"/>
      <c r="BS26" s="235"/>
      <c r="BT26" s="235"/>
      <c r="BU26" s="235"/>
      <c r="BV26" s="235"/>
      <c r="BW26" s="235"/>
      <c r="BX26" s="235"/>
      <c r="BY26" s="235"/>
      <c r="BZ26" s="235"/>
      <c r="CA26" s="235"/>
      <c r="CB26" s="235"/>
      <c r="CC26" s="235"/>
      <c r="CD26" s="235"/>
      <c r="CE26" s="235"/>
      <c r="CF26" s="235"/>
      <c r="CG26" s="235"/>
      <c r="CH26" s="235"/>
      <c r="CI26" s="235"/>
      <c r="CJ26" s="235"/>
      <c r="CK26" s="235"/>
      <c r="CL26" s="235"/>
      <c r="CM26" s="235"/>
      <c r="CN26" s="235"/>
      <c r="CO26" s="235"/>
      <c r="CP26" s="235"/>
      <c r="CQ26" s="235"/>
      <c r="CR26" s="235"/>
      <c r="CS26" s="235"/>
      <c r="CT26" s="235"/>
      <c r="CU26" s="235"/>
      <c r="CV26" s="235"/>
      <c r="CW26" s="235"/>
      <c r="CX26" s="235"/>
      <c r="CY26" s="235"/>
      <c r="CZ26" s="235"/>
      <c r="DA26" s="235"/>
      <c r="DB26" s="235"/>
      <c r="DC26" s="235"/>
      <c r="DD26" s="235"/>
      <c r="DE26" s="235"/>
      <c r="DF26" s="235"/>
      <c r="DG26" s="235"/>
      <c r="DH26" s="235"/>
      <c r="DI26" s="235"/>
      <c r="DJ26" s="235"/>
      <c r="DK26" s="235"/>
      <c r="DL26" s="235"/>
      <c r="DM26" s="235"/>
      <c r="DN26" s="235"/>
      <c r="DO26" s="235"/>
      <c r="DP26" s="235"/>
      <c r="DQ26" s="235"/>
      <c r="DR26" s="235"/>
      <c r="DS26" s="235"/>
      <c r="DT26" s="235"/>
      <c r="DU26" s="235"/>
      <c r="DV26" s="235"/>
      <c r="DW26" s="235"/>
      <c r="DX26" s="235"/>
      <c r="DY26" s="235"/>
      <c r="DZ26" s="235"/>
      <c r="EA26" s="235"/>
      <c r="EB26" s="235"/>
      <c r="EC26" s="235"/>
      <c r="ED26" s="235"/>
      <c r="EE26" s="235"/>
      <c r="EF26" s="235"/>
      <c r="EG26" s="235"/>
      <c r="EH26" s="235"/>
      <c r="EI26" s="235"/>
      <c r="EJ26" s="235"/>
      <c r="EK26" s="235"/>
      <c r="EL26" s="235"/>
      <c r="EM26" s="235"/>
      <c r="EN26" s="235"/>
      <c r="EO26" s="235"/>
      <c r="EP26" s="235"/>
      <c r="EQ26" s="235"/>
      <c r="ER26" s="235"/>
      <c r="ES26" s="235"/>
      <c r="ET26" s="235"/>
      <c r="EU26" s="235"/>
      <c r="EV26" s="235"/>
      <c r="EW26" s="235"/>
      <c r="EX26" s="235"/>
      <c r="EY26" s="235"/>
      <c r="EZ26" s="235"/>
      <c r="FA26" s="235"/>
      <c r="FB26" s="235"/>
      <c r="FC26" s="235"/>
      <c r="FD26" s="235"/>
      <c r="FE26" s="235"/>
      <c r="FF26" s="235"/>
      <c r="FG26" s="235"/>
      <c r="FH26" s="235"/>
      <c r="FI26" s="235"/>
      <c r="FJ26" s="235"/>
      <c r="FK26" s="235"/>
      <c r="FL26" s="235"/>
      <c r="FM26" s="235"/>
      <c r="FN26" s="235"/>
      <c r="FO26" s="235"/>
      <c r="FP26" s="235"/>
      <c r="FQ26" s="235"/>
      <c r="FR26" s="235"/>
      <c r="FS26" s="235"/>
      <c r="FT26" s="235"/>
      <c r="FU26" s="235"/>
      <c r="FV26" s="235"/>
      <c r="FW26" s="235"/>
      <c r="FX26" s="235"/>
      <c r="FY26" s="235"/>
      <c r="FZ26" s="235"/>
      <c r="GA26" s="235"/>
      <c r="GB26" s="235"/>
      <c r="GC26" s="235"/>
      <c r="GD26" s="235"/>
      <c r="GE26" s="235"/>
      <c r="GF26" s="235"/>
      <c r="GG26" s="235"/>
      <c r="GH26" s="235"/>
      <c r="GI26" s="235"/>
      <c r="GJ26" s="235"/>
      <c r="GK26" s="235"/>
      <c r="GL26" s="235"/>
      <c r="GM26" s="235"/>
      <c r="GN26" s="235"/>
      <c r="GO26" s="235"/>
      <c r="GP26" s="235"/>
      <c r="GQ26" s="235"/>
      <c r="GR26" s="235"/>
      <c r="GS26" s="235"/>
      <c r="GT26" s="235"/>
      <c r="GU26" s="235"/>
      <c r="GV26" s="235"/>
      <c r="GW26" s="235"/>
      <c r="GX26" s="235"/>
      <c r="GY26" s="235"/>
      <c r="GZ26" s="235"/>
      <c r="HA26" s="235"/>
      <c r="HB26" s="235"/>
      <c r="HC26" s="235"/>
      <c r="HD26" s="235"/>
      <c r="HE26" s="235"/>
      <c r="HF26" s="235"/>
      <c r="HG26" s="235"/>
      <c r="HH26" s="235"/>
      <c r="HI26" s="235"/>
      <c r="HJ26" s="235"/>
      <c r="HK26" s="235"/>
      <c r="HL26" s="235"/>
      <c r="HM26" s="235"/>
      <c r="HN26" s="235"/>
      <c r="HO26" s="235"/>
      <c r="HP26" s="235"/>
      <c r="HQ26" s="235"/>
      <c r="HR26" s="235"/>
      <c r="HS26" s="235"/>
      <c r="HT26" s="235"/>
      <c r="HU26" s="235"/>
      <c r="HV26" s="235"/>
      <c r="HW26" s="235"/>
      <c r="HX26" s="235"/>
      <c r="HY26" s="235"/>
      <c r="HZ26" s="235"/>
      <c r="IA26" s="235"/>
      <c r="IB26" s="235"/>
      <c r="IC26" s="235"/>
      <c r="ID26" s="235"/>
      <c r="IE26" s="235"/>
      <c r="IF26" s="235"/>
    </row>
    <row r="27" spans="1:240" s="234" customFormat="1" x14ac:dyDescent="0.3">
      <c r="A27" s="241"/>
      <c r="B27" s="240"/>
      <c r="C27" s="240"/>
      <c r="D27" s="239"/>
      <c r="E27" s="238"/>
      <c r="F27" s="238"/>
      <c r="G27" s="237"/>
      <c r="H27" s="237"/>
      <c r="I27" s="237"/>
      <c r="J27" s="237"/>
      <c r="K27" s="237"/>
      <c r="L27" s="237"/>
      <c r="M27" s="237"/>
      <c r="N27" s="237"/>
      <c r="O27" s="237"/>
      <c r="P27" s="237"/>
      <c r="Q27" s="237"/>
      <c r="R27" s="237"/>
      <c r="S27" s="237"/>
      <c r="T27" s="236"/>
      <c r="U27" s="235"/>
      <c r="V27" s="235"/>
      <c r="W27" s="235"/>
      <c r="X27" s="235"/>
      <c r="Y27" s="235"/>
      <c r="Z27" s="235"/>
      <c r="AA27" s="235"/>
      <c r="AB27" s="235"/>
      <c r="AC27" s="235"/>
      <c r="AD27" s="235"/>
      <c r="AE27" s="235"/>
      <c r="AF27" s="235"/>
      <c r="AG27" s="235"/>
      <c r="AH27" s="235"/>
      <c r="AI27" s="235"/>
      <c r="AJ27" s="235"/>
      <c r="AK27" s="235"/>
      <c r="AL27" s="235"/>
      <c r="AM27" s="235"/>
      <c r="AN27" s="235"/>
      <c r="AO27" s="235"/>
      <c r="AP27" s="235"/>
      <c r="AQ27" s="235"/>
      <c r="AR27" s="235"/>
      <c r="AS27" s="235"/>
      <c r="AT27" s="235"/>
      <c r="AU27" s="235"/>
      <c r="AV27" s="235"/>
      <c r="AW27" s="235"/>
      <c r="AX27" s="235"/>
      <c r="AY27" s="235"/>
      <c r="AZ27" s="235"/>
      <c r="BA27" s="235"/>
      <c r="BB27" s="235"/>
      <c r="BC27" s="235"/>
      <c r="BD27" s="235"/>
      <c r="BE27" s="235"/>
      <c r="BF27" s="235"/>
      <c r="BG27" s="235"/>
      <c r="BH27" s="235"/>
      <c r="BI27" s="235"/>
      <c r="BJ27" s="235"/>
      <c r="BK27" s="235"/>
      <c r="BL27" s="235"/>
      <c r="BM27" s="235"/>
      <c r="BN27" s="235"/>
      <c r="BO27" s="235"/>
      <c r="BP27" s="235"/>
      <c r="BQ27" s="235"/>
      <c r="BR27" s="235"/>
      <c r="BS27" s="235"/>
      <c r="BT27" s="235"/>
      <c r="BU27" s="235"/>
      <c r="BV27" s="235"/>
      <c r="BW27" s="235"/>
      <c r="BX27" s="235"/>
      <c r="BY27" s="235"/>
      <c r="BZ27" s="235"/>
      <c r="CA27" s="235"/>
      <c r="CB27" s="235"/>
      <c r="CC27" s="235"/>
      <c r="CD27" s="235"/>
      <c r="CE27" s="235"/>
      <c r="CF27" s="235"/>
      <c r="CG27" s="235"/>
      <c r="CH27" s="235"/>
      <c r="CI27" s="235"/>
      <c r="CJ27" s="235"/>
      <c r="CK27" s="235"/>
      <c r="CL27" s="235"/>
      <c r="CM27" s="235"/>
      <c r="CN27" s="235"/>
      <c r="CO27" s="235"/>
      <c r="CP27" s="235"/>
      <c r="CQ27" s="235"/>
      <c r="CR27" s="235"/>
      <c r="CS27" s="235"/>
      <c r="CT27" s="235"/>
      <c r="CU27" s="235"/>
      <c r="CV27" s="235"/>
      <c r="CW27" s="235"/>
      <c r="CX27" s="235"/>
      <c r="CY27" s="235"/>
      <c r="CZ27" s="235"/>
      <c r="DA27" s="235"/>
      <c r="DB27" s="235"/>
      <c r="DC27" s="235"/>
      <c r="DD27" s="235"/>
      <c r="DE27" s="235"/>
      <c r="DF27" s="235"/>
      <c r="DG27" s="235"/>
      <c r="DH27" s="235"/>
      <c r="DI27" s="235"/>
      <c r="DJ27" s="235"/>
      <c r="DK27" s="235"/>
      <c r="DL27" s="235"/>
      <c r="DM27" s="235"/>
      <c r="DN27" s="235"/>
      <c r="DO27" s="235"/>
      <c r="DP27" s="235"/>
      <c r="DQ27" s="235"/>
      <c r="DR27" s="235"/>
      <c r="DS27" s="235"/>
      <c r="DT27" s="235"/>
      <c r="DU27" s="235"/>
      <c r="DV27" s="235"/>
      <c r="DW27" s="235"/>
      <c r="DX27" s="235"/>
      <c r="DY27" s="235"/>
      <c r="DZ27" s="235"/>
      <c r="EA27" s="235"/>
      <c r="EB27" s="235"/>
      <c r="EC27" s="235"/>
      <c r="ED27" s="235"/>
      <c r="EE27" s="235"/>
      <c r="EF27" s="235"/>
      <c r="EG27" s="235"/>
      <c r="EH27" s="235"/>
      <c r="EI27" s="235"/>
      <c r="EJ27" s="235"/>
      <c r="EK27" s="235"/>
      <c r="EL27" s="235"/>
      <c r="EM27" s="235"/>
      <c r="EN27" s="235"/>
      <c r="EO27" s="235"/>
      <c r="EP27" s="235"/>
      <c r="EQ27" s="235"/>
      <c r="ER27" s="235"/>
      <c r="ES27" s="235"/>
      <c r="ET27" s="235"/>
      <c r="EU27" s="235"/>
      <c r="EV27" s="235"/>
      <c r="EW27" s="235"/>
      <c r="EX27" s="235"/>
      <c r="EY27" s="235"/>
      <c r="EZ27" s="235"/>
      <c r="FA27" s="235"/>
      <c r="FB27" s="235"/>
      <c r="FC27" s="235"/>
      <c r="FD27" s="235"/>
      <c r="FE27" s="235"/>
      <c r="FF27" s="235"/>
      <c r="FG27" s="235"/>
      <c r="FH27" s="235"/>
      <c r="FI27" s="235"/>
      <c r="FJ27" s="235"/>
      <c r="FK27" s="235"/>
      <c r="FL27" s="235"/>
      <c r="FM27" s="235"/>
      <c r="FN27" s="235"/>
      <c r="FO27" s="235"/>
      <c r="FP27" s="235"/>
      <c r="FQ27" s="235"/>
      <c r="FR27" s="235"/>
      <c r="FS27" s="235"/>
      <c r="FT27" s="235"/>
      <c r="FU27" s="235"/>
      <c r="FV27" s="235"/>
      <c r="FW27" s="235"/>
      <c r="FX27" s="235"/>
      <c r="FY27" s="235"/>
      <c r="FZ27" s="235"/>
      <c r="GA27" s="235"/>
      <c r="GB27" s="235"/>
      <c r="GC27" s="235"/>
      <c r="GD27" s="235"/>
      <c r="GE27" s="235"/>
      <c r="GF27" s="235"/>
      <c r="GG27" s="235"/>
      <c r="GH27" s="235"/>
      <c r="GI27" s="235"/>
      <c r="GJ27" s="235"/>
      <c r="GK27" s="235"/>
      <c r="GL27" s="235"/>
      <c r="GM27" s="235"/>
      <c r="GN27" s="235"/>
      <c r="GO27" s="235"/>
      <c r="GP27" s="235"/>
      <c r="GQ27" s="235"/>
      <c r="GR27" s="235"/>
      <c r="GS27" s="235"/>
      <c r="GT27" s="235"/>
      <c r="GU27" s="235"/>
      <c r="GV27" s="235"/>
      <c r="GW27" s="235"/>
      <c r="GX27" s="235"/>
      <c r="GY27" s="235"/>
      <c r="GZ27" s="235"/>
      <c r="HA27" s="235"/>
      <c r="HB27" s="235"/>
      <c r="HC27" s="235"/>
      <c r="HD27" s="235"/>
      <c r="HE27" s="235"/>
      <c r="HF27" s="235"/>
      <c r="HG27" s="235"/>
      <c r="HH27" s="235"/>
      <c r="HI27" s="235"/>
      <c r="HJ27" s="235"/>
      <c r="HK27" s="235"/>
      <c r="HL27" s="235"/>
      <c r="HM27" s="235"/>
      <c r="HN27" s="235"/>
      <c r="HO27" s="235"/>
      <c r="HP27" s="235"/>
      <c r="HQ27" s="235"/>
      <c r="HR27" s="235"/>
      <c r="HS27" s="235"/>
      <c r="HT27" s="235"/>
      <c r="HU27" s="235"/>
      <c r="HV27" s="235"/>
      <c r="HW27" s="235"/>
      <c r="HX27" s="235"/>
      <c r="HY27" s="235"/>
      <c r="HZ27" s="235"/>
      <c r="IA27" s="235"/>
      <c r="IB27" s="235"/>
      <c r="IC27" s="235"/>
      <c r="ID27" s="235"/>
      <c r="IE27" s="235"/>
      <c r="IF27" s="235"/>
    </row>
  </sheetData>
  <mergeCells count="6">
    <mergeCell ref="G6:S6"/>
    <mergeCell ref="B2:F2"/>
    <mergeCell ref="J2:S2"/>
    <mergeCell ref="B3:F3"/>
    <mergeCell ref="B4:F4"/>
    <mergeCell ref="B5:F5"/>
  </mergeCells>
  <pageMargins left="0.75" right="3.937007874015748E-2" top="0.71" bottom="0.36" header="0.17" footer="0.23622047244094491"/>
  <pageSetup paperSize="5" scale="78" orientation="landscape" r:id="rId1"/>
  <headerFooter alignWithMargins="0">
    <oddFooter>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48"/>
  <sheetViews>
    <sheetView showWhiteSpace="0" zoomScale="80" zoomScaleNormal="80" zoomScaleSheetLayoutView="50" zoomScalePageLayoutView="70" workbookViewId="0">
      <selection activeCell="E18" sqref="E18:N18"/>
    </sheetView>
  </sheetViews>
  <sheetFormatPr baseColWidth="10" defaultColWidth="11.42578125" defaultRowHeight="14.25" x14ac:dyDescent="0.2"/>
  <cols>
    <col min="1" max="1" width="15" style="42" customWidth="1"/>
    <col min="2" max="2" width="11.28515625" style="42" customWidth="1"/>
    <col min="3" max="3" width="19.7109375" style="42" customWidth="1"/>
    <col min="4" max="4" width="23.5703125" style="48" customWidth="1"/>
    <col min="5" max="5" width="11.5703125" style="42" customWidth="1"/>
    <col min="6" max="6" width="19.7109375" style="42" customWidth="1"/>
    <col min="7" max="7" width="11.42578125" style="42" customWidth="1"/>
    <col min="8" max="8" width="14.42578125" style="42" customWidth="1"/>
    <col min="9" max="9" width="11.42578125" style="42" hidden="1" customWidth="1"/>
    <col min="10" max="10" width="13.28515625" style="42" customWidth="1"/>
    <col min="11" max="11" width="17" style="42" customWidth="1"/>
    <col min="12" max="12" width="17" style="129" customWidth="1"/>
    <col min="13" max="13" width="15.42578125" style="42" customWidth="1"/>
    <col min="14" max="14" width="16.140625" style="42" customWidth="1"/>
    <col min="15" max="15" width="13.140625" style="53" customWidth="1"/>
    <col min="16" max="16384" width="11.42578125" style="42"/>
  </cols>
  <sheetData>
    <row r="1" spans="1:17" s="41" customFormat="1" ht="12.75" x14ac:dyDescent="0.2">
      <c r="A1" s="2"/>
      <c r="B1" s="2"/>
      <c r="C1" s="2"/>
      <c r="D1" s="3"/>
      <c r="E1" s="2"/>
      <c r="F1" s="2"/>
      <c r="G1" s="2"/>
      <c r="H1" s="2"/>
      <c r="I1" s="2"/>
      <c r="J1" s="2"/>
      <c r="K1" s="2"/>
      <c r="L1" s="120"/>
      <c r="M1" s="2"/>
      <c r="N1" s="2"/>
      <c r="O1" s="40"/>
      <c r="P1" s="1"/>
      <c r="Q1" s="1"/>
    </row>
    <row r="2" spans="1:17" s="41" customFormat="1" ht="16.5" customHeight="1" x14ac:dyDescent="0.2">
      <c r="A2" s="2"/>
      <c r="B2" s="4"/>
      <c r="C2" s="4"/>
      <c r="D2" s="4"/>
      <c r="E2" s="4"/>
      <c r="F2" s="4"/>
      <c r="G2" s="4"/>
      <c r="H2" s="4"/>
      <c r="I2" s="4"/>
      <c r="J2" s="4"/>
      <c r="K2" s="4"/>
      <c r="L2" s="121"/>
      <c r="M2" s="4"/>
      <c r="N2" s="4"/>
      <c r="O2" s="4"/>
      <c r="P2" s="4"/>
      <c r="Q2" s="1"/>
    </row>
    <row r="3" spans="1:17" s="41" customFormat="1" ht="12.75" x14ac:dyDescent="0.2">
      <c r="A3" s="2"/>
      <c r="B3" s="5"/>
      <c r="C3" s="5"/>
      <c r="D3" s="5"/>
      <c r="E3" s="5"/>
      <c r="F3" s="5"/>
      <c r="G3" s="5"/>
      <c r="H3" s="5"/>
      <c r="I3" s="5"/>
      <c r="J3" s="5"/>
      <c r="K3" s="5"/>
      <c r="L3" s="122"/>
      <c r="M3" s="5"/>
      <c r="N3" s="5"/>
      <c r="O3" s="40"/>
      <c r="P3" s="1"/>
      <c r="Q3" s="1"/>
    </row>
    <row r="4" spans="1:17" s="41" customFormat="1" ht="15" customHeight="1" x14ac:dyDescent="0.2">
      <c r="A4" s="2"/>
      <c r="B4" s="2"/>
      <c r="C4" s="2"/>
      <c r="D4" s="3"/>
      <c r="E4" s="2"/>
      <c r="F4" s="286" t="s">
        <v>10</v>
      </c>
      <c r="G4" s="286"/>
      <c r="H4" s="286"/>
      <c r="I4" s="286"/>
      <c r="J4" s="286"/>
      <c r="K4" s="286"/>
      <c r="L4" s="286"/>
      <c r="M4" s="286"/>
      <c r="N4" s="286"/>
      <c r="O4" s="40"/>
      <c r="P4" s="1"/>
      <c r="Q4" s="1"/>
    </row>
    <row r="5" spans="1:17" s="41" customFormat="1" ht="15" customHeight="1" x14ac:dyDescent="0.2">
      <c r="A5" s="2"/>
      <c r="B5" s="2"/>
      <c r="C5" s="2"/>
      <c r="D5" s="3"/>
      <c r="E5" s="2"/>
      <c r="F5" s="286"/>
      <c r="G5" s="286"/>
      <c r="H5" s="286"/>
      <c r="I5" s="286"/>
      <c r="J5" s="286"/>
      <c r="K5" s="286"/>
      <c r="L5" s="286"/>
      <c r="M5" s="286"/>
      <c r="N5" s="286"/>
      <c r="O5" s="40"/>
      <c r="P5" s="1"/>
      <c r="Q5" s="1"/>
    </row>
    <row r="6" spans="1:17" x14ac:dyDescent="0.2">
      <c r="A6" s="2"/>
      <c r="B6" s="2"/>
      <c r="C6" s="2"/>
      <c r="D6" s="3"/>
      <c r="E6" s="2"/>
      <c r="F6" s="6"/>
      <c r="G6" s="6"/>
      <c r="H6" s="6"/>
      <c r="I6" s="6"/>
      <c r="J6" s="6"/>
      <c r="K6" s="6"/>
      <c r="L6" s="115"/>
      <c r="M6" s="6"/>
      <c r="N6" s="6"/>
      <c r="O6" s="40"/>
      <c r="P6" s="1"/>
      <c r="Q6" s="1"/>
    </row>
    <row r="7" spans="1:17" x14ac:dyDescent="0.2">
      <c r="A7" s="2"/>
      <c r="B7" s="2"/>
      <c r="C7" s="2"/>
      <c r="D7" s="3"/>
      <c r="E7" s="2"/>
      <c r="F7" s="6"/>
      <c r="G7" s="6"/>
      <c r="H7" s="6"/>
      <c r="I7" s="6"/>
      <c r="J7" s="6"/>
      <c r="K7" s="6"/>
      <c r="L7" s="115"/>
      <c r="M7" s="6"/>
      <c r="N7" s="6"/>
      <c r="O7" s="40"/>
      <c r="P7" s="1"/>
      <c r="Q7" s="1"/>
    </row>
    <row r="8" spans="1:17" x14ac:dyDescent="0.2">
      <c r="A8" s="2"/>
      <c r="B8" s="2"/>
      <c r="C8" s="2"/>
      <c r="D8" s="3"/>
      <c r="E8" s="2"/>
      <c r="F8" s="6"/>
      <c r="G8" s="6"/>
      <c r="H8" s="6"/>
      <c r="I8" s="6"/>
      <c r="J8" s="6"/>
      <c r="K8" s="6"/>
      <c r="L8" s="115"/>
      <c r="M8" s="6"/>
      <c r="N8" s="6"/>
      <c r="O8" s="40"/>
      <c r="P8" s="1"/>
      <c r="Q8" s="1"/>
    </row>
    <row r="9" spans="1:17" x14ac:dyDescent="0.2">
      <c r="B9" s="7"/>
      <c r="C9" s="7"/>
      <c r="D9" s="8" t="s">
        <v>12</v>
      </c>
      <c r="E9" s="287" t="s">
        <v>13</v>
      </c>
      <c r="F9" s="287"/>
      <c r="G9" s="287"/>
      <c r="H9" s="287"/>
      <c r="I9" s="287"/>
      <c r="J9" s="287"/>
      <c r="K9" s="287"/>
      <c r="L9" s="287"/>
      <c r="M9" s="287"/>
      <c r="N9" s="287"/>
      <c r="O9" s="43"/>
      <c r="P9" s="1"/>
      <c r="Q9" s="1"/>
    </row>
    <row r="10" spans="1:17" x14ac:dyDescent="0.2">
      <c r="B10" s="7"/>
      <c r="C10" s="7"/>
      <c r="D10" s="8"/>
      <c r="E10" s="44"/>
      <c r="F10" s="44"/>
      <c r="G10" s="44"/>
      <c r="H10" s="44"/>
      <c r="I10" s="44"/>
      <c r="J10" s="44"/>
      <c r="K10" s="44"/>
      <c r="L10" s="118"/>
      <c r="M10" s="44"/>
      <c r="N10" s="44"/>
      <c r="O10" s="43"/>
      <c r="P10" s="1"/>
      <c r="Q10" s="1"/>
    </row>
    <row r="11" spans="1:17" ht="15.75" customHeight="1" x14ac:dyDescent="0.2">
      <c r="A11" s="2"/>
      <c r="B11" s="326" t="s">
        <v>7</v>
      </c>
      <c r="C11" s="326"/>
      <c r="D11" s="326"/>
      <c r="E11" s="331" t="s">
        <v>271</v>
      </c>
      <c r="F11" s="331"/>
      <c r="G11" s="331"/>
      <c r="H11" s="331"/>
      <c r="I11" s="331"/>
      <c r="J11" s="331"/>
      <c r="K11" s="331"/>
      <c r="L11" s="331"/>
      <c r="M11" s="331"/>
      <c r="N11" s="331"/>
      <c r="O11" s="40"/>
      <c r="P11" s="1"/>
      <c r="Q11" s="1"/>
    </row>
    <row r="12" spans="1:17" ht="15.75" customHeight="1" x14ac:dyDescent="0.2">
      <c r="A12" s="2"/>
      <c r="B12" s="10"/>
      <c r="C12" s="10"/>
      <c r="D12" s="10"/>
      <c r="E12" s="11"/>
      <c r="F12" s="12"/>
      <c r="G12" s="11"/>
      <c r="H12" s="11"/>
      <c r="I12" s="11"/>
      <c r="J12" s="11"/>
      <c r="K12" s="11"/>
      <c r="L12" s="123"/>
      <c r="M12" s="11"/>
      <c r="N12" s="11"/>
      <c r="O12" s="40"/>
      <c r="P12" s="1"/>
      <c r="Q12" s="1"/>
    </row>
    <row r="13" spans="1:17" ht="15.75" customHeight="1" x14ac:dyDescent="0.2">
      <c r="A13" s="2"/>
      <c r="B13" s="326" t="s">
        <v>9</v>
      </c>
      <c r="C13" s="326"/>
      <c r="D13" s="326"/>
      <c r="E13" s="11"/>
      <c r="F13" s="45">
        <v>0.15</v>
      </c>
      <c r="G13" s="11"/>
      <c r="H13" s="11"/>
      <c r="I13" s="11"/>
      <c r="J13" s="11"/>
      <c r="K13" s="11"/>
      <c r="L13" s="123"/>
      <c r="M13" s="11"/>
      <c r="N13" s="11"/>
      <c r="O13" s="40"/>
      <c r="P13" s="1"/>
      <c r="Q13" s="1"/>
    </row>
    <row r="14" spans="1:17" ht="15.75" customHeight="1" x14ac:dyDescent="0.2">
      <c r="A14" s="2"/>
      <c r="B14" s="10"/>
      <c r="C14" s="10"/>
      <c r="D14" s="10"/>
      <c r="E14" s="23"/>
      <c r="F14" s="23"/>
      <c r="G14" s="23"/>
      <c r="H14" s="23"/>
      <c r="I14" s="23"/>
      <c r="J14" s="23"/>
      <c r="K14" s="23"/>
      <c r="L14" s="124"/>
      <c r="M14" s="23"/>
      <c r="N14" s="23"/>
      <c r="O14" s="40"/>
      <c r="P14" s="1"/>
      <c r="Q14" s="1"/>
    </row>
    <row r="15" spans="1:17" ht="15.75" customHeight="1" x14ac:dyDescent="0.2">
      <c r="A15" s="2"/>
      <c r="B15" s="295" t="s">
        <v>1</v>
      </c>
      <c r="C15" s="295"/>
      <c r="D15" s="295"/>
      <c r="E15" s="319" t="s">
        <v>93</v>
      </c>
      <c r="F15" s="320"/>
      <c r="G15" s="320"/>
      <c r="H15" s="320"/>
      <c r="I15" s="320"/>
      <c r="J15" s="320"/>
      <c r="K15" s="320"/>
      <c r="L15" s="320"/>
      <c r="M15" s="320"/>
      <c r="N15" s="320"/>
      <c r="O15" s="40"/>
      <c r="P15" s="1"/>
      <c r="Q15" s="1"/>
    </row>
    <row r="16" spans="1:17" ht="15.75" customHeight="1" x14ac:dyDescent="0.2">
      <c r="A16" s="2"/>
      <c r="B16" s="15"/>
      <c r="C16" s="15"/>
      <c r="D16" s="15"/>
      <c r="E16" s="321"/>
      <c r="F16" s="321"/>
      <c r="G16" s="321"/>
      <c r="H16" s="321"/>
      <c r="I16" s="321"/>
      <c r="J16" s="321"/>
      <c r="K16" s="321"/>
      <c r="L16" s="321"/>
      <c r="M16" s="321"/>
      <c r="N16" s="321"/>
      <c r="O16" s="40"/>
      <c r="P16" s="1"/>
      <c r="Q16" s="1"/>
    </row>
    <row r="17" spans="1:18" s="48" customFormat="1" x14ac:dyDescent="0.2">
      <c r="A17" s="3"/>
      <c r="B17" s="16"/>
      <c r="C17" s="16"/>
      <c r="D17" s="16"/>
      <c r="E17" s="16"/>
      <c r="F17" s="23"/>
      <c r="G17" s="24"/>
      <c r="H17" s="24"/>
      <c r="I17" s="24"/>
      <c r="J17" s="25"/>
      <c r="K17" s="26"/>
      <c r="L17" s="115"/>
      <c r="M17" s="27"/>
      <c r="N17" s="27"/>
      <c r="O17" s="46"/>
      <c r="P17" s="47"/>
      <c r="Q17" s="47"/>
    </row>
    <row r="18" spans="1:18" x14ac:dyDescent="0.2">
      <c r="A18" s="2"/>
      <c r="B18" s="16"/>
      <c r="C18" s="16"/>
      <c r="D18" s="15" t="s">
        <v>8</v>
      </c>
      <c r="E18" s="287" t="s">
        <v>272</v>
      </c>
      <c r="F18" s="287"/>
      <c r="G18" s="287"/>
      <c r="H18" s="287"/>
      <c r="I18" s="287"/>
      <c r="J18" s="287"/>
      <c r="K18" s="287"/>
      <c r="L18" s="287"/>
      <c r="M18" s="287"/>
      <c r="N18" s="287"/>
      <c r="O18" s="40"/>
      <c r="P18" s="1"/>
      <c r="Q18" s="1"/>
    </row>
    <row r="19" spans="1:18" x14ac:dyDescent="0.2">
      <c r="A19" s="2"/>
      <c r="B19" s="22"/>
      <c r="C19" s="16"/>
      <c r="D19" s="15"/>
      <c r="E19" s="16"/>
      <c r="F19" s="23"/>
      <c r="G19" s="24"/>
      <c r="H19" s="24"/>
      <c r="I19" s="24"/>
      <c r="J19" s="25"/>
      <c r="K19" s="26"/>
      <c r="L19" s="115"/>
      <c r="M19" s="27"/>
      <c r="N19" s="27"/>
      <c r="O19" s="40"/>
      <c r="P19" s="1"/>
      <c r="Q19" s="1"/>
    </row>
    <row r="20" spans="1:18" ht="15" customHeight="1" x14ac:dyDescent="0.2">
      <c r="A20" s="2"/>
      <c r="B20" s="296" t="s">
        <v>2</v>
      </c>
      <c r="C20" s="299" t="s">
        <v>3</v>
      </c>
      <c r="D20" s="300"/>
      <c r="E20" s="300"/>
      <c r="F20" s="300"/>
      <c r="G20" s="300"/>
      <c r="H20" s="300"/>
      <c r="I20" s="300"/>
      <c r="J20" s="300"/>
      <c r="K20" s="301"/>
      <c r="L20" s="316" t="s">
        <v>55</v>
      </c>
      <c r="M20" s="308" t="s">
        <v>4</v>
      </c>
      <c r="N20" s="309"/>
      <c r="O20" s="315"/>
      <c r="P20" s="1"/>
      <c r="Q20" s="2"/>
    </row>
    <row r="21" spans="1:18" ht="16.5" customHeight="1" x14ac:dyDescent="0.2">
      <c r="A21" s="2"/>
      <c r="B21" s="297"/>
      <c r="C21" s="302"/>
      <c r="D21" s="303"/>
      <c r="E21" s="303"/>
      <c r="F21" s="303"/>
      <c r="G21" s="303"/>
      <c r="H21" s="303"/>
      <c r="I21" s="303"/>
      <c r="J21" s="303"/>
      <c r="K21" s="304"/>
      <c r="L21" s="317"/>
      <c r="M21" s="310"/>
      <c r="N21" s="311"/>
      <c r="O21" s="315"/>
      <c r="P21" s="1"/>
      <c r="Q21" s="2"/>
    </row>
    <row r="22" spans="1:18" ht="17.25" customHeight="1" x14ac:dyDescent="0.2">
      <c r="A22" s="2"/>
      <c r="B22" s="298"/>
      <c r="C22" s="305"/>
      <c r="D22" s="306"/>
      <c r="E22" s="306"/>
      <c r="F22" s="306"/>
      <c r="G22" s="306"/>
      <c r="H22" s="306"/>
      <c r="I22" s="306"/>
      <c r="J22" s="306"/>
      <c r="K22" s="307"/>
      <c r="L22" s="318"/>
      <c r="M22" s="28" t="s">
        <v>5</v>
      </c>
      <c r="N22" s="28" t="s">
        <v>6</v>
      </c>
      <c r="O22" s="315"/>
      <c r="P22" s="1"/>
      <c r="Q22" s="2"/>
    </row>
    <row r="23" spans="1:18" ht="49.5" customHeight="1" x14ac:dyDescent="0.2">
      <c r="A23" s="2"/>
      <c r="B23" s="29" t="s">
        <v>14</v>
      </c>
      <c r="C23" s="288" t="s">
        <v>98</v>
      </c>
      <c r="D23" s="289"/>
      <c r="E23" s="289"/>
      <c r="F23" s="289"/>
      <c r="G23" s="289"/>
      <c r="H23" s="289"/>
      <c r="I23" s="289"/>
      <c r="J23" s="289"/>
      <c r="K23" s="290"/>
      <c r="L23" s="125" t="s">
        <v>56</v>
      </c>
      <c r="M23" s="31">
        <v>42737</v>
      </c>
      <c r="N23" s="30">
        <v>43039</v>
      </c>
      <c r="O23" s="315"/>
      <c r="P23" s="1"/>
      <c r="Q23" s="2"/>
    </row>
    <row r="24" spans="1:18" ht="33.950000000000003" customHeight="1" x14ac:dyDescent="0.2">
      <c r="A24" s="2"/>
      <c r="B24" s="29" t="s">
        <v>15</v>
      </c>
      <c r="C24" s="322" t="s">
        <v>97</v>
      </c>
      <c r="D24" s="323"/>
      <c r="E24" s="323"/>
      <c r="F24" s="323"/>
      <c r="G24" s="323"/>
      <c r="H24" s="323"/>
      <c r="I24" s="323"/>
      <c r="J24" s="323"/>
      <c r="K24" s="324"/>
      <c r="L24" s="126" t="s">
        <v>57</v>
      </c>
      <c r="M24" s="31">
        <v>42979</v>
      </c>
      <c r="N24" s="30">
        <v>43100</v>
      </c>
      <c r="O24" s="49"/>
      <c r="P24" s="1"/>
      <c r="Q24" s="2"/>
    </row>
    <row r="25" spans="1:18" ht="33.950000000000003" customHeight="1" x14ac:dyDescent="0.2">
      <c r="A25" s="2"/>
      <c r="B25" s="29" t="s">
        <v>16</v>
      </c>
      <c r="C25" s="312" t="s">
        <v>99</v>
      </c>
      <c r="D25" s="313"/>
      <c r="E25" s="313"/>
      <c r="F25" s="313"/>
      <c r="G25" s="313"/>
      <c r="H25" s="313"/>
      <c r="I25" s="313"/>
      <c r="J25" s="313"/>
      <c r="K25" s="314"/>
      <c r="L25" s="127" t="s">
        <v>58</v>
      </c>
      <c r="M25" s="31">
        <v>43055</v>
      </c>
      <c r="N25" s="30">
        <v>43100</v>
      </c>
      <c r="O25" s="49"/>
      <c r="P25" s="1"/>
      <c r="Q25" s="2"/>
    </row>
    <row r="26" spans="1:18" ht="33.950000000000003" customHeight="1" x14ac:dyDescent="0.2">
      <c r="A26" s="2"/>
      <c r="B26" s="29" t="s">
        <v>17</v>
      </c>
      <c r="C26" s="288" t="s">
        <v>100</v>
      </c>
      <c r="D26" s="289"/>
      <c r="E26" s="289"/>
      <c r="F26" s="289"/>
      <c r="G26" s="289"/>
      <c r="H26" s="289"/>
      <c r="I26" s="289"/>
      <c r="J26" s="289"/>
      <c r="K26" s="290"/>
      <c r="L26" s="125" t="s">
        <v>56</v>
      </c>
      <c r="M26" s="31">
        <v>42737</v>
      </c>
      <c r="N26" s="30">
        <v>43039</v>
      </c>
      <c r="O26" s="49"/>
      <c r="P26" s="1"/>
      <c r="Q26" s="2"/>
    </row>
    <row r="27" spans="1:18" ht="33.950000000000003" customHeight="1" x14ac:dyDescent="0.2">
      <c r="A27" s="2"/>
      <c r="B27" s="29" t="s">
        <v>18</v>
      </c>
      <c r="C27" s="312" t="s">
        <v>101</v>
      </c>
      <c r="D27" s="313"/>
      <c r="E27" s="313"/>
      <c r="F27" s="313"/>
      <c r="G27" s="313"/>
      <c r="H27" s="313"/>
      <c r="I27" s="313"/>
      <c r="J27" s="313"/>
      <c r="K27" s="314"/>
      <c r="L27" s="127" t="s">
        <v>56</v>
      </c>
      <c r="M27" s="31">
        <v>42737</v>
      </c>
      <c r="N27" s="30">
        <v>43039</v>
      </c>
      <c r="O27" s="49"/>
      <c r="P27" s="1"/>
      <c r="Q27" s="2"/>
    </row>
    <row r="28" spans="1:18" ht="33.950000000000003" customHeight="1" x14ac:dyDescent="0.2">
      <c r="A28" s="2"/>
      <c r="B28" s="29" t="s">
        <v>19</v>
      </c>
      <c r="C28" s="288" t="s">
        <v>102</v>
      </c>
      <c r="D28" s="289"/>
      <c r="E28" s="289"/>
      <c r="F28" s="289"/>
      <c r="G28" s="289"/>
      <c r="H28" s="289"/>
      <c r="I28" s="289"/>
      <c r="J28" s="289"/>
      <c r="K28" s="290"/>
      <c r="L28" s="125" t="s">
        <v>56</v>
      </c>
      <c r="M28" s="31">
        <v>42917</v>
      </c>
      <c r="N28" s="30">
        <v>42977</v>
      </c>
      <c r="O28" s="49"/>
      <c r="P28" s="1"/>
      <c r="Q28" s="2"/>
    </row>
    <row r="29" spans="1:18" ht="33.950000000000003" customHeight="1" x14ac:dyDescent="0.2">
      <c r="A29" s="2"/>
      <c r="B29" s="29" t="s">
        <v>20</v>
      </c>
      <c r="C29" s="288" t="s">
        <v>103</v>
      </c>
      <c r="D29" s="289"/>
      <c r="E29" s="289"/>
      <c r="F29" s="289"/>
      <c r="G29" s="289"/>
      <c r="H29" s="289"/>
      <c r="I29" s="289"/>
      <c r="J29" s="289"/>
      <c r="K29" s="290"/>
      <c r="L29" s="125" t="s">
        <v>59</v>
      </c>
      <c r="M29" s="31">
        <v>43009</v>
      </c>
      <c r="N29" s="30">
        <v>43100</v>
      </c>
      <c r="O29" s="49"/>
      <c r="P29" s="1"/>
      <c r="Q29" s="2"/>
    </row>
    <row r="30" spans="1:18" ht="33.950000000000003" customHeight="1" x14ac:dyDescent="0.2">
      <c r="A30" s="2"/>
      <c r="B30" s="29" t="s">
        <v>21</v>
      </c>
      <c r="C30" s="288" t="s">
        <v>104</v>
      </c>
      <c r="D30" s="289"/>
      <c r="E30" s="289"/>
      <c r="F30" s="289"/>
      <c r="G30" s="289"/>
      <c r="H30" s="289"/>
      <c r="I30" s="289"/>
      <c r="J30" s="289"/>
      <c r="K30" s="290"/>
      <c r="L30" s="125" t="s">
        <v>59</v>
      </c>
      <c r="M30" s="31">
        <v>42979</v>
      </c>
      <c r="N30" s="30">
        <v>43100</v>
      </c>
      <c r="O30" s="49"/>
      <c r="P30" s="1"/>
      <c r="Q30" s="2"/>
    </row>
    <row r="31" spans="1:18" ht="33.950000000000003" customHeight="1" x14ac:dyDescent="0.2">
      <c r="A31" s="2"/>
      <c r="B31" s="68" t="s">
        <v>22</v>
      </c>
      <c r="C31" s="288" t="s">
        <v>105</v>
      </c>
      <c r="D31" s="289"/>
      <c r="E31" s="289"/>
      <c r="F31" s="289"/>
      <c r="G31" s="289"/>
      <c r="H31" s="289"/>
      <c r="I31" s="289"/>
      <c r="J31" s="289"/>
      <c r="K31" s="290"/>
      <c r="L31" s="125" t="s">
        <v>56</v>
      </c>
      <c r="M31" s="31">
        <v>42737</v>
      </c>
      <c r="N31" s="30">
        <v>43039</v>
      </c>
      <c r="O31" s="50"/>
      <c r="P31" s="51"/>
      <c r="Q31" s="51"/>
      <c r="R31" s="1"/>
    </row>
    <row r="32" spans="1:18" ht="33.950000000000003" customHeight="1" x14ac:dyDescent="0.2">
      <c r="A32" s="2"/>
      <c r="B32" s="68" t="s">
        <v>23</v>
      </c>
      <c r="C32" s="291" t="s">
        <v>32</v>
      </c>
      <c r="D32" s="289"/>
      <c r="E32" s="289"/>
      <c r="F32" s="289"/>
      <c r="G32" s="289"/>
      <c r="H32" s="289"/>
      <c r="I32" s="289"/>
      <c r="J32" s="289"/>
      <c r="K32" s="290"/>
      <c r="L32" s="125" t="s">
        <v>61</v>
      </c>
      <c r="M32" s="31">
        <v>43009</v>
      </c>
      <c r="N32" s="30">
        <v>43069</v>
      </c>
      <c r="O32" s="50"/>
      <c r="P32" s="51"/>
      <c r="Q32" s="51"/>
      <c r="R32" s="1"/>
    </row>
    <row r="33" spans="1:18" ht="33.950000000000003" customHeight="1" x14ac:dyDescent="0.2">
      <c r="A33" s="2"/>
      <c r="B33" s="68" t="s">
        <v>24</v>
      </c>
      <c r="C33" s="292" t="s">
        <v>106</v>
      </c>
      <c r="D33" s="293"/>
      <c r="E33" s="293"/>
      <c r="F33" s="293"/>
      <c r="G33" s="293"/>
      <c r="H33" s="293"/>
      <c r="I33" s="293"/>
      <c r="J33" s="293"/>
      <c r="K33" s="294"/>
      <c r="L33" s="130" t="s">
        <v>61</v>
      </c>
      <c r="M33" s="31">
        <v>42994</v>
      </c>
      <c r="N33" s="30">
        <v>43023</v>
      </c>
      <c r="O33" s="50"/>
      <c r="P33" s="51"/>
      <c r="Q33" s="51"/>
      <c r="R33" s="1"/>
    </row>
    <row r="34" spans="1:18" ht="33.950000000000003" customHeight="1" x14ac:dyDescent="0.2">
      <c r="A34" s="2"/>
      <c r="B34" s="68" t="s">
        <v>25</v>
      </c>
      <c r="C34" s="288" t="s">
        <v>107</v>
      </c>
      <c r="D34" s="289"/>
      <c r="E34" s="289"/>
      <c r="F34" s="289"/>
      <c r="G34" s="289"/>
      <c r="H34" s="289"/>
      <c r="I34" s="289"/>
      <c r="J34" s="289"/>
      <c r="K34" s="290"/>
      <c r="L34" s="125" t="s">
        <v>62</v>
      </c>
      <c r="M34" s="31">
        <v>42962</v>
      </c>
      <c r="N34" s="30">
        <v>43100</v>
      </c>
      <c r="O34" s="50"/>
      <c r="P34" s="51"/>
      <c r="Q34" s="51"/>
      <c r="R34" s="1"/>
    </row>
    <row r="35" spans="1:18" ht="33.950000000000003" customHeight="1" x14ac:dyDescent="0.2">
      <c r="A35" s="2"/>
      <c r="B35" s="68" t="s">
        <v>26</v>
      </c>
      <c r="C35" s="288" t="s">
        <v>108</v>
      </c>
      <c r="D35" s="289"/>
      <c r="E35" s="289"/>
      <c r="F35" s="289"/>
      <c r="G35" s="289"/>
      <c r="H35" s="289"/>
      <c r="I35" s="289"/>
      <c r="J35" s="289"/>
      <c r="K35" s="290"/>
      <c r="L35" s="125" t="s">
        <v>63</v>
      </c>
      <c r="M35" s="31">
        <v>42737</v>
      </c>
      <c r="N35" s="30">
        <v>43100</v>
      </c>
      <c r="O35" s="50"/>
      <c r="P35" s="51"/>
      <c r="Q35" s="51"/>
      <c r="R35" s="1"/>
    </row>
    <row r="36" spans="1:18" ht="33.950000000000003" customHeight="1" x14ac:dyDescent="0.2">
      <c r="A36" s="2"/>
      <c r="B36" s="68" t="s">
        <v>27</v>
      </c>
      <c r="C36" s="288" t="s">
        <v>109</v>
      </c>
      <c r="D36" s="289"/>
      <c r="E36" s="289"/>
      <c r="F36" s="289"/>
      <c r="G36" s="289"/>
      <c r="H36" s="289"/>
      <c r="I36" s="289"/>
      <c r="J36" s="289"/>
      <c r="K36" s="290"/>
      <c r="L36" s="125" t="s">
        <v>56</v>
      </c>
      <c r="M36" s="31">
        <v>42887</v>
      </c>
      <c r="N36" s="30">
        <v>42947</v>
      </c>
      <c r="O36" s="50"/>
      <c r="P36" s="51"/>
      <c r="Q36" s="51"/>
      <c r="R36" s="1"/>
    </row>
    <row r="37" spans="1:18" ht="33.950000000000003" customHeight="1" x14ac:dyDescent="0.2">
      <c r="A37" s="2"/>
      <c r="B37" s="68" t="s">
        <v>40</v>
      </c>
      <c r="C37" s="288" t="s">
        <v>110</v>
      </c>
      <c r="D37" s="289"/>
      <c r="E37" s="289"/>
      <c r="F37" s="289"/>
      <c r="G37" s="289"/>
      <c r="H37" s="289"/>
      <c r="I37" s="289"/>
      <c r="J37" s="289"/>
      <c r="K37" s="290"/>
      <c r="L37" s="125" t="s">
        <v>64</v>
      </c>
      <c r="M37" s="31">
        <v>42737</v>
      </c>
      <c r="N37" s="30">
        <v>43100</v>
      </c>
      <c r="O37" s="50"/>
      <c r="P37" s="51"/>
      <c r="Q37" s="51"/>
      <c r="R37" s="1"/>
    </row>
    <row r="38" spans="1:18" ht="33.950000000000003" customHeight="1" x14ac:dyDescent="0.2">
      <c r="A38" s="2"/>
      <c r="B38" s="139" t="s">
        <v>28</v>
      </c>
      <c r="C38" s="327" t="s">
        <v>111</v>
      </c>
      <c r="D38" s="328"/>
      <c r="E38" s="328"/>
      <c r="F38" s="328"/>
      <c r="G38" s="328"/>
      <c r="H38" s="328"/>
      <c r="I38" s="328"/>
      <c r="J38" s="328"/>
      <c r="K38" s="329"/>
      <c r="L38" s="128" t="s">
        <v>56</v>
      </c>
      <c r="M38" s="31">
        <v>42887</v>
      </c>
      <c r="N38" s="30">
        <v>43008</v>
      </c>
      <c r="O38" s="40"/>
      <c r="P38" s="1"/>
      <c r="Q38" s="1"/>
    </row>
    <row r="39" spans="1:18" x14ac:dyDescent="0.2">
      <c r="A39" s="2"/>
      <c r="B39" s="3"/>
      <c r="C39" s="75"/>
      <c r="D39" s="75"/>
      <c r="E39" s="75"/>
      <c r="F39" s="75"/>
      <c r="G39" s="75"/>
      <c r="H39" s="75"/>
      <c r="I39" s="75"/>
      <c r="J39" s="75"/>
      <c r="K39" s="75"/>
      <c r="L39" s="118"/>
      <c r="M39" s="33"/>
      <c r="N39" s="33"/>
      <c r="O39" s="40"/>
      <c r="P39" s="1"/>
      <c r="Q39" s="1"/>
    </row>
    <row r="40" spans="1:18" ht="21" customHeight="1" x14ac:dyDescent="0.2">
      <c r="A40" s="2"/>
      <c r="B40" s="325" t="s">
        <v>11</v>
      </c>
      <c r="C40" s="325"/>
      <c r="D40" s="330" t="s">
        <v>273</v>
      </c>
      <c r="E40" s="330"/>
      <c r="F40" s="330"/>
      <c r="G40" s="330"/>
      <c r="I40" s="34"/>
      <c r="J40" s="34"/>
      <c r="K40" s="34"/>
      <c r="L40" s="113"/>
      <c r="M40" s="34"/>
      <c r="N40" s="34"/>
      <c r="O40" s="40"/>
      <c r="P40" s="1"/>
      <c r="Q40" s="1"/>
    </row>
    <row r="41" spans="1:18" ht="21" customHeight="1" x14ac:dyDescent="0.2">
      <c r="A41" s="2"/>
      <c r="B41" s="35"/>
      <c r="C41" s="32"/>
      <c r="D41" s="35"/>
      <c r="E41" s="35"/>
      <c r="F41" s="35"/>
      <c r="G41" s="52"/>
      <c r="I41" s="34"/>
      <c r="J41" s="34"/>
      <c r="K41" s="34"/>
      <c r="L41" s="113"/>
      <c r="M41" s="34"/>
      <c r="N41" s="34"/>
      <c r="O41" s="40"/>
      <c r="P41" s="1"/>
      <c r="Q41" s="1"/>
    </row>
    <row r="42" spans="1:18" x14ac:dyDescent="0.2">
      <c r="A42" s="2"/>
      <c r="B42" s="18" t="s">
        <v>0</v>
      </c>
      <c r="C42" s="37"/>
      <c r="D42" s="140" t="s">
        <v>274</v>
      </c>
      <c r="E42" s="141"/>
      <c r="F42" s="141"/>
      <c r="G42" s="141"/>
      <c r="I42" s="25"/>
      <c r="J42" s="25"/>
      <c r="K42" s="25"/>
      <c r="L42" s="115"/>
      <c r="M42" s="25"/>
      <c r="N42" s="25"/>
      <c r="O42" s="39"/>
      <c r="P42" s="2"/>
      <c r="Q42" s="2"/>
    </row>
    <row r="43" spans="1:18" x14ac:dyDescent="0.2">
      <c r="A43" s="2"/>
      <c r="B43" s="18"/>
      <c r="C43" s="37"/>
      <c r="D43" s="38"/>
      <c r="E43" s="38"/>
      <c r="F43" s="38"/>
      <c r="I43" s="25"/>
      <c r="J43" s="25"/>
      <c r="K43" s="25"/>
      <c r="L43" s="115"/>
      <c r="M43" s="25"/>
      <c r="N43" s="25"/>
      <c r="O43" s="39"/>
      <c r="P43" s="2"/>
      <c r="Q43" s="2"/>
    </row>
    <row r="44" spans="1:18" ht="16.5" customHeight="1" x14ac:dyDescent="0.2">
      <c r="A44" s="2"/>
      <c r="B44" s="2"/>
      <c r="C44" s="2"/>
      <c r="D44" s="3"/>
      <c r="E44" s="2"/>
      <c r="F44" s="2"/>
      <c r="G44" s="2"/>
      <c r="H44" s="2"/>
      <c r="I44" s="2"/>
      <c r="J44" s="2"/>
      <c r="K44" s="2"/>
      <c r="L44" s="120"/>
      <c r="M44" s="2"/>
      <c r="N44" s="2"/>
      <c r="O44" s="39"/>
      <c r="P44" s="2"/>
      <c r="Q44" s="2"/>
    </row>
    <row r="45" spans="1:18" ht="16.5" customHeight="1" x14ac:dyDescent="0.2"/>
    <row r="46" spans="1:18" ht="16.5" customHeight="1" x14ac:dyDescent="0.2"/>
    <row r="47" spans="1:18" ht="18" customHeight="1" x14ac:dyDescent="0.2"/>
    <row r="48" spans="1:18" ht="16.5" customHeight="1" x14ac:dyDescent="0.2"/>
    <row r="49" spans="4:15" ht="18" customHeight="1" x14ac:dyDescent="0.2"/>
    <row r="50" spans="4:15" ht="16.5" customHeight="1" x14ac:dyDescent="0.2"/>
    <row r="51" spans="4:15" ht="18" customHeight="1" x14ac:dyDescent="0.2"/>
    <row r="52" spans="4:15" ht="16.5" customHeight="1" x14ac:dyDescent="0.2"/>
    <row r="53" spans="4:15" ht="18" customHeight="1" x14ac:dyDescent="0.2"/>
    <row r="54" spans="4:15" ht="18" customHeight="1" x14ac:dyDescent="0.2"/>
    <row r="55" spans="4:15" ht="21.75" customHeight="1" x14ac:dyDescent="0.2"/>
    <row r="56" spans="4:15" ht="15.75" customHeight="1" x14ac:dyDescent="0.2"/>
    <row r="57" spans="4:15" ht="18" customHeight="1" x14ac:dyDescent="0.2"/>
    <row r="58" spans="4:15" ht="18" customHeight="1" x14ac:dyDescent="0.2"/>
    <row r="59" spans="4:15" ht="16.5" customHeight="1" x14ac:dyDescent="0.2"/>
    <row r="60" spans="4:15" ht="16.5" customHeight="1" x14ac:dyDescent="0.2"/>
    <row r="61" spans="4:15" ht="15" customHeight="1" x14ac:dyDescent="0.2"/>
    <row r="62" spans="4:15" ht="15" customHeight="1" x14ac:dyDescent="0.2"/>
    <row r="63" spans="4:15" ht="15" customHeight="1" x14ac:dyDescent="0.2">
      <c r="D63" s="42"/>
      <c r="O63" s="42"/>
    </row>
    <row r="64" spans="4:15" ht="29.25" customHeight="1" x14ac:dyDescent="0.2">
      <c r="D64" s="42"/>
      <c r="O64" s="42"/>
    </row>
    <row r="65" spans="4:15" ht="26.25" customHeight="1" x14ac:dyDescent="0.2">
      <c r="D65" s="42"/>
      <c r="O65" s="42"/>
    </row>
    <row r="66" spans="4:15" ht="16.5" customHeight="1" x14ac:dyDescent="0.2">
      <c r="D66" s="42"/>
      <c r="O66" s="42"/>
    </row>
    <row r="67" spans="4:15" ht="16.5" customHeight="1" x14ac:dyDescent="0.2">
      <c r="D67" s="42"/>
      <c r="O67" s="42"/>
    </row>
    <row r="68" spans="4:15" ht="16.5" customHeight="1" x14ac:dyDescent="0.2">
      <c r="D68" s="42"/>
      <c r="O68" s="42"/>
    </row>
    <row r="69" spans="4:15" ht="33.75" customHeight="1" x14ac:dyDescent="0.2">
      <c r="D69" s="42"/>
      <c r="O69" s="42"/>
    </row>
    <row r="70" spans="4:15" ht="16.5" customHeight="1" x14ac:dyDescent="0.2">
      <c r="D70" s="42"/>
      <c r="O70" s="42"/>
    </row>
    <row r="71" spans="4:15" ht="16.5" customHeight="1" x14ac:dyDescent="0.2">
      <c r="D71" s="42"/>
      <c r="O71" s="42"/>
    </row>
    <row r="72" spans="4:15" ht="16.5" customHeight="1" x14ac:dyDescent="0.2">
      <c r="D72" s="42"/>
      <c r="O72" s="42"/>
    </row>
    <row r="73" spans="4:15" ht="16.5" customHeight="1" x14ac:dyDescent="0.2">
      <c r="D73" s="42"/>
      <c r="O73" s="42"/>
    </row>
    <row r="74" spans="4:15" ht="16.5" customHeight="1" x14ac:dyDescent="0.2">
      <c r="D74" s="42"/>
      <c r="O74" s="42"/>
    </row>
    <row r="75" spans="4:15" ht="16.5" customHeight="1" x14ac:dyDescent="0.2">
      <c r="D75" s="42"/>
      <c r="O75" s="42"/>
    </row>
    <row r="76" spans="4:15" ht="16.5" customHeight="1" x14ac:dyDescent="0.2">
      <c r="D76" s="42"/>
      <c r="O76" s="42"/>
    </row>
    <row r="77" spans="4:15" ht="16.5" customHeight="1" x14ac:dyDescent="0.2">
      <c r="D77" s="42"/>
      <c r="O77" s="42"/>
    </row>
    <row r="78" spans="4:15" ht="16.5" customHeight="1" x14ac:dyDescent="0.2">
      <c r="D78" s="42"/>
      <c r="O78" s="42"/>
    </row>
    <row r="79" spans="4:15" ht="16.5" customHeight="1" x14ac:dyDescent="0.2">
      <c r="D79" s="42"/>
      <c r="O79" s="42"/>
    </row>
    <row r="80" spans="4:15" ht="16.5" customHeight="1" x14ac:dyDescent="0.2">
      <c r="D80" s="42"/>
      <c r="O80" s="42"/>
    </row>
    <row r="81" spans="4:15" ht="16.5" customHeight="1" x14ac:dyDescent="0.2">
      <c r="D81" s="42"/>
      <c r="O81" s="42"/>
    </row>
    <row r="82" spans="4:15" ht="16.5" customHeight="1" x14ac:dyDescent="0.2">
      <c r="D82" s="42"/>
      <c r="O82" s="42"/>
    </row>
    <row r="83" spans="4:15" ht="16.5" customHeight="1" x14ac:dyDescent="0.2">
      <c r="D83" s="42"/>
      <c r="O83" s="42"/>
    </row>
    <row r="84" spans="4:15" ht="15" customHeight="1" x14ac:dyDescent="0.2">
      <c r="D84" s="42"/>
      <c r="O84" s="42"/>
    </row>
    <row r="85" spans="4:15" ht="16.5" customHeight="1" x14ac:dyDescent="0.2">
      <c r="D85" s="42"/>
      <c r="O85" s="42"/>
    </row>
    <row r="86" spans="4:15" ht="16.5" customHeight="1" x14ac:dyDescent="0.2">
      <c r="D86" s="42"/>
      <c r="O86" s="42"/>
    </row>
    <row r="87" spans="4:15" ht="16.5" customHeight="1" x14ac:dyDescent="0.2">
      <c r="D87" s="42"/>
      <c r="O87" s="42"/>
    </row>
    <row r="88" spans="4:15" ht="16.5" customHeight="1" x14ac:dyDescent="0.2">
      <c r="D88" s="42"/>
      <c r="O88" s="42"/>
    </row>
    <row r="89" spans="4:15" ht="16.5" customHeight="1" x14ac:dyDescent="0.2">
      <c r="D89" s="42"/>
      <c r="O89" s="42"/>
    </row>
    <row r="90" spans="4:15" ht="16.5" customHeight="1" x14ac:dyDescent="0.2">
      <c r="D90" s="42"/>
      <c r="O90" s="42"/>
    </row>
    <row r="91" spans="4:15" ht="16.5" customHeight="1" x14ac:dyDescent="0.2">
      <c r="D91" s="42"/>
      <c r="O91" s="42"/>
    </row>
    <row r="92" spans="4:15" ht="16.5" customHeight="1" x14ac:dyDescent="0.2">
      <c r="D92" s="42"/>
      <c r="O92" s="42"/>
    </row>
    <row r="93" spans="4:15" ht="16.5" customHeight="1" x14ac:dyDescent="0.2">
      <c r="D93" s="42"/>
      <c r="O93" s="42"/>
    </row>
    <row r="94" spans="4:15" ht="18" customHeight="1" x14ac:dyDescent="0.2">
      <c r="D94" s="42"/>
      <c r="O94" s="42"/>
    </row>
    <row r="95" spans="4:15" ht="18" customHeight="1" x14ac:dyDescent="0.2">
      <c r="D95" s="42"/>
      <c r="O95" s="42"/>
    </row>
    <row r="96" spans="4:15" ht="18" customHeight="1" x14ac:dyDescent="0.2">
      <c r="D96" s="42"/>
      <c r="O96" s="42"/>
    </row>
    <row r="97" spans="4:15" ht="18" customHeight="1" x14ac:dyDescent="0.2">
      <c r="D97" s="42"/>
      <c r="O97" s="42"/>
    </row>
    <row r="98" spans="4:15" ht="18" customHeight="1" x14ac:dyDescent="0.2">
      <c r="D98" s="42"/>
      <c r="O98" s="42"/>
    </row>
    <row r="99" spans="4:15" ht="15" customHeight="1" x14ac:dyDescent="0.2">
      <c r="D99" s="42"/>
      <c r="O99" s="42"/>
    </row>
    <row r="100" spans="4:15" ht="15" customHeight="1" x14ac:dyDescent="0.2">
      <c r="D100" s="42"/>
      <c r="O100" s="42"/>
    </row>
    <row r="101" spans="4:15" ht="15" customHeight="1" x14ac:dyDescent="0.2">
      <c r="D101" s="42"/>
      <c r="O101" s="42"/>
    </row>
    <row r="102" spans="4:15" ht="15" customHeight="1" x14ac:dyDescent="0.2">
      <c r="D102" s="42"/>
      <c r="O102" s="42"/>
    </row>
    <row r="103" spans="4:15" ht="15" customHeight="1" x14ac:dyDescent="0.2">
      <c r="D103" s="42"/>
      <c r="O103" s="42"/>
    </row>
    <row r="104" spans="4:15" ht="30" customHeight="1" x14ac:dyDescent="0.2">
      <c r="D104" s="42"/>
      <c r="O104" s="42"/>
    </row>
    <row r="105" spans="4:15" ht="16.5" customHeight="1" x14ac:dyDescent="0.2">
      <c r="D105" s="42"/>
      <c r="O105" s="42"/>
    </row>
    <row r="106" spans="4:15" ht="16.5" customHeight="1" x14ac:dyDescent="0.2">
      <c r="D106" s="42"/>
      <c r="O106" s="42"/>
    </row>
    <row r="107" spans="4:15" ht="16.5" customHeight="1" x14ac:dyDescent="0.2">
      <c r="D107" s="42"/>
      <c r="O107" s="42"/>
    </row>
    <row r="108" spans="4:15" ht="16.5" customHeight="1" x14ac:dyDescent="0.2">
      <c r="D108" s="42"/>
      <c r="O108" s="42"/>
    </row>
    <row r="109" spans="4:15" ht="16.5" customHeight="1" x14ac:dyDescent="0.2">
      <c r="D109" s="42"/>
      <c r="O109" s="42"/>
    </row>
    <row r="110" spans="4:15" ht="15" customHeight="1" x14ac:dyDescent="0.2">
      <c r="D110" s="42"/>
      <c r="O110" s="42"/>
    </row>
    <row r="111" spans="4:15" ht="15" customHeight="1" x14ac:dyDescent="0.2">
      <c r="D111" s="42"/>
      <c r="O111" s="42"/>
    </row>
    <row r="112" spans="4:15" ht="15" customHeight="1" x14ac:dyDescent="0.2">
      <c r="D112" s="42"/>
      <c r="O112" s="42"/>
    </row>
    <row r="113" spans="4:15" ht="15" customHeight="1" x14ac:dyDescent="0.2">
      <c r="D113" s="42"/>
      <c r="O113" s="42"/>
    </row>
    <row r="114" spans="4:15" ht="15" customHeight="1" x14ac:dyDescent="0.2">
      <c r="D114" s="42"/>
      <c r="O114" s="42"/>
    </row>
    <row r="115" spans="4:15" ht="15" customHeight="1" x14ac:dyDescent="0.2">
      <c r="D115" s="42"/>
      <c r="O115" s="42"/>
    </row>
    <row r="116" spans="4:15" ht="15" customHeight="1" x14ac:dyDescent="0.2">
      <c r="D116" s="42"/>
      <c r="O116" s="42"/>
    </row>
    <row r="117" spans="4:15" ht="15" customHeight="1" x14ac:dyDescent="0.2">
      <c r="D117" s="42"/>
      <c r="O117" s="42"/>
    </row>
    <row r="118" spans="4:15" ht="15" customHeight="1" x14ac:dyDescent="0.2">
      <c r="D118" s="42"/>
      <c r="O118" s="42"/>
    </row>
    <row r="119" spans="4:15" ht="15" customHeight="1" x14ac:dyDescent="0.2">
      <c r="D119" s="42"/>
      <c r="O119" s="42"/>
    </row>
    <row r="120" spans="4:15" ht="16.5" customHeight="1" x14ac:dyDescent="0.2">
      <c r="D120" s="42"/>
      <c r="O120" s="42"/>
    </row>
    <row r="121" spans="4:15" ht="16.5" customHeight="1" x14ac:dyDescent="0.2">
      <c r="D121" s="42"/>
      <c r="O121" s="42"/>
    </row>
    <row r="122" spans="4:15" ht="16.5" customHeight="1" x14ac:dyDescent="0.2">
      <c r="D122" s="42"/>
      <c r="O122" s="42"/>
    </row>
    <row r="123" spans="4:15" ht="16.5" customHeight="1" x14ac:dyDescent="0.2">
      <c r="D123" s="42"/>
      <c r="O123" s="42"/>
    </row>
    <row r="124" spans="4:15" ht="16.5" customHeight="1" x14ac:dyDescent="0.2">
      <c r="D124" s="42"/>
      <c r="O124" s="42"/>
    </row>
    <row r="125" spans="4:15" ht="16.5" customHeight="1" x14ac:dyDescent="0.2">
      <c r="D125" s="42"/>
      <c r="O125" s="42"/>
    </row>
    <row r="126" spans="4:15" ht="15" customHeight="1" x14ac:dyDescent="0.2">
      <c r="D126" s="42"/>
      <c r="O126" s="42"/>
    </row>
    <row r="127" spans="4:15" ht="16.5" customHeight="1" x14ac:dyDescent="0.2">
      <c r="D127" s="42"/>
      <c r="O127" s="42"/>
    </row>
    <row r="128" spans="4:15" ht="16.5" customHeight="1" x14ac:dyDescent="0.2">
      <c r="D128" s="42"/>
      <c r="O128" s="42"/>
    </row>
    <row r="129" spans="4:15" ht="16.5" customHeight="1" x14ac:dyDescent="0.2">
      <c r="D129" s="42"/>
      <c r="O129" s="42"/>
    </row>
    <row r="130" spans="4:15" ht="16.5" customHeight="1" x14ac:dyDescent="0.2">
      <c r="D130" s="42"/>
      <c r="O130" s="42"/>
    </row>
    <row r="131" spans="4:15" ht="16.5" customHeight="1" x14ac:dyDescent="0.2">
      <c r="D131" s="42"/>
      <c r="O131" s="42"/>
    </row>
    <row r="132" spans="4:15" ht="16.5" customHeight="1" x14ac:dyDescent="0.2">
      <c r="D132" s="42"/>
      <c r="O132" s="42"/>
    </row>
    <row r="133" spans="4:15" ht="16.5" customHeight="1" x14ac:dyDescent="0.2">
      <c r="D133" s="42"/>
      <c r="O133" s="42"/>
    </row>
    <row r="134" spans="4:15" ht="16.5" customHeight="1" x14ac:dyDescent="0.2">
      <c r="D134" s="42"/>
      <c r="O134" s="42"/>
    </row>
    <row r="135" spans="4:15" ht="16.5" customHeight="1" x14ac:dyDescent="0.2">
      <c r="D135" s="42"/>
      <c r="O135" s="42"/>
    </row>
    <row r="136" spans="4:15" ht="18" customHeight="1" x14ac:dyDescent="0.2">
      <c r="D136" s="42"/>
      <c r="O136" s="42"/>
    </row>
    <row r="137" spans="4:15" ht="18" customHeight="1" x14ac:dyDescent="0.2">
      <c r="D137" s="42"/>
      <c r="O137" s="42"/>
    </row>
    <row r="138" spans="4:15" ht="16.5" customHeight="1" x14ac:dyDescent="0.2">
      <c r="D138" s="42"/>
      <c r="O138" s="42"/>
    </row>
    <row r="139" spans="4:15" ht="16.5" customHeight="1" x14ac:dyDescent="0.2">
      <c r="D139" s="42"/>
      <c r="O139" s="42"/>
    </row>
    <row r="140" spans="4:15" ht="18" customHeight="1" x14ac:dyDescent="0.2">
      <c r="D140" s="42"/>
      <c r="O140" s="42"/>
    </row>
    <row r="141" spans="4:15" ht="18" customHeight="1" x14ac:dyDescent="0.2">
      <c r="D141" s="42"/>
      <c r="O141" s="42"/>
    </row>
    <row r="142" spans="4:15" ht="67.5" customHeight="1" x14ac:dyDescent="0.2">
      <c r="D142" s="42"/>
      <c r="O142" s="42"/>
    </row>
    <row r="143" spans="4:15" ht="47.25" customHeight="1" x14ac:dyDescent="0.2">
      <c r="D143" s="42"/>
      <c r="O143" s="42"/>
    </row>
    <row r="144" spans="4:15" ht="16.5" customHeight="1" x14ac:dyDescent="0.2">
      <c r="D144" s="42"/>
      <c r="O144" s="42"/>
    </row>
    <row r="145" spans="4:15" ht="16.5" customHeight="1" x14ac:dyDescent="0.2">
      <c r="D145" s="42"/>
      <c r="O145" s="42"/>
    </row>
    <row r="146" spans="4:15" ht="16.5" customHeight="1" x14ac:dyDescent="0.2">
      <c r="D146" s="42"/>
      <c r="O146" s="42"/>
    </row>
    <row r="147" spans="4:15" ht="16.5" customHeight="1" x14ac:dyDescent="0.2">
      <c r="D147" s="42"/>
      <c r="O147" s="42"/>
    </row>
    <row r="148" spans="4:15" ht="16.5" customHeight="1" x14ac:dyDescent="0.2">
      <c r="D148" s="42"/>
      <c r="O148" s="42"/>
    </row>
    <row r="149" spans="4:15" ht="16.5" customHeight="1" x14ac:dyDescent="0.2">
      <c r="D149" s="42"/>
      <c r="O149" s="42"/>
    </row>
    <row r="150" spans="4:15" ht="16.5" customHeight="1" x14ac:dyDescent="0.2">
      <c r="D150" s="42"/>
      <c r="O150" s="42"/>
    </row>
    <row r="151" spans="4:15" ht="16.5" customHeight="1" x14ac:dyDescent="0.2">
      <c r="D151" s="42"/>
      <c r="O151" s="42"/>
    </row>
    <row r="152" spans="4:15" ht="16.5" customHeight="1" x14ac:dyDescent="0.2">
      <c r="D152" s="42"/>
      <c r="O152" s="42"/>
    </row>
    <row r="153" spans="4:15" ht="16.5" customHeight="1" x14ac:dyDescent="0.2">
      <c r="D153" s="42"/>
      <c r="O153" s="42"/>
    </row>
    <row r="154" spans="4:15" ht="15" customHeight="1" x14ac:dyDescent="0.2">
      <c r="D154" s="42"/>
      <c r="O154" s="42"/>
    </row>
    <row r="155" spans="4:15" ht="16.5" customHeight="1" x14ac:dyDescent="0.2">
      <c r="D155" s="42"/>
      <c r="O155" s="42"/>
    </row>
    <row r="156" spans="4:15" ht="16.5" customHeight="1" x14ac:dyDescent="0.2">
      <c r="D156" s="42"/>
      <c r="O156" s="42"/>
    </row>
    <row r="157" spans="4:15" ht="16.5" customHeight="1" x14ac:dyDescent="0.2">
      <c r="D157" s="42"/>
      <c r="O157" s="42"/>
    </row>
    <row r="158" spans="4:15" ht="16.5" customHeight="1" x14ac:dyDescent="0.2">
      <c r="D158" s="42"/>
      <c r="O158" s="42"/>
    </row>
    <row r="159" spans="4:15" ht="16.5" customHeight="1" x14ac:dyDescent="0.2">
      <c r="D159" s="42"/>
      <c r="O159" s="42"/>
    </row>
    <row r="160" spans="4:15" ht="16.5" customHeight="1" x14ac:dyDescent="0.2">
      <c r="D160" s="42"/>
      <c r="O160" s="42"/>
    </row>
    <row r="161" spans="4:15" ht="16.5" customHeight="1" x14ac:dyDescent="0.2">
      <c r="D161" s="42"/>
      <c r="O161" s="42"/>
    </row>
    <row r="162" spans="4:15" ht="15" customHeight="1" x14ac:dyDescent="0.2">
      <c r="D162" s="42"/>
      <c r="O162" s="42"/>
    </row>
    <row r="163" spans="4:15" ht="15" customHeight="1" x14ac:dyDescent="0.2">
      <c r="D163" s="42"/>
      <c r="O163" s="42"/>
    </row>
    <row r="164" spans="4:15" ht="15" customHeight="1" x14ac:dyDescent="0.2">
      <c r="D164" s="42"/>
      <c r="O164" s="42"/>
    </row>
    <row r="165" spans="4:15" ht="15" customHeight="1" x14ac:dyDescent="0.2">
      <c r="D165" s="42"/>
      <c r="O165" s="42"/>
    </row>
    <row r="166" spans="4:15" ht="15" customHeight="1" x14ac:dyDescent="0.2">
      <c r="D166" s="42"/>
      <c r="O166" s="42"/>
    </row>
    <row r="167" spans="4:15" ht="15" customHeight="1" x14ac:dyDescent="0.2">
      <c r="D167" s="42"/>
      <c r="O167" s="42"/>
    </row>
    <row r="168" spans="4:15" ht="15" customHeight="1" x14ac:dyDescent="0.2">
      <c r="D168" s="42"/>
      <c r="O168" s="42"/>
    </row>
    <row r="169" spans="4:15" ht="15" customHeight="1" x14ac:dyDescent="0.2">
      <c r="D169" s="42"/>
      <c r="O169" s="42"/>
    </row>
    <row r="170" spans="4:15" ht="15" customHeight="1" x14ac:dyDescent="0.2">
      <c r="D170" s="42"/>
      <c r="O170" s="42"/>
    </row>
    <row r="171" spans="4:15" ht="15" customHeight="1" x14ac:dyDescent="0.2">
      <c r="D171" s="42"/>
      <c r="O171" s="42"/>
    </row>
    <row r="172" spans="4:15" ht="15" customHeight="1" x14ac:dyDescent="0.2">
      <c r="D172" s="42"/>
      <c r="O172" s="42"/>
    </row>
    <row r="173" spans="4:15" ht="15" customHeight="1" x14ac:dyDescent="0.2">
      <c r="D173" s="42"/>
      <c r="O173" s="42"/>
    </row>
    <row r="174" spans="4:15" ht="15" customHeight="1" x14ac:dyDescent="0.2">
      <c r="D174" s="42"/>
      <c r="O174" s="42"/>
    </row>
    <row r="175" spans="4:15" ht="15" customHeight="1" x14ac:dyDescent="0.2">
      <c r="D175" s="42"/>
      <c r="O175" s="42"/>
    </row>
    <row r="176" spans="4:15" ht="15" customHeight="1" x14ac:dyDescent="0.2">
      <c r="D176" s="42"/>
      <c r="O176" s="42"/>
    </row>
    <row r="177" spans="4:15" ht="15" customHeight="1" x14ac:dyDescent="0.2">
      <c r="D177" s="42"/>
      <c r="O177" s="42"/>
    </row>
    <row r="178" spans="4:15" ht="15" customHeight="1" x14ac:dyDescent="0.2">
      <c r="D178" s="42"/>
      <c r="O178" s="42"/>
    </row>
    <row r="179" spans="4:15" ht="15" customHeight="1" x14ac:dyDescent="0.2">
      <c r="D179" s="42"/>
      <c r="O179" s="42"/>
    </row>
    <row r="180" spans="4:15" ht="15" customHeight="1" x14ac:dyDescent="0.2">
      <c r="D180" s="42"/>
      <c r="O180" s="42"/>
    </row>
    <row r="181" spans="4:15" ht="15" customHeight="1" x14ac:dyDescent="0.2">
      <c r="D181" s="42"/>
      <c r="O181" s="42"/>
    </row>
    <row r="182" spans="4:15" ht="15" customHeight="1" x14ac:dyDescent="0.2">
      <c r="D182" s="42"/>
      <c r="O182" s="42"/>
    </row>
    <row r="183" spans="4:15" ht="15" customHeight="1" x14ac:dyDescent="0.2">
      <c r="D183" s="42"/>
      <c r="O183" s="42"/>
    </row>
    <row r="184" spans="4:15" ht="15" customHeight="1" x14ac:dyDescent="0.2">
      <c r="D184" s="42"/>
      <c r="O184" s="42"/>
    </row>
    <row r="185" spans="4:15" ht="15" customHeight="1" x14ac:dyDescent="0.2">
      <c r="D185" s="42"/>
      <c r="O185" s="42"/>
    </row>
    <row r="186" spans="4:15" ht="15" customHeight="1" x14ac:dyDescent="0.2">
      <c r="D186" s="42"/>
      <c r="O186" s="42"/>
    </row>
    <row r="187" spans="4:15" ht="15" customHeight="1" x14ac:dyDescent="0.2">
      <c r="D187" s="42"/>
      <c r="O187" s="42"/>
    </row>
    <row r="188" spans="4:15" ht="15" customHeight="1" x14ac:dyDescent="0.2">
      <c r="D188" s="42"/>
      <c r="O188" s="42"/>
    </row>
    <row r="189" spans="4:15" ht="15" customHeight="1" x14ac:dyDescent="0.2">
      <c r="D189" s="42"/>
      <c r="O189" s="42"/>
    </row>
    <row r="190" spans="4:15" ht="15" customHeight="1" x14ac:dyDescent="0.2">
      <c r="D190" s="42"/>
      <c r="O190" s="42"/>
    </row>
    <row r="191" spans="4:15" ht="15" customHeight="1" x14ac:dyDescent="0.2">
      <c r="D191" s="42"/>
      <c r="O191" s="42"/>
    </row>
    <row r="192" spans="4:15" ht="15" customHeight="1" x14ac:dyDescent="0.2">
      <c r="D192" s="42"/>
      <c r="O192" s="42"/>
    </row>
    <row r="193" spans="4:15" ht="15" customHeight="1" x14ac:dyDescent="0.2">
      <c r="D193" s="42"/>
      <c r="O193" s="42"/>
    </row>
    <row r="194" spans="4:15" ht="15" customHeight="1" x14ac:dyDescent="0.2">
      <c r="D194" s="42"/>
      <c r="O194" s="42"/>
    </row>
    <row r="195" spans="4:15" ht="15" customHeight="1" x14ac:dyDescent="0.2">
      <c r="D195" s="42"/>
      <c r="O195" s="42"/>
    </row>
    <row r="196" spans="4:15" ht="15" customHeight="1" x14ac:dyDescent="0.2">
      <c r="D196" s="42"/>
      <c r="O196" s="42"/>
    </row>
    <row r="197" spans="4:15" ht="15" customHeight="1" x14ac:dyDescent="0.2">
      <c r="D197" s="42"/>
      <c r="O197" s="42"/>
    </row>
    <row r="198" spans="4:15" ht="15" customHeight="1" x14ac:dyDescent="0.2">
      <c r="D198" s="42"/>
      <c r="O198" s="42"/>
    </row>
    <row r="199" spans="4:15" ht="15" customHeight="1" x14ac:dyDescent="0.2">
      <c r="D199" s="42"/>
      <c r="O199" s="42"/>
    </row>
    <row r="200" spans="4:15" ht="15" customHeight="1" x14ac:dyDescent="0.2">
      <c r="D200" s="42"/>
      <c r="O200" s="42"/>
    </row>
    <row r="201" spans="4:15" ht="15" customHeight="1" x14ac:dyDescent="0.2">
      <c r="D201" s="42"/>
      <c r="O201" s="42"/>
    </row>
    <row r="202" spans="4:15" ht="15" customHeight="1" x14ac:dyDescent="0.2">
      <c r="D202" s="42"/>
      <c r="O202" s="42"/>
    </row>
    <row r="203" spans="4:15" ht="15" customHeight="1" x14ac:dyDescent="0.2">
      <c r="D203" s="42"/>
      <c r="O203" s="42"/>
    </row>
    <row r="204" spans="4:15" ht="15" customHeight="1" x14ac:dyDescent="0.2">
      <c r="D204" s="42"/>
      <c r="O204" s="42"/>
    </row>
    <row r="205" spans="4:15" ht="15" customHeight="1" x14ac:dyDescent="0.2">
      <c r="D205" s="42"/>
      <c r="O205" s="42"/>
    </row>
    <row r="206" spans="4:15" ht="15" customHeight="1" x14ac:dyDescent="0.2">
      <c r="D206" s="42"/>
      <c r="O206" s="42"/>
    </row>
    <row r="207" spans="4:15" ht="15" customHeight="1" x14ac:dyDescent="0.2">
      <c r="D207" s="42"/>
      <c r="O207" s="42"/>
    </row>
    <row r="208" spans="4:15" ht="15" customHeight="1" x14ac:dyDescent="0.2">
      <c r="D208" s="42"/>
      <c r="O208" s="42"/>
    </row>
    <row r="209" spans="4:15" ht="15" customHeight="1" x14ac:dyDescent="0.2">
      <c r="D209" s="42"/>
      <c r="O209" s="42"/>
    </row>
    <row r="210" spans="4:15" ht="15" customHeight="1" x14ac:dyDescent="0.2">
      <c r="D210" s="42"/>
      <c r="O210" s="42"/>
    </row>
    <row r="211" spans="4:15" ht="15" customHeight="1" x14ac:dyDescent="0.2">
      <c r="D211" s="42"/>
      <c r="O211" s="42"/>
    </row>
    <row r="212" spans="4:15" ht="15" customHeight="1" x14ac:dyDescent="0.2">
      <c r="D212" s="42"/>
      <c r="O212" s="42"/>
    </row>
    <row r="213" spans="4:15" ht="15" customHeight="1" x14ac:dyDescent="0.2">
      <c r="D213" s="42"/>
      <c r="O213" s="42"/>
    </row>
    <row r="214" spans="4:15" ht="15" customHeight="1" x14ac:dyDescent="0.2">
      <c r="D214" s="42"/>
      <c r="O214" s="42"/>
    </row>
    <row r="215" spans="4:15" ht="15" customHeight="1" x14ac:dyDescent="0.2">
      <c r="D215" s="42"/>
      <c r="O215" s="42"/>
    </row>
    <row r="216" spans="4:15" ht="15" customHeight="1" x14ac:dyDescent="0.2">
      <c r="D216" s="42"/>
      <c r="O216" s="42"/>
    </row>
    <row r="217" spans="4:15" ht="15" customHeight="1" x14ac:dyDescent="0.2">
      <c r="D217" s="42"/>
      <c r="O217" s="42"/>
    </row>
    <row r="218" spans="4:15" ht="15" customHeight="1" x14ac:dyDescent="0.2">
      <c r="D218" s="42"/>
      <c r="O218" s="42"/>
    </row>
    <row r="219" spans="4:15" ht="15" customHeight="1" x14ac:dyDescent="0.2">
      <c r="D219" s="42"/>
      <c r="O219" s="42"/>
    </row>
    <row r="220" spans="4:15" ht="15" customHeight="1" x14ac:dyDescent="0.2">
      <c r="D220" s="42"/>
      <c r="O220" s="42"/>
    </row>
    <row r="221" spans="4:15" ht="15" customHeight="1" x14ac:dyDescent="0.2">
      <c r="D221" s="42"/>
      <c r="O221" s="42"/>
    </row>
    <row r="222" spans="4:15" ht="15" customHeight="1" x14ac:dyDescent="0.2">
      <c r="D222" s="42"/>
      <c r="O222" s="42"/>
    </row>
    <row r="223" spans="4:15" ht="15" customHeight="1" x14ac:dyDescent="0.2">
      <c r="D223" s="42"/>
      <c r="O223" s="42"/>
    </row>
    <row r="224" spans="4:15" ht="15" customHeight="1" x14ac:dyDescent="0.2">
      <c r="D224" s="42"/>
      <c r="O224" s="42"/>
    </row>
    <row r="225" spans="4:15" ht="15" customHeight="1" x14ac:dyDescent="0.2">
      <c r="D225" s="42"/>
      <c r="O225" s="42"/>
    </row>
    <row r="226" spans="4:15" ht="15" customHeight="1" x14ac:dyDescent="0.2">
      <c r="D226" s="42"/>
      <c r="O226" s="42"/>
    </row>
    <row r="227" spans="4:15" ht="15" customHeight="1" x14ac:dyDescent="0.2">
      <c r="D227" s="42"/>
      <c r="O227" s="42"/>
    </row>
    <row r="228" spans="4:15" ht="15" customHeight="1" x14ac:dyDescent="0.2">
      <c r="D228" s="42"/>
      <c r="O228" s="42"/>
    </row>
    <row r="229" spans="4:15" ht="15" customHeight="1" x14ac:dyDescent="0.2">
      <c r="D229" s="42"/>
      <c r="O229" s="42"/>
    </row>
    <row r="230" spans="4:15" ht="15" customHeight="1" x14ac:dyDescent="0.2">
      <c r="D230" s="42"/>
      <c r="O230" s="42"/>
    </row>
    <row r="231" spans="4:15" ht="15" customHeight="1" x14ac:dyDescent="0.2">
      <c r="D231" s="42"/>
      <c r="O231" s="42"/>
    </row>
    <row r="232" spans="4:15" ht="15" customHeight="1" x14ac:dyDescent="0.2">
      <c r="D232" s="42"/>
      <c r="O232" s="42"/>
    </row>
    <row r="233" spans="4:15" ht="15" customHeight="1" x14ac:dyDescent="0.2">
      <c r="D233" s="42"/>
      <c r="O233" s="42"/>
    </row>
    <row r="234" spans="4:15" ht="15" customHeight="1" x14ac:dyDescent="0.2">
      <c r="D234" s="42"/>
      <c r="O234" s="42"/>
    </row>
    <row r="235" spans="4:15" ht="15" customHeight="1" x14ac:dyDescent="0.2">
      <c r="D235" s="42"/>
      <c r="O235" s="42"/>
    </row>
    <row r="236" spans="4:15" ht="15" customHeight="1" x14ac:dyDescent="0.2">
      <c r="D236" s="42"/>
      <c r="O236" s="42"/>
    </row>
    <row r="237" spans="4:15" ht="15" customHeight="1" x14ac:dyDescent="0.2">
      <c r="D237" s="42"/>
      <c r="O237" s="42"/>
    </row>
    <row r="238" spans="4:15" ht="15" customHeight="1" x14ac:dyDescent="0.2">
      <c r="D238" s="42"/>
      <c r="O238" s="42"/>
    </row>
    <row r="239" spans="4:15" ht="15" customHeight="1" x14ac:dyDescent="0.2">
      <c r="D239" s="42"/>
      <c r="O239" s="42"/>
    </row>
    <row r="240" spans="4:15" ht="15" customHeight="1" x14ac:dyDescent="0.2">
      <c r="D240" s="42"/>
      <c r="O240" s="42"/>
    </row>
    <row r="241" spans="4:15" ht="15" customHeight="1" x14ac:dyDescent="0.2">
      <c r="D241" s="42"/>
      <c r="O241" s="42"/>
    </row>
    <row r="242" spans="4:15" ht="15" customHeight="1" x14ac:dyDescent="0.2">
      <c r="D242" s="42"/>
      <c r="O242" s="42"/>
    </row>
    <row r="243" spans="4:15" ht="15" customHeight="1" x14ac:dyDescent="0.2">
      <c r="D243" s="42"/>
      <c r="O243" s="42"/>
    </row>
    <row r="244" spans="4:15" ht="15" customHeight="1" x14ac:dyDescent="0.2">
      <c r="D244" s="42"/>
      <c r="O244" s="42"/>
    </row>
    <row r="245" spans="4:15" ht="15" customHeight="1" x14ac:dyDescent="0.2">
      <c r="D245" s="42"/>
      <c r="O245" s="42"/>
    </row>
    <row r="246" spans="4:15" ht="15" customHeight="1" x14ac:dyDescent="0.2">
      <c r="D246" s="42"/>
      <c r="O246" s="42"/>
    </row>
    <row r="247" spans="4:15" ht="15" customHeight="1" x14ac:dyDescent="0.2">
      <c r="D247" s="42"/>
      <c r="O247" s="42"/>
    </row>
    <row r="248" spans="4:15" ht="15" customHeight="1" x14ac:dyDescent="0.2">
      <c r="D248" s="42"/>
      <c r="O248" s="42"/>
    </row>
    <row r="249" spans="4:15" ht="15" customHeight="1" x14ac:dyDescent="0.2">
      <c r="D249" s="42"/>
      <c r="O249" s="42"/>
    </row>
    <row r="250" spans="4:15" ht="15" customHeight="1" x14ac:dyDescent="0.2">
      <c r="D250" s="42"/>
      <c r="O250" s="42"/>
    </row>
    <row r="251" spans="4:15" ht="15" customHeight="1" x14ac:dyDescent="0.2">
      <c r="D251" s="42"/>
      <c r="O251" s="42"/>
    </row>
    <row r="252" spans="4:15" ht="15" customHeight="1" x14ac:dyDescent="0.2">
      <c r="D252" s="42"/>
      <c r="O252" s="42"/>
    </row>
    <row r="253" spans="4:15" ht="15" customHeight="1" x14ac:dyDescent="0.2">
      <c r="D253" s="42"/>
      <c r="O253" s="42"/>
    </row>
    <row r="254" spans="4:15" ht="15" customHeight="1" x14ac:dyDescent="0.2">
      <c r="D254" s="42"/>
      <c r="O254" s="42"/>
    </row>
    <row r="255" spans="4:15" ht="15" customHeight="1" x14ac:dyDescent="0.2">
      <c r="D255" s="42"/>
      <c r="O255" s="42"/>
    </row>
    <row r="256" spans="4:15" ht="15" customHeight="1" x14ac:dyDescent="0.2">
      <c r="D256" s="42"/>
      <c r="O256" s="42"/>
    </row>
    <row r="257" spans="4:15" ht="15" customHeight="1" x14ac:dyDescent="0.2">
      <c r="D257" s="42"/>
      <c r="O257" s="42"/>
    </row>
    <row r="258" spans="4:15" ht="15" customHeight="1" x14ac:dyDescent="0.2">
      <c r="D258" s="42"/>
      <c r="O258" s="42"/>
    </row>
    <row r="259" spans="4:15" ht="15" customHeight="1" x14ac:dyDescent="0.2">
      <c r="D259" s="42"/>
      <c r="O259" s="42"/>
    </row>
    <row r="260" spans="4:15" ht="15" customHeight="1" x14ac:dyDescent="0.2">
      <c r="D260" s="42"/>
      <c r="O260" s="42"/>
    </row>
    <row r="261" spans="4:15" ht="15" customHeight="1" x14ac:dyDescent="0.2">
      <c r="D261" s="42"/>
      <c r="O261" s="42"/>
    </row>
    <row r="262" spans="4:15" ht="15" customHeight="1" x14ac:dyDescent="0.2">
      <c r="D262" s="42"/>
      <c r="O262" s="42"/>
    </row>
    <row r="263" spans="4:15" ht="15" customHeight="1" x14ac:dyDescent="0.2">
      <c r="D263" s="42"/>
      <c r="O263" s="42"/>
    </row>
    <row r="264" spans="4:15" ht="15" customHeight="1" x14ac:dyDescent="0.2">
      <c r="D264" s="42"/>
      <c r="O264" s="42"/>
    </row>
    <row r="265" spans="4:15" ht="15" customHeight="1" x14ac:dyDescent="0.2">
      <c r="D265" s="42"/>
      <c r="O265" s="42"/>
    </row>
    <row r="266" spans="4:15" ht="15" customHeight="1" x14ac:dyDescent="0.2">
      <c r="D266" s="42"/>
      <c r="O266" s="42"/>
    </row>
    <row r="267" spans="4:15" ht="15" customHeight="1" x14ac:dyDescent="0.2">
      <c r="D267" s="42"/>
      <c r="O267" s="42"/>
    </row>
    <row r="268" spans="4:15" ht="15" customHeight="1" x14ac:dyDescent="0.2">
      <c r="D268" s="42"/>
      <c r="O268" s="42"/>
    </row>
    <row r="269" spans="4:15" ht="15" customHeight="1" x14ac:dyDescent="0.2">
      <c r="D269" s="42"/>
      <c r="O269" s="42"/>
    </row>
    <row r="270" spans="4:15" ht="15" customHeight="1" x14ac:dyDescent="0.2">
      <c r="D270" s="42"/>
      <c r="O270" s="42"/>
    </row>
    <row r="271" spans="4:15" ht="15" customHeight="1" x14ac:dyDescent="0.2">
      <c r="D271" s="42"/>
      <c r="O271" s="42"/>
    </row>
    <row r="272" spans="4:15" ht="15" customHeight="1" x14ac:dyDescent="0.2">
      <c r="D272" s="42"/>
      <c r="O272" s="42"/>
    </row>
    <row r="273" spans="4:15" ht="15" customHeight="1" x14ac:dyDescent="0.2">
      <c r="D273" s="42"/>
      <c r="O273" s="42"/>
    </row>
    <row r="274" spans="4:15" ht="15" customHeight="1" x14ac:dyDescent="0.2">
      <c r="D274" s="42"/>
      <c r="O274" s="42"/>
    </row>
    <row r="275" spans="4:15" ht="15" customHeight="1" x14ac:dyDescent="0.2">
      <c r="D275" s="42"/>
      <c r="O275" s="42"/>
    </row>
    <row r="276" spans="4:15" ht="15" customHeight="1" x14ac:dyDescent="0.2">
      <c r="D276" s="42"/>
      <c r="O276" s="42"/>
    </row>
    <row r="277" spans="4:15" ht="15" customHeight="1" x14ac:dyDescent="0.2">
      <c r="D277" s="42"/>
      <c r="O277" s="42"/>
    </row>
    <row r="278" spans="4:15" ht="15" customHeight="1" x14ac:dyDescent="0.2">
      <c r="D278" s="42"/>
      <c r="O278" s="42"/>
    </row>
    <row r="279" spans="4:15" ht="15" customHeight="1" x14ac:dyDescent="0.2">
      <c r="D279" s="42"/>
      <c r="O279" s="42"/>
    </row>
    <row r="280" spans="4:15" ht="15" customHeight="1" x14ac:dyDescent="0.2">
      <c r="D280" s="42"/>
      <c r="O280" s="42"/>
    </row>
    <row r="281" spans="4:15" ht="15" customHeight="1" x14ac:dyDescent="0.2">
      <c r="D281" s="42"/>
      <c r="O281" s="42"/>
    </row>
    <row r="282" spans="4:15" ht="15" customHeight="1" x14ac:dyDescent="0.2">
      <c r="D282" s="42"/>
      <c r="O282" s="42"/>
    </row>
    <row r="283" spans="4:15" ht="15" customHeight="1" x14ac:dyDescent="0.2">
      <c r="D283" s="42"/>
      <c r="O283" s="42"/>
    </row>
    <row r="284" spans="4:15" ht="15" customHeight="1" x14ac:dyDescent="0.2">
      <c r="D284" s="42"/>
      <c r="O284" s="42"/>
    </row>
    <row r="285" spans="4:15" ht="15" customHeight="1" x14ac:dyDescent="0.2">
      <c r="D285" s="42"/>
      <c r="O285" s="42"/>
    </row>
    <row r="286" spans="4:15" ht="15" customHeight="1" x14ac:dyDescent="0.2">
      <c r="D286" s="42"/>
      <c r="O286" s="42"/>
    </row>
    <row r="287" spans="4:15" ht="15" customHeight="1" x14ac:dyDescent="0.2">
      <c r="D287" s="42"/>
      <c r="O287" s="42"/>
    </row>
    <row r="288" spans="4:15" ht="15" customHeight="1" x14ac:dyDescent="0.2">
      <c r="D288" s="42"/>
      <c r="O288" s="42"/>
    </row>
    <row r="289" spans="4:15" ht="15" customHeight="1" x14ac:dyDescent="0.2">
      <c r="D289" s="42"/>
      <c r="O289" s="42"/>
    </row>
    <row r="290" spans="4:15" ht="15" customHeight="1" x14ac:dyDescent="0.2">
      <c r="D290" s="42"/>
      <c r="O290" s="42"/>
    </row>
    <row r="291" spans="4:15" ht="15" customHeight="1" x14ac:dyDescent="0.2">
      <c r="D291" s="42"/>
      <c r="O291" s="42"/>
    </row>
    <row r="292" spans="4:15" ht="15" customHeight="1" x14ac:dyDescent="0.2">
      <c r="D292" s="42"/>
      <c r="O292" s="42"/>
    </row>
    <row r="293" spans="4:15" ht="15" customHeight="1" x14ac:dyDescent="0.2">
      <c r="D293" s="42"/>
      <c r="O293" s="42"/>
    </row>
    <row r="294" spans="4:15" ht="15" customHeight="1" x14ac:dyDescent="0.2">
      <c r="D294" s="42"/>
      <c r="O294" s="42"/>
    </row>
    <row r="295" spans="4:15" ht="15" customHeight="1" x14ac:dyDescent="0.2">
      <c r="D295" s="42"/>
      <c r="O295" s="42"/>
    </row>
    <row r="296" spans="4:15" ht="15" customHeight="1" x14ac:dyDescent="0.2">
      <c r="D296" s="42"/>
      <c r="O296" s="42"/>
    </row>
    <row r="297" spans="4:15" ht="15" customHeight="1" x14ac:dyDescent="0.2">
      <c r="D297" s="42"/>
      <c r="O297" s="42"/>
    </row>
    <row r="298" spans="4:15" ht="15" customHeight="1" x14ac:dyDescent="0.2">
      <c r="D298" s="42"/>
      <c r="O298" s="42"/>
    </row>
    <row r="299" spans="4:15" ht="15" customHeight="1" x14ac:dyDescent="0.2">
      <c r="D299" s="42"/>
      <c r="O299" s="42"/>
    </row>
    <row r="300" spans="4:15" ht="15" customHeight="1" x14ac:dyDescent="0.2">
      <c r="D300" s="42"/>
      <c r="O300" s="42"/>
    </row>
    <row r="301" spans="4:15" ht="15" customHeight="1" x14ac:dyDescent="0.2">
      <c r="D301" s="42"/>
      <c r="O301" s="42"/>
    </row>
    <row r="302" spans="4:15" ht="15" customHeight="1" x14ac:dyDescent="0.2">
      <c r="D302" s="42"/>
      <c r="O302" s="42"/>
    </row>
    <row r="303" spans="4:15" ht="15" customHeight="1" x14ac:dyDescent="0.2">
      <c r="D303" s="42"/>
      <c r="O303" s="42"/>
    </row>
    <row r="304" spans="4:15" ht="15" customHeight="1" x14ac:dyDescent="0.2">
      <c r="D304" s="42"/>
      <c r="O304" s="42"/>
    </row>
    <row r="305" spans="4:15" ht="15" customHeight="1" x14ac:dyDescent="0.2">
      <c r="D305" s="42"/>
      <c r="O305" s="42"/>
    </row>
    <row r="306" spans="4:15" ht="15" customHeight="1" x14ac:dyDescent="0.2">
      <c r="D306" s="42"/>
      <c r="O306" s="42"/>
    </row>
    <row r="307" spans="4:15" ht="15" customHeight="1" x14ac:dyDescent="0.2">
      <c r="D307" s="42"/>
      <c r="O307" s="42"/>
    </row>
    <row r="308" spans="4:15" ht="15" customHeight="1" x14ac:dyDescent="0.2">
      <c r="D308" s="42"/>
      <c r="O308" s="42"/>
    </row>
    <row r="309" spans="4:15" ht="15" customHeight="1" x14ac:dyDescent="0.2">
      <c r="D309" s="42"/>
      <c r="O309" s="42"/>
    </row>
    <row r="310" spans="4:15" ht="15" customHeight="1" x14ac:dyDescent="0.2">
      <c r="D310" s="42"/>
      <c r="O310" s="42"/>
    </row>
    <row r="311" spans="4:15" ht="15" customHeight="1" x14ac:dyDescent="0.2">
      <c r="D311" s="42"/>
      <c r="O311" s="42"/>
    </row>
    <row r="312" spans="4:15" ht="15" customHeight="1" x14ac:dyDescent="0.2">
      <c r="D312" s="42"/>
      <c r="O312" s="42"/>
    </row>
    <row r="313" spans="4:15" ht="15" customHeight="1" x14ac:dyDescent="0.2">
      <c r="D313" s="42"/>
      <c r="O313" s="42"/>
    </row>
    <row r="314" spans="4:15" ht="15" customHeight="1" x14ac:dyDescent="0.2">
      <c r="D314" s="42"/>
      <c r="O314" s="42"/>
    </row>
    <row r="315" spans="4:15" ht="15" customHeight="1" x14ac:dyDescent="0.2">
      <c r="D315" s="42"/>
      <c r="O315" s="42"/>
    </row>
    <row r="316" spans="4:15" ht="15" customHeight="1" x14ac:dyDescent="0.2">
      <c r="D316" s="42"/>
      <c r="O316" s="42"/>
    </row>
    <row r="317" spans="4:15" ht="15" customHeight="1" x14ac:dyDescent="0.2">
      <c r="D317" s="42"/>
      <c r="O317" s="42"/>
    </row>
    <row r="318" spans="4:15" ht="15" customHeight="1" x14ac:dyDescent="0.2">
      <c r="D318" s="42"/>
      <c r="O318" s="42"/>
    </row>
    <row r="319" spans="4:15" ht="15" customHeight="1" x14ac:dyDescent="0.2">
      <c r="D319" s="42"/>
      <c r="O319" s="42"/>
    </row>
    <row r="320" spans="4:15" ht="15" customHeight="1" x14ac:dyDescent="0.2">
      <c r="D320" s="42"/>
      <c r="O320" s="42"/>
    </row>
    <row r="321" spans="4:15" ht="15" customHeight="1" x14ac:dyDescent="0.2">
      <c r="D321" s="42"/>
      <c r="O321" s="42"/>
    </row>
    <row r="322" spans="4:15" ht="15" customHeight="1" x14ac:dyDescent="0.2">
      <c r="D322" s="42"/>
      <c r="O322" s="42"/>
    </row>
    <row r="323" spans="4:15" ht="15" customHeight="1" x14ac:dyDescent="0.2">
      <c r="D323" s="42"/>
      <c r="O323" s="42"/>
    </row>
    <row r="324" spans="4:15" ht="15" customHeight="1" x14ac:dyDescent="0.2">
      <c r="D324" s="42"/>
      <c r="O324" s="42"/>
    </row>
    <row r="325" spans="4:15" ht="15" customHeight="1" x14ac:dyDescent="0.2">
      <c r="D325" s="42"/>
      <c r="O325" s="42"/>
    </row>
    <row r="326" spans="4:15" ht="15" customHeight="1" x14ac:dyDescent="0.2">
      <c r="D326" s="42"/>
      <c r="O326" s="42"/>
    </row>
    <row r="327" spans="4:15" ht="15" customHeight="1" x14ac:dyDescent="0.2">
      <c r="D327" s="42"/>
      <c r="O327" s="42"/>
    </row>
    <row r="328" spans="4:15" ht="15" customHeight="1" x14ac:dyDescent="0.2">
      <c r="D328" s="42"/>
      <c r="O328" s="42"/>
    </row>
    <row r="329" spans="4:15" ht="15" customHeight="1" x14ac:dyDescent="0.2">
      <c r="D329" s="42"/>
      <c r="O329" s="42"/>
    </row>
    <row r="330" spans="4:15" ht="15" customHeight="1" x14ac:dyDescent="0.2">
      <c r="D330" s="42"/>
      <c r="O330" s="42"/>
    </row>
    <row r="331" spans="4:15" ht="15" customHeight="1" x14ac:dyDescent="0.2">
      <c r="D331" s="42"/>
      <c r="O331" s="42"/>
    </row>
    <row r="332" spans="4:15" ht="15" customHeight="1" x14ac:dyDescent="0.2">
      <c r="D332" s="42"/>
      <c r="O332" s="42"/>
    </row>
    <row r="333" spans="4:15" ht="15" customHeight="1" x14ac:dyDescent="0.2">
      <c r="D333" s="42"/>
      <c r="O333" s="42"/>
    </row>
    <row r="334" spans="4:15" ht="15" customHeight="1" x14ac:dyDescent="0.2">
      <c r="D334" s="42"/>
      <c r="O334" s="42"/>
    </row>
    <row r="335" spans="4:15" ht="15" customHeight="1" x14ac:dyDescent="0.2">
      <c r="D335" s="42"/>
      <c r="O335" s="42"/>
    </row>
    <row r="336" spans="4:15" ht="15" customHeight="1" x14ac:dyDescent="0.2">
      <c r="D336" s="42"/>
      <c r="O336" s="42"/>
    </row>
    <row r="337" spans="4:15" ht="15" customHeight="1" x14ac:dyDescent="0.2">
      <c r="D337" s="42"/>
      <c r="O337" s="42"/>
    </row>
    <row r="338" spans="4:15" ht="15" customHeight="1" x14ac:dyDescent="0.2">
      <c r="D338" s="42"/>
      <c r="O338" s="42"/>
    </row>
    <row r="339" spans="4:15" ht="15" customHeight="1" x14ac:dyDescent="0.2">
      <c r="D339" s="42"/>
      <c r="O339" s="42"/>
    </row>
    <row r="340" spans="4:15" ht="15" customHeight="1" x14ac:dyDescent="0.2">
      <c r="D340" s="42"/>
      <c r="O340" s="42"/>
    </row>
    <row r="341" spans="4:15" ht="15" customHeight="1" x14ac:dyDescent="0.2">
      <c r="D341" s="42"/>
      <c r="O341" s="42"/>
    </row>
    <row r="342" spans="4:15" ht="15" customHeight="1" x14ac:dyDescent="0.2">
      <c r="D342" s="42"/>
      <c r="O342" s="42"/>
    </row>
    <row r="343" spans="4:15" ht="15" customHeight="1" x14ac:dyDescent="0.2">
      <c r="D343" s="42"/>
      <c r="O343" s="42"/>
    </row>
    <row r="344" spans="4:15" ht="15" customHeight="1" x14ac:dyDescent="0.2">
      <c r="D344" s="42"/>
      <c r="O344" s="42"/>
    </row>
    <row r="345" spans="4:15" ht="15" customHeight="1" x14ac:dyDescent="0.2">
      <c r="D345" s="42"/>
      <c r="O345" s="42"/>
    </row>
    <row r="346" spans="4:15" ht="15" customHeight="1" x14ac:dyDescent="0.2">
      <c r="D346" s="42"/>
      <c r="O346" s="42"/>
    </row>
    <row r="347" spans="4:15" ht="15" customHeight="1" x14ac:dyDescent="0.2">
      <c r="D347" s="42"/>
      <c r="O347" s="42"/>
    </row>
    <row r="348" spans="4:15" ht="15" customHeight="1" x14ac:dyDescent="0.2">
      <c r="D348" s="42"/>
      <c r="O348" s="42"/>
    </row>
  </sheetData>
  <sheetProtection selectLockedCells="1" selectUnlockedCells="1"/>
  <dataConsolidate/>
  <mergeCells count="31">
    <mergeCell ref="B40:C40"/>
    <mergeCell ref="E18:N18"/>
    <mergeCell ref="B11:D11"/>
    <mergeCell ref="C36:K36"/>
    <mergeCell ref="C37:K37"/>
    <mergeCell ref="C35:K35"/>
    <mergeCell ref="C38:K38"/>
    <mergeCell ref="C34:K34"/>
    <mergeCell ref="D40:G40"/>
    <mergeCell ref="B13:D13"/>
    <mergeCell ref="E11:N11"/>
    <mergeCell ref="C29:K29"/>
    <mergeCell ref="C30:K30"/>
    <mergeCell ref="O20:O23"/>
    <mergeCell ref="C23:K23"/>
    <mergeCell ref="L20:L22"/>
    <mergeCell ref="E15:N16"/>
    <mergeCell ref="C24:K24"/>
    <mergeCell ref="F4:N5"/>
    <mergeCell ref="E9:N9"/>
    <mergeCell ref="C31:K31"/>
    <mergeCell ref="C32:K32"/>
    <mergeCell ref="C33:K33"/>
    <mergeCell ref="B15:D15"/>
    <mergeCell ref="B20:B22"/>
    <mergeCell ref="C20:K22"/>
    <mergeCell ref="M20:N21"/>
    <mergeCell ref="C25:K25"/>
    <mergeCell ref="C26:K26"/>
    <mergeCell ref="C27:K27"/>
    <mergeCell ref="C28:K28"/>
  </mergeCells>
  <printOptions horizontalCentered="1"/>
  <pageMargins left="0.23622047244094491" right="0.23622047244094491" top="0.74803149606299213" bottom="0.74803149606299213" header="0.31496062992125984" footer="0.31496062992125984"/>
  <pageSetup paperSize="2295" scale="54" orientation="landscape" r:id="rId1"/>
  <headerFooter scaleWithDoc="0" alignWithMargins="0">
    <oddFooter>&amp;C&amp;P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IF39"/>
  <sheetViews>
    <sheetView workbookViewId="0">
      <selection activeCell="F22" sqref="F22"/>
    </sheetView>
  </sheetViews>
  <sheetFormatPr baseColWidth="10" defaultColWidth="11.42578125" defaultRowHeight="13.5" x14ac:dyDescent="0.3"/>
  <cols>
    <col min="1" max="1" width="5.5703125" style="224" customWidth="1"/>
    <col min="2" max="2" width="8" style="155" customWidth="1"/>
    <col min="3" max="3" width="44" style="155" customWidth="1"/>
    <col min="4" max="4" width="7.140625" style="233" customWidth="1"/>
    <col min="5" max="5" width="9.28515625" style="153" bestFit="1" customWidth="1"/>
    <col min="6" max="6" width="11.5703125" style="153" bestFit="1" customWidth="1"/>
    <col min="7" max="7" width="10.5703125" style="152" customWidth="1"/>
    <col min="8" max="8" width="9.85546875" style="152" bestFit="1" customWidth="1"/>
    <col min="9" max="9" width="10.7109375" style="152" customWidth="1"/>
    <col min="10" max="10" width="11.140625" style="152" bestFit="1" customWidth="1"/>
    <col min="11" max="11" width="9.7109375" style="152" customWidth="1"/>
    <col min="12" max="12" width="9.5703125" style="152" customWidth="1"/>
    <col min="13" max="13" width="10" style="152" customWidth="1"/>
    <col min="14" max="14" width="9.5703125" style="152" customWidth="1"/>
    <col min="15" max="15" width="10.28515625" style="152" customWidth="1"/>
    <col min="16" max="16" width="9.85546875" style="152" customWidth="1"/>
    <col min="17" max="17" width="9.42578125" style="152" customWidth="1"/>
    <col min="18" max="18" width="9" style="152" customWidth="1"/>
    <col min="19" max="19" width="12" style="152" customWidth="1"/>
    <col min="20" max="20" width="11.42578125" style="151"/>
    <col min="21" max="240" width="11.42578125" style="150"/>
    <col min="241" max="16384" width="11.42578125" style="149"/>
  </cols>
  <sheetData>
    <row r="1" spans="1:240" ht="14.25" thickBot="1" x14ac:dyDescent="0.35"/>
    <row r="2" spans="1:240" ht="19.899999999999999" customHeight="1" x14ac:dyDescent="0.35">
      <c r="A2" s="203"/>
      <c r="B2" s="416" t="str">
        <f>'[1]TOTAL GENERALCALEND.'!B2:G2</f>
        <v>INSTITUTO ELECTORAL Y DE PARTICIPACIÓN CIUDADANA DEL ESTADO DE JALISCO</v>
      </c>
      <c r="C2" s="417"/>
      <c r="D2" s="417"/>
      <c r="E2" s="417"/>
      <c r="F2" s="418"/>
      <c r="J2" s="426"/>
      <c r="K2" s="426"/>
      <c r="L2" s="426"/>
      <c r="M2" s="426"/>
      <c r="N2" s="426"/>
      <c r="O2" s="426"/>
      <c r="P2" s="426"/>
      <c r="Q2" s="426"/>
      <c r="R2" s="426"/>
      <c r="S2" s="426"/>
      <c r="T2" s="150"/>
      <c r="IF2" s="149"/>
    </row>
    <row r="3" spans="1:240" ht="12" customHeight="1" x14ac:dyDescent="0.35">
      <c r="A3" s="203"/>
      <c r="B3" s="419" t="s">
        <v>194</v>
      </c>
      <c r="C3" s="405"/>
      <c r="D3" s="405"/>
      <c r="E3" s="405"/>
      <c r="F3" s="420"/>
      <c r="T3" s="150"/>
      <c r="IF3" s="149"/>
    </row>
    <row r="4" spans="1:240" ht="18" x14ac:dyDescent="0.35">
      <c r="A4" s="203"/>
      <c r="B4" s="424" t="s">
        <v>192</v>
      </c>
      <c r="C4" s="408"/>
      <c r="D4" s="408"/>
      <c r="E4" s="408"/>
      <c r="F4" s="425"/>
      <c r="G4" s="151"/>
      <c r="I4" s="264"/>
      <c r="J4" s="257"/>
      <c r="L4" s="264"/>
      <c r="T4" s="150"/>
      <c r="IF4" s="149"/>
    </row>
    <row r="5" spans="1:240" ht="18.75" thickBot="1" x14ac:dyDescent="0.4">
      <c r="A5" s="203"/>
      <c r="B5" s="427" t="s">
        <v>54</v>
      </c>
      <c r="C5" s="428"/>
      <c r="D5" s="428"/>
      <c r="E5" s="428"/>
      <c r="F5" s="429"/>
      <c r="G5" s="151"/>
      <c r="T5" s="150"/>
      <c r="IF5" s="149"/>
    </row>
    <row r="6" spans="1:240" ht="15" x14ac:dyDescent="0.3">
      <c r="A6" s="149"/>
      <c r="B6" s="154"/>
      <c r="C6" s="149"/>
      <c r="D6" s="154"/>
      <c r="E6" s="149"/>
      <c r="F6" s="149"/>
      <c r="G6" s="413" t="s">
        <v>191</v>
      </c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5"/>
    </row>
    <row r="7" spans="1:240" ht="27" x14ac:dyDescent="0.3">
      <c r="B7" s="254" t="s">
        <v>213</v>
      </c>
      <c r="C7" s="254" t="s">
        <v>212</v>
      </c>
      <c r="D7" s="253" t="s">
        <v>188</v>
      </c>
      <c r="E7" s="252" t="s">
        <v>187</v>
      </c>
      <c r="F7" s="252" t="s">
        <v>186</v>
      </c>
      <c r="G7" s="251" t="s">
        <v>185</v>
      </c>
      <c r="H7" s="251" t="s">
        <v>184</v>
      </c>
      <c r="I7" s="251" t="s">
        <v>183</v>
      </c>
      <c r="J7" s="251" t="s">
        <v>182</v>
      </c>
      <c r="K7" s="251" t="s">
        <v>181</v>
      </c>
      <c r="L7" s="251" t="s">
        <v>180</v>
      </c>
      <c r="M7" s="251" t="s">
        <v>179</v>
      </c>
      <c r="N7" s="251" t="s">
        <v>178</v>
      </c>
      <c r="O7" s="251" t="s">
        <v>177</v>
      </c>
      <c r="P7" s="251" t="s">
        <v>176</v>
      </c>
      <c r="Q7" s="251" t="s">
        <v>175</v>
      </c>
      <c r="R7" s="251" t="s">
        <v>174</v>
      </c>
      <c r="S7" s="250" t="s">
        <v>173</v>
      </c>
    </row>
    <row r="8" spans="1:240" x14ac:dyDescent="0.3">
      <c r="B8" s="198"/>
      <c r="C8" s="198"/>
      <c r="D8" s="249"/>
      <c r="E8" s="196"/>
      <c r="F8" s="196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</row>
    <row r="9" spans="1:240" ht="27.75" thickBot="1" x14ac:dyDescent="0.35">
      <c r="B9" s="177">
        <v>2214</v>
      </c>
      <c r="C9" s="192" t="s">
        <v>210</v>
      </c>
      <c r="D9" s="222"/>
      <c r="E9" s="175"/>
      <c r="F9" s="174">
        <f>SUM(F10:F11)</f>
        <v>60000</v>
      </c>
      <c r="G9" s="174">
        <f t="shared" ref="G9:R9" si="0">SUM(G10:G11)</f>
        <v>0</v>
      </c>
      <c r="H9" s="174">
        <f t="shared" si="0"/>
        <v>15000</v>
      </c>
      <c r="I9" s="174">
        <f t="shared" si="0"/>
        <v>15000</v>
      </c>
      <c r="J9" s="174">
        <f t="shared" si="0"/>
        <v>15000</v>
      </c>
      <c r="K9" s="174">
        <f t="shared" si="0"/>
        <v>15000</v>
      </c>
      <c r="L9" s="174">
        <f t="shared" si="0"/>
        <v>0</v>
      </c>
      <c r="M9" s="174">
        <f t="shared" si="0"/>
        <v>0</v>
      </c>
      <c r="N9" s="174">
        <f t="shared" si="0"/>
        <v>0</v>
      </c>
      <c r="O9" s="174">
        <f t="shared" si="0"/>
        <v>0</v>
      </c>
      <c r="P9" s="174">
        <f t="shared" si="0"/>
        <v>0</v>
      </c>
      <c r="Q9" s="174">
        <f t="shared" si="0"/>
        <v>0</v>
      </c>
      <c r="R9" s="174">
        <f t="shared" si="0"/>
        <v>0</v>
      </c>
      <c r="S9" s="174">
        <f t="shared" ref="S9:S28" si="1">SUM(G9:R9)</f>
        <v>60000</v>
      </c>
    </row>
    <row r="10" spans="1:240" x14ac:dyDescent="0.3">
      <c r="A10" s="224" t="s">
        <v>222</v>
      </c>
      <c r="B10" s="172">
        <v>2214</v>
      </c>
      <c r="C10" s="173" t="str">
        <f>+'[2]Costo Formación futuros ciudada'!$G$18</f>
        <v xml:space="preserve">Alimentos para personal en gestión de las elecciones </v>
      </c>
      <c r="D10" s="220">
        <v>1</v>
      </c>
      <c r="E10" s="170">
        <f>+'[2]Costo Formación futuros ciudada'!$J$18</f>
        <v>30000</v>
      </c>
      <c r="F10" s="170">
        <f t="shared" ref="F10:F11" si="2">D10*E10</f>
        <v>30000</v>
      </c>
      <c r="G10" s="247">
        <v>0</v>
      </c>
      <c r="H10" s="247">
        <f>+F10/4</f>
        <v>7500</v>
      </c>
      <c r="I10" s="247">
        <f t="shared" ref="I10:R11" si="3">H10</f>
        <v>7500</v>
      </c>
      <c r="J10" s="247">
        <f t="shared" si="3"/>
        <v>7500</v>
      </c>
      <c r="K10" s="247">
        <f t="shared" si="3"/>
        <v>7500</v>
      </c>
      <c r="L10" s="247">
        <v>0</v>
      </c>
      <c r="M10" s="247">
        <f t="shared" si="3"/>
        <v>0</v>
      </c>
      <c r="N10" s="247">
        <f t="shared" si="3"/>
        <v>0</v>
      </c>
      <c r="O10" s="247">
        <f t="shared" si="3"/>
        <v>0</v>
      </c>
      <c r="P10" s="247">
        <f t="shared" si="3"/>
        <v>0</v>
      </c>
      <c r="Q10" s="247">
        <f t="shared" si="3"/>
        <v>0</v>
      </c>
      <c r="R10" s="247">
        <f t="shared" si="3"/>
        <v>0</v>
      </c>
      <c r="S10" s="219">
        <f t="shared" si="1"/>
        <v>30000</v>
      </c>
    </row>
    <row r="11" spans="1:240" x14ac:dyDescent="0.3">
      <c r="A11" s="224" t="s">
        <v>242</v>
      </c>
      <c r="B11" s="172">
        <v>2214</v>
      </c>
      <c r="C11" s="173" t="str">
        <f>+'[2]Costo Formación futuros ciudada'!$G$22</f>
        <v xml:space="preserve">Alimentos para personal durante la capacitación y realización de las elecciones escolares </v>
      </c>
      <c r="D11" s="220">
        <v>1</v>
      </c>
      <c r="E11" s="170">
        <f>+'[2]Costo Formación futuros ciudada'!$J$22</f>
        <v>30000</v>
      </c>
      <c r="F11" s="170">
        <f t="shared" si="2"/>
        <v>30000</v>
      </c>
      <c r="G11" s="247">
        <v>0</v>
      </c>
      <c r="H11" s="247">
        <f>+F11/4</f>
        <v>7500</v>
      </c>
      <c r="I11" s="247">
        <f t="shared" si="3"/>
        <v>7500</v>
      </c>
      <c r="J11" s="247">
        <f t="shared" si="3"/>
        <v>7500</v>
      </c>
      <c r="K11" s="247">
        <f t="shared" si="3"/>
        <v>7500</v>
      </c>
      <c r="L11" s="247">
        <v>0</v>
      </c>
      <c r="M11" s="247">
        <f t="shared" si="3"/>
        <v>0</v>
      </c>
      <c r="N11" s="247">
        <f t="shared" si="3"/>
        <v>0</v>
      </c>
      <c r="O11" s="247">
        <f t="shared" si="3"/>
        <v>0</v>
      </c>
      <c r="P11" s="247">
        <f t="shared" si="3"/>
        <v>0</v>
      </c>
      <c r="Q11" s="247">
        <f t="shared" si="3"/>
        <v>0</v>
      </c>
      <c r="R11" s="247">
        <f t="shared" si="3"/>
        <v>0</v>
      </c>
      <c r="S11" s="219">
        <f t="shared" si="1"/>
        <v>30000</v>
      </c>
    </row>
    <row r="12" spans="1:240" ht="27.75" thickBot="1" x14ac:dyDescent="0.35">
      <c r="B12" s="177">
        <v>2612</v>
      </c>
      <c r="C12" s="192" t="s">
        <v>209</v>
      </c>
      <c r="D12" s="222"/>
      <c r="E12" s="175"/>
      <c r="F12" s="174">
        <f>SUM(F13:F17)</f>
        <v>166000</v>
      </c>
      <c r="G12" s="174">
        <f t="shared" ref="G12:R12" si="4">SUM(G13:G17)</f>
        <v>833.33333333333337</v>
      </c>
      <c r="H12" s="174">
        <f t="shared" si="4"/>
        <v>64833.333333333336</v>
      </c>
      <c r="I12" s="174">
        <f t="shared" si="4"/>
        <v>14833.333333333334</v>
      </c>
      <c r="J12" s="174">
        <f t="shared" si="4"/>
        <v>64833.333333333336</v>
      </c>
      <c r="K12" s="174">
        <f t="shared" si="4"/>
        <v>14833.333333333334</v>
      </c>
      <c r="L12" s="174">
        <f t="shared" si="4"/>
        <v>833.33333333333337</v>
      </c>
      <c r="M12" s="174">
        <f t="shared" si="4"/>
        <v>833.33333333333337</v>
      </c>
      <c r="N12" s="174">
        <f t="shared" si="4"/>
        <v>833.33333333333337</v>
      </c>
      <c r="O12" s="174">
        <f t="shared" si="4"/>
        <v>833.33333333333337</v>
      </c>
      <c r="P12" s="174">
        <f t="shared" si="4"/>
        <v>833.33333333333337</v>
      </c>
      <c r="Q12" s="174">
        <f t="shared" si="4"/>
        <v>833.33333333333337</v>
      </c>
      <c r="R12" s="174">
        <f t="shared" si="4"/>
        <v>833.33333333333337</v>
      </c>
      <c r="S12" s="174">
        <f t="shared" si="1"/>
        <v>166000.00000000009</v>
      </c>
    </row>
    <row r="13" spans="1:240" x14ac:dyDescent="0.3">
      <c r="A13" s="224" t="s">
        <v>222</v>
      </c>
      <c r="B13" s="172">
        <v>2612</v>
      </c>
      <c r="C13" s="173" t="str">
        <f>+'[2]Costo Formación futuros ciudada'!$G$17</f>
        <v xml:space="preserve">Gasolina para traslados durante gestión de elecciones </v>
      </c>
      <c r="D13" s="220">
        <v>1</v>
      </c>
      <c r="E13" s="170">
        <f>+'[2]Costo Formación futuros ciudada'!$J$17</f>
        <v>28000</v>
      </c>
      <c r="F13" s="170">
        <f t="shared" ref="F13:F17" si="5">D13*E13</f>
        <v>28000</v>
      </c>
      <c r="G13" s="247">
        <v>0</v>
      </c>
      <c r="H13" s="247">
        <f>+F13/4</f>
        <v>7000</v>
      </c>
      <c r="I13" s="247">
        <f t="shared" ref="I13:R17" si="6">H13</f>
        <v>7000</v>
      </c>
      <c r="J13" s="247">
        <f t="shared" si="6"/>
        <v>7000</v>
      </c>
      <c r="K13" s="247">
        <f t="shared" si="6"/>
        <v>7000</v>
      </c>
      <c r="L13" s="247">
        <v>0</v>
      </c>
      <c r="M13" s="247">
        <f t="shared" si="6"/>
        <v>0</v>
      </c>
      <c r="N13" s="247">
        <f t="shared" si="6"/>
        <v>0</v>
      </c>
      <c r="O13" s="247">
        <f t="shared" si="6"/>
        <v>0</v>
      </c>
      <c r="P13" s="247">
        <f t="shared" si="6"/>
        <v>0</v>
      </c>
      <c r="Q13" s="247">
        <f t="shared" si="6"/>
        <v>0</v>
      </c>
      <c r="R13" s="247">
        <f t="shared" si="6"/>
        <v>0</v>
      </c>
      <c r="S13" s="219">
        <f t="shared" si="1"/>
        <v>28000</v>
      </c>
    </row>
    <row r="14" spans="1:240" x14ac:dyDescent="0.3">
      <c r="A14" s="224" t="s">
        <v>242</v>
      </c>
      <c r="B14" s="172">
        <v>2612</v>
      </c>
      <c r="C14" s="173" t="str">
        <f>+'[2]Costo Formación futuros ciudada'!$G$21</f>
        <v xml:space="preserve">Gasolina para traslados durante la capacitación y realización de elecciones escolares </v>
      </c>
      <c r="D14" s="220">
        <v>1</v>
      </c>
      <c r="E14" s="170">
        <f>+'[2]Costo Formación futuros ciudada'!$J$21</f>
        <v>28000</v>
      </c>
      <c r="F14" s="170">
        <f t="shared" si="5"/>
        <v>28000</v>
      </c>
      <c r="G14" s="247">
        <v>0</v>
      </c>
      <c r="H14" s="247">
        <f>+F14/4</f>
        <v>7000</v>
      </c>
      <c r="I14" s="247">
        <f t="shared" si="6"/>
        <v>7000</v>
      </c>
      <c r="J14" s="247">
        <f t="shared" si="6"/>
        <v>7000</v>
      </c>
      <c r="K14" s="247">
        <f t="shared" si="6"/>
        <v>7000</v>
      </c>
      <c r="L14" s="247">
        <v>0</v>
      </c>
      <c r="M14" s="247">
        <f t="shared" si="6"/>
        <v>0</v>
      </c>
      <c r="N14" s="247">
        <f t="shared" si="6"/>
        <v>0</v>
      </c>
      <c r="O14" s="247">
        <f t="shared" si="6"/>
        <v>0</v>
      </c>
      <c r="P14" s="247">
        <f t="shared" si="6"/>
        <v>0</v>
      </c>
      <c r="Q14" s="247">
        <f t="shared" si="6"/>
        <v>0</v>
      </c>
      <c r="R14" s="247">
        <f t="shared" si="6"/>
        <v>0</v>
      </c>
      <c r="S14" s="219">
        <f t="shared" si="1"/>
        <v>28000</v>
      </c>
    </row>
    <row r="15" spans="1:240" x14ac:dyDescent="0.3">
      <c r="A15" s="224" t="s">
        <v>225</v>
      </c>
      <c r="B15" s="172">
        <v>2612</v>
      </c>
      <c r="C15" s="173" t="str">
        <f>+'[2]Costo Formación futuros ciudada'!$G$23</f>
        <v xml:space="preserve">Gasolina para traslados durante la capacitación y realización de elecciones escolares </v>
      </c>
      <c r="D15" s="220">
        <v>1</v>
      </c>
      <c r="E15" s="170">
        <f>+'[2]Costo Formación futuros ciudada'!$J$23</f>
        <v>10000</v>
      </c>
      <c r="F15" s="170">
        <f t="shared" si="5"/>
        <v>10000</v>
      </c>
      <c r="G15" s="247">
        <f>+F15/12</f>
        <v>833.33333333333337</v>
      </c>
      <c r="H15" s="247">
        <f>+G15</f>
        <v>833.33333333333337</v>
      </c>
      <c r="I15" s="247">
        <f t="shared" si="6"/>
        <v>833.33333333333337</v>
      </c>
      <c r="J15" s="247">
        <f t="shared" si="6"/>
        <v>833.33333333333337</v>
      </c>
      <c r="K15" s="247">
        <f t="shared" si="6"/>
        <v>833.33333333333337</v>
      </c>
      <c r="L15" s="247">
        <f t="shared" si="6"/>
        <v>833.33333333333337</v>
      </c>
      <c r="M15" s="247">
        <f t="shared" si="6"/>
        <v>833.33333333333337</v>
      </c>
      <c r="N15" s="247">
        <f t="shared" si="6"/>
        <v>833.33333333333337</v>
      </c>
      <c r="O15" s="247">
        <f t="shared" si="6"/>
        <v>833.33333333333337</v>
      </c>
      <c r="P15" s="247">
        <f t="shared" si="6"/>
        <v>833.33333333333337</v>
      </c>
      <c r="Q15" s="247">
        <f t="shared" si="6"/>
        <v>833.33333333333337</v>
      </c>
      <c r="R15" s="247">
        <f t="shared" si="6"/>
        <v>833.33333333333337</v>
      </c>
      <c r="S15" s="219">
        <f t="shared" si="1"/>
        <v>10000</v>
      </c>
    </row>
    <row r="16" spans="1:240" x14ac:dyDescent="0.3">
      <c r="A16" s="224" t="s">
        <v>224</v>
      </c>
      <c r="B16" s="172">
        <v>2612</v>
      </c>
      <c r="C16" s="173" t="str">
        <f>+'[2]Costo Formación futuros ciudada'!$G$24</f>
        <v xml:space="preserve">Gasolina </v>
      </c>
      <c r="D16" s="220">
        <v>1</v>
      </c>
      <c r="E16" s="170">
        <f>+'[2]Costo Formación futuros ciudada'!$J$24</f>
        <v>50000</v>
      </c>
      <c r="F16" s="170">
        <f t="shared" si="5"/>
        <v>50000</v>
      </c>
      <c r="G16" s="247">
        <v>0</v>
      </c>
      <c r="H16" s="247">
        <f>+F16</f>
        <v>50000</v>
      </c>
      <c r="I16" s="247">
        <v>0</v>
      </c>
      <c r="J16" s="247">
        <f t="shared" si="6"/>
        <v>0</v>
      </c>
      <c r="K16" s="247">
        <f t="shared" si="6"/>
        <v>0</v>
      </c>
      <c r="L16" s="247">
        <v>0</v>
      </c>
      <c r="M16" s="247">
        <f t="shared" si="6"/>
        <v>0</v>
      </c>
      <c r="N16" s="247">
        <f t="shared" si="6"/>
        <v>0</v>
      </c>
      <c r="O16" s="247">
        <f t="shared" si="6"/>
        <v>0</v>
      </c>
      <c r="P16" s="247">
        <f t="shared" si="6"/>
        <v>0</v>
      </c>
      <c r="Q16" s="247">
        <f t="shared" si="6"/>
        <v>0</v>
      </c>
      <c r="R16" s="247">
        <f t="shared" si="6"/>
        <v>0</v>
      </c>
      <c r="S16" s="219">
        <f t="shared" si="1"/>
        <v>50000</v>
      </c>
    </row>
    <row r="17" spans="1:240" x14ac:dyDescent="0.3">
      <c r="A17" s="224" t="s">
        <v>217</v>
      </c>
      <c r="B17" s="172">
        <v>2612</v>
      </c>
      <c r="C17" s="173" t="str">
        <f>+'[2]Costo Formación futuros ciudada'!$G$28</f>
        <v xml:space="preserve">Gasolina </v>
      </c>
      <c r="D17" s="220">
        <v>1</v>
      </c>
      <c r="E17" s="170">
        <f>+'[2]Costo Formación futuros ciudada'!$J$28</f>
        <v>50000</v>
      </c>
      <c r="F17" s="170">
        <f t="shared" si="5"/>
        <v>50000</v>
      </c>
      <c r="G17" s="247">
        <v>0</v>
      </c>
      <c r="H17" s="247">
        <v>0</v>
      </c>
      <c r="I17" s="247">
        <f t="shared" ref="I17" si="7">H17</f>
        <v>0</v>
      </c>
      <c r="J17" s="247">
        <f>+F17</f>
        <v>50000</v>
      </c>
      <c r="K17" s="247">
        <v>0</v>
      </c>
      <c r="L17" s="247">
        <v>0</v>
      </c>
      <c r="M17" s="247">
        <f t="shared" si="6"/>
        <v>0</v>
      </c>
      <c r="N17" s="247">
        <f t="shared" si="6"/>
        <v>0</v>
      </c>
      <c r="O17" s="247">
        <f t="shared" si="6"/>
        <v>0</v>
      </c>
      <c r="P17" s="247">
        <f t="shared" si="6"/>
        <v>0</v>
      </c>
      <c r="Q17" s="247">
        <f t="shared" si="6"/>
        <v>0</v>
      </c>
      <c r="R17" s="247">
        <f t="shared" si="6"/>
        <v>0</v>
      </c>
      <c r="S17" s="219">
        <f t="shared" si="1"/>
        <v>50000</v>
      </c>
    </row>
    <row r="18" spans="1:240" s="182" customFormat="1" ht="27" customHeight="1" thickBot="1" x14ac:dyDescent="0.35">
      <c r="A18" s="207"/>
      <c r="B18" s="193">
        <v>3363</v>
      </c>
      <c r="C18" s="192" t="s">
        <v>202</v>
      </c>
      <c r="D18" s="191"/>
      <c r="E18" s="191"/>
      <c r="F18" s="174">
        <f>SUM(F19:F20)</f>
        <v>150000</v>
      </c>
      <c r="G18" s="174">
        <f t="shared" ref="G18:R18" si="8">SUM(G19:G20)</f>
        <v>0</v>
      </c>
      <c r="H18" s="174">
        <f t="shared" si="8"/>
        <v>30000</v>
      </c>
      <c r="I18" s="174">
        <f t="shared" si="8"/>
        <v>0</v>
      </c>
      <c r="J18" s="174">
        <f t="shared" si="8"/>
        <v>120000</v>
      </c>
      <c r="K18" s="174">
        <f t="shared" si="8"/>
        <v>0</v>
      </c>
      <c r="L18" s="174">
        <f t="shared" si="8"/>
        <v>0</v>
      </c>
      <c r="M18" s="174">
        <f t="shared" si="8"/>
        <v>0</v>
      </c>
      <c r="N18" s="174">
        <f t="shared" si="8"/>
        <v>0</v>
      </c>
      <c r="O18" s="174">
        <f t="shared" si="8"/>
        <v>0</v>
      </c>
      <c r="P18" s="174">
        <f t="shared" si="8"/>
        <v>0</v>
      </c>
      <c r="Q18" s="174">
        <f t="shared" si="8"/>
        <v>0</v>
      </c>
      <c r="R18" s="174">
        <f t="shared" si="8"/>
        <v>0</v>
      </c>
      <c r="S18" s="174">
        <f t="shared" si="1"/>
        <v>150000</v>
      </c>
      <c r="T18" s="184"/>
      <c r="U18" s="183"/>
      <c r="V18" s="183"/>
      <c r="W18" s="183"/>
      <c r="X18" s="183"/>
      <c r="Y18" s="183"/>
      <c r="Z18" s="183"/>
      <c r="AA18" s="183"/>
      <c r="AB18" s="183"/>
      <c r="AC18" s="183"/>
      <c r="AD18" s="183"/>
      <c r="AE18" s="183"/>
      <c r="AF18" s="183"/>
      <c r="AG18" s="183"/>
      <c r="AH18" s="183"/>
      <c r="AI18" s="183"/>
      <c r="AJ18" s="183"/>
      <c r="AK18" s="183"/>
      <c r="AL18" s="183"/>
      <c r="AM18" s="183"/>
      <c r="AN18" s="183"/>
      <c r="AO18" s="183"/>
      <c r="AP18" s="183"/>
      <c r="AQ18" s="183"/>
      <c r="AR18" s="183"/>
      <c r="AS18" s="183"/>
      <c r="AT18" s="183"/>
      <c r="AU18" s="183"/>
      <c r="AV18" s="183"/>
      <c r="AW18" s="183"/>
      <c r="AX18" s="183"/>
      <c r="AY18" s="183"/>
      <c r="AZ18" s="183"/>
      <c r="BA18" s="183"/>
      <c r="BB18" s="183"/>
      <c r="BC18" s="183"/>
      <c r="BD18" s="183"/>
      <c r="BE18" s="183"/>
      <c r="BF18" s="183"/>
      <c r="BG18" s="183"/>
      <c r="BH18" s="183"/>
      <c r="BI18" s="183"/>
      <c r="BJ18" s="183"/>
      <c r="BK18" s="183"/>
      <c r="BL18" s="183"/>
      <c r="BM18" s="183"/>
      <c r="BN18" s="183"/>
      <c r="BO18" s="183"/>
      <c r="BP18" s="183"/>
      <c r="BQ18" s="183"/>
      <c r="BR18" s="183"/>
      <c r="BS18" s="183"/>
      <c r="BT18" s="183"/>
      <c r="BU18" s="183"/>
      <c r="BV18" s="183"/>
      <c r="BW18" s="183"/>
      <c r="BX18" s="183"/>
      <c r="BY18" s="183"/>
      <c r="BZ18" s="183"/>
      <c r="CA18" s="183"/>
      <c r="CB18" s="183"/>
      <c r="CC18" s="183"/>
      <c r="CD18" s="183"/>
      <c r="CE18" s="183"/>
      <c r="CF18" s="183"/>
      <c r="CG18" s="183"/>
      <c r="CH18" s="183"/>
      <c r="CI18" s="183"/>
      <c r="CJ18" s="183"/>
      <c r="CK18" s="183"/>
      <c r="CL18" s="183"/>
      <c r="CM18" s="183"/>
      <c r="CN18" s="183"/>
      <c r="CO18" s="183"/>
      <c r="CP18" s="183"/>
      <c r="CQ18" s="183"/>
      <c r="CR18" s="183"/>
      <c r="CS18" s="183"/>
      <c r="CT18" s="183"/>
      <c r="CU18" s="183"/>
      <c r="CV18" s="183"/>
      <c r="CW18" s="183"/>
      <c r="CX18" s="183"/>
      <c r="CY18" s="183"/>
      <c r="CZ18" s="183"/>
      <c r="DA18" s="183"/>
      <c r="DB18" s="183"/>
      <c r="DC18" s="183"/>
      <c r="DD18" s="183"/>
      <c r="DE18" s="183"/>
      <c r="DF18" s="183"/>
      <c r="DG18" s="183"/>
      <c r="DH18" s="183"/>
      <c r="DI18" s="183"/>
      <c r="DJ18" s="183"/>
      <c r="DK18" s="183"/>
      <c r="DL18" s="183"/>
      <c r="DM18" s="183"/>
      <c r="DN18" s="183"/>
      <c r="DO18" s="183"/>
      <c r="DP18" s="183"/>
      <c r="DQ18" s="183"/>
      <c r="DR18" s="183"/>
      <c r="DS18" s="183"/>
      <c r="DT18" s="183"/>
      <c r="DU18" s="183"/>
      <c r="DV18" s="183"/>
      <c r="DW18" s="183"/>
      <c r="DX18" s="183"/>
      <c r="DY18" s="183"/>
      <c r="DZ18" s="183"/>
      <c r="EA18" s="183"/>
      <c r="EB18" s="183"/>
      <c r="EC18" s="183"/>
      <c r="ED18" s="183"/>
      <c r="EE18" s="183"/>
      <c r="EF18" s="183"/>
      <c r="EG18" s="183"/>
      <c r="EH18" s="183"/>
      <c r="EI18" s="183"/>
      <c r="EJ18" s="183"/>
      <c r="EK18" s="183"/>
      <c r="EL18" s="183"/>
      <c r="EM18" s="183"/>
      <c r="EN18" s="183"/>
      <c r="EO18" s="183"/>
      <c r="EP18" s="183"/>
      <c r="EQ18" s="183"/>
      <c r="ER18" s="183"/>
      <c r="ES18" s="183"/>
      <c r="ET18" s="183"/>
      <c r="EU18" s="183"/>
      <c r="EV18" s="183"/>
      <c r="EW18" s="183"/>
      <c r="EX18" s="183"/>
      <c r="EY18" s="183"/>
      <c r="EZ18" s="183"/>
      <c r="FA18" s="183"/>
      <c r="FB18" s="183"/>
      <c r="FC18" s="183"/>
      <c r="FD18" s="183"/>
      <c r="FE18" s="183"/>
      <c r="FF18" s="183"/>
      <c r="FG18" s="183"/>
      <c r="FH18" s="183"/>
      <c r="FI18" s="183"/>
      <c r="FJ18" s="183"/>
      <c r="FK18" s="183"/>
      <c r="FL18" s="183"/>
      <c r="FM18" s="183"/>
      <c r="FN18" s="183"/>
      <c r="FO18" s="183"/>
      <c r="FP18" s="183"/>
      <c r="FQ18" s="183"/>
      <c r="FR18" s="183"/>
      <c r="FS18" s="183"/>
      <c r="FT18" s="183"/>
      <c r="FU18" s="183"/>
      <c r="FV18" s="183"/>
      <c r="FW18" s="183"/>
      <c r="FX18" s="183"/>
      <c r="FY18" s="183"/>
      <c r="FZ18" s="183"/>
      <c r="GA18" s="183"/>
      <c r="GB18" s="183"/>
      <c r="GC18" s="183"/>
      <c r="GD18" s="183"/>
      <c r="GE18" s="183"/>
      <c r="GF18" s="183"/>
      <c r="GG18" s="183"/>
      <c r="GH18" s="183"/>
      <c r="GI18" s="183"/>
      <c r="GJ18" s="183"/>
      <c r="GK18" s="183"/>
      <c r="GL18" s="183"/>
      <c r="GM18" s="183"/>
      <c r="GN18" s="183"/>
      <c r="GO18" s="183"/>
      <c r="GP18" s="183"/>
      <c r="GQ18" s="183"/>
      <c r="GR18" s="183"/>
      <c r="GS18" s="183"/>
      <c r="GT18" s="183"/>
      <c r="GU18" s="183"/>
      <c r="GV18" s="183"/>
      <c r="GW18" s="183"/>
      <c r="GX18" s="183"/>
      <c r="GY18" s="183"/>
      <c r="GZ18" s="183"/>
      <c r="HA18" s="183"/>
      <c r="HB18" s="183"/>
      <c r="HC18" s="183"/>
      <c r="HD18" s="183"/>
      <c r="HE18" s="183"/>
      <c r="HF18" s="183"/>
      <c r="HG18" s="183"/>
      <c r="HH18" s="183"/>
      <c r="HI18" s="183"/>
      <c r="HJ18" s="183"/>
      <c r="HK18" s="183"/>
      <c r="HL18" s="183"/>
      <c r="HM18" s="183"/>
      <c r="HN18" s="183"/>
      <c r="HO18" s="183"/>
      <c r="HP18" s="183"/>
      <c r="HQ18" s="183"/>
      <c r="HR18" s="183"/>
      <c r="HS18" s="183"/>
      <c r="HT18" s="183"/>
      <c r="HU18" s="183"/>
      <c r="HV18" s="183"/>
      <c r="HW18" s="183"/>
      <c r="HX18" s="183"/>
      <c r="HY18" s="183"/>
      <c r="HZ18" s="183"/>
      <c r="IA18" s="183"/>
      <c r="IB18" s="183"/>
      <c r="IC18" s="183"/>
      <c r="ID18" s="183"/>
      <c r="IE18" s="183"/>
      <c r="IF18" s="183"/>
    </row>
    <row r="19" spans="1:240" x14ac:dyDescent="0.3">
      <c r="A19" s="224" t="s">
        <v>219</v>
      </c>
      <c r="B19" s="172">
        <v>3363</v>
      </c>
      <c r="C19" s="173" t="str">
        <f>+'[2]Costo Formación futuros ciudada'!$G$19</f>
        <v xml:space="preserve">Diseño e impresión de materiales  </v>
      </c>
      <c r="D19" s="220">
        <v>1</v>
      </c>
      <c r="E19" s="170">
        <f>+'[2]Costo Formación futuros ciudada'!$J$19</f>
        <v>120000</v>
      </c>
      <c r="F19" s="170">
        <f t="shared" ref="F19:F20" si="9">D19*E19</f>
        <v>120000</v>
      </c>
      <c r="G19" s="247">
        <v>0</v>
      </c>
      <c r="H19" s="247">
        <f t="shared" ref="H19:I19" si="10">G19</f>
        <v>0</v>
      </c>
      <c r="I19" s="247">
        <f t="shared" si="10"/>
        <v>0</v>
      </c>
      <c r="J19" s="247">
        <f>+F19</f>
        <v>120000</v>
      </c>
      <c r="K19" s="247">
        <v>0</v>
      </c>
      <c r="L19" s="247">
        <f t="shared" ref="L19:R20" si="11">K19</f>
        <v>0</v>
      </c>
      <c r="M19" s="247">
        <f t="shared" si="11"/>
        <v>0</v>
      </c>
      <c r="N19" s="247">
        <f t="shared" si="11"/>
        <v>0</v>
      </c>
      <c r="O19" s="247">
        <f t="shared" si="11"/>
        <v>0</v>
      </c>
      <c r="P19" s="247">
        <f t="shared" si="11"/>
        <v>0</v>
      </c>
      <c r="Q19" s="247">
        <f t="shared" si="11"/>
        <v>0</v>
      </c>
      <c r="R19" s="247">
        <f t="shared" si="11"/>
        <v>0</v>
      </c>
      <c r="S19" s="219">
        <f t="shared" si="1"/>
        <v>120000</v>
      </c>
    </row>
    <row r="20" spans="1:240" x14ac:dyDescent="0.3">
      <c r="A20" s="224" t="s">
        <v>221</v>
      </c>
      <c r="B20" s="172">
        <v>3363</v>
      </c>
      <c r="C20" s="173" t="str">
        <f>+'[2]Costo Formación futuros ciudada'!$G$32</f>
        <v>Impresión de materiales</v>
      </c>
      <c r="D20" s="220">
        <v>1</v>
      </c>
      <c r="E20" s="170">
        <f>+'[2]Costo Formación futuros ciudada'!$J$32</f>
        <v>30000</v>
      </c>
      <c r="F20" s="170">
        <f t="shared" si="9"/>
        <v>30000</v>
      </c>
      <c r="G20" s="247">
        <v>0</v>
      </c>
      <c r="H20" s="247">
        <f>+F20</f>
        <v>30000</v>
      </c>
      <c r="I20" s="247">
        <v>0</v>
      </c>
      <c r="J20" s="247">
        <f t="shared" ref="J20:K20" si="12">I20</f>
        <v>0</v>
      </c>
      <c r="K20" s="247">
        <f t="shared" si="12"/>
        <v>0</v>
      </c>
      <c r="L20" s="247">
        <f t="shared" si="11"/>
        <v>0</v>
      </c>
      <c r="M20" s="247">
        <f t="shared" si="11"/>
        <v>0</v>
      </c>
      <c r="N20" s="247">
        <f t="shared" si="11"/>
        <v>0</v>
      </c>
      <c r="O20" s="247">
        <f t="shared" si="11"/>
        <v>0</v>
      </c>
      <c r="P20" s="247">
        <f t="shared" si="11"/>
        <v>0</v>
      </c>
      <c r="Q20" s="247">
        <f t="shared" si="11"/>
        <v>0</v>
      </c>
      <c r="R20" s="247">
        <f t="shared" si="11"/>
        <v>0</v>
      </c>
      <c r="S20" s="219">
        <f t="shared" si="1"/>
        <v>30000</v>
      </c>
    </row>
    <row r="21" spans="1:240" s="182" customFormat="1" ht="18.600000000000001" customHeight="1" thickBot="1" x14ac:dyDescent="0.35">
      <c r="A21" s="207"/>
      <c r="B21" s="193">
        <v>3751</v>
      </c>
      <c r="C21" s="221" t="s">
        <v>197</v>
      </c>
      <c r="D21" s="191"/>
      <c r="E21" s="191"/>
      <c r="F21" s="174">
        <f>SUM(F22:F25)</f>
        <v>50000</v>
      </c>
      <c r="G21" s="174">
        <f t="shared" ref="G21:R21" si="13">SUM(G22:G25)</f>
        <v>0</v>
      </c>
      <c r="H21" s="174">
        <f t="shared" si="13"/>
        <v>25000</v>
      </c>
      <c r="I21" s="174">
        <f t="shared" si="13"/>
        <v>0</v>
      </c>
      <c r="J21" s="174">
        <f t="shared" si="13"/>
        <v>25000</v>
      </c>
      <c r="K21" s="174">
        <f t="shared" si="13"/>
        <v>0</v>
      </c>
      <c r="L21" s="174">
        <f t="shared" si="13"/>
        <v>0</v>
      </c>
      <c r="M21" s="174">
        <f t="shared" si="13"/>
        <v>0</v>
      </c>
      <c r="N21" s="174">
        <f t="shared" si="13"/>
        <v>0</v>
      </c>
      <c r="O21" s="174">
        <f t="shared" si="13"/>
        <v>0</v>
      </c>
      <c r="P21" s="174">
        <f t="shared" si="13"/>
        <v>0</v>
      </c>
      <c r="Q21" s="174">
        <f t="shared" si="13"/>
        <v>0</v>
      </c>
      <c r="R21" s="174">
        <f t="shared" si="13"/>
        <v>0</v>
      </c>
      <c r="S21" s="174">
        <f t="shared" si="1"/>
        <v>50000</v>
      </c>
      <c r="T21" s="184"/>
      <c r="U21" s="183"/>
      <c r="V21" s="183"/>
      <c r="W21" s="183"/>
      <c r="X21" s="183"/>
      <c r="Y21" s="183"/>
      <c r="Z21" s="183"/>
      <c r="AA21" s="183"/>
      <c r="AB21" s="183"/>
      <c r="AC21" s="183"/>
      <c r="AD21" s="183"/>
      <c r="AE21" s="183"/>
      <c r="AF21" s="183"/>
      <c r="AG21" s="183"/>
      <c r="AH21" s="183"/>
      <c r="AI21" s="183"/>
      <c r="AJ21" s="183"/>
      <c r="AK21" s="183"/>
      <c r="AL21" s="183"/>
      <c r="AM21" s="183"/>
      <c r="AN21" s="183"/>
      <c r="AO21" s="183"/>
      <c r="AP21" s="183"/>
      <c r="AQ21" s="183"/>
      <c r="AR21" s="183"/>
      <c r="AS21" s="183"/>
      <c r="AT21" s="183"/>
      <c r="AU21" s="183"/>
      <c r="AV21" s="183"/>
      <c r="AW21" s="183"/>
      <c r="AX21" s="183"/>
      <c r="AY21" s="183"/>
      <c r="AZ21" s="183"/>
      <c r="BA21" s="183"/>
      <c r="BB21" s="183"/>
      <c r="BC21" s="183"/>
      <c r="BD21" s="183"/>
      <c r="BE21" s="183"/>
      <c r="BF21" s="183"/>
      <c r="BG21" s="183"/>
      <c r="BH21" s="183"/>
      <c r="BI21" s="183"/>
      <c r="BJ21" s="183"/>
      <c r="BK21" s="183"/>
      <c r="BL21" s="183"/>
      <c r="BM21" s="183"/>
      <c r="BN21" s="183"/>
      <c r="BO21" s="183"/>
      <c r="BP21" s="183"/>
      <c r="BQ21" s="183"/>
      <c r="BR21" s="183"/>
      <c r="BS21" s="183"/>
      <c r="BT21" s="183"/>
      <c r="BU21" s="183"/>
      <c r="BV21" s="183"/>
      <c r="BW21" s="183"/>
      <c r="BX21" s="183"/>
      <c r="BY21" s="183"/>
      <c r="BZ21" s="183"/>
      <c r="CA21" s="183"/>
      <c r="CB21" s="183"/>
      <c r="CC21" s="183"/>
      <c r="CD21" s="183"/>
      <c r="CE21" s="183"/>
      <c r="CF21" s="183"/>
      <c r="CG21" s="183"/>
      <c r="CH21" s="183"/>
      <c r="CI21" s="183"/>
      <c r="CJ21" s="183"/>
      <c r="CK21" s="183"/>
      <c r="CL21" s="183"/>
      <c r="CM21" s="183"/>
      <c r="CN21" s="183"/>
      <c r="CO21" s="183"/>
      <c r="CP21" s="183"/>
      <c r="CQ21" s="183"/>
      <c r="CR21" s="183"/>
      <c r="CS21" s="183"/>
      <c r="CT21" s="183"/>
      <c r="CU21" s="183"/>
      <c r="CV21" s="183"/>
      <c r="CW21" s="183"/>
      <c r="CX21" s="183"/>
      <c r="CY21" s="183"/>
      <c r="CZ21" s="183"/>
      <c r="DA21" s="183"/>
      <c r="DB21" s="183"/>
      <c r="DC21" s="183"/>
      <c r="DD21" s="183"/>
      <c r="DE21" s="183"/>
      <c r="DF21" s="183"/>
      <c r="DG21" s="183"/>
      <c r="DH21" s="183"/>
      <c r="DI21" s="183"/>
      <c r="DJ21" s="183"/>
      <c r="DK21" s="183"/>
      <c r="DL21" s="183"/>
      <c r="DM21" s="183"/>
      <c r="DN21" s="183"/>
      <c r="DO21" s="183"/>
      <c r="DP21" s="183"/>
      <c r="DQ21" s="183"/>
      <c r="DR21" s="183"/>
      <c r="DS21" s="183"/>
      <c r="DT21" s="183"/>
      <c r="DU21" s="183"/>
      <c r="DV21" s="183"/>
      <c r="DW21" s="183"/>
      <c r="DX21" s="183"/>
      <c r="DY21" s="183"/>
      <c r="DZ21" s="183"/>
      <c r="EA21" s="183"/>
      <c r="EB21" s="183"/>
      <c r="EC21" s="183"/>
      <c r="ED21" s="183"/>
      <c r="EE21" s="183"/>
      <c r="EF21" s="183"/>
      <c r="EG21" s="183"/>
      <c r="EH21" s="183"/>
      <c r="EI21" s="183"/>
      <c r="EJ21" s="183"/>
      <c r="EK21" s="183"/>
      <c r="EL21" s="183"/>
      <c r="EM21" s="183"/>
      <c r="EN21" s="183"/>
      <c r="EO21" s="183"/>
      <c r="EP21" s="183"/>
      <c r="EQ21" s="183"/>
      <c r="ER21" s="183"/>
      <c r="ES21" s="183"/>
      <c r="ET21" s="183"/>
      <c r="EU21" s="183"/>
      <c r="EV21" s="183"/>
      <c r="EW21" s="183"/>
      <c r="EX21" s="183"/>
      <c r="EY21" s="183"/>
      <c r="EZ21" s="183"/>
      <c r="FA21" s="183"/>
      <c r="FB21" s="183"/>
      <c r="FC21" s="183"/>
      <c r="FD21" s="183"/>
      <c r="FE21" s="183"/>
      <c r="FF21" s="183"/>
      <c r="FG21" s="183"/>
      <c r="FH21" s="183"/>
      <c r="FI21" s="183"/>
      <c r="FJ21" s="183"/>
      <c r="FK21" s="183"/>
      <c r="FL21" s="183"/>
      <c r="FM21" s="183"/>
      <c r="FN21" s="183"/>
      <c r="FO21" s="183"/>
      <c r="FP21" s="183"/>
      <c r="FQ21" s="183"/>
      <c r="FR21" s="183"/>
      <c r="FS21" s="183"/>
      <c r="FT21" s="183"/>
      <c r="FU21" s="183"/>
      <c r="FV21" s="183"/>
      <c r="FW21" s="183"/>
      <c r="FX21" s="183"/>
      <c r="FY21" s="183"/>
      <c r="FZ21" s="183"/>
      <c r="GA21" s="183"/>
      <c r="GB21" s="183"/>
      <c r="GC21" s="183"/>
      <c r="GD21" s="183"/>
      <c r="GE21" s="183"/>
      <c r="GF21" s="183"/>
      <c r="GG21" s="183"/>
      <c r="GH21" s="183"/>
      <c r="GI21" s="183"/>
      <c r="GJ21" s="183"/>
      <c r="GK21" s="183"/>
      <c r="GL21" s="183"/>
      <c r="GM21" s="183"/>
      <c r="GN21" s="183"/>
      <c r="GO21" s="183"/>
      <c r="GP21" s="183"/>
      <c r="GQ21" s="183"/>
      <c r="GR21" s="183"/>
      <c r="GS21" s="183"/>
      <c r="GT21" s="183"/>
      <c r="GU21" s="183"/>
      <c r="GV21" s="183"/>
      <c r="GW21" s="183"/>
      <c r="GX21" s="183"/>
      <c r="GY21" s="183"/>
      <c r="GZ21" s="183"/>
      <c r="HA21" s="183"/>
      <c r="HB21" s="183"/>
      <c r="HC21" s="183"/>
      <c r="HD21" s="183"/>
      <c r="HE21" s="183"/>
      <c r="HF21" s="183"/>
      <c r="HG21" s="183"/>
      <c r="HH21" s="183"/>
      <c r="HI21" s="183"/>
      <c r="HJ21" s="183"/>
      <c r="HK21" s="183"/>
      <c r="HL21" s="183"/>
      <c r="HM21" s="183"/>
      <c r="HN21" s="183"/>
      <c r="HO21" s="183"/>
      <c r="HP21" s="183"/>
      <c r="HQ21" s="183"/>
      <c r="HR21" s="183"/>
      <c r="HS21" s="183"/>
      <c r="HT21" s="183"/>
      <c r="HU21" s="183"/>
      <c r="HV21" s="183"/>
      <c r="HW21" s="183"/>
      <c r="HX21" s="183"/>
      <c r="HY21" s="183"/>
      <c r="HZ21" s="183"/>
      <c r="IA21" s="183"/>
      <c r="IB21" s="183"/>
      <c r="IC21" s="183"/>
      <c r="ID21" s="183"/>
      <c r="IE21" s="183"/>
      <c r="IF21" s="183"/>
    </row>
    <row r="22" spans="1:240" x14ac:dyDescent="0.3">
      <c r="A22" s="224" t="s">
        <v>224</v>
      </c>
      <c r="B22" s="172">
        <v>3751</v>
      </c>
      <c r="C22" s="173" t="str">
        <f>+'[2]Costo Formación futuros ciudada'!$G$26</f>
        <v xml:space="preserve">Alimentos </v>
      </c>
      <c r="D22" s="220">
        <v>1</v>
      </c>
      <c r="E22" s="170">
        <f>+'[2]Costo Formación futuros ciudada'!$J$26</f>
        <v>15000</v>
      </c>
      <c r="F22" s="170">
        <f>D22*E22</f>
        <v>15000</v>
      </c>
      <c r="G22" s="247">
        <v>0</v>
      </c>
      <c r="H22" s="247">
        <f>+F22</f>
        <v>15000</v>
      </c>
      <c r="I22" s="247">
        <v>0</v>
      </c>
      <c r="J22" s="247">
        <f t="shared" ref="J22:R25" si="14">I22</f>
        <v>0</v>
      </c>
      <c r="K22" s="247">
        <f t="shared" si="14"/>
        <v>0</v>
      </c>
      <c r="L22" s="247">
        <f t="shared" si="14"/>
        <v>0</v>
      </c>
      <c r="M22" s="247">
        <f t="shared" si="14"/>
        <v>0</v>
      </c>
      <c r="N22" s="247">
        <f t="shared" si="14"/>
        <v>0</v>
      </c>
      <c r="O22" s="247">
        <f t="shared" si="14"/>
        <v>0</v>
      </c>
      <c r="P22" s="247">
        <f t="shared" si="14"/>
        <v>0</v>
      </c>
      <c r="Q22" s="247">
        <f t="shared" si="14"/>
        <v>0</v>
      </c>
      <c r="R22" s="247">
        <f t="shared" si="14"/>
        <v>0</v>
      </c>
      <c r="S22" s="219">
        <f t="shared" si="1"/>
        <v>15000</v>
      </c>
    </row>
    <row r="23" spans="1:240" x14ac:dyDescent="0.3">
      <c r="A23" s="224" t="s">
        <v>224</v>
      </c>
      <c r="B23" s="172">
        <v>3751</v>
      </c>
      <c r="C23" s="173" t="str">
        <f>+'[2]Costo Formación futuros ciudada'!$G$27</f>
        <v xml:space="preserve">Hospedaje  </v>
      </c>
      <c r="D23" s="220">
        <v>1</v>
      </c>
      <c r="E23" s="170">
        <f>+'[2]Costo Formación futuros ciudada'!$J$27</f>
        <v>10000</v>
      </c>
      <c r="F23" s="170">
        <f>D23*E23</f>
        <v>10000</v>
      </c>
      <c r="G23" s="247">
        <v>0</v>
      </c>
      <c r="H23" s="247">
        <f>+F23</f>
        <v>10000</v>
      </c>
      <c r="I23" s="247">
        <v>0</v>
      </c>
      <c r="J23" s="247">
        <f t="shared" si="14"/>
        <v>0</v>
      </c>
      <c r="K23" s="247">
        <f t="shared" si="14"/>
        <v>0</v>
      </c>
      <c r="L23" s="247">
        <f t="shared" si="14"/>
        <v>0</v>
      </c>
      <c r="M23" s="247">
        <f t="shared" si="14"/>
        <v>0</v>
      </c>
      <c r="N23" s="247">
        <f t="shared" si="14"/>
        <v>0</v>
      </c>
      <c r="O23" s="247">
        <f t="shared" si="14"/>
        <v>0</v>
      </c>
      <c r="P23" s="247">
        <f t="shared" si="14"/>
        <v>0</v>
      </c>
      <c r="Q23" s="247">
        <f t="shared" si="14"/>
        <v>0</v>
      </c>
      <c r="R23" s="247">
        <f t="shared" si="14"/>
        <v>0</v>
      </c>
      <c r="S23" s="219">
        <f t="shared" si="1"/>
        <v>10000</v>
      </c>
    </row>
    <row r="24" spans="1:240" x14ac:dyDescent="0.3">
      <c r="A24" s="224" t="s">
        <v>217</v>
      </c>
      <c r="B24" s="172">
        <v>3751</v>
      </c>
      <c r="C24" s="173" t="str">
        <f>+'[2]Costo Formación futuros ciudada'!$G$30</f>
        <v xml:space="preserve">Alimentos </v>
      </c>
      <c r="D24" s="220">
        <v>1</v>
      </c>
      <c r="E24" s="170">
        <f>+'[2]Costo Formación futuros ciudada'!$J$30</f>
        <v>15000</v>
      </c>
      <c r="F24" s="170">
        <f>D24*E24</f>
        <v>15000</v>
      </c>
      <c r="G24" s="247">
        <v>0</v>
      </c>
      <c r="H24" s="247">
        <f>G24</f>
        <v>0</v>
      </c>
      <c r="I24" s="247">
        <f>H24</f>
        <v>0</v>
      </c>
      <c r="J24" s="247">
        <f>+F24</f>
        <v>15000</v>
      </c>
      <c r="K24" s="247">
        <v>0</v>
      </c>
      <c r="L24" s="247">
        <f t="shared" si="14"/>
        <v>0</v>
      </c>
      <c r="M24" s="247">
        <f t="shared" si="14"/>
        <v>0</v>
      </c>
      <c r="N24" s="247">
        <f t="shared" si="14"/>
        <v>0</v>
      </c>
      <c r="O24" s="247">
        <f t="shared" si="14"/>
        <v>0</v>
      </c>
      <c r="P24" s="247">
        <f t="shared" si="14"/>
        <v>0</v>
      </c>
      <c r="Q24" s="247">
        <f t="shared" si="14"/>
        <v>0</v>
      </c>
      <c r="R24" s="247">
        <f t="shared" si="14"/>
        <v>0</v>
      </c>
      <c r="S24" s="219">
        <f t="shared" si="1"/>
        <v>15000</v>
      </c>
    </row>
    <row r="25" spans="1:240" x14ac:dyDescent="0.3">
      <c r="A25" s="224" t="s">
        <v>217</v>
      </c>
      <c r="B25" s="172">
        <v>3751</v>
      </c>
      <c r="C25" s="173" t="str">
        <f>+'[2]Costo Formación futuros ciudada'!$G$31</f>
        <v xml:space="preserve">Hospedaje  </v>
      </c>
      <c r="D25" s="220">
        <v>1</v>
      </c>
      <c r="E25" s="170">
        <f>+'[2]Costo Formación futuros ciudada'!$J$31</f>
        <v>10000</v>
      </c>
      <c r="F25" s="170">
        <f>D25*E25</f>
        <v>10000</v>
      </c>
      <c r="G25" s="247">
        <v>0</v>
      </c>
      <c r="H25" s="247">
        <f>G25</f>
        <v>0</v>
      </c>
      <c r="I25" s="247">
        <f>H25</f>
        <v>0</v>
      </c>
      <c r="J25" s="247">
        <f>+F25</f>
        <v>10000</v>
      </c>
      <c r="K25" s="247">
        <v>0</v>
      </c>
      <c r="L25" s="247">
        <f t="shared" si="14"/>
        <v>0</v>
      </c>
      <c r="M25" s="247">
        <f t="shared" si="14"/>
        <v>0</v>
      </c>
      <c r="N25" s="247">
        <f t="shared" si="14"/>
        <v>0</v>
      </c>
      <c r="O25" s="247">
        <f t="shared" si="14"/>
        <v>0</v>
      </c>
      <c r="P25" s="247">
        <f t="shared" si="14"/>
        <v>0</v>
      </c>
      <c r="Q25" s="247">
        <f t="shared" si="14"/>
        <v>0</v>
      </c>
      <c r="R25" s="247">
        <f t="shared" si="14"/>
        <v>0</v>
      </c>
      <c r="S25" s="219">
        <f t="shared" si="1"/>
        <v>10000</v>
      </c>
    </row>
    <row r="26" spans="1:240" s="182" customFormat="1" ht="21" customHeight="1" thickBot="1" x14ac:dyDescent="0.35">
      <c r="A26" s="207"/>
      <c r="B26" s="193">
        <v>3921</v>
      </c>
      <c r="C26" s="192" t="s">
        <v>196</v>
      </c>
      <c r="D26" s="191"/>
      <c r="E26" s="191"/>
      <c r="F26" s="174">
        <f>SUM(F27:F28)</f>
        <v>32000</v>
      </c>
      <c r="G26" s="174">
        <f t="shared" ref="G26:R26" si="15">SUM(G27:G28)</f>
        <v>0</v>
      </c>
      <c r="H26" s="174">
        <f t="shared" si="15"/>
        <v>16000</v>
      </c>
      <c r="I26" s="174">
        <f t="shared" si="15"/>
        <v>0</v>
      </c>
      <c r="J26" s="174">
        <f t="shared" si="15"/>
        <v>16000</v>
      </c>
      <c r="K26" s="174">
        <f t="shared" si="15"/>
        <v>0</v>
      </c>
      <c r="L26" s="174">
        <f t="shared" si="15"/>
        <v>0</v>
      </c>
      <c r="M26" s="174">
        <f t="shared" si="15"/>
        <v>0</v>
      </c>
      <c r="N26" s="174">
        <f t="shared" si="15"/>
        <v>0</v>
      </c>
      <c r="O26" s="174">
        <f t="shared" si="15"/>
        <v>0</v>
      </c>
      <c r="P26" s="174">
        <f t="shared" si="15"/>
        <v>0</v>
      </c>
      <c r="Q26" s="174">
        <f t="shared" si="15"/>
        <v>0</v>
      </c>
      <c r="R26" s="174">
        <f t="shared" si="15"/>
        <v>0</v>
      </c>
      <c r="S26" s="174">
        <f t="shared" si="1"/>
        <v>32000</v>
      </c>
      <c r="T26" s="184"/>
      <c r="U26" s="183"/>
      <c r="V26" s="183"/>
      <c r="W26" s="183"/>
      <c r="X26" s="183"/>
      <c r="Y26" s="183"/>
      <c r="Z26" s="183"/>
      <c r="AA26" s="183"/>
      <c r="AB26" s="183"/>
      <c r="AC26" s="183"/>
      <c r="AD26" s="183"/>
      <c r="AE26" s="183"/>
      <c r="AF26" s="183"/>
      <c r="AG26" s="183"/>
      <c r="AH26" s="183"/>
      <c r="AI26" s="183"/>
      <c r="AJ26" s="183"/>
      <c r="AK26" s="183"/>
      <c r="AL26" s="183"/>
      <c r="AM26" s="183"/>
      <c r="AN26" s="183"/>
      <c r="AO26" s="183"/>
      <c r="AP26" s="183"/>
      <c r="AQ26" s="183"/>
      <c r="AR26" s="183"/>
      <c r="AS26" s="183"/>
      <c r="AT26" s="183"/>
      <c r="AU26" s="183"/>
      <c r="AV26" s="183"/>
      <c r="AW26" s="183"/>
      <c r="AX26" s="183"/>
      <c r="AY26" s="183"/>
      <c r="AZ26" s="183"/>
      <c r="BA26" s="183"/>
      <c r="BB26" s="183"/>
      <c r="BC26" s="183"/>
      <c r="BD26" s="183"/>
      <c r="BE26" s="183"/>
      <c r="BF26" s="183"/>
      <c r="BG26" s="183"/>
      <c r="BH26" s="183"/>
      <c r="BI26" s="183"/>
      <c r="BJ26" s="183"/>
      <c r="BK26" s="183"/>
      <c r="BL26" s="183"/>
      <c r="BM26" s="183"/>
      <c r="BN26" s="183"/>
      <c r="BO26" s="183"/>
      <c r="BP26" s="183"/>
      <c r="BQ26" s="183"/>
      <c r="BR26" s="183"/>
      <c r="BS26" s="183"/>
      <c r="BT26" s="183"/>
      <c r="BU26" s="183"/>
      <c r="BV26" s="183"/>
      <c r="BW26" s="183"/>
      <c r="BX26" s="183"/>
      <c r="BY26" s="183"/>
      <c r="BZ26" s="183"/>
      <c r="CA26" s="183"/>
      <c r="CB26" s="183"/>
      <c r="CC26" s="183"/>
      <c r="CD26" s="183"/>
      <c r="CE26" s="183"/>
      <c r="CF26" s="183"/>
      <c r="CG26" s="183"/>
      <c r="CH26" s="183"/>
      <c r="CI26" s="183"/>
      <c r="CJ26" s="183"/>
      <c r="CK26" s="183"/>
      <c r="CL26" s="183"/>
      <c r="CM26" s="183"/>
      <c r="CN26" s="183"/>
      <c r="CO26" s="183"/>
      <c r="CP26" s="183"/>
      <c r="CQ26" s="183"/>
      <c r="CR26" s="183"/>
      <c r="CS26" s="183"/>
      <c r="CT26" s="183"/>
      <c r="CU26" s="183"/>
      <c r="CV26" s="183"/>
      <c r="CW26" s="183"/>
      <c r="CX26" s="183"/>
      <c r="CY26" s="183"/>
      <c r="CZ26" s="183"/>
      <c r="DA26" s="183"/>
      <c r="DB26" s="183"/>
      <c r="DC26" s="183"/>
      <c r="DD26" s="183"/>
      <c r="DE26" s="183"/>
      <c r="DF26" s="183"/>
      <c r="DG26" s="183"/>
      <c r="DH26" s="183"/>
      <c r="DI26" s="183"/>
      <c r="DJ26" s="183"/>
      <c r="DK26" s="183"/>
      <c r="DL26" s="183"/>
      <c r="DM26" s="183"/>
      <c r="DN26" s="183"/>
      <c r="DO26" s="183"/>
      <c r="DP26" s="183"/>
      <c r="DQ26" s="183"/>
      <c r="DR26" s="183"/>
      <c r="DS26" s="183"/>
      <c r="DT26" s="183"/>
      <c r="DU26" s="183"/>
      <c r="DV26" s="183"/>
      <c r="DW26" s="183"/>
      <c r="DX26" s="183"/>
      <c r="DY26" s="183"/>
      <c r="DZ26" s="183"/>
      <c r="EA26" s="183"/>
      <c r="EB26" s="183"/>
      <c r="EC26" s="183"/>
      <c r="ED26" s="183"/>
      <c r="EE26" s="183"/>
      <c r="EF26" s="183"/>
      <c r="EG26" s="183"/>
      <c r="EH26" s="183"/>
      <c r="EI26" s="183"/>
      <c r="EJ26" s="183"/>
      <c r="EK26" s="183"/>
      <c r="EL26" s="183"/>
      <c r="EM26" s="183"/>
      <c r="EN26" s="183"/>
      <c r="EO26" s="183"/>
      <c r="EP26" s="183"/>
      <c r="EQ26" s="183"/>
      <c r="ER26" s="183"/>
      <c r="ES26" s="183"/>
      <c r="ET26" s="183"/>
      <c r="EU26" s="183"/>
      <c r="EV26" s="183"/>
      <c r="EW26" s="183"/>
      <c r="EX26" s="183"/>
      <c r="EY26" s="183"/>
      <c r="EZ26" s="183"/>
      <c r="FA26" s="183"/>
      <c r="FB26" s="183"/>
      <c r="FC26" s="183"/>
      <c r="FD26" s="183"/>
      <c r="FE26" s="183"/>
      <c r="FF26" s="183"/>
      <c r="FG26" s="183"/>
      <c r="FH26" s="183"/>
      <c r="FI26" s="183"/>
      <c r="FJ26" s="183"/>
      <c r="FK26" s="183"/>
      <c r="FL26" s="183"/>
      <c r="FM26" s="183"/>
      <c r="FN26" s="183"/>
      <c r="FO26" s="183"/>
      <c r="FP26" s="183"/>
      <c r="FQ26" s="183"/>
      <c r="FR26" s="183"/>
      <c r="FS26" s="183"/>
      <c r="FT26" s="183"/>
      <c r="FU26" s="183"/>
      <c r="FV26" s="183"/>
      <c r="FW26" s="183"/>
      <c r="FX26" s="183"/>
      <c r="FY26" s="183"/>
      <c r="FZ26" s="183"/>
      <c r="GA26" s="183"/>
      <c r="GB26" s="183"/>
      <c r="GC26" s="183"/>
      <c r="GD26" s="183"/>
      <c r="GE26" s="183"/>
      <c r="GF26" s="183"/>
      <c r="GG26" s="183"/>
      <c r="GH26" s="183"/>
      <c r="GI26" s="183"/>
      <c r="GJ26" s="183"/>
      <c r="GK26" s="183"/>
      <c r="GL26" s="183"/>
      <c r="GM26" s="183"/>
      <c r="GN26" s="183"/>
      <c r="GO26" s="183"/>
      <c r="GP26" s="183"/>
      <c r="GQ26" s="183"/>
      <c r="GR26" s="183"/>
      <c r="GS26" s="183"/>
      <c r="GT26" s="183"/>
      <c r="GU26" s="183"/>
      <c r="GV26" s="183"/>
      <c r="GW26" s="183"/>
      <c r="GX26" s="183"/>
      <c r="GY26" s="183"/>
      <c r="GZ26" s="183"/>
      <c r="HA26" s="183"/>
      <c r="HB26" s="183"/>
      <c r="HC26" s="183"/>
      <c r="HD26" s="183"/>
      <c r="HE26" s="183"/>
      <c r="HF26" s="183"/>
      <c r="HG26" s="183"/>
      <c r="HH26" s="183"/>
      <c r="HI26" s="183"/>
      <c r="HJ26" s="183"/>
      <c r="HK26" s="183"/>
      <c r="HL26" s="183"/>
      <c r="HM26" s="183"/>
      <c r="HN26" s="183"/>
      <c r="HO26" s="183"/>
      <c r="HP26" s="183"/>
      <c r="HQ26" s="183"/>
      <c r="HR26" s="183"/>
      <c r="HS26" s="183"/>
      <c r="HT26" s="183"/>
      <c r="HU26" s="183"/>
      <c r="HV26" s="183"/>
      <c r="HW26" s="183"/>
      <c r="HX26" s="183"/>
      <c r="HY26" s="183"/>
      <c r="HZ26" s="183"/>
      <c r="IA26" s="183"/>
      <c r="IB26" s="183"/>
      <c r="IC26" s="183"/>
      <c r="ID26" s="183"/>
      <c r="IE26" s="183"/>
      <c r="IF26" s="183"/>
    </row>
    <row r="27" spans="1:240" x14ac:dyDescent="0.3">
      <c r="A27" s="224" t="s">
        <v>224</v>
      </c>
      <c r="B27" s="172">
        <v>3921</v>
      </c>
      <c r="C27" s="173" t="str">
        <f>+'[2]Costo Formación futuros ciudada'!$G$25</f>
        <v>Casetas</v>
      </c>
      <c r="D27" s="220">
        <v>1</v>
      </c>
      <c r="E27" s="170">
        <f>+'[2]Costo Formación futuros ciudada'!$J$25</f>
        <v>16000</v>
      </c>
      <c r="F27" s="170">
        <f>D27*E27</f>
        <v>16000</v>
      </c>
      <c r="G27" s="247">
        <v>0</v>
      </c>
      <c r="H27" s="247">
        <f>+F27</f>
        <v>16000</v>
      </c>
      <c r="I27" s="247">
        <v>0</v>
      </c>
      <c r="J27" s="247">
        <f t="shared" ref="J27:R28" si="16">I27</f>
        <v>0</v>
      </c>
      <c r="K27" s="247">
        <f t="shared" si="16"/>
        <v>0</v>
      </c>
      <c r="L27" s="247">
        <f t="shared" si="16"/>
        <v>0</v>
      </c>
      <c r="M27" s="247">
        <f t="shared" si="16"/>
        <v>0</v>
      </c>
      <c r="N27" s="247">
        <f t="shared" si="16"/>
        <v>0</v>
      </c>
      <c r="O27" s="247">
        <f t="shared" si="16"/>
        <v>0</v>
      </c>
      <c r="P27" s="247">
        <f t="shared" si="16"/>
        <v>0</v>
      </c>
      <c r="Q27" s="247">
        <f t="shared" si="16"/>
        <v>0</v>
      </c>
      <c r="R27" s="247">
        <f t="shared" si="16"/>
        <v>0</v>
      </c>
      <c r="S27" s="219">
        <f t="shared" si="1"/>
        <v>16000</v>
      </c>
    </row>
    <row r="28" spans="1:240" x14ac:dyDescent="0.3">
      <c r="A28" s="224" t="s">
        <v>217</v>
      </c>
      <c r="B28" s="172">
        <v>3921</v>
      </c>
      <c r="C28" s="173" t="str">
        <f>+'[2]Costo Formación futuros ciudada'!$G$29</f>
        <v>Casetas</v>
      </c>
      <c r="D28" s="220">
        <v>1</v>
      </c>
      <c r="E28" s="170">
        <f>+'[2]Costo Formación futuros ciudada'!$J$29</f>
        <v>16000</v>
      </c>
      <c r="F28" s="170">
        <f>D28*E28</f>
        <v>16000</v>
      </c>
      <c r="G28" s="247">
        <v>0</v>
      </c>
      <c r="H28" s="247">
        <f>G28</f>
        <v>0</v>
      </c>
      <c r="I28" s="247">
        <f>H28</f>
        <v>0</v>
      </c>
      <c r="J28" s="247">
        <f>+F28</f>
        <v>16000</v>
      </c>
      <c r="K28" s="247">
        <v>0</v>
      </c>
      <c r="L28" s="247">
        <f t="shared" si="16"/>
        <v>0</v>
      </c>
      <c r="M28" s="247">
        <f t="shared" si="16"/>
        <v>0</v>
      </c>
      <c r="N28" s="247">
        <f t="shared" si="16"/>
        <v>0</v>
      </c>
      <c r="O28" s="247">
        <f t="shared" si="16"/>
        <v>0</v>
      </c>
      <c r="P28" s="247">
        <f t="shared" si="16"/>
        <v>0</v>
      </c>
      <c r="Q28" s="247">
        <f t="shared" si="16"/>
        <v>0</v>
      </c>
      <c r="R28" s="247">
        <f t="shared" si="16"/>
        <v>0</v>
      </c>
      <c r="S28" s="219">
        <f t="shared" si="1"/>
        <v>16000</v>
      </c>
    </row>
    <row r="29" spans="1:240" s="159" customFormat="1" ht="14.25" thickBot="1" x14ac:dyDescent="0.35">
      <c r="A29" s="224"/>
      <c r="B29" s="246"/>
      <c r="C29" s="213" t="s">
        <v>173</v>
      </c>
      <c r="D29" s="245"/>
      <c r="E29" s="244"/>
      <c r="F29" s="162">
        <f>+F9+F12+F18+F21+F26</f>
        <v>458000</v>
      </c>
      <c r="G29" s="162">
        <f t="shared" ref="G29:R29" si="17">+G9+G12+G18+G21+G26</f>
        <v>833.33333333333337</v>
      </c>
      <c r="H29" s="162">
        <f t="shared" si="17"/>
        <v>150833.33333333334</v>
      </c>
      <c r="I29" s="162">
        <f t="shared" si="17"/>
        <v>29833.333333333336</v>
      </c>
      <c r="J29" s="162">
        <f t="shared" si="17"/>
        <v>240833.33333333334</v>
      </c>
      <c r="K29" s="162">
        <f t="shared" si="17"/>
        <v>29833.333333333336</v>
      </c>
      <c r="L29" s="162">
        <f t="shared" si="17"/>
        <v>833.33333333333337</v>
      </c>
      <c r="M29" s="162">
        <f t="shared" si="17"/>
        <v>833.33333333333337</v>
      </c>
      <c r="N29" s="162">
        <f t="shared" si="17"/>
        <v>833.33333333333337</v>
      </c>
      <c r="O29" s="162">
        <f t="shared" si="17"/>
        <v>833.33333333333337</v>
      </c>
      <c r="P29" s="162">
        <f t="shared" si="17"/>
        <v>833.33333333333337</v>
      </c>
      <c r="Q29" s="162">
        <f t="shared" si="17"/>
        <v>833.33333333333337</v>
      </c>
      <c r="R29" s="162">
        <f t="shared" si="17"/>
        <v>833.33333333333337</v>
      </c>
      <c r="S29" s="162">
        <f>SUM(G29:R29)</f>
        <v>457999.99999999988</v>
      </c>
      <c r="T29" s="243">
        <f>+F29-S29</f>
        <v>0</v>
      </c>
      <c r="U29" s="160"/>
      <c r="V29" s="160"/>
      <c r="W29" s="160"/>
      <c r="X29" s="160"/>
      <c r="Y29" s="160"/>
      <c r="Z29" s="160"/>
      <c r="AA29" s="160"/>
      <c r="AB29" s="160"/>
      <c r="AC29" s="160"/>
      <c r="AD29" s="160"/>
      <c r="AE29" s="160"/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  <c r="BI29" s="160"/>
      <c r="BJ29" s="160"/>
      <c r="BK29" s="160"/>
      <c r="BL29" s="160"/>
      <c r="BM29" s="160"/>
      <c r="BN29" s="160"/>
      <c r="BO29" s="160"/>
      <c r="BP29" s="160"/>
      <c r="BQ29" s="160"/>
      <c r="BR29" s="160"/>
      <c r="BS29" s="160"/>
      <c r="BT29" s="160"/>
      <c r="BU29" s="160"/>
      <c r="BV29" s="160"/>
      <c r="BW29" s="160"/>
      <c r="BX29" s="160"/>
      <c r="BY29" s="160"/>
      <c r="BZ29" s="160"/>
      <c r="CA29" s="160"/>
      <c r="CB29" s="160"/>
      <c r="CC29" s="160"/>
      <c r="CD29" s="160"/>
      <c r="CE29" s="160"/>
      <c r="CF29" s="160"/>
      <c r="CG29" s="160"/>
      <c r="CH29" s="160"/>
      <c r="CI29" s="160"/>
      <c r="CJ29" s="160"/>
      <c r="CK29" s="160"/>
      <c r="CL29" s="160"/>
      <c r="CM29" s="160"/>
      <c r="CN29" s="160"/>
      <c r="CO29" s="160"/>
      <c r="CP29" s="160"/>
      <c r="CQ29" s="160"/>
      <c r="CR29" s="160"/>
      <c r="CS29" s="160"/>
      <c r="CT29" s="160"/>
      <c r="CU29" s="160"/>
      <c r="CV29" s="160"/>
      <c r="CW29" s="160"/>
      <c r="CX29" s="160"/>
      <c r="CY29" s="160"/>
      <c r="CZ29" s="160"/>
      <c r="DA29" s="160"/>
      <c r="DB29" s="160"/>
      <c r="DC29" s="160"/>
      <c r="DD29" s="160"/>
      <c r="DE29" s="160"/>
      <c r="DF29" s="160"/>
      <c r="DG29" s="160"/>
      <c r="DH29" s="160"/>
      <c r="DI29" s="160"/>
      <c r="DJ29" s="160"/>
      <c r="DK29" s="160"/>
      <c r="DL29" s="160"/>
      <c r="DM29" s="160"/>
      <c r="DN29" s="160"/>
      <c r="DO29" s="160"/>
      <c r="DP29" s="160"/>
      <c r="DQ29" s="160"/>
      <c r="DR29" s="160"/>
      <c r="DS29" s="160"/>
      <c r="DT29" s="160"/>
      <c r="DU29" s="160"/>
      <c r="DV29" s="160"/>
      <c r="DW29" s="160"/>
      <c r="DX29" s="160"/>
      <c r="DY29" s="160"/>
      <c r="DZ29" s="160"/>
      <c r="EA29" s="160"/>
      <c r="EB29" s="160"/>
      <c r="EC29" s="160"/>
      <c r="ED29" s="160"/>
      <c r="EE29" s="160"/>
      <c r="EF29" s="160"/>
      <c r="EG29" s="160"/>
      <c r="EH29" s="160"/>
      <c r="EI29" s="160"/>
      <c r="EJ29" s="160"/>
      <c r="EK29" s="160"/>
      <c r="EL29" s="160"/>
      <c r="EM29" s="160"/>
      <c r="EN29" s="160"/>
      <c r="EO29" s="160"/>
      <c r="EP29" s="160"/>
      <c r="EQ29" s="160"/>
      <c r="ER29" s="160"/>
      <c r="ES29" s="160"/>
      <c r="ET29" s="160"/>
      <c r="EU29" s="160"/>
      <c r="EV29" s="160"/>
      <c r="EW29" s="160"/>
      <c r="EX29" s="160"/>
      <c r="EY29" s="160"/>
      <c r="EZ29" s="160"/>
      <c r="FA29" s="160"/>
      <c r="FB29" s="160"/>
      <c r="FC29" s="160"/>
      <c r="FD29" s="160"/>
      <c r="FE29" s="160"/>
      <c r="FF29" s="160"/>
      <c r="FG29" s="160"/>
      <c r="FH29" s="160"/>
      <c r="FI29" s="160"/>
      <c r="FJ29" s="160"/>
      <c r="FK29" s="160"/>
      <c r="FL29" s="160"/>
      <c r="FM29" s="160"/>
      <c r="FN29" s="160"/>
      <c r="FO29" s="160"/>
      <c r="FP29" s="160"/>
      <c r="FQ29" s="160"/>
      <c r="FR29" s="160"/>
      <c r="FS29" s="160"/>
      <c r="FT29" s="160"/>
      <c r="FU29" s="160"/>
      <c r="FV29" s="160"/>
      <c r="FW29" s="160"/>
      <c r="FX29" s="160"/>
      <c r="FY29" s="160"/>
      <c r="FZ29" s="160"/>
      <c r="GA29" s="160"/>
      <c r="GB29" s="160"/>
      <c r="GC29" s="160"/>
      <c r="GD29" s="160"/>
      <c r="GE29" s="160"/>
      <c r="GF29" s="160"/>
      <c r="GG29" s="160"/>
      <c r="GH29" s="160"/>
      <c r="GI29" s="160"/>
      <c r="GJ29" s="160"/>
      <c r="GK29" s="160"/>
      <c r="GL29" s="160"/>
      <c r="GM29" s="160"/>
      <c r="GN29" s="160"/>
      <c r="GO29" s="160"/>
      <c r="GP29" s="160"/>
      <c r="GQ29" s="160"/>
      <c r="GR29" s="160"/>
      <c r="GS29" s="160"/>
      <c r="GT29" s="160"/>
      <c r="GU29" s="160"/>
      <c r="GV29" s="160"/>
      <c r="GW29" s="160"/>
      <c r="GX29" s="160"/>
      <c r="GY29" s="160"/>
      <c r="GZ29" s="160"/>
      <c r="HA29" s="160"/>
      <c r="HB29" s="160"/>
      <c r="HC29" s="160"/>
      <c r="HD29" s="160"/>
      <c r="HE29" s="160"/>
      <c r="HF29" s="160"/>
      <c r="HG29" s="160"/>
      <c r="HH29" s="160"/>
      <c r="HI29" s="160"/>
      <c r="HJ29" s="160"/>
      <c r="HK29" s="160"/>
      <c r="HL29" s="160"/>
      <c r="HM29" s="160"/>
      <c r="HN29" s="160"/>
      <c r="HO29" s="160"/>
      <c r="HP29" s="160"/>
      <c r="HQ29" s="160"/>
      <c r="HR29" s="160"/>
      <c r="HS29" s="160"/>
      <c r="HT29" s="160"/>
      <c r="HU29" s="160"/>
      <c r="HV29" s="160"/>
      <c r="HW29" s="160"/>
      <c r="HX29" s="160"/>
      <c r="HY29" s="160"/>
      <c r="HZ29" s="160"/>
      <c r="IA29" s="160"/>
      <c r="IB29" s="160"/>
      <c r="IC29" s="160"/>
      <c r="ID29" s="160"/>
      <c r="IE29" s="160"/>
      <c r="IF29" s="160"/>
    </row>
    <row r="30" spans="1:240" ht="14.25" thickTop="1" x14ac:dyDescent="0.3">
      <c r="C30" s="155" t="s">
        <v>171</v>
      </c>
    </row>
    <row r="31" spans="1:240" s="234" customFormat="1" x14ac:dyDescent="0.3">
      <c r="A31" s="241"/>
      <c r="B31" s="240"/>
      <c r="C31" s="240"/>
      <c r="D31" s="239"/>
      <c r="E31" s="238"/>
      <c r="F31" s="238">
        <f>+'[2]Costo Formación futuros ciudada'!$J$34-F29</f>
        <v>0</v>
      </c>
      <c r="G31" s="237"/>
      <c r="H31" s="237"/>
      <c r="I31" s="237"/>
      <c r="J31" s="237"/>
      <c r="K31" s="237"/>
      <c r="L31" s="237"/>
      <c r="M31" s="237"/>
      <c r="N31" s="237"/>
      <c r="O31" s="237"/>
      <c r="P31" s="237"/>
      <c r="Q31" s="237"/>
      <c r="R31" s="237"/>
      <c r="S31" s="237"/>
      <c r="T31" s="236"/>
      <c r="U31" s="235"/>
      <c r="V31" s="235"/>
      <c r="W31" s="235"/>
      <c r="X31" s="235"/>
      <c r="Y31" s="235"/>
      <c r="Z31" s="235"/>
      <c r="AA31" s="235"/>
      <c r="AB31" s="235"/>
      <c r="AC31" s="235"/>
      <c r="AD31" s="235"/>
      <c r="AE31" s="235"/>
      <c r="AF31" s="235"/>
      <c r="AG31" s="235"/>
      <c r="AH31" s="235"/>
      <c r="AI31" s="235"/>
      <c r="AJ31" s="235"/>
      <c r="AK31" s="235"/>
      <c r="AL31" s="235"/>
      <c r="AM31" s="235"/>
      <c r="AN31" s="235"/>
      <c r="AO31" s="235"/>
      <c r="AP31" s="235"/>
      <c r="AQ31" s="235"/>
      <c r="AR31" s="235"/>
      <c r="AS31" s="235"/>
      <c r="AT31" s="235"/>
      <c r="AU31" s="235"/>
      <c r="AV31" s="235"/>
      <c r="AW31" s="235"/>
      <c r="AX31" s="235"/>
      <c r="AY31" s="235"/>
      <c r="AZ31" s="235"/>
      <c r="BA31" s="235"/>
      <c r="BB31" s="235"/>
      <c r="BC31" s="235"/>
      <c r="BD31" s="235"/>
      <c r="BE31" s="235"/>
      <c r="BF31" s="235"/>
      <c r="BG31" s="235"/>
      <c r="BH31" s="235"/>
      <c r="BI31" s="235"/>
      <c r="BJ31" s="235"/>
      <c r="BK31" s="235"/>
      <c r="BL31" s="235"/>
      <c r="BM31" s="235"/>
      <c r="BN31" s="235"/>
      <c r="BO31" s="235"/>
      <c r="BP31" s="235"/>
      <c r="BQ31" s="235"/>
      <c r="BR31" s="235"/>
      <c r="BS31" s="235"/>
      <c r="BT31" s="235"/>
      <c r="BU31" s="235"/>
      <c r="BV31" s="235"/>
      <c r="BW31" s="235"/>
      <c r="BX31" s="235"/>
      <c r="BY31" s="235"/>
      <c r="BZ31" s="235"/>
      <c r="CA31" s="235"/>
      <c r="CB31" s="235"/>
      <c r="CC31" s="235"/>
      <c r="CD31" s="235"/>
      <c r="CE31" s="235"/>
      <c r="CF31" s="235"/>
      <c r="CG31" s="235"/>
      <c r="CH31" s="235"/>
      <c r="CI31" s="235"/>
      <c r="CJ31" s="235"/>
      <c r="CK31" s="235"/>
      <c r="CL31" s="235"/>
      <c r="CM31" s="235"/>
      <c r="CN31" s="235"/>
      <c r="CO31" s="235"/>
      <c r="CP31" s="235"/>
      <c r="CQ31" s="235"/>
      <c r="CR31" s="235"/>
      <c r="CS31" s="235"/>
      <c r="CT31" s="235"/>
      <c r="CU31" s="235"/>
      <c r="CV31" s="235"/>
      <c r="CW31" s="235"/>
      <c r="CX31" s="235"/>
      <c r="CY31" s="235"/>
      <c r="CZ31" s="235"/>
      <c r="DA31" s="235"/>
      <c r="DB31" s="235"/>
      <c r="DC31" s="235"/>
      <c r="DD31" s="235"/>
      <c r="DE31" s="235"/>
      <c r="DF31" s="235"/>
      <c r="DG31" s="235"/>
      <c r="DH31" s="235"/>
      <c r="DI31" s="235"/>
      <c r="DJ31" s="235"/>
      <c r="DK31" s="235"/>
      <c r="DL31" s="235"/>
      <c r="DM31" s="235"/>
      <c r="DN31" s="235"/>
      <c r="DO31" s="235"/>
      <c r="DP31" s="235"/>
      <c r="DQ31" s="235"/>
      <c r="DR31" s="235"/>
      <c r="DS31" s="235"/>
      <c r="DT31" s="235"/>
      <c r="DU31" s="235"/>
      <c r="DV31" s="235"/>
      <c r="DW31" s="235"/>
      <c r="DX31" s="235"/>
      <c r="DY31" s="235"/>
      <c r="DZ31" s="235"/>
      <c r="EA31" s="235"/>
      <c r="EB31" s="235"/>
      <c r="EC31" s="235"/>
      <c r="ED31" s="235"/>
      <c r="EE31" s="235"/>
      <c r="EF31" s="235"/>
      <c r="EG31" s="235"/>
      <c r="EH31" s="235"/>
      <c r="EI31" s="235"/>
      <c r="EJ31" s="235"/>
      <c r="EK31" s="235"/>
      <c r="EL31" s="235"/>
      <c r="EM31" s="235"/>
      <c r="EN31" s="235"/>
      <c r="EO31" s="235"/>
      <c r="EP31" s="235"/>
      <c r="EQ31" s="235"/>
      <c r="ER31" s="235"/>
      <c r="ES31" s="235"/>
      <c r="ET31" s="235"/>
      <c r="EU31" s="235"/>
      <c r="EV31" s="235"/>
      <c r="EW31" s="235"/>
      <c r="EX31" s="235"/>
      <c r="EY31" s="235"/>
      <c r="EZ31" s="235"/>
      <c r="FA31" s="235"/>
      <c r="FB31" s="235"/>
      <c r="FC31" s="235"/>
      <c r="FD31" s="235"/>
      <c r="FE31" s="235"/>
      <c r="FF31" s="235"/>
      <c r="FG31" s="235"/>
      <c r="FH31" s="235"/>
      <c r="FI31" s="235"/>
      <c r="FJ31" s="235"/>
      <c r="FK31" s="235"/>
      <c r="FL31" s="235"/>
      <c r="FM31" s="235"/>
      <c r="FN31" s="235"/>
      <c r="FO31" s="235"/>
      <c r="FP31" s="235"/>
      <c r="FQ31" s="235"/>
      <c r="FR31" s="235"/>
      <c r="FS31" s="235"/>
      <c r="FT31" s="235"/>
      <c r="FU31" s="235"/>
      <c r="FV31" s="235"/>
      <c r="FW31" s="235"/>
      <c r="FX31" s="235"/>
      <c r="FY31" s="235"/>
      <c r="FZ31" s="235"/>
      <c r="GA31" s="235"/>
      <c r="GB31" s="235"/>
      <c r="GC31" s="235"/>
      <c r="GD31" s="235"/>
      <c r="GE31" s="235"/>
      <c r="GF31" s="235"/>
      <c r="GG31" s="235"/>
      <c r="GH31" s="235"/>
      <c r="GI31" s="235"/>
      <c r="GJ31" s="235"/>
      <c r="GK31" s="235"/>
      <c r="GL31" s="235"/>
      <c r="GM31" s="235"/>
      <c r="GN31" s="235"/>
      <c r="GO31" s="235"/>
      <c r="GP31" s="235"/>
      <c r="GQ31" s="235"/>
      <c r="GR31" s="235"/>
      <c r="GS31" s="235"/>
      <c r="GT31" s="235"/>
      <c r="GU31" s="235"/>
      <c r="GV31" s="235"/>
      <c r="GW31" s="235"/>
      <c r="GX31" s="235"/>
      <c r="GY31" s="235"/>
      <c r="GZ31" s="235"/>
      <c r="HA31" s="235"/>
      <c r="HB31" s="235"/>
      <c r="HC31" s="235"/>
      <c r="HD31" s="235"/>
      <c r="HE31" s="235"/>
      <c r="HF31" s="235"/>
      <c r="HG31" s="235"/>
      <c r="HH31" s="235"/>
      <c r="HI31" s="235"/>
      <c r="HJ31" s="235"/>
      <c r="HK31" s="235"/>
      <c r="HL31" s="235"/>
      <c r="HM31" s="235"/>
      <c r="HN31" s="235"/>
      <c r="HO31" s="235"/>
      <c r="HP31" s="235"/>
      <c r="HQ31" s="235"/>
      <c r="HR31" s="235"/>
      <c r="HS31" s="235"/>
      <c r="HT31" s="235"/>
      <c r="HU31" s="235"/>
      <c r="HV31" s="235"/>
      <c r="HW31" s="235"/>
      <c r="HX31" s="235"/>
      <c r="HY31" s="235"/>
      <c r="HZ31" s="235"/>
      <c r="IA31" s="235"/>
      <c r="IB31" s="235"/>
      <c r="IC31" s="235"/>
      <c r="ID31" s="235"/>
      <c r="IE31" s="235"/>
      <c r="IF31" s="235"/>
    </row>
    <row r="32" spans="1:240" s="234" customFormat="1" x14ac:dyDescent="0.3">
      <c r="A32" s="241"/>
      <c r="B32" s="240"/>
      <c r="C32" s="240"/>
      <c r="D32" s="239"/>
      <c r="E32" s="238"/>
      <c r="F32" s="238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6"/>
      <c r="U32" s="235"/>
      <c r="V32" s="235"/>
      <c r="W32" s="235"/>
      <c r="X32" s="235"/>
      <c r="Y32" s="235"/>
      <c r="Z32" s="235"/>
      <c r="AA32" s="235"/>
      <c r="AB32" s="235"/>
      <c r="AC32" s="235"/>
      <c r="AD32" s="235"/>
      <c r="AE32" s="235"/>
      <c r="AF32" s="235"/>
      <c r="AG32" s="235"/>
      <c r="AH32" s="235"/>
      <c r="AI32" s="235"/>
      <c r="AJ32" s="235"/>
      <c r="AK32" s="235"/>
      <c r="AL32" s="235"/>
      <c r="AM32" s="235"/>
      <c r="AN32" s="235"/>
      <c r="AO32" s="235"/>
      <c r="AP32" s="235"/>
      <c r="AQ32" s="235"/>
      <c r="AR32" s="235"/>
      <c r="AS32" s="235"/>
      <c r="AT32" s="235"/>
      <c r="AU32" s="235"/>
      <c r="AV32" s="235"/>
      <c r="AW32" s="235"/>
      <c r="AX32" s="235"/>
      <c r="AY32" s="235"/>
      <c r="AZ32" s="235"/>
      <c r="BA32" s="235"/>
      <c r="BB32" s="235"/>
      <c r="BC32" s="235"/>
      <c r="BD32" s="235"/>
      <c r="BE32" s="235"/>
      <c r="BF32" s="235"/>
      <c r="BG32" s="235"/>
      <c r="BH32" s="235"/>
      <c r="BI32" s="235"/>
      <c r="BJ32" s="235"/>
      <c r="BK32" s="235"/>
      <c r="BL32" s="235"/>
      <c r="BM32" s="235"/>
      <c r="BN32" s="235"/>
      <c r="BO32" s="235"/>
      <c r="BP32" s="235"/>
      <c r="BQ32" s="235"/>
      <c r="BR32" s="235"/>
      <c r="BS32" s="235"/>
      <c r="BT32" s="235"/>
      <c r="BU32" s="235"/>
      <c r="BV32" s="235"/>
      <c r="BW32" s="235"/>
      <c r="BX32" s="235"/>
      <c r="BY32" s="235"/>
      <c r="BZ32" s="235"/>
      <c r="CA32" s="235"/>
      <c r="CB32" s="235"/>
      <c r="CC32" s="235"/>
      <c r="CD32" s="235"/>
      <c r="CE32" s="235"/>
      <c r="CF32" s="235"/>
      <c r="CG32" s="235"/>
      <c r="CH32" s="235"/>
      <c r="CI32" s="235"/>
      <c r="CJ32" s="235"/>
      <c r="CK32" s="235"/>
      <c r="CL32" s="235"/>
      <c r="CM32" s="235"/>
      <c r="CN32" s="235"/>
      <c r="CO32" s="235"/>
      <c r="CP32" s="235"/>
      <c r="CQ32" s="235"/>
      <c r="CR32" s="235"/>
      <c r="CS32" s="235"/>
      <c r="CT32" s="235"/>
      <c r="CU32" s="235"/>
      <c r="CV32" s="235"/>
      <c r="CW32" s="235"/>
      <c r="CX32" s="235"/>
      <c r="CY32" s="235"/>
      <c r="CZ32" s="235"/>
      <c r="DA32" s="235"/>
      <c r="DB32" s="235"/>
      <c r="DC32" s="235"/>
      <c r="DD32" s="235"/>
      <c r="DE32" s="235"/>
      <c r="DF32" s="235"/>
      <c r="DG32" s="235"/>
      <c r="DH32" s="235"/>
      <c r="DI32" s="235"/>
      <c r="DJ32" s="235"/>
      <c r="DK32" s="235"/>
      <c r="DL32" s="235"/>
      <c r="DM32" s="235"/>
      <c r="DN32" s="235"/>
      <c r="DO32" s="235"/>
      <c r="DP32" s="235"/>
      <c r="DQ32" s="235"/>
      <c r="DR32" s="235"/>
      <c r="DS32" s="235"/>
      <c r="DT32" s="235"/>
      <c r="DU32" s="235"/>
      <c r="DV32" s="235"/>
      <c r="DW32" s="235"/>
      <c r="DX32" s="235"/>
      <c r="DY32" s="235"/>
      <c r="DZ32" s="235"/>
      <c r="EA32" s="235"/>
      <c r="EB32" s="235"/>
      <c r="EC32" s="235"/>
      <c r="ED32" s="235"/>
      <c r="EE32" s="235"/>
      <c r="EF32" s="235"/>
      <c r="EG32" s="235"/>
      <c r="EH32" s="235"/>
      <c r="EI32" s="235"/>
      <c r="EJ32" s="235"/>
      <c r="EK32" s="235"/>
      <c r="EL32" s="235"/>
      <c r="EM32" s="235"/>
      <c r="EN32" s="235"/>
      <c r="EO32" s="235"/>
      <c r="EP32" s="235"/>
      <c r="EQ32" s="235"/>
      <c r="ER32" s="235"/>
      <c r="ES32" s="235"/>
      <c r="ET32" s="235"/>
      <c r="EU32" s="235"/>
      <c r="EV32" s="235"/>
      <c r="EW32" s="235"/>
      <c r="EX32" s="235"/>
      <c r="EY32" s="235"/>
      <c r="EZ32" s="235"/>
      <c r="FA32" s="235"/>
      <c r="FB32" s="235"/>
      <c r="FC32" s="235"/>
      <c r="FD32" s="235"/>
      <c r="FE32" s="235"/>
      <c r="FF32" s="235"/>
      <c r="FG32" s="235"/>
      <c r="FH32" s="235"/>
      <c r="FI32" s="235"/>
      <c r="FJ32" s="235"/>
      <c r="FK32" s="235"/>
      <c r="FL32" s="235"/>
      <c r="FM32" s="235"/>
      <c r="FN32" s="235"/>
      <c r="FO32" s="235"/>
      <c r="FP32" s="235"/>
      <c r="FQ32" s="235"/>
      <c r="FR32" s="235"/>
      <c r="FS32" s="235"/>
      <c r="FT32" s="235"/>
      <c r="FU32" s="235"/>
      <c r="FV32" s="235"/>
      <c r="FW32" s="235"/>
      <c r="FX32" s="235"/>
      <c r="FY32" s="235"/>
      <c r="FZ32" s="235"/>
      <c r="GA32" s="235"/>
      <c r="GB32" s="235"/>
      <c r="GC32" s="235"/>
      <c r="GD32" s="235"/>
      <c r="GE32" s="235"/>
      <c r="GF32" s="235"/>
      <c r="GG32" s="235"/>
      <c r="GH32" s="235"/>
      <c r="GI32" s="235"/>
      <c r="GJ32" s="235"/>
      <c r="GK32" s="235"/>
      <c r="GL32" s="235"/>
      <c r="GM32" s="235"/>
      <c r="GN32" s="235"/>
      <c r="GO32" s="235"/>
      <c r="GP32" s="235"/>
      <c r="GQ32" s="235"/>
      <c r="GR32" s="235"/>
      <c r="GS32" s="235"/>
      <c r="GT32" s="235"/>
      <c r="GU32" s="235"/>
      <c r="GV32" s="235"/>
      <c r="GW32" s="235"/>
      <c r="GX32" s="235"/>
      <c r="GY32" s="235"/>
      <c r="GZ32" s="235"/>
      <c r="HA32" s="235"/>
      <c r="HB32" s="235"/>
      <c r="HC32" s="235"/>
      <c r="HD32" s="235"/>
      <c r="HE32" s="235"/>
      <c r="HF32" s="235"/>
      <c r="HG32" s="235"/>
      <c r="HH32" s="235"/>
      <c r="HI32" s="235"/>
      <c r="HJ32" s="235"/>
      <c r="HK32" s="235"/>
      <c r="HL32" s="235"/>
      <c r="HM32" s="235"/>
      <c r="HN32" s="235"/>
      <c r="HO32" s="235"/>
      <c r="HP32" s="235"/>
      <c r="HQ32" s="235"/>
      <c r="HR32" s="235"/>
      <c r="HS32" s="235"/>
      <c r="HT32" s="235"/>
      <c r="HU32" s="235"/>
      <c r="HV32" s="235"/>
      <c r="HW32" s="235"/>
      <c r="HX32" s="235"/>
      <c r="HY32" s="235"/>
      <c r="HZ32" s="235"/>
      <c r="IA32" s="235"/>
      <c r="IB32" s="235"/>
      <c r="IC32" s="235"/>
      <c r="ID32" s="235"/>
      <c r="IE32" s="235"/>
      <c r="IF32" s="235"/>
    </row>
    <row r="33" spans="1:240" s="234" customFormat="1" x14ac:dyDescent="0.3">
      <c r="A33" s="241"/>
      <c r="B33" s="240"/>
      <c r="C33" s="240"/>
      <c r="D33" s="239"/>
      <c r="E33" s="238"/>
      <c r="F33" s="238"/>
      <c r="G33" s="237"/>
      <c r="H33" s="237"/>
      <c r="I33" s="237"/>
      <c r="J33" s="237"/>
      <c r="K33" s="237"/>
      <c r="L33" s="237"/>
      <c r="M33" s="237"/>
      <c r="N33" s="237"/>
      <c r="O33" s="237"/>
      <c r="P33" s="237"/>
      <c r="Q33" s="237"/>
      <c r="R33" s="237"/>
      <c r="S33" s="237"/>
      <c r="T33" s="236"/>
      <c r="U33" s="235"/>
      <c r="V33" s="235"/>
      <c r="W33" s="235"/>
      <c r="X33" s="235"/>
      <c r="Y33" s="235"/>
      <c r="Z33" s="235"/>
      <c r="AA33" s="235"/>
      <c r="AB33" s="235"/>
      <c r="AC33" s="235"/>
      <c r="AD33" s="235"/>
      <c r="AE33" s="235"/>
      <c r="AF33" s="235"/>
      <c r="AG33" s="235"/>
      <c r="AH33" s="235"/>
      <c r="AI33" s="235"/>
      <c r="AJ33" s="235"/>
      <c r="AK33" s="235"/>
      <c r="AL33" s="235"/>
      <c r="AM33" s="235"/>
      <c r="AN33" s="235"/>
      <c r="AO33" s="235"/>
      <c r="AP33" s="235"/>
      <c r="AQ33" s="235"/>
      <c r="AR33" s="235"/>
      <c r="AS33" s="235"/>
      <c r="AT33" s="235"/>
      <c r="AU33" s="235"/>
      <c r="AV33" s="235"/>
      <c r="AW33" s="235"/>
      <c r="AX33" s="235"/>
      <c r="AY33" s="235"/>
      <c r="AZ33" s="235"/>
      <c r="BA33" s="235"/>
      <c r="BB33" s="235"/>
      <c r="BC33" s="235"/>
      <c r="BD33" s="235"/>
      <c r="BE33" s="235"/>
      <c r="BF33" s="235"/>
      <c r="BG33" s="235"/>
      <c r="BH33" s="235"/>
      <c r="BI33" s="235"/>
      <c r="BJ33" s="235"/>
      <c r="BK33" s="235"/>
      <c r="BL33" s="235"/>
      <c r="BM33" s="235"/>
      <c r="BN33" s="235"/>
      <c r="BO33" s="235"/>
      <c r="BP33" s="235"/>
      <c r="BQ33" s="235"/>
      <c r="BR33" s="235"/>
      <c r="BS33" s="235"/>
      <c r="BT33" s="235"/>
      <c r="BU33" s="235"/>
      <c r="BV33" s="235"/>
      <c r="BW33" s="235"/>
      <c r="BX33" s="235"/>
      <c r="BY33" s="235"/>
      <c r="BZ33" s="235"/>
      <c r="CA33" s="235"/>
      <c r="CB33" s="235"/>
      <c r="CC33" s="235"/>
      <c r="CD33" s="235"/>
      <c r="CE33" s="235"/>
      <c r="CF33" s="235"/>
      <c r="CG33" s="235"/>
      <c r="CH33" s="235"/>
      <c r="CI33" s="235"/>
      <c r="CJ33" s="235"/>
      <c r="CK33" s="235"/>
      <c r="CL33" s="235"/>
      <c r="CM33" s="235"/>
      <c r="CN33" s="235"/>
      <c r="CO33" s="235"/>
      <c r="CP33" s="235"/>
      <c r="CQ33" s="235"/>
      <c r="CR33" s="235"/>
      <c r="CS33" s="235"/>
      <c r="CT33" s="235"/>
      <c r="CU33" s="235"/>
      <c r="CV33" s="235"/>
      <c r="CW33" s="235"/>
      <c r="CX33" s="235"/>
      <c r="CY33" s="235"/>
      <c r="CZ33" s="235"/>
      <c r="DA33" s="235"/>
      <c r="DB33" s="235"/>
      <c r="DC33" s="235"/>
      <c r="DD33" s="235"/>
      <c r="DE33" s="235"/>
      <c r="DF33" s="235"/>
      <c r="DG33" s="235"/>
      <c r="DH33" s="235"/>
      <c r="DI33" s="235"/>
      <c r="DJ33" s="235"/>
      <c r="DK33" s="235"/>
      <c r="DL33" s="235"/>
      <c r="DM33" s="235"/>
      <c r="DN33" s="235"/>
      <c r="DO33" s="235"/>
      <c r="DP33" s="235"/>
      <c r="DQ33" s="235"/>
      <c r="DR33" s="235"/>
      <c r="DS33" s="235"/>
      <c r="DT33" s="235"/>
      <c r="DU33" s="235"/>
      <c r="DV33" s="235"/>
      <c r="DW33" s="235"/>
      <c r="DX33" s="235"/>
      <c r="DY33" s="235"/>
      <c r="DZ33" s="235"/>
      <c r="EA33" s="235"/>
      <c r="EB33" s="235"/>
      <c r="EC33" s="235"/>
      <c r="ED33" s="235"/>
      <c r="EE33" s="235"/>
      <c r="EF33" s="235"/>
      <c r="EG33" s="235"/>
      <c r="EH33" s="235"/>
      <c r="EI33" s="235"/>
      <c r="EJ33" s="235"/>
      <c r="EK33" s="235"/>
      <c r="EL33" s="235"/>
      <c r="EM33" s="235"/>
      <c r="EN33" s="235"/>
      <c r="EO33" s="235"/>
      <c r="EP33" s="235"/>
      <c r="EQ33" s="235"/>
      <c r="ER33" s="235"/>
      <c r="ES33" s="235"/>
      <c r="ET33" s="235"/>
      <c r="EU33" s="235"/>
      <c r="EV33" s="235"/>
      <c r="EW33" s="235"/>
      <c r="EX33" s="235"/>
      <c r="EY33" s="235"/>
      <c r="EZ33" s="235"/>
      <c r="FA33" s="235"/>
      <c r="FB33" s="235"/>
      <c r="FC33" s="235"/>
      <c r="FD33" s="235"/>
      <c r="FE33" s="235"/>
      <c r="FF33" s="235"/>
      <c r="FG33" s="235"/>
      <c r="FH33" s="235"/>
      <c r="FI33" s="235"/>
      <c r="FJ33" s="235"/>
      <c r="FK33" s="235"/>
      <c r="FL33" s="235"/>
      <c r="FM33" s="235"/>
      <c r="FN33" s="235"/>
      <c r="FO33" s="235"/>
      <c r="FP33" s="235"/>
      <c r="FQ33" s="235"/>
      <c r="FR33" s="235"/>
      <c r="FS33" s="235"/>
      <c r="FT33" s="235"/>
      <c r="FU33" s="235"/>
      <c r="FV33" s="235"/>
      <c r="FW33" s="235"/>
      <c r="FX33" s="235"/>
      <c r="FY33" s="235"/>
      <c r="FZ33" s="235"/>
      <c r="GA33" s="235"/>
      <c r="GB33" s="235"/>
      <c r="GC33" s="235"/>
      <c r="GD33" s="235"/>
      <c r="GE33" s="235"/>
      <c r="GF33" s="235"/>
      <c r="GG33" s="235"/>
      <c r="GH33" s="235"/>
      <c r="GI33" s="235"/>
      <c r="GJ33" s="235"/>
      <c r="GK33" s="235"/>
      <c r="GL33" s="235"/>
      <c r="GM33" s="235"/>
      <c r="GN33" s="235"/>
      <c r="GO33" s="235"/>
      <c r="GP33" s="235"/>
      <c r="GQ33" s="235"/>
      <c r="GR33" s="235"/>
      <c r="GS33" s="235"/>
      <c r="GT33" s="235"/>
      <c r="GU33" s="235"/>
      <c r="GV33" s="235"/>
      <c r="GW33" s="235"/>
      <c r="GX33" s="235"/>
      <c r="GY33" s="235"/>
      <c r="GZ33" s="235"/>
      <c r="HA33" s="235"/>
      <c r="HB33" s="235"/>
      <c r="HC33" s="235"/>
      <c r="HD33" s="235"/>
      <c r="HE33" s="235"/>
      <c r="HF33" s="235"/>
      <c r="HG33" s="235"/>
      <c r="HH33" s="235"/>
      <c r="HI33" s="235"/>
      <c r="HJ33" s="235"/>
      <c r="HK33" s="235"/>
      <c r="HL33" s="235"/>
      <c r="HM33" s="235"/>
      <c r="HN33" s="235"/>
      <c r="HO33" s="235"/>
      <c r="HP33" s="235"/>
      <c r="HQ33" s="235"/>
      <c r="HR33" s="235"/>
      <c r="HS33" s="235"/>
      <c r="HT33" s="235"/>
      <c r="HU33" s="235"/>
      <c r="HV33" s="235"/>
      <c r="HW33" s="235"/>
      <c r="HX33" s="235"/>
      <c r="HY33" s="235"/>
      <c r="HZ33" s="235"/>
      <c r="IA33" s="235"/>
      <c r="IB33" s="235"/>
      <c r="IC33" s="235"/>
      <c r="ID33" s="235"/>
      <c r="IE33" s="235"/>
      <c r="IF33" s="235"/>
    </row>
    <row r="34" spans="1:240" s="234" customFormat="1" x14ac:dyDescent="0.3">
      <c r="A34" s="241"/>
      <c r="B34" s="240"/>
      <c r="C34" s="240"/>
      <c r="D34" s="239"/>
      <c r="E34" s="238"/>
      <c r="F34" s="238"/>
      <c r="G34" s="237"/>
      <c r="H34" s="237"/>
      <c r="I34" s="237"/>
      <c r="J34" s="237"/>
      <c r="K34" s="237"/>
      <c r="L34" s="237"/>
      <c r="M34" s="237"/>
      <c r="N34" s="237"/>
      <c r="O34" s="237"/>
      <c r="P34" s="237"/>
      <c r="Q34" s="237"/>
      <c r="R34" s="237"/>
      <c r="S34" s="237"/>
      <c r="T34" s="236"/>
      <c r="U34" s="235"/>
      <c r="V34" s="235"/>
      <c r="W34" s="235"/>
      <c r="X34" s="235"/>
      <c r="Y34" s="235"/>
      <c r="Z34" s="235"/>
      <c r="AA34" s="235"/>
      <c r="AB34" s="235"/>
      <c r="AC34" s="235"/>
      <c r="AD34" s="235"/>
      <c r="AE34" s="235"/>
      <c r="AF34" s="235"/>
      <c r="AG34" s="235"/>
      <c r="AH34" s="235"/>
      <c r="AI34" s="235"/>
      <c r="AJ34" s="235"/>
      <c r="AK34" s="235"/>
      <c r="AL34" s="235"/>
      <c r="AM34" s="235"/>
      <c r="AN34" s="235"/>
      <c r="AO34" s="235"/>
      <c r="AP34" s="235"/>
      <c r="AQ34" s="235"/>
      <c r="AR34" s="235"/>
      <c r="AS34" s="235"/>
      <c r="AT34" s="235"/>
      <c r="AU34" s="235"/>
      <c r="AV34" s="235"/>
      <c r="AW34" s="235"/>
      <c r="AX34" s="235"/>
      <c r="AY34" s="235"/>
      <c r="AZ34" s="235"/>
      <c r="BA34" s="235"/>
      <c r="BB34" s="235"/>
      <c r="BC34" s="235"/>
      <c r="BD34" s="235"/>
      <c r="BE34" s="235"/>
      <c r="BF34" s="235"/>
      <c r="BG34" s="235"/>
      <c r="BH34" s="235"/>
      <c r="BI34" s="235"/>
      <c r="BJ34" s="235"/>
      <c r="BK34" s="235"/>
      <c r="BL34" s="235"/>
      <c r="BM34" s="235"/>
      <c r="BN34" s="235"/>
      <c r="BO34" s="235"/>
      <c r="BP34" s="235"/>
      <c r="BQ34" s="235"/>
      <c r="BR34" s="235"/>
      <c r="BS34" s="235"/>
      <c r="BT34" s="235"/>
      <c r="BU34" s="235"/>
      <c r="BV34" s="235"/>
      <c r="BW34" s="235"/>
      <c r="BX34" s="235"/>
      <c r="BY34" s="235"/>
      <c r="BZ34" s="235"/>
      <c r="CA34" s="235"/>
      <c r="CB34" s="235"/>
      <c r="CC34" s="235"/>
      <c r="CD34" s="235"/>
      <c r="CE34" s="235"/>
      <c r="CF34" s="235"/>
      <c r="CG34" s="235"/>
      <c r="CH34" s="235"/>
      <c r="CI34" s="235"/>
      <c r="CJ34" s="235"/>
      <c r="CK34" s="235"/>
      <c r="CL34" s="235"/>
      <c r="CM34" s="235"/>
      <c r="CN34" s="235"/>
      <c r="CO34" s="235"/>
      <c r="CP34" s="235"/>
      <c r="CQ34" s="235"/>
      <c r="CR34" s="235"/>
      <c r="CS34" s="235"/>
      <c r="CT34" s="235"/>
      <c r="CU34" s="235"/>
      <c r="CV34" s="235"/>
      <c r="CW34" s="235"/>
      <c r="CX34" s="235"/>
      <c r="CY34" s="235"/>
      <c r="CZ34" s="235"/>
      <c r="DA34" s="235"/>
      <c r="DB34" s="235"/>
      <c r="DC34" s="235"/>
      <c r="DD34" s="235"/>
      <c r="DE34" s="235"/>
      <c r="DF34" s="235"/>
      <c r="DG34" s="235"/>
      <c r="DH34" s="235"/>
      <c r="DI34" s="235"/>
      <c r="DJ34" s="235"/>
      <c r="DK34" s="235"/>
      <c r="DL34" s="235"/>
      <c r="DM34" s="235"/>
      <c r="DN34" s="235"/>
      <c r="DO34" s="235"/>
      <c r="DP34" s="235"/>
      <c r="DQ34" s="235"/>
      <c r="DR34" s="235"/>
      <c r="DS34" s="235"/>
      <c r="DT34" s="235"/>
      <c r="DU34" s="235"/>
      <c r="DV34" s="235"/>
      <c r="DW34" s="235"/>
      <c r="DX34" s="235"/>
      <c r="DY34" s="235"/>
      <c r="DZ34" s="235"/>
      <c r="EA34" s="235"/>
      <c r="EB34" s="235"/>
      <c r="EC34" s="235"/>
      <c r="ED34" s="235"/>
      <c r="EE34" s="235"/>
      <c r="EF34" s="235"/>
      <c r="EG34" s="235"/>
      <c r="EH34" s="235"/>
      <c r="EI34" s="235"/>
      <c r="EJ34" s="235"/>
      <c r="EK34" s="235"/>
      <c r="EL34" s="235"/>
      <c r="EM34" s="235"/>
      <c r="EN34" s="235"/>
      <c r="EO34" s="235"/>
      <c r="EP34" s="235"/>
      <c r="EQ34" s="235"/>
      <c r="ER34" s="235"/>
      <c r="ES34" s="235"/>
      <c r="ET34" s="235"/>
      <c r="EU34" s="235"/>
      <c r="EV34" s="235"/>
      <c r="EW34" s="235"/>
      <c r="EX34" s="235"/>
      <c r="EY34" s="235"/>
      <c r="EZ34" s="235"/>
      <c r="FA34" s="235"/>
      <c r="FB34" s="235"/>
      <c r="FC34" s="235"/>
      <c r="FD34" s="235"/>
      <c r="FE34" s="235"/>
      <c r="FF34" s="235"/>
      <c r="FG34" s="235"/>
      <c r="FH34" s="235"/>
      <c r="FI34" s="235"/>
      <c r="FJ34" s="235"/>
      <c r="FK34" s="235"/>
      <c r="FL34" s="235"/>
      <c r="FM34" s="235"/>
      <c r="FN34" s="235"/>
      <c r="FO34" s="235"/>
      <c r="FP34" s="235"/>
      <c r="FQ34" s="235"/>
      <c r="FR34" s="235"/>
      <c r="FS34" s="235"/>
      <c r="FT34" s="235"/>
      <c r="FU34" s="235"/>
      <c r="FV34" s="235"/>
      <c r="FW34" s="235"/>
      <c r="FX34" s="235"/>
      <c r="FY34" s="235"/>
      <c r="FZ34" s="235"/>
      <c r="GA34" s="235"/>
      <c r="GB34" s="235"/>
      <c r="GC34" s="235"/>
      <c r="GD34" s="235"/>
      <c r="GE34" s="235"/>
      <c r="GF34" s="235"/>
      <c r="GG34" s="235"/>
      <c r="GH34" s="235"/>
      <c r="GI34" s="235"/>
      <c r="GJ34" s="235"/>
      <c r="GK34" s="235"/>
      <c r="GL34" s="235"/>
      <c r="GM34" s="235"/>
      <c r="GN34" s="235"/>
      <c r="GO34" s="235"/>
      <c r="GP34" s="235"/>
      <c r="GQ34" s="235"/>
      <c r="GR34" s="235"/>
      <c r="GS34" s="235"/>
      <c r="GT34" s="235"/>
      <c r="GU34" s="235"/>
      <c r="GV34" s="235"/>
      <c r="GW34" s="235"/>
      <c r="GX34" s="235"/>
      <c r="GY34" s="235"/>
      <c r="GZ34" s="235"/>
      <c r="HA34" s="235"/>
      <c r="HB34" s="235"/>
      <c r="HC34" s="235"/>
      <c r="HD34" s="235"/>
      <c r="HE34" s="235"/>
      <c r="HF34" s="235"/>
      <c r="HG34" s="235"/>
      <c r="HH34" s="235"/>
      <c r="HI34" s="235"/>
      <c r="HJ34" s="235"/>
      <c r="HK34" s="235"/>
      <c r="HL34" s="235"/>
      <c r="HM34" s="235"/>
      <c r="HN34" s="235"/>
      <c r="HO34" s="235"/>
      <c r="HP34" s="235"/>
      <c r="HQ34" s="235"/>
      <c r="HR34" s="235"/>
      <c r="HS34" s="235"/>
      <c r="HT34" s="235"/>
      <c r="HU34" s="235"/>
      <c r="HV34" s="235"/>
      <c r="HW34" s="235"/>
      <c r="HX34" s="235"/>
      <c r="HY34" s="235"/>
      <c r="HZ34" s="235"/>
      <c r="IA34" s="235"/>
      <c r="IB34" s="235"/>
      <c r="IC34" s="235"/>
      <c r="ID34" s="235"/>
      <c r="IE34" s="235"/>
      <c r="IF34" s="235"/>
    </row>
    <row r="35" spans="1:240" s="234" customFormat="1" x14ac:dyDescent="0.3">
      <c r="A35" s="241"/>
      <c r="B35" s="240"/>
      <c r="C35" s="240"/>
      <c r="D35" s="239"/>
      <c r="E35" s="238"/>
      <c r="F35" s="238"/>
      <c r="G35" s="237"/>
      <c r="H35" s="237"/>
      <c r="I35" s="237"/>
      <c r="J35" s="237"/>
      <c r="K35" s="237"/>
      <c r="L35" s="237"/>
      <c r="M35" s="237"/>
      <c r="N35" s="237"/>
      <c r="O35" s="237"/>
      <c r="P35" s="237"/>
      <c r="Q35" s="237"/>
      <c r="R35" s="237"/>
      <c r="S35" s="237"/>
      <c r="T35" s="236"/>
      <c r="U35" s="235"/>
      <c r="V35" s="235"/>
      <c r="W35" s="235"/>
      <c r="X35" s="235"/>
      <c r="Y35" s="235"/>
      <c r="Z35" s="235"/>
      <c r="AA35" s="235"/>
      <c r="AB35" s="235"/>
      <c r="AC35" s="235"/>
      <c r="AD35" s="235"/>
      <c r="AE35" s="235"/>
      <c r="AF35" s="235"/>
      <c r="AG35" s="235"/>
      <c r="AH35" s="235"/>
      <c r="AI35" s="235"/>
      <c r="AJ35" s="235"/>
      <c r="AK35" s="235"/>
      <c r="AL35" s="235"/>
      <c r="AM35" s="235"/>
      <c r="AN35" s="235"/>
      <c r="AO35" s="235"/>
      <c r="AP35" s="235"/>
      <c r="AQ35" s="235"/>
      <c r="AR35" s="235"/>
      <c r="AS35" s="235"/>
      <c r="AT35" s="235"/>
      <c r="AU35" s="235"/>
      <c r="AV35" s="235"/>
      <c r="AW35" s="235"/>
      <c r="AX35" s="235"/>
      <c r="AY35" s="235"/>
      <c r="AZ35" s="235"/>
      <c r="BA35" s="235"/>
      <c r="BB35" s="235"/>
      <c r="BC35" s="235"/>
      <c r="BD35" s="235"/>
      <c r="BE35" s="235"/>
      <c r="BF35" s="235"/>
      <c r="BG35" s="235"/>
      <c r="BH35" s="235"/>
      <c r="BI35" s="235"/>
      <c r="BJ35" s="235"/>
      <c r="BK35" s="235"/>
      <c r="BL35" s="235"/>
      <c r="BM35" s="235"/>
      <c r="BN35" s="235"/>
      <c r="BO35" s="235"/>
      <c r="BP35" s="235"/>
      <c r="BQ35" s="235"/>
      <c r="BR35" s="235"/>
      <c r="BS35" s="235"/>
      <c r="BT35" s="235"/>
      <c r="BU35" s="235"/>
      <c r="BV35" s="235"/>
      <c r="BW35" s="235"/>
      <c r="BX35" s="235"/>
      <c r="BY35" s="235"/>
      <c r="BZ35" s="235"/>
      <c r="CA35" s="235"/>
      <c r="CB35" s="235"/>
      <c r="CC35" s="235"/>
      <c r="CD35" s="235"/>
      <c r="CE35" s="235"/>
      <c r="CF35" s="235"/>
      <c r="CG35" s="235"/>
      <c r="CH35" s="235"/>
      <c r="CI35" s="235"/>
      <c r="CJ35" s="235"/>
      <c r="CK35" s="235"/>
      <c r="CL35" s="235"/>
      <c r="CM35" s="235"/>
      <c r="CN35" s="235"/>
      <c r="CO35" s="235"/>
      <c r="CP35" s="235"/>
      <c r="CQ35" s="235"/>
      <c r="CR35" s="235"/>
      <c r="CS35" s="235"/>
      <c r="CT35" s="235"/>
      <c r="CU35" s="235"/>
      <c r="CV35" s="235"/>
      <c r="CW35" s="235"/>
      <c r="CX35" s="235"/>
      <c r="CY35" s="235"/>
      <c r="CZ35" s="235"/>
      <c r="DA35" s="235"/>
      <c r="DB35" s="235"/>
      <c r="DC35" s="235"/>
      <c r="DD35" s="235"/>
      <c r="DE35" s="235"/>
      <c r="DF35" s="235"/>
      <c r="DG35" s="235"/>
      <c r="DH35" s="235"/>
      <c r="DI35" s="235"/>
      <c r="DJ35" s="235"/>
      <c r="DK35" s="235"/>
      <c r="DL35" s="235"/>
      <c r="DM35" s="235"/>
      <c r="DN35" s="235"/>
      <c r="DO35" s="235"/>
      <c r="DP35" s="235"/>
      <c r="DQ35" s="235"/>
      <c r="DR35" s="235"/>
      <c r="DS35" s="235"/>
      <c r="DT35" s="235"/>
      <c r="DU35" s="235"/>
      <c r="DV35" s="235"/>
      <c r="DW35" s="235"/>
      <c r="DX35" s="235"/>
      <c r="DY35" s="235"/>
      <c r="DZ35" s="235"/>
      <c r="EA35" s="235"/>
      <c r="EB35" s="235"/>
      <c r="EC35" s="235"/>
      <c r="ED35" s="235"/>
      <c r="EE35" s="235"/>
      <c r="EF35" s="235"/>
      <c r="EG35" s="235"/>
      <c r="EH35" s="235"/>
      <c r="EI35" s="235"/>
      <c r="EJ35" s="235"/>
      <c r="EK35" s="235"/>
      <c r="EL35" s="235"/>
      <c r="EM35" s="235"/>
      <c r="EN35" s="235"/>
      <c r="EO35" s="235"/>
      <c r="EP35" s="235"/>
      <c r="EQ35" s="235"/>
      <c r="ER35" s="235"/>
      <c r="ES35" s="235"/>
      <c r="ET35" s="235"/>
      <c r="EU35" s="235"/>
      <c r="EV35" s="235"/>
      <c r="EW35" s="235"/>
      <c r="EX35" s="235"/>
      <c r="EY35" s="235"/>
      <c r="EZ35" s="235"/>
      <c r="FA35" s="235"/>
      <c r="FB35" s="235"/>
      <c r="FC35" s="235"/>
      <c r="FD35" s="235"/>
      <c r="FE35" s="235"/>
      <c r="FF35" s="235"/>
      <c r="FG35" s="235"/>
      <c r="FH35" s="235"/>
      <c r="FI35" s="235"/>
      <c r="FJ35" s="235"/>
      <c r="FK35" s="235"/>
      <c r="FL35" s="235"/>
      <c r="FM35" s="235"/>
      <c r="FN35" s="235"/>
      <c r="FO35" s="235"/>
      <c r="FP35" s="235"/>
      <c r="FQ35" s="235"/>
      <c r="FR35" s="235"/>
      <c r="FS35" s="235"/>
      <c r="FT35" s="235"/>
      <c r="FU35" s="235"/>
      <c r="FV35" s="235"/>
      <c r="FW35" s="235"/>
      <c r="FX35" s="235"/>
      <c r="FY35" s="235"/>
      <c r="FZ35" s="235"/>
      <c r="GA35" s="235"/>
      <c r="GB35" s="235"/>
      <c r="GC35" s="235"/>
      <c r="GD35" s="235"/>
      <c r="GE35" s="235"/>
      <c r="GF35" s="235"/>
      <c r="GG35" s="235"/>
      <c r="GH35" s="235"/>
      <c r="GI35" s="235"/>
      <c r="GJ35" s="235"/>
      <c r="GK35" s="235"/>
      <c r="GL35" s="235"/>
      <c r="GM35" s="235"/>
      <c r="GN35" s="235"/>
      <c r="GO35" s="235"/>
      <c r="GP35" s="235"/>
      <c r="GQ35" s="235"/>
      <c r="GR35" s="235"/>
      <c r="GS35" s="235"/>
      <c r="GT35" s="235"/>
      <c r="GU35" s="235"/>
      <c r="GV35" s="235"/>
      <c r="GW35" s="235"/>
      <c r="GX35" s="235"/>
      <c r="GY35" s="235"/>
      <c r="GZ35" s="235"/>
      <c r="HA35" s="235"/>
      <c r="HB35" s="235"/>
      <c r="HC35" s="235"/>
      <c r="HD35" s="235"/>
      <c r="HE35" s="235"/>
      <c r="HF35" s="235"/>
      <c r="HG35" s="235"/>
      <c r="HH35" s="235"/>
      <c r="HI35" s="235"/>
      <c r="HJ35" s="235"/>
      <c r="HK35" s="235"/>
      <c r="HL35" s="235"/>
      <c r="HM35" s="235"/>
      <c r="HN35" s="235"/>
      <c r="HO35" s="235"/>
      <c r="HP35" s="235"/>
      <c r="HQ35" s="235"/>
      <c r="HR35" s="235"/>
      <c r="HS35" s="235"/>
      <c r="HT35" s="235"/>
      <c r="HU35" s="235"/>
      <c r="HV35" s="235"/>
      <c r="HW35" s="235"/>
      <c r="HX35" s="235"/>
      <c r="HY35" s="235"/>
      <c r="HZ35" s="235"/>
      <c r="IA35" s="235"/>
      <c r="IB35" s="235"/>
      <c r="IC35" s="235"/>
      <c r="ID35" s="235"/>
      <c r="IE35" s="235"/>
      <c r="IF35" s="235"/>
    </row>
    <row r="36" spans="1:240" s="234" customFormat="1" x14ac:dyDescent="0.3">
      <c r="A36" s="241"/>
      <c r="B36" s="240"/>
      <c r="C36" s="240"/>
      <c r="D36" s="239"/>
      <c r="E36" s="238"/>
      <c r="F36" s="238"/>
      <c r="G36" s="237"/>
      <c r="H36" s="237"/>
      <c r="I36" s="237"/>
      <c r="J36" s="237"/>
      <c r="K36" s="237"/>
      <c r="L36" s="237"/>
      <c r="M36" s="237"/>
      <c r="N36" s="237"/>
      <c r="O36" s="237"/>
      <c r="P36" s="237"/>
      <c r="Q36" s="237"/>
      <c r="R36" s="237"/>
      <c r="S36" s="237"/>
      <c r="T36" s="236"/>
      <c r="U36" s="235"/>
      <c r="V36" s="235"/>
      <c r="W36" s="235"/>
      <c r="X36" s="235"/>
      <c r="Y36" s="235"/>
      <c r="Z36" s="235"/>
      <c r="AA36" s="235"/>
      <c r="AB36" s="235"/>
      <c r="AC36" s="235"/>
      <c r="AD36" s="235"/>
      <c r="AE36" s="235"/>
      <c r="AF36" s="235"/>
      <c r="AG36" s="235"/>
      <c r="AH36" s="235"/>
      <c r="AI36" s="235"/>
      <c r="AJ36" s="235"/>
      <c r="AK36" s="235"/>
      <c r="AL36" s="235"/>
      <c r="AM36" s="235"/>
      <c r="AN36" s="235"/>
      <c r="AO36" s="235"/>
      <c r="AP36" s="235"/>
      <c r="AQ36" s="235"/>
      <c r="AR36" s="235"/>
      <c r="AS36" s="235"/>
      <c r="AT36" s="235"/>
      <c r="AU36" s="235"/>
      <c r="AV36" s="235"/>
      <c r="AW36" s="235"/>
      <c r="AX36" s="235"/>
      <c r="AY36" s="235"/>
      <c r="AZ36" s="235"/>
      <c r="BA36" s="235"/>
      <c r="BB36" s="235"/>
      <c r="BC36" s="235"/>
      <c r="BD36" s="235"/>
      <c r="BE36" s="235"/>
      <c r="BF36" s="235"/>
      <c r="BG36" s="235"/>
      <c r="BH36" s="235"/>
      <c r="BI36" s="235"/>
      <c r="BJ36" s="235"/>
      <c r="BK36" s="235"/>
      <c r="BL36" s="235"/>
      <c r="BM36" s="235"/>
      <c r="BN36" s="235"/>
      <c r="BO36" s="235"/>
      <c r="BP36" s="235"/>
      <c r="BQ36" s="235"/>
      <c r="BR36" s="235"/>
      <c r="BS36" s="235"/>
      <c r="BT36" s="235"/>
      <c r="BU36" s="235"/>
      <c r="BV36" s="235"/>
      <c r="BW36" s="235"/>
      <c r="BX36" s="235"/>
      <c r="BY36" s="235"/>
      <c r="BZ36" s="235"/>
      <c r="CA36" s="235"/>
      <c r="CB36" s="235"/>
      <c r="CC36" s="235"/>
      <c r="CD36" s="235"/>
      <c r="CE36" s="235"/>
      <c r="CF36" s="235"/>
      <c r="CG36" s="235"/>
      <c r="CH36" s="235"/>
      <c r="CI36" s="235"/>
      <c r="CJ36" s="235"/>
      <c r="CK36" s="235"/>
      <c r="CL36" s="235"/>
      <c r="CM36" s="235"/>
      <c r="CN36" s="235"/>
      <c r="CO36" s="235"/>
      <c r="CP36" s="235"/>
      <c r="CQ36" s="235"/>
      <c r="CR36" s="235"/>
      <c r="CS36" s="235"/>
      <c r="CT36" s="235"/>
      <c r="CU36" s="235"/>
      <c r="CV36" s="235"/>
      <c r="CW36" s="235"/>
      <c r="CX36" s="235"/>
      <c r="CY36" s="235"/>
      <c r="CZ36" s="235"/>
      <c r="DA36" s="235"/>
      <c r="DB36" s="235"/>
      <c r="DC36" s="235"/>
      <c r="DD36" s="235"/>
      <c r="DE36" s="235"/>
      <c r="DF36" s="235"/>
      <c r="DG36" s="235"/>
      <c r="DH36" s="235"/>
      <c r="DI36" s="235"/>
      <c r="DJ36" s="235"/>
      <c r="DK36" s="235"/>
      <c r="DL36" s="235"/>
      <c r="DM36" s="235"/>
      <c r="DN36" s="235"/>
      <c r="DO36" s="235"/>
      <c r="DP36" s="235"/>
      <c r="DQ36" s="235"/>
      <c r="DR36" s="235"/>
      <c r="DS36" s="235"/>
      <c r="DT36" s="235"/>
      <c r="DU36" s="235"/>
      <c r="DV36" s="235"/>
      <c r="DW36" s="235"/>
      <c r="DX36" s="235"/>
      <c r="DY36" s="235"/>
      <c r="DZ36" s="235"/>
      <c r="EA36" s="235"/>
      <c r="EB36" s="235"/>
      <c r="EC36" s="235"/>
      <c r="ED36" s="235"/>
      <c r="EE36" s="235"/>
      <c r="EF36" s="235"/>
      <c r="EG36" s="235"/>
      <c r="EH36" s="235"/>
      <c r="EI36" s="235"/>
      <c r="EJ36" s="235"/>
      <c r="EK36" s="235"/>
      <c r="EL36" s="235"/>
      <c r="EM36" s="235"/>
      <c r="EN36" s="235"/>
      <c r="EO36" s="235"/>
      <c r="EP36" s="235"/>
      <c r="EQ36" s="235"/>
      <c r="ER36" s="235"/>
      <c r="ES36" s="235"/>
      <c r="ET36" s="235"/>
      <c r="EU36" s="235"/>
      <c r="EV36" s="235"/>
      <c r="EW36" s="235"/>
      <c r="EX36" s="235"/>
      <c r="EY36" s="235"/>
      <c r="EZ36" s="235"/>
      <c r="FA36" s="235"/>
      <c r="FB36" s="235"/>
      <c r="FC36" s="235"/>
      <c r="FD36" s="235"/>
      <c r="FE36" s="235"/>
      <c r="FF36" s="235"/>
      <c r="FG36" s="235"/>
      <c r="FH36" s="235"/>
      <c r="FI36" s="235"/>
      <c r="FJ36" s="235"/>
      <c r="FK36" s="235"/>
      <c r="FL36" s="235"/>
      <c r="FM36" s="235"/>
      <c r="FN36" s="235"/>
      <c r="FO36" s="235"/>
      <c r="FP36" s="235"/>
      <c r="FQ36" s="235"/>
      <c r="FR36" s="235"/>
      <c r="FS36" s="235"/>
      <c r="FT36" s="235"/>
      <c r="FU36" s="235"/>
      <c r="FV36" s="235"/>
      <c r="FW36" s="235"/>
      <c r="FX36" s="235"/>
      <c r="FY36" s="235"/>
      <c r="FZ36" s="235"/>
      <c r="GA36" s="235"/>
      <c r="GB36" s="235"/>
      <c r="GC36" s="235"/>
      <c r="GD36" s="235"/>
      <c r="GE36" s="235"/>
      <c r="GF36" s="235"/>
      <c r="GG36" s="235"/>
      <c r="GH36" s="235"/>
      <c r="GI36" s="235"/>
      <c r="GJ36" s="235"/>
      <c r="GK36" s="235"/>
      <c r="GL36" s="235"/>
      <c r="GM36" s="235"/>
      <c r="GN36" s="235"/>
      <c r="GO36" s="235"/>
      <c r="GP36" s="235"/>
      <c r="GQ36" s="235"/>
      <c r="GR36" s="235"/>
      <c r="GS36" s="235"/>
      <c r="GT36" s="235"/>
      <c r="GU36" s="235"/>
      <c r="GV36" s="235"/>
      <c r="GW36" s="235"/>
      <c r="GX36" s="235"/>
      <c r="GY36" s="235"/>
      <c r="GZ36" s="235"/>
      <c r="HA36" s="235"/>
      <c r="HB36" s="235"/>
      <c r="HC36" s="235"/>
      <c r="HD36" s="235"/>
      <c r="HE36" s="235"/>
      <c r="HF36" s="235"/>
      <c r="HG36" s="235"/>
      <c r="HH36" s="235"/>
      <c r="HI36" s="235"/>
      <c r="HJ36" s="235"/>
      <c r="HK36" s="235"/>
      <c r="HL36" s="235"/>
      <c r="HM36" s="235"/>
      <c r="HN36" s="235"/>
      <c r="HO36" s="235"/>
      <c r="HP36" s="235"/>
      <c r="HQ36" s="235"/>
      <c r="HR36" s="235"/>
      <c r="HS36" s="235"/>
      <c r="HT36" s="235"/>
      <c r="HU36" s="235"/>
      <c r="HV36" s="235"/>
      <c r="HW36" s="235"/>
      <c r="HX36" s="235"/>
      <c r="HY36" s="235"/>
      <c r="HZ36" s="235"/>
      <c r="IA36" s="235"/>
      <c r="IB36" s="235"/>
      <c r="IC36" s="235"/>
      <c r="ID36" s="235"/>
      <c r="IE36" s="235"/>
      <c r="IF36" s="235"/>
    </row>
    <row r="37" spans="1:240" s="234" customFormat="1" x14ac:dyDescent="0.3">
      <c r="A37" s="241"/>
      <c r="B37" s="240"/>
      <c r="C37" s="240"/>
      <c r="D37" s="239"/>
      <c r="E37" s="238"/>
      <c r="F37" s="238"/>
      <c r="G37" s="237"/>
      <c r="H37" s="237"/>
      <c r="I37" s="237"/>
      <c r="J37" s="237"/>
      <c r="K37" s="237"/>
      <c r="L37" s="237"/>
      <c r="M37" s="237"/>
      <c r="N37" s="237"/>
      <c r="O37" s="237"/>
      <c r="P37" s="237"/>
      <c r="Q37" s="237"/>
      <c r="R37" s="237"/>
      <c r="S37" s="237"/>
      <c r="T37" s="236"/>
      <c r="U37" s="235"/>
      <c r="V37" s="235"/>
      <c r="W37" s="235"/>
      <c r="X37" s="235"/>
      <c r="Y37" s="235"/>
      <c r="Z37" s="235"/>
      <c r="AA37" s="235"/>
      <c r="AB37" s="235"/>
      <c r="AC37" s="235"/>
      <c r="AD37" s="235"/>
      <c r="AE37" s="235"/>
      <c r="AF37" s="235"/>
      <c r="AG37" s="235"/>
      <c r="AH37" s="235"/>
      <c r="AI37" s="235"/>
      <c r="AJ37" s="235"/>
      <c r="AK37" s="235"/>
      <c r="AL37" s="235"/>
      <c r="AM37" s="235"/>
      <c r="AN37" s="235"/>
      <c r="AO37" s="235"/>
      <c r="AP37" s="235"/>
      <c r="AQ37" s="235"/>
      <c r="AR37" s="235"/>
      <c r="AS37" s="235"/>
      <c r="AT37" s="235"/>
      <c r="AU37" s="235"/>
      <c r="AV37" s="235"/>
      <c r="AW37" s="235"/>
      <c r="AX37" s="235"/>
      <c r="AY37" s="235"/>
      <c r="AZ37" s="235"/>
      <c r="BA37" s="235"/>
      <c r="BB37" s="235"/>
      <c r="BC37" s="235"/>
      <c r="BD37" s="235"/>
      <c r="BE37" s="235"/>
      <c r="BF37" s="235"/>
      <c r="BG37" s="235"/>
      <c r="BH37" s="235"/>
      <c r="BI37" s="235"/>
      <c r="BJ37" s="235"/>
      <c r="BK37" s="235"/>
      <c r="BL37" s="235"/>
      <c r="BM37" s="235"/>
      <c r="BN37" s="235"/>
      <c r="BO37" s="235"/>
      <c r="BP37" s="235"/>
      <c r="BQ37" s="235"/>
      <c r="BR37" s="235"/>
      <c r="BS37" s="235"/>
      <c r="BT37" s="235"/>
      <c r="BU37" s="235"/>
      <c r="BV37" s="235"/>
      <c r="BW37" s="235"/>
      <c r="BX37" s="235"/>
      <c r="BY37" s="235"/>
      <c r="BZ37" s="235"/>
      <c r="CA37" s="235"/>
      <c r="CB37" s="235"/>
      <c r="CC37" s="235"/>
      <c r="CD37" s="235"/>
      <c r="CE37" s="235"/>
      <c r="CF37" s="235"/>
      <c r="CG37" s="235"/>
      <c r="CH37" s="235"/>
      <c r="CI37" s="235"/>
      <c r="CJ37" s="235"/>
      <c r="CK37" s="235"/>
      <c r="CL37" s="235"/>
      <c r="CM37" s="235"/>
      <c r="CN37" s="235"/>
      <c r="CO37" s="235"/>
      <c r="CP37" s="235"/>
      <c r="CQ37" s="235"/>
      <c r="CR37" s="235"/>
      <c r="CS37" s="235"/>
      <c r="CT37" s="235"/>
      <c r="CU37" s="235"/>
      <c r="CV37" s="235"/>
      <c r="CW37" s="235"/>
      <c r="CX37" s="235"/>
      <c r="CY37" s="235"/>
      <c r="CZ37" s="235"/>
      <c r="DA37" s="235"/>
      <c r="DB37" s="235"/>
      <c r="DC37" s="235"/>
      <c r="DD37" s="235"/>
      <c r="DE37" s="235"/>
      <c r="DF37" s="235"/>
      <c r="DG37" s="235"/>
      <c r="DH37" s="235"/>
      <c r="DI37" s="235"/>
      <c r="DJ37" s="235"/>
      <c r="DK37" s="235"/>
      <c r="DL37" s="235"/>
      <c r="DM37" s="235"/>
      <c r="DN37" s="235"/>
      <c r="DO37" s="235"/>
      <c r="DP37" s="235"/>
      <c r="DQ37" s="235"/>
      <c r="DR37" s="235"/>
      <c r="DS37" s="235"/>
      <c r="DT37" s="235"/>
      <c r="DU37" s="235"/>
      <c r="DV37" s="235"/>
      <c r="DW37" s="235"/>
      <c r="DX37" s="235"/>
      <c r="DY37" s="235"/>
      <c r="DZ37" s="235"/>
      <c r="EA37" s="235"/>
      <c r="EB37" s="235"/>
      <c r="EC37" s="235"/>
      <c r="ED37" s="235"/>
      <c r="EE37" s="235"/>
      <c r="EF37" s="235"/>
      <c r="EG37" s="235"/>
      <c r="EH37" s="235"/>
      <c r="EI37" s="235"/>
      <c r="EJ37" s="235"/>
      <c r="EK37" s="235"/>
      <c r="EL37" s="235"/>
      <c r="EM37" s="235"/>
      <c r="EN37" s="235"/>
      <c r="EO37" s="235"/>
      <c r="EP37" s="235"/>
      <c r="EQ37" s="235"/>
      <c r="ER37" s="235"/>
      <c r="ES37" s="235"/>
      <c r="ET37" s="235"/>
      <c r="EU37" s="235"/>
      <c r="EV37" s="235"/>
      <c r="EW37" s="235"/>
      <c r="EX37" s="235"/>
      <c r="EY37" s="235"/>
      <c r="EZ37" s="235"/>
      <c r="FA37" s="235"/>
      <c r="FB37" s="235"/>
      <c r="FC37" s="235"/>
      <c r="FD37" s="235"/>
      <c r="FE37" s="235"/>
      <c r="FF37" s="235"/>
      <c r="FG37" s="235"/>
      <c r="FH37" s="235"/>
      <c r="FI37" s="235"/>
      <c r="FJ37" s="235"/>
      <c r="FK37" s="235"/>
      <c r="FL37" s="235"/>
      <c r="FM37" s="235"/>
      <c r="FN37" s="235"/>
      <c r="FO37" s="235"/>
      <c r="FP37" s="235"/>
      <c r="FQ37" s="235"/>
      <c r="FR37" s="235"/>
      <c r="FS37" s="235"/>
      <c r="FT37" s="235"/>
      <c r="FU37" s="235"/>
      <c r="FV37" s="235"/>
      <c r="FW37" s="235"/>
      <c r="FX37" s="235"/>
      <c r="FY37" s="235"/>
      <c r="FZ37" s="235"/>
      <c r="GA37" s="235"/>
      <c r="GB37" s="235"/>
      <c r="GC37" s="235"/>
      <c r="GD37" s="235"/>
      <c r="GE37" s="235"/>
      <c r="GF37" s="235"/>
      <c r="GG37" s="235"/>
      <c r="GH37" s="235"/>
      <c r="GI37" s="235"/>
      <c r="GJ37" s="235"/>
      <c r="GK37" s="235"/>
      <c r="GL37" s="235"/>
      <c r="GM37" s="235"/>
      <c r="GN37" s="235"/>
      <c r="GO37" s="235"/>
      <c r="GP37" s="235"/>
      <c r="GQ37" s="235"/>
      <c r="GR37" s="235"/>
      <c r="GS37" s="235"/>
      <c r="GT37" s="235"/>
      <c r="GU37" s="235"/>
      <c r="GV37" s="235"/>
      <c r="GW37" s="235"/>
      <c r="GX37" s="235"/>
      <c r="GY37" s="235"/>
      <c r="GZ37" s="235"/>
      <c r="HA37" s="235"/>
      <c r="HB37" s="235"/>
      <c r="HC37" s="235"/>
      <c r="HD37" s="235"/>
      <c r="HE37" s="235"/>
      <c r="HF37" s="235"/>
      <c r="HG37" s="235"/>
      <c r="HH37" s="235"/>
      <c r="HI37" s="235"/>
      <c r="HJ37" s="235"/>
      <c r="HK37" s="235"/>
      <c r="HL37" s="235"/>
      <c r="HM37" s="235"/>
      <c r="HN37" s="235"/>
      <c r="HO37" s="235"/>
      <c r="HP37" s="235"/>
      <c r="HQ37" s="235"/>
      <c r="HR37" s="235"/>
      <c r="HS37" s="235"/>
      <c r="HT37" s="235"/>
      <c r="HU37" s="235"/>
      <c r="HV37" s="235"/>
      <c r="HW37" s="235"/>
      <c r="HX37" s="235"/>
      <c r="HY37" s="235"/>
      <c r="HZ37" s="235"/>
      <c r="IA37" s="235"/>
      <c r="IB37" s="235"/>
      <c r="IC37" s="235"/>
      <c r="ID37" s="235"/>
      <c r="IE37" s="235"/>
      <c r="IF37" s="235"/>
    </row>
    <row r="38" spans="1:240" s="234" customFormat="1" x14ac:dyDescent="0.3">
      <c r="A38" s="241"/>
      <c r="B38" s="240"/>
      <c r="C38" s="240"/>
      <c r="D38" s="239"/>
      <c r="E38" s="238"/>
      <c r="F38" s="242"/>
      <c r="G38" s="237"/>
      <c r="H38" s="237"/>
      <c r="I38" s="237"/>
      <c r="J38" s="237"/>
      <c r="K38" s="237"/>
      <c r="L38" s="237"/>
      <c r="M38" s="237"/>
      <c r="N38" s="237"/>
      <c r="O38" s="237"/>
      <c r="P38" s="237"/>
      <c r="Q38" s="237"/>
      <c r="R38" s="237"/>
      <c r="S38" s="237"/>
      <c r="T38" s="236"/>
      <c r="U38" s="235"/>
      <c r="V38" s="235"/>
      <c r="W38" s="235"/>
      <c r="X38" s="235"/>
      <c r="Y38" s="235"/>
      <c r="Z38" s="235"/>
      <c r="AA38" s="235"/>
      <c r="AB38" s="235"/>
      <c r="AC38" s="235"/>
      <c r="AD38" s="235"/>
      <c r="AE38" s="235"/>
      <c r="AF38" s="235"/>
      <c r="AG38" s="235"/>
      <c r="AH38" s="235"/>
      <c r="AI38" s="235"/>
      <c r="AJ38" s="235"/>
      <c r="AK38" s="235"/>
      <c r="AL38" s="235"/>
      <c r="AM38" s="235"/>
      <c r="AN38" s="235"/>
      <c r="AO38" s="235"/>
      <c r="AP38" s="235"/>
      <c r="AQ38" s="235"/>
      <c r="AR38" s="235"/>
      <c r="AS38" s="235"/>
      <c r="AT38" s="235"/>
      <c r="AU38" s="235"/>
      <c r="AV38" s="235"/>
      <c r="AW38" s="235"/>
      <c r="AX38" s="235"/>
      <c r="AY38" s="235"/>
      <c r="AZ38" s="235"/>
      <c r="BA38" s="235"/>
      <c r="BB38" s="235"/>
      <c r="BC38" s="235"/>
      <c r="BD38" s="235"/>
      <c r="BE38" s="235"/>
      <c r="BF38" s="235"/>
      <c r="BG38" s="235"/>
      <c r="BH38" s="235"/>
      <c r="BI38" s="235"/>
      <c r="BJ38" s="235"/>
      <c r="BK38" s="235"/>
      <c r="BL38" s="235"/>
      <c r="BM38" s="235"/>
      <c r="BN38" s="235"/>
      <c r="BO38" s="235"/>
      <c r="BP38" s="235"/>
      <c r="BQ38" s="235"/>
      <c r="BR38" s="235"/>
      <c r="BS38" s="235"/>
      <c r="BT38" s="235"/>
      <c r="BU38" s="235"/>
      <c r="BV38" s="235"/>
      <c r="BW38" s="235"/>
      <c r="BX38" s="235"/>
      <c r="BY38" s="235"/>
      <c r="BZ38" s="235"/>
      <c r="CA38" s="235"/>
      <c r="CB38" s="235"/>
      <c r="CC38" s="235"/>
      <c r="CD38" s="235"/>
      <c r="CE38" s="235"/>
      <c r="CF38" s="235"/>
      <c r="CG38" s="235"/>
      <c r="CH38" s="235"/>
      <c r="CI38" s="235"/>
      <c r="CJ38" s="235"/>
      <c r="CK38" s="235"/>
      <c r="CL38" s="235"/>
      <c r="CM38" s="235"/>
      <c r="CN38" s="235"/>
      <c r="CO38" s="235"/>
      <c r="CP38" s="235"/>
      <c r="CQ38" s="235"/>
      <c r="CR38" s="235"/>
      <c r="CS38" s="235"/>
      <c r="CT38" s="235"/>
      <c r="CU38" s="235"/>
      <c r="CV38" s="235"/>
      <c r="CW38" s="235"/>
      <c r="CX38" s="235"/>
      <c r="CY38" s="235"/>
      <c r="CZ38" s="235"/>
      <c r="DA38" s="235"/>
      <c r="DB38" s="235"/>
      <c r="DC38" s="235"/>
      <c r="DD38" s="235"/>
      <c r="DE38" s="235"/>
      <c r="DF38" s="235"/>
      <c r="DG38" s="235"/>
      <c r="DH38" s="235"/>
      <c r="DI38" s="235"/>
      <c r="DJ38" s="235"/>
      <c r="DK38" s="235"/>
      <c r="DL38" s="235"/>
      <c r="DM38" s="235"/>
      <c r="DN38" s="235"/>
      <c r="DO38" s="235"/>
      <c r="DP38" s="235"/>
      <c r="DQ38" s="235"/>
      <c r="DR38" s="235"/>
      <c r="DS38" s="235"/>
      <c r="DT38" s="235"/>
      <c r="DU38" s="235"/>
      <c r="DV38" s="235"/>
      <c r="DW38" s="235"/>
      <c r="DX38" s="235"/>
      <c r="DY38" s="235"/>
      <c r="DZ38" s="235"/>
      <c r="EA38" s="235"/>
      <c r="EB38" s="235"/>
      <c r="EC38" s="235"/>
      <c r="ED38" s="235"/>
      <c r="EE38" s="235"/>
      <c r="EF38" s="235"/>
      <c r="EG38" s="235"/>
      <c r="EH38" s="235"/>
      <c r="EI38" s="235"/>
      <c r="EJ38" s="235"/>
      <c r="EK38" s="235"/>
      <c r="EL38" s="235"/>
      <c r="EM38" s="235"/>
      <c r="EN38" s="235"/>
      <c r="EO38" s="235"/>
      <c r="EP38" s="235"/>
      <c r="EQ38" s="235"/>
      <c r="ER38" s="235"/>
      <c r="ES38" s="235"/>
      <c r="ET38" s="235"/>
      <c r="EU38" s="235"/>
      <c r="EV38" s="235"/>
      <c r="EW38" s="235"/>
      <c r="EX38" s="235"/>
      <c r="EY38" s="235"/>
      <c r="EZ38" s="235"/>
      <c r="FA38" s="235"/>
      <c r="FB38" s="235"/>
      <c r="FC38" s="235"/>
      <c r="FD38" s="235"/>
      <c r="FE38" s="235"/>
      <c r="FF38" s="235"/>
      <c r="FG38" s="235"/>
      <c r="FH38" s="235"/>
      <c r="FI38" s="235"/>
      <c r="FJ38" s="235"/>
      <c r="FK38" s="235"/>
      <c r="FL38" s="235"/>
      <c r="FM38" s="235"/>
      <c r="FN38" s="235"/>
      <c r="FO38" s="235"/>
      <c r="FP38" s="235"/>
      <c r="FQ38" s="235"/>
      <c r="FR38" s="235"/>
      <c r="FS38" s="235"/>
      <c r="FT38" s="235"/>
      <c r="FU38" s="235"/>
      <c r="FV38" s="235"/>
      <c r="FW38" s="235"/>
      <c r="FX38" s="235"/>
      <c r="FY38" s="235"/>
      <c r="FZ38" s="235"/>
      <c r="GA38" s="235"/>
      <c r="GB38" s="235"/>
      <c r="GC38" s="235"/>
      <c r="GD38" s="235"/>
      <c r="GE38" s="235"/>
      <c r="GF38" s="235"/>
      <c r="GG38" s="235"/>
      <c r="GH38" s="235"/>
      <c r="GI38" s="235"/>
      <c r="GJ38" s="235"/>
      <c r="GK38" s="235"/>
      <c r="GL38" s="235"/>
      <c r="GM38" s="235"/>
      <c r="GN38" s="235"/>
      <c r="GO38" s="235"/>
      <c r="GP38" s="235"/>
      <c r="GQ38" s="235"/>
      <c r="GR38" s="235"/>
      <c r="GS38" s="235"/>
      <c r="GT38" s="235"/>
      <c r="GU38" s="235"/>
      <c r="GV38" s="235"/>
      <c r="GW38" s="235"/>
      <c r="GX38" s="235"/>
      <c r="GY38" s="235"/>
      <c r="GZ38" s="235"/>
      <c r="HA38" s="235"/>
      <c r="HB38" s="235"/>
      <c r="HC38" s="235"/>
      <c r="HD38" s="235"/>
      <c r="HE38" s="235"/>
      <c r="HF38" s="235"/>
      <c r="HG38" s="235"/>
      <c r="HH38" s="235"/>
      <c r="HI38" s="235"/>
      <c r="HJ38" s="235"/>
      <c r="HK38" s="235"/>
      <c r="HL38" s="235"/>
      <c r="HM38" s="235"/>
      <c r="HN38" s="235"/>
      <c r="HO38" s="235"/>
      <c r="HP38" s="235"/>
      <c r="HQ38" s="235"/>
      <c r="HR38" s="235"/>
      <c r="HS38" s="235"/>
      <c r="HT38" s="235"/>
      <c r="HU38" s="235"/>
      <c r="HV38" s="235"/>
      <c r="HW38" s="235"/>
      <c r="HX38" s="235"/>
      <c r="HY38" s="235"/>
      <c r="HZ38" s="235"/>
      <c r="IA38" s="235"/>
      <c r="IB38" s="235"/>
      <c r="IC38" s="235"/>
      <c r="ID38" s="235"/>
      <c r="IE38" s="235"/>
      <c r="IF38" s="235"/>
    </row>
    <row r="39" spans="1:240" s="234" customFormat="1" x14ac:dyDescent="0.3">
      <c r="A39" s="241"/>
      <c r="B39" s="240"/>
      <c r="C39" s="240"/>
      <c r="D39" s="239"/>
      <c r="E39" s="238"/>
      <c r="F39" s="238"/>
      <c r="G39" s="237"/>
      <c r="H39" s="237"/>
      <c r="I39" s="237"/>
      <c r="J39" s="237"/>
      <c r="K39" s="237"/>
      <c r="L39" s="237"/>
      <c r="M39" s="237"/>
      <c r="N39" s="237"/>
      <c r="O39" s="237"/>
      <c r="P39" s="237"/>
      <c r="Q39" s="237"/>
      <c r="R39" s="237"/>
      <c r="S39" s="237"/>
      <c r="T39" s="236"/>
      <c r="U39" s="235"/>
      <c r="V39" s="235"/>
      <c r="W39" s="235"/>
      <c r="X39" s="235"/>
      <c r="Y39" s="235"/>
      <c r="Z39" s="235"/>
      <c r="AA39" s="235"/>
      <c r="AB39" s="235"/>
      <c r="AC39" s="235"/>
      <c r="AD39" s="235"/>
      <c r="AE39" s="235"/>
      <c r="AF39" s="235"/>
      <c r="AG39" s="235"/>
      <c r="AH39" s="235"/>
      <c r="AI39" s="235"/>
      <c r="AJ39" s="235"/>
      <c r="AK39" s="235"/>
      <c r="AL39" s="235"/>
      <c r="AM39" s="235"/>
      <c r="AN39" s="235"/>
      <c r="AO39" s="235"/>
      <c r="AP39" s="235"/>
      <c r="AQ39" s="235"/>
      <c r="AR39" s="235"/>
      <c r="AS39" s="235"/>
      <c r="AT39" s="235"/>
      <c r="AU39" s="235"/>
      <c r="AV39" s="235"/>
      <c r="AW39" s="235"/>
      <c r="AX39" s="235"/>
      <c r="AY39" s="235"/>
      <c r="AZ39" s="235"/>
      <c r="BA39" s="235"/>
      <c r="BB39" s="235"/>
      <c r="BC39" s="235"/>
      <c r="BD39" s="235"/>
      <c r="BE39" s="235"/>
      <c r="BF39" s="235"/>
      <c r="BG39" s="235"/>
      <c r="BH39" s="235"/>
      <c r="BI39" s="235"/>
      <c r="BJ39" s="235"/>
      <c r="BK39" s="235"/>
      <c r="BL39" s="235"/>
      <c r="BM39" s="235"/>
      <c r="BN39" s="235"/>
      <c r="BO39" s="235"/>
      <c r="BP39" s="235"/>
      <c r="BQ39" s="235"/>
      <c r="BR39" s="235"/>
      <c r="BS39" s="235"/>
      <c r="BT39" s="235"/>
      <c r="BU39" s="235"/>
      <c r="BV39" s="235"/>
      <c r="BW39" s="235"/>
      <c r="BX39" s="235"/>
      <c r="BY39" s="235"/>
      <c r="BZ39" s="235"/>
      <c r="CA39" s="235"/>
      <c r="CB39" s="235"/>
      <c r="CC39" s="235"/>
      <c r="CD39" s="235"/>
      <c r="CE39" s="235"/>
      <c r="CF39" s="235"/>
      <c r="CG39" s="235"/>
      <c r="CH39" s="235"/>
      <c r="CI39" s="235"/>
      <c r="CJ39" s="235"/>
      <c r="CK39" s="235"/>
      <c r="CL39" s="235"/>
      <c r="CM39" s="235"/>
      <c r="CN39" s="235"/>
      <c r="CO39" s="235"/>
      <c r="CP39" s="235"/>
      <c r="CQ39" s="235"/>
      <c r="CR39" s="235"/>
      <c r="CS39" s="235"/>
      <c r="CT39" s="235"/>
      <c r="CU39" s="235"/>
      <c r="CV39" s="235"/>
      <c r="CW39" s="235"/>
      <c r="CX39" s="235"/>
      <c r="CY39" s="235"/>
      <c r="CZ39" s="235"/>
      <c r="DA39" s="235"/>
      <c r="DB39" s="235"/>
      <c r="DC39" s="235"/>
      <c r="DD39" s="235"/>
      <c r="DE39" s="235"/>
      <c r="DF39" s="235"/>
      <c r="DG39" s="235"/>
      <c r="DH39" s="235"/>
      <c r="DI39" s="235"/>
      <c r="DJ39" s="235"/>
      <c r="DK39" s="235"/>
      <c r="DL39" s="235"/>
      <c r="DM39" s="235"/>
      <c r="DN39" s="235"/>
      <c r="DO39" s="235"/>
      <c r="DP39" s="235"/>
      <c r="DQ39" s="235"/>
      <c r="DR39" s="235"/>
      <c r="DS39" s="235"/>
      <c r="DT39" s="235"/>
      <c r="DU39" s="235"/>
      <c r="DV39" s="235"/>
      <c r="DW39" s="235"/>
      <c r="DX39" s="235"/>
      <c r="DY39" s="235"/>
      <c r="DZ39" s="235"/>
      <c r="EA39" s="235"/>
      <c r="EB39" s="235"/>
      <c r="EC39" s="235"/>
      <c r="ED39" s="235"/>
      <c r="EE39" s="235"/>
      <c r="EF39" s="235"/>
      <c r="EG39" s="235"/>
      <c r="EH39" s="235"/>
      <c r="EI39" s="235"/>
      <c r="EJ39" s="235"/>
      <c r="EK39" s="235"/>
      <c r="EL39" s="235"/>
      <c r="EM39" s="235"/>
      <c r="EN39" s="235"/>
      <c r="EO39" s="235"/>
      <c r="EP39" s="235"/>
      <c r="EQ39" s="235"/>
      <c r="ER39" s="235"/>
      <c r="ES39" s="235"/>
      <c r="ET39" s="235"/>
      <c r="EU39" s="235"/>
      <c r="EV39" s="235"/>
      <c r="EW39" s="235"/>
      <c r="EX39" s="235"/>
      <c r="EY39" s="235"/>
      <c r="EZ39" s="235"/>
      <c r="FA39" s="235"/>
      <c r="FB39" s="235"/>
      <c r="FC39" s="235"/>
      <c r="FD39" s="235"/>
      <c r="FE39" s="235"/>
      <c r="FF39" s="235"/>
      <c r="FG39" s="235"/>
      <c r="FH39" s="235"/>
      <c r="FI39" s="235"/>
      <c r="FJ39" s="235"/>
      <c r="FK39" s="235"/>
      <c r="FL39" s="235"/>
      <c r="FM39" s="235"/>
      <c r="FN39" s="235"/>
      <c r="FO39" s="235"/>
      <c r="FP39" s="235"/>
      <c r="FQ39" s="235"/>
      <c r="FR39" s="235"/>
      <c r="FS39" s="235"/>
      <c r="FT39" s="235"/>
      <c r="FU39" s="235"/>
      <c r="FV39" s="235"/>
      <c r="FW39" s="235"/>
      <c r="FX39" s="235"/>
      <c r="FY39" s="235"/>
      <c r="FZ39" s="235"/>
      <c r="GA39" s="235"/>
      <c r="GB39" s="235"/>
      <c r="GC39" s="235"/>
      <c r="GD39" s="235"/>
      <c r="GE39" s="235"/>
      <c r="GF39" s="235"/>
      <c r="GG39" s="235"/>
      <c r="GH39" s="235"/>
      <c r="GI39" s="235"/>
      <c r="GJ39" s="235"/>
      <c r="GK39" s="235"/>
      <c r="GL39" s="235"/>
      <c r="GM39" s="235"/>
      <c r="GN39" s="235"/>
      <c r="GO39" s="235"/>
      <c r="GP39" s="235"/>
      <c r="GQ39" s="235"/>
      <c r="GR39" s="235"/>
      <c r="GS39" s="235"/>
      <c r="GT39" s="235"/>
      <c r="GU39" s="235"/>
      <c r="GV39" s="235"/>
      <c r="GW39" s="235"/>
      <c r="GX39" s="235"/>
      <c r="GY39" s="235"/>
      <c r="GZ39" s="235"/>
      <c r="HA39" s="235"/>
      <c r="HB39" s="235"/>
      <c r="HC39" s="235"/>
      <c r="HD39" s="235"/>
      <c r="HE39" s="235"/>
      <c r="HF39" s="235"/>
      <c r="HG39" s="235"/>
      <c r="HH39" s="235"/>
      <c r="HI39" s="235"/>
      <c r="HJ39" s="235"/>
      <c r="HK39" s="235"/>
      <c r="HL39" s="235"/>
      <c r="HM39" s="235"/>
      <c r="HN39" s="235"/>
      <c r="HO39" s="235"/>
      <c r="HP39" s="235"/>
      <c r="HQ39" s="235"/>
      <c r="HR39" s="235"/>
      <c r="HS39" s="235"/>
      <c r="HT39" s="235"/>
      <c r="HU39" s="235"/>
      <c r="HV39" s="235"/>
      <c r="HW39" s="235"/>
      <c r="HX39" s="235"/>
      <c r="HY39" s="235"/>
      <c r="HZ39" s="235"/>
      <c r="IA39" s="235"/>
      <c r="IB39" s="235"/>
      <c r="IC39" s="235"/>
      <c r="ID39" s="235"/>
      <c r="IE39" s="235"/>
      <c r="IF39" s="235"/>
    </row>
  </sheetData>
  <mergeCells count="6">
    <mergeCell ref="G6:S6"/>
    <mergeCell ref="B2:F2"/>
    <mergeCell ref="J2:S2"/>
    <mergeCell ref="B3:F3"/>
    <mergeCell ref="B4:F4"/>
    <mergeCell ref="B5:F5"/>
  </mergeCells>
  <pageMargins left="0.75" right="3.937007874015748E-2" top="0.71" bottom="0.36" header="0.17" footer="0.23622047244094491"/>
  <pageSetup paperSize="5" scale="78" orientation="landscape" r:id="rId1"/>
  <headerFooter alignWithMargins="0">
    <oddFooter>Página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7"/>
  <sheetViews>
    <sheetView topLeftCell="B5" zoomScale="90" zoomScaleNormal="90" workbookViewId="0">
      <selection activeCell="D31" sqref="D31"/>
    </sheetView>
  </sheetViews>
  <sheetFormatPr baseColWidth="10" defaultColWidth="11.42578125" defaultRowHeight="14.25" x14ac:dyDescent="0.2"/>
  <cols>
    <col min="1" max="1" width="15" style="42" customWidth="1"/>
    <col min="2" max="2" width="11.28515625" style="42" customWidth="1"/>
    <col min="3" max="3" width="19.7109375" style="42" customWidth="1"/>
    <col min="4" max="4" width="23.5703125" style="48" customWidth="1"/>
    <col min="5" max="5" width="11.5703125" style="42" customWidth="1"/>
    <col min="6" max="6" width="19.7109375" style="42" customWidth="1"/>
    <col min="7" max="7" width="11.42578125" style="42" customWidth="1"/>
    <col min="8" max="8" width="14.42578125" style="42" customWidth="1"/>
    <col min="9" max="9" width="11.42578125" style="42" hidden="1" customWidth="1"/>
    <col min="10" max="10" width="13.28515625" style="42" customWidth="1"/>
    <col min="11" max="12" width="17" style="42" customWidth="1"/>
    <col min="13" max="13" width="15.42578125" style="42" customWidth="1"/>
    <col min="14" max="14" width="16.140625" style="42" customWidth="1"/>
    <col min="15" max="15" width="13.140625" style="53" customWidth="1"/>
    <col min="16" max="16384" width="11.42578125" style="42"/>
  </cols>
  <sheetData>
    <row r="1" spans="1:17" s="41" customFormat="1" ht="12.75" x14ac:dyDescent="0.2">
      <c r="A1" s="2"/>
      <c r="B1" s="2"/>
      <c r="C1" s="2"/>
      <c r="D1" s="3"/>
      <c r="E1" s="2"/>
      <c r="F1" s="2"/>
      <c r="G1" s="2"/>
      <c r="H1" s="2"/>
      <c r="I1" s="2"/>
      <c r="J1" s="2"/>
      <c r="K1" s="2"/>
      <c r="L1" s="2"/>
      <c r="M1" s="2"/>
      <c r="N1" s="2"/>
      <c r="O1" s="40"/>
      <c r="P1" s="1"/>
      <c r="Q1" s="1"/>
    </row>
    <row r="2" spans="1:17" s="41" customFormat="1" ht="12.75" x14ac:dyDescent="0.2">
      <c r="A2" s="2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1"/>
    </row>
    <row r="3" spans="1:17" s="41" customFormat="1" ht="12.75" x14ac:dyDescent="0.2">
      <c r="A3" s="2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40"/>
      <c r="P3" s="1"/>
      <c r="Q3" s="1"/>
    </row>
    <row r="4" spans="1:17" s="41" customFormat="1" ht="12.75" x14ac:dyDescent="0.2">
      <c r="A4" s="2"/>
      <c r="B4" s="2"/>
      <c r="C4" s="2"/>
      <c r="D4" s="3"/>
      <c r="E4" s="2"/>
      <c r="F4" s="286" t="s">
        <v>10</v>
      </c>
      <c r="G4" s="286"/>
      <c r="H4" s="286"/>
      <c r="I4" s="286"/>
      <c r="J4" s="286"/>
      <c r="K4" s="286"/>
      <c r="L4" s="286"/>
      <c r="M4" s="286"/>
      <c r="N4" s="286"/>
      <c r="O4" s="40"/>
      <c r="P4" s="1"/>
      <c r="Q4" s="1"/>
    </row>
    <row r="5" spans="1:17" s="41" customFormat="1" ht="12.75" x14ac:dyDescent="0.2">
      <c r="A5" s="2"/>
      <c r="B5" s="2"/>
      <c r="C5" s="2"/>
      <c r="D5" s="3"/>
      <c r="E5" s="2"/>
      <c r="F5" s="286"/>
      <c r="G5" s="286"/>
      <c r="H5" s="286"/>
      <c r="I5" s="286"/>
      <c r="J5" s="286"/>
      <c r="K5" s="286"/>
      <c r="L5" s="286"/>
      <c r="M5" s="286"/>
      <c r="N5" s="286"/>
      <c r="O5" s="40"/>
      <c r="P5" s="1"/>
      <c r="Q5" s="1"/>
    </row>
    <row r="6" spans="1:17" x14ac:dyDescent="0.2">
      <c r="A6" s="2"/>
      <c r="B6" s="2"/>
      <c r="C6" s="2"/>
      <c r="D6" s="3"/>
      <c r="E6" s="2"/>
      <c r="F6" s="6"/>
      <c r="G6" s="6"/>
      <c r="H6" s="6"/>
      <c r="I6" s="6"/>
      <c r="J6" s="6"/>
      <c r="K6" s="6"/>
      <c r="L6" s="6"/>
      <c r="M6" s="6"/>
      <c r="N6" s="6"/>
      <c r="O6" s="40"/>
      <c r="P6" s="1"/>
      <c r="Q6" s="1"/>
    </row>
    <row r="7" spans="1:17" x14ac:dyDescent="0.2">
      <c r="A7" s="2"/>
      <c r="B7" s="2"/>
      <c r="C7" s="2"/>
      <c r="D7" s="3"/>
      <c r="E7" s="2"/>
      <c r="F7" s="6"/>
      <c r="G7" s="6"/>
      <c r="H7" s="6"/>
      <c r="I7" s="6"/>
      <c r="J7" s="6"/>
      <c r="K7" s="6"/>
      <c r="L7" s="6"/>
      <c r="M7" s="6"/>
      <c r="N7" s="6"/>
      <c r="O7" s="40"/>
      <c r="P7" s="1"/>
      <c r="Q7" s="1"/>
    </row>
    <row r="8" spans="1:17" x14ac:dyDescent="0.2">
      <c r="A8" s="2"/>
      <c r="B8" s="2"/>
      <c r="C8" s="2"/>
      <c r="D8" s="3"/>
      <c r="E8" s="2"/>
      <c r="F8" s="6"/>
      <c r="G8" s="6"/>
      <c r="H8" s="6"/>
      <c r="I8" s="6"/>
      <c r="J8" s="6"/>
      <c r="K8" s="6"/>
      <c r="L8" s="6"/>
      <c r="M8" s="6"/>
      <c r="N8" s="6"/>
      <c r="O8" s="40"/>
      <c r="P8" s="1"/>
      <c r="Q8" s="1"/>
    </row>
    <row r="9" spans="1:17" x14ac:dyDescent="0.2">
      <c r="B9" s="7"/>
      <c r="C9" s="7"/>
      <c r="D9" s="8" t="s">
        <v>12</v>
      </c>
      <c r="E9" s="287" t="s">
        <v>276</v>
      </c>
      <c r="F9" s="287"/>
      <c r="G9" s="287"/>
      <c r="H9" s="287"/>
      <c r="I9" s="287"/>
      <c r="J9" s="287"/>
      <c r="K9" s="287"/>
      <c r="L9" s="287"/>
      <c r="M9" s="287"/>
      <c r="N9" s="287"/>
      <c r="O9" s="43"/>
      <c r="P9" s="1"/>
      <c r="Q9" s="1"/>
    </row>
    <row r="10" spans="1:17" x14ac:dyDescent="0.2">
      <c r="B10" s="7"/>
      <c r="C10" s="7"/>
      <c r="D10" s="8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3"/>
      <c r="P10" s="1"/>
      <c r="Q10" s="1"/>
    </row>
    <row r="11" spans="1:17" x14ac:dyDescent="0.2">
      <c r="A11" s="2"/>
      <c r="B11" s="326" t="s">
        <v>7</v>
      </c>
      <c r="C11" s="326"/>
      <c r="D11" s="326"/>
      <c r="E11" s="331" t="s">
        <v>277</v>
      </c>
      <c r="F11" s="331"/>
      <c r="G11" s="331"/>
      <c r="H11" s="331"/>
      <c r="I11" s="331"/>
      <c r="J11" s="331"/>
      <c r="K11" s="331"/>
      <c r="L11" s="331"/>
      <c r="M11" s="331"/>
      <c r="N11" s="331"/>
      <c r="O11" s="40"/>
      <c r="P11" s="1"/>
      <c r="Q11" s="1"/>
    </row>
    <row r="12" spans="1:17" x14ac:dyDescent="0.2">
      <c r="A12" s="2"/>
      <c r="B12" s="10"/>
      <c r="C12" s="10"/>
      <c r="D12" s="10"/>
      <c r="E12" s="11"/>
      <c r="F12" s="12"/>
      <c r="G12" s="11"/>
      <c r="H12" s="11"/>
      <c r="I12" s="11"/>
      <c r="J12" s="11"/>
      <c r="K12" s="11"/>
      <c r="L12" s="11"/>
      <c r="M12" s="11"/>
      <c r="N12" s="11"/>
      <c r="O12" s="40"/>
      <c r="P12" s="1"/>
      <c r="Q12" s="1"/>
    </row>
    <row r="13" spans="1:17" x14ac:dyDescent="0.2">
      <c r="A13" s="2"/>
      <c r="B13" s="326" t="s">
        <v>9</v>
      </c>
      <c r="C13" s="326"/>
      <c r="D13" s="326"/>
      <c r="E13" s="11"/>
      <c r="F13" s="45">
        <v>0.15</v>
      </c>
      <c r="G13" s="11"/>
      <c r="H13" s="11"/>
      <c r="I13" s="11"/>
      <c r="J13" s="11"/>
      <c r="K13" s="11"/>
      <c r="L13" s="11"/>
      <c r="M13" s="11"/>
      <c r="N13" s="11"/>
      <c r="O13" s="40"/>
      <c r="P13" s="1"/>
      <c r="Q13" s="1"/>
    </row>
    <row r="14" spans="1:17" x14ac:dyDescent="0.2">
      <c r="A14" s="2"/>
      <c r="B14" s="10"/>
      <c r="C14" s="10"/>
      <c r="D14" s="10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40"/>
      <c r="P14" s="1"/>
      <c r="Q14" s="1"/>
    </row>
    <row r="15" spans="1:17" x14ac:dyDescent="0.2">
      <c r="A15" s="2"/>
      <c r="B15" s="295" t="s">
        <v>1</v>
      </c>
      <c r="C15" s="295"/>
      <c r="D15" s="295"/>
      <c r="E15" s="319" t="s">
        <v>275</v>
      </c>
      <c r="F15" s="320"/>
      <c r="G15" s="320"/>
      <c r="H15" s="320"/>
      <c r="I15" s="320"/>
      <c r="J15" s="320"/>
      <c r="K15" s="320"/>
      <c r="L15" s="320"/>
      <c r="M15" s="320"/>
      <c r="N15" s="320"/>
      <c r="O15" s="40"/>
      <c r="P15" s="1"/>
      <c r="Q15" s="1"/>
    </row>
    <row r="16" spans="1:17" x14ac:dyDescent="0.2">
      <c r="A16" s="2"/>
      <c r="B16" s="15"/>
      <c r="C16" s="15"/>
      <c r="D16" s="15"/>
      <c r="E16" s="321"/>
      <c r="F16" s="321"/>
      <c r="G16" s="321"/>
      <c r="H16" s="321"/>
      <c r="I16" s="321"/>
      <c r="J16" s="321"/>
      <c r="K16" s="321"/>
      <c r="L16" s="321"/>
      <c r="M16" s="321"/>
      <c r="N16" s="321"/>
      <c r="O16" s="40"/>
      <c r="P16" s="1"/>
      <c r="Q16" s="1"/>
    </row>
    <row r="17" spans="1:17" s="48" customFormat="1" x14ac:dyDescent="0.2">
      <c r="A17" s="3"/>
      <c r="B17" s="16"/>
      <c r="C17" s="16"/>
      <c r="D17" s="16"/>
      <c r="E17" s="16"/>
      <c r="F17" s="23"/>
      <c r="G17" s="24"/>
      <c r="H17" s="24"/>
      <c r="I17" s="24"/>
      <c r="J17" s="25"/>
      <c r="K17" s="26"/>
      <c r="L17" s="26"/>
      <c r="M17" s="27"/>
      <c r="N17" s="27"/>
      <c r="O17" s="46"/>
      <c r="P17" s="47"/>
      <c r="Q17" s="47"/>
    </row>
    <row r="18" spans="1:17" x14ac:dyDescent="0.2">
      <c r="A18" s="2"/>
      <c r="B18" s="16"/>
      <c r="C18" s="16"/>
      <c r="D18" s="44" t="s">
        <v>8</v>
      </c>
      <c r="E18" s="287" t="s">
        <v>278</v>
      </c>
      <c r="F18" s="287"/>
      <c r="G18" s="287"/>
      <c r="H18" s="287"/>
      <c r="I18" s="287"/>
      <c r="J18" s="287"/>
      <c r="K18" s="287"/>
      <c r="L18" s="287"/>
      <c r="M18" s="287"/>
      <c r="N18" s="287"/>
      <c r="O18" s="40"/>
      <c r="P18" s="1"/>
      <c r="Q18" s="1"/>
    </row>
    <row r="19" spans="1:17" x14ac:dyDescent="0.2">
      <c r="A19" s="2"/>
      <c r="B19" s="22"/>
      <c r="C19" s="16"/>
      <c r="D19" s="15"/>
      <c r="E19" s="16"/>
      <c r="F19" s="23"/>
      <c r="G19" s="24"/>
      <c r="H19" s="24"/>
      <c r="I19" s="24"/>
      <c r="J19" s="25"/>
      <c r="K19" s="26"/>
      <c r="L19" s="26"/>
      <c r="M19" s="27"/>
      <c r="N19" s="27"/>
      <c r="O19" s="40"/>
      <c r="P19" s="1"/>
      <c r="Q19" s="1"/>
    </row>
    <row r="20" spans="1:17" ht="15" customHeight="1" x14ac:dyDescent="0.2">
      <c r="A20" s="2"/>
      <c r="B20" s="337" t="s">
        <v>2</v>
      </c>
      <c r="C20" s="300" t="s">
        <v>3</v>
      </c>
      <c r="D20" s="300"/>
      <c r="E20" s="300"/>
      <c r="F20" s="300"/>
      <c r="G20" s="300"/>
      <c r="H20" s="300"/>
      <c r="I20" s="300"/>
      <c r="J20" s="300"/>
      <c r="K20" s="301"/>
      <c r="L20" s="316" t="s">
        <v>55</v>
      </c>
      <c r="M20" s="338" t="s">
        <v>4</v>
      </c>
      <c r="N20" s="338"/>
      <c r="O20" s="339"/>
      <c r="P20" s="1"/>
      <c r="Q20" s="2"/>
    </row>
    <row r="21" spans="1:17" ht="16.5" customHeight="1" x14ac:dyDescent="0.2">
      <c r="A21" s="2"/>
      <c r="B21" s="337"/>
      <c r="C21" s="303"/>
      <c r="D21" s="303"/>
      <c r="E21" s="303"/>
      <c r="F21" s="303"/>
      <c r="G21" s="303"/>
      <c r="H21" s="303"/>
      <c r="I21" s="303"/>
      <c r="J21" s="303"/>
      <c r="K21" s="304"/>
      <c r="L21" s="317"/>
      <c r="M21" s="338"/>
      <c r="N21" s="338"/>
      <c r="O21" s="339"/>
      <c r="P21" s="1"/>
      <c r="Q21" s="2"/>
    </row>
    <row r="22" spans="1:17" ht="17.25" customHeight="1" x14ac:dyDescent="0.2">
      <c r="A22" s="2"/>
      <c r="B22" s="337"/>
      <c r="C22" s="306"/>
      <c r="D22" s="306"/>
      <c r="E22" s="306"/>
      <c r="F22" s="306"/>
      <c r="G22" s="306"/>
      <c r="H22" s="306"/>
      <c r="I22" s="306"/>
      <c r="J22" s="306"/>
      <c r="K22" s="307"/>
      <c r="L22" s="318"/>
      <c r="M22" s="28" t="s">
        <v>5</v>
      </c>
      <c r="N22" s="28" t="s">
        <v>6</v>
      </c>
      <c r="O22" s="339"/>
      <c r="P22" s="1"/>
      <c r="Q22" s="2"/>
    </row>
    <row r="23" spans="1:17" ht="36" customHeight="1" x14ac:dyDescent="0.2">
      <c r="A23" s="2"/>
      <c r="B23" s="29" t="s">
        <v>14</v>
      </c>
      <c r="C23" s="288" t="s">
        <v>112</v>
      </c>
      <c r="D23" s="289"/>
      <c r="E23" s="289"/>
      <c r="F23" s="289"/>
      <c r="G23" s="289"/>
      <c r="H23" s="289"/>
      <c r="I23" s="289"/>
      <c r="J23" s="289"/>
      <c r="K23" s="290"/>
      <c r="L23" s="125" t="s">
        <v>65</v>
      </c>
      <c r="M23" s="31">
        <v>42887</v>
      </c>
      <c r="N23" s="30">
        <v>43100</v>
      </c>
      <c r="O23" s="339"/>
      <c r="P23" s="1"/>
      <c r="Q23" s="2"/>
    </row>
    <row r="24" spans="1:17" ht="33" customHeight="1" x14ac:dyDescent="0.2">
      <c r="A24" s="2"/>
      <c r="B24" s="29" t="s">
        <v>15</v>
      </c>
      <c r="C24" s="334" t="s">
        <v>113</v>
      </c>
      <c r="D24" s="335"/>
      <c r="E24" s="335"/>
      <c r="F24" s="335"/>
      <c r="G24" s="335"/>
      <c r="H24" s="335"/>
      <c r="I24" s="335"/>
      <c r="J24" s="335"/>
      <c r="K24" s="336"/>
      <c r="L24" s="131" t="s">
        <v>66</v>
      </c>
      <c r="M24" s="31">
        <v>43009</v>
      </c>
      <c r="N24" s="30">
        <v>43100</v>
      </c>
      <c r="O24" s="49"/>
      <c r="P24" s="1"/>
      <c r="Q24" s="2"/>
    </row>
    <row r="25" spans="1:17" ht="21" customHeight="1" x14ac:dyDescent="0.2">
      <c r="A25" s="2"/>
      <c r="B25" s="29" t="s">
        <v>16</v>
      </c>
      <c r="C25" s="288" t="s">
        <v>94</v>
      </c>
      <c r="D25" s="289"/>
      <c r="E25" s="289"/>
      <c r="F25" s="289"/>
      <c r="G25" s="289"/>
      <c r="H25" s="289"/>
      <c r="I25" s="289"/>
      <c r="J25" s="289"/>
      <c r="K25" s="290"/>
      <c r="L25" s="125" t="s">
        <v>56</v>
      </c>
      <c r="M25" s="31">
        <v>42887</v>
      </c>
      <c r="N25" s="30">
        <v>43008</v>
      </c>
      <c r="O25" s="49"/>
      <c r="P25" s="1"/>
      <c r="Q25" s="2"/>
    </row>
    <row r="26" spans="1:17" ht="29.25" customHeight="1" x14ac:dyDescent="0.2">
      <c r="A26" s="2"/>
      <c r="B26" s="29" t="s">
        <v>17</v>
      </c>
      <c r="C26" s="288" t="s">
        <v>114</v>
      </c>
      <c r="D26" s="289"/>
      <c r="E26" s="289"/>
      <c r="F26" s="289"/>
      <c r="G26" s="289"/>
      <c r="H26" s="289"/>
      <c r="I26" s="289"/>
      <c r="J26" s="289"/>
      <c r="K26" s="290"/>
      <c r="L26" s="125" t="s">
        <v>56</v>
      </c>
      <c r="M26" s="31">
        <v>43040</v>
      </c>
      <c r="N26" s="30">
        <v>43100</v>
      </c>
      <c r="O26" s="49"/>
      <c r="P26" s="1"/>
      <c r="Q26" s="2"/>
    </row>
    <row r="27" spans="1:17" ht="33" customHeight="1" x14ac:dyDescent="0.2">
      <c r="A27" s="2"/>
      <c r="B27" s="68" t="s">
        <v>18</v>
      </c>
      <c r="C27" s="288" t="s">
        <v>115</v>
      </c>
      <c r="D27" s="289"/>
      <c r="E27" s="289"/>
      <c r="F27" s="289"/>
      <c r="G27" s="289"/>
      <c r="H27" s="289"/>
      <c r="I27" s="289"/>
      <c r="J27" s="289"/>
      <c r="K27" s="290"/>
      <c r="L27" s="125" t="s">
        <v>65</v>
      </c>
      <c r="M27" s="31">
        <v>42979</v>
      </c>
      <c r="N27" s="30">
        <v>43100</v>
      </c>
      <c r="O27" s="49"/>
      <c r="P27" s="1"/>
      <c r="Q27" s="2"/>
    </row>
    <row r="28" spans="1:17" x14ac:dyDescent="0.2">
      <c r="A28" s="2"/>
      <c r="B28" s="3"/>
      <c r="C28" s="3"/>
      <c r="D28" s="32"/>
      <c r="E28" s="32"/>
      <c r="F28" s="32"/>
      <c r="G28" s="32"/>
      <c r="H28" s="32"/>
      <c r="I28" s="32"/>
      <c r="J28" s="32"/>
      <c r="K28" s="32"/>
      <c r="L28" s="32"/>
      <c r="M28" s="33"/>
      <c r="N28" s="33"/>
      <c r="O28" s="40"/>
      <c r="P28" s="1"/>
      <c r="Q28" s="1"/>
    </row>
    <row r="29" spans="1:17" ht="21" customHeight="1" x14ac:dyDescent="0.2">
      <c r="A29" s="2"/>
      <c r="B29" s="325" t="s">
        <v>11</v>
      </c>
      <c r="C29" s="325"/>
      <c r="D29" s="332" t="s">
        <v>273</v>
      </c>
      <c r="E29" s="333"/>
      <c r="F29" s="333"/>
      <c r="G29" s="333"/>
      <c r="I29" s="34"/>
      <c r="J29" s="34"/>
      <c r="K29" s="34"/>
      <c r="L29" s="34"/>
      <c r="M29" s="34"/>
      <c r="N29" s="34"/>
      <c r="O29" s="40"/>
      <c r="P29" s="1"/>
      <c r="Q29" s="1"/>
    </row>
    <row r="30" spans="1:17" ht="21" customHeight="1" x14ac:dyDescent="0.2">
      <c r="A30" s="2"/>
      <c r="B30" s="35"/>
      <c r="C30" s="32"/>
      <c r="D30" s="35"/>
      <c r="E30" s="35"/>
      <c r="F30" s="35"/>
      <c r="G30" s="52"/>
      <c r="I30" s="34"/>
      <c r="J30" s="34"/>
      <c r="K30" s="34"/>
      <c r="L30" s="34"/>
      <c r="M30" s="34"/>
      <c r="N30" s="34"/>
      <c r="O30" s="40"/>
      <c r="P30" s="1"/>
      <c r="Q30" s="1"/>
    </row>
    <row r="31" spans="1:17" x14ac:dyDescent="0.2">
      <c r="A31" s="2"/>
      <c r="B31" s="18" t="s">
        <v>0</v>
      </c>
      <c r="C31" s="37"/>
      <c r="D31" s="278" t="s">
        <v>274</v>
      </c>
      <c r="E31" s="142"/>
      <c r="F31" s="142"/>
      <c r="G31" s="142"/>
      <c r="I31" s="25"/>
      <c r="J31" s="25"/>
      <c r="K31" s="25"/>
      <c r="L31" s="25"/>
      <c r="M31" s="25"/>
      <c r="N31" s="25"/>
      <c r="O31" s="39"/>
      <c r="P31" s="2"/>
      <c r="Q31" s="2"/>
    </row>
    <row r="32" spans="1:17" x14ac:dyDescent="0.2">
      <c r="A32" s="2"/>
      <c r="B32" s="18"/>
      <c r="C32" s="37"/>
      <c r="D32" s="38"/>
      <c r="E32" s="38"/>
      <c r="F32" s="38"/>
      <c r="I32" s="25"/>
      <c r="J32" s="25"/>
      <c r="K32" s="25"/>
      <c r="L32" s="25"/>
      <c r="M32" s="25"/>
      <c r="N32" s="25"/>
      <c r="O32" s="39"/>
      <c r="P32" s="2"/>
      <c r="Q32" s="2"/>
    </row>
    <row r="33" spans="1:17" ht="16.5" customHeight="1" x14ac:dyDescent="0.2">
      <c r="A33" s="2"/>
      <c r="B33" s="2"/>
      <c r="C33" s="2"/>
      <c r="D33" s="3"/>
      <c r="E33" s="2"/>
      <c r="F33" s="2"/>
      <c r="G33" s="2"/>
      <c r="H33" s="2"/>
      <c r="I33" s="2"/>
      <c r="J33" s="2"/>
      <c r="K33" s="2"/>
      <c r="L33" s="2"/>
      <c r="M33" s="2"/>
      <c r="N33" s="2"/>
      <c r="O33" s="39"/>
      <c r="P33" s="2"/>
      <c r="Q33" s="2"/>
    </row>
    <row r="34" spans="1:17" ht="16.5" customHeight="1" x14ac:dyDescent="0.2"/>
    <row r="35" spans="1:17" ht="16.5" customHeight="1" x14ac:dyDescent="0.2"/>
    <row r="52" spans="4:15" x14ac:dyDescent="0.2">
      <c r="D52" s="42"/>
      <c r="O52" s="42"/>
    </row>
    <row r="53" spans="4:15" x14ac:dyDescent="0.2">
      <c r="D53" s="42"/>
      <c r="O53" s="42"/>
    </row>
    <row r="54" spans="4:15" x14ac:dyDescent="0.2">
      <c r="D54" s="42"/>
      <c r="O54" s="42"/>
    </row>
    <row r="55" spans="4:15" x14ac:dyDescent="0.2">
      <c r="D55" s="42"/>
      <c r="O55" s="42"/>
    </row>
    <row r="56" spans="4:15" x14ac:dyDescent="0.2">
      <c r="D56" s="42"/>
      <c r="O56" s="42"/>
    </row>
    <row r="57" spans="4:15" x14ac:dyDescent="0.2">
      <c r="D57" s="42"/>
      <c r="O57" s="42"/>
    </row>
    <row r="58" spans="4:15" x14ac:dyDescent="0.2">
      <c r="D58" s="42"/>
      <c r="O58" s="42"/>
    </row>
    <row r="59" spans="4:15" x14ac:dyDescent="0.2">
      <c r="D59" s="42"/>
      <c r="O59" s="42"/>
    </row>
    <row r="60" spans="4:15" x14ac:dyDescent="0.2">
      <c r="D60" s="42"/>
      <c r="O60" s="42"/>
    </row>
    <row r="61" spans="4:15" x14ac:dyDescent="0.2">
      <c r="D61" s="42"/>
      <c r="O61" s="42"/>
    </row>
    <row r="62" spans="4:15" x14ac:dyDescent="0.2">
      <c r="D62" s="42"/>
      <c r="O62" s="42"/>
    </row>
    <row r="63" spans="4:15" x14ac:dyDescent="0.2">
      <c r="D63" s="42"/>
      <c r="O63" s="42"/>
    </row>
    <row r="64" spans="4:15" x14ac:dyDescent="0.2">
      <c r="D64" s="42"/>
      <c r="O64" s="42"/>
    </row>
    <row r="65" spans="4:15" x14ac:dyDescent="0.2">
      <c r="D65" s="42"/>
      <c r="O65" s="42"/>
    </row>
    <row r="66" spans="4:15" x14ac:dyDescent="0.2">
      <c r="D66" s="42"/>
      <c r="O66" s="42"/>
    </row>
    <row r="67" spans="4:15" x14ac:dyDescent="0.2">
      <c r="D67" s="42"/>
      <c r="O67" s="42"/>
    </row>
    <row r="68" spans="4:15" x14ac:dyDescent="0.2">
      <c r="D68" s="42"/>
      <c r="O68" s="42"/>
    </row>
    <row r="69" spans="4:15" x14ac:dyDescent="0.2">
      <c r="D69" s="42"/>
      <c r="O69" s="42"/>
    </row>
    <row r="70" spans="4:15" x14ac:dyDescent="0.2">
      <c r="D70" s="42"/>
      <c r="O70" s="42"/>
    </row>
    <row r="71" spans="4:15" x14ac:dyDescent="0.2">
      <c r="D71" s="42"/>
      <c r="O71" s="42"/>
    </row>
    <row r="72" spans="4:15" x14ac:dyDescent="0.2">
      <c r="D72" s="42"/>
      <c r="O72" s="42"/>
    </row>
    <row r="73" spans="4:15" x14ac:dyDescent="0.2">
      <c r="D73" s="42"/>
      <c r="O73" s="42"/>
    </row>
    <row r="74" spans="4:15" x14ac:dyDescent="0.2">
      <c r="D74" s="42"/>
      <c r="O74" s="42"/>
    </row>
    <row r="75" spans="4:15" x14ac:dyDescent="0.2">
      <c r="D75" s="42"/>
      <c r="O75" s="42"/>
    </row>
    <row r="76" spans="4:15" x14ac:dyDescent="0.2">
      <c r="D76" s="42"/>
      <c r="O76" s="42"/>
    </row>
    <row r="77" spans="4:15" x14ac:dyDescent="0.2">
      <c r="D77" s="42"/>
      <c r="O77" s="42"/>
    </row>
    <row r="78" spans="4:15" x14ac:dyDescent="0.2">
      <c r="D78" s="42"/>
      <c r="O78" s="42"/>
    </row>
    <row r="79" spans="4:15" x14ac:dyDescent="0.2">
      <c r="D79" s="42"/>
      <c r="O79" s="42"/>
    </row>
    <row r="80" spans="4:15" x14ac:dyDescent="0.2">
      <c r="D80" s="42"/>
      <c r="O80" s="42"/>
    </row>
    <row r="81" spans="4:15" x14ac:dyDescent="0.2">
      <c r="D81" s="42"/>
      <c r="O81" s="42"/>
    </row>
    <row r="82" spans="4:15" x14ac:dyDescent="0.2">
      <c r="D82" s="42"/>
      <c r="O82" s="42"/>
    </row>
    <row r="83" spans="4:15" x14ac:dyDescent="0.2">
      <c r="D83" s="42"/>
      <c r="O83" s="42"/>
    </row>
    <row r="84" spans="4:15" x14ac:dyDescent="0.2">
      <c r="D84" s="42"/>
      <c r="O84" s="42"/>
    </row>
    <row r="85" spans="4:15" x14ac:dyDescent="0.2">
      <c r="D85" s="42"/>
      <c r="O85" s="42"/>
    </row>
    <row r="86" spans="4:15" x14ac:dyDescent="0.2">
      <c r="D86" s="42"/>
      <c r="O86" s="42"/>
    </row>
    <row r="87" spans="4:15" x14ac:dyDescent="0.2">
      <c r="D87" s="42"/>
      <c r="O87" s="42"/>
    </row>
    <row r="88" spans="4:15" x14ac:dyDescent="0.2">
      <c r="D88" s="42"/>
      <c r="O88" s="42"/>
    </row>
    <row r="89" spans="4:15" x14ac:dyDescent="0.2">
      <c r="D89" s="42"/>
      <c r="O89" s="42"/>
    </row>
    <row r="90" spans="4:15" x14ac:dyDescent="0.2">
      <c r="D90" s="42"/>
      <c r="O90" s="42"/>
    </row>
    <row r="91" spans="4:15" x14ac:dyDescent="0.2">
      <c r="D91" s="42"/>
      <c r="O91" s="42"/>
    </row>
    <row r="92" spans="4:15" x14ac:dyDescent="0.2">
      <c r="D92" s="42"/>
      <c r="O92" s="42"/>
    </row>
    <row r="93" spans="4:15" x14ac:dyDescent="0.2">
      <c r="D93" s="42"/>
      <c r="O93" s="42"/>
    </row>
    <row r="94" spans="4:15" x14ac:dyDescent="0.2">
      <c r="D94" s="42"/>
      <c r="O94" s="42"/>
    </row>
    <row r="95" spans="4:15" x14ac:dyDescent="0.2">
      <c r="D95" s="42"/>
      <c r="O95" s="42"/>
    </row>
    <row r="96" spans="4:15" x14ac:dyDescent="0.2">
      <c r="D96" s="42"/>
      <c r="O96" s="42"/>
    </row>
    <row r="97" spans="4:15" x14ac:dyDescent="0.2">
      <c r="D97" s="42"/>
      <c r="O97" s="42"/>
    </row>
    <row r="98" spans="4:15" x14ac:dyDescent="0.2">
      <c r="D98" s="42"/>
      <c r="O98" s="42"/>
    </row>
    <row r="99" spans="4:15" x14ac:dyDescent="0.2">
      <c r="D99" s="42"/>
      <c r="O99" s="42"/>
    </row>
    <row r="100" spans="4:15" x14ac:dyDescent="0.2">
      <c r="D100" s="42"/>
      <c r="O100" s="42"/>
    </row>
    <row r="101" spans="4:15" x14ac:dyDescent="0.2">
      <c r="D101" s="42"/>
      <c r="O101" s="42"/>
    </row>
    <row r="102" spans="4:15" x14ac:dyDescent="0.2">
      <c r="D102" s="42"/>
      <c r="O102" s="42"/>
    </row>
    <row r="103" spans="4:15" x14ac:dyDescent="0.2">
      <c r="D103" s="42"/>
      <c r="O103" s="42"/>
    </row>
    <row r="104" spans="4:15" x14ac:dyDescent="0.2">
      <c r="D104" s="42"/>
      <c r="O104" s="42"/>
    </row>
    <row r="105" spans="4:15" x14ac:dyDescent="0.2">
      <c r="D105" s="42"/>
      <c r="O105" s="42"/>
    </row>
    <row r="106" spans="4:15" x14ac:dyDescent="0.2">
      <c r="D106" s="42"/>
      <c r="O106" s="42"/>
    </row>
    <row r="107" spans="4:15" x14ac:dyDescent="0.2">
      <c r="D107" s="42"/>
      <c r="O107" s="42"/>
    </row>
    <row r="108" spans="4:15" x14ac:dyDescent="0.2">
      <c r="D108" s="42"/>
      <c r="O108" s="42"/>
    </row>
    <row r="109" spans="4:15" x14ac:dyDescent="0.2">
      <c r="D109" s="42"/>
      <c r="O109" s="42"/>
    </row>
    <row r="110" spans="4:15" x14ac:dyDescent="0.2">
      <c r="D110" s="42"/>
      <c r="O110" s="42"/>
    </row>
    <row r="111" spans="4:15" x14ac:dyDescent="0.2">
      <c r="D111" s="42"/>
      <c r="O111" s="42"/>
    </row>
    <row r="112" spans="4:15" x14ac:dyDescent="0.2">
      <c r="D112" s="42"/>
      <c r="O112" s="42"/>
    </row>
    <row r="113" spans="4:15" x14ac:dyDescent="0.2">
      <c r="D113" s="42"/>
      <c r="O113" s="42"/>
    </row>
    <row r="114" spans="4:15" x14ac:dyDescent="0.2">
      <c r="D114" s="42"/>
      <c r="O114" s="42"/>
    </row>
    <row r="115" spans="4:15" x14ac:dyDescent="0.2">
      <c r="D115" s="42"/>
      <c r="O115" s="42"/>
    </row>
    <row r="116" spans="4:15" x14ac:dyDescent="0.2">
      <c r="D116" s="42"/>
      <c r="O116" s="42"/>
    </row>
    <row r="117" spans="4:15" x14ac:dyDescent="0.2">
      <c r="D117" s="42"/>
      <c r="O117" s="42"/>
    </row>
    <row r="118" spans="4:15" x14ac:dyDescent="0.2">
      <c r="D118" s="42"/>
      <c r="O118" s="42"/>
    </row>
    <row r="119" spans="4:15" x14ac:dyDescent="0.2">
      <c r="D119" s="42"/>
      <c r="O119" s="42"/>
    </row>
    <row r="120" spans="4:15" x14ac:dyDescent="0.2">
      <c r="D120" s="42"/>
      <c r="O120" s="42"/>
    </row>
    <row r="121" spans="4:15" x14ac:dyDescent="0.2">
      <c r="D121" s="42"/>
      <c r="O121" s="42"/>
    </row>
    <row r="122" spans="4:15" x14ac:dyDescent="0.2">
      <c r="D122" s="42"/>
      <c r="O122" s="42"/>
    </row>
    <row r="123" spans="4:15" x14ac:dyDescent="0.2">
      <c r="D123" s="42"/>
      <c r="O123" s="42"/>
    </row>
    <row r="124" spans="4:15" x14ac:dyDescent="0.2">
      <c r="D124" s="42"/>
      <c r="O124" s="42"/>
    </row>
    <row r="125" spans="4:15" x14ac:dyDescent="0.2">
      <c r="D125" s="42"/>
      <c r="O125" s="42"/>
    </row>
    <row r="126" spans="4:15" x14ac:dyDescent="0.2">
      <c r="D126" s="42"/>
      <c r="O126" s="42"/>
    </row>
    <row r="127" spans="4:15" x14ac:dyDescent="0.2">
      <c r="D127" s="42"/>
      <c r="O127" s="42"/>
    </row>
    <row r="128" spans="4:15" x14ac:dyDescent="0.2">
      <c r="D128" s="42"/>
      <c r="O128" s="42"/>
    </row>
    <row r="129" spans="4:15" x14ac:dyDescent="0.2">
      <c r="D129" s="42"/>
      <c r="O129" s="42"/>
    </row>
    <row r="130" spans="4:15" x14ac:dyDescent="0.2">
      <c r="D130" s="42"/>
      <c r="O130" s="42"/>
    </row>
    <row r="131" spans="4:15" x14ac:dyDescent="0.2">
      <c r="D131" s="42"/>
      <c r="O131" s="42"/>
    </row>
    <row r="132" spans="4:15" x14ac:dyDescent="0.2">
      <c r="D132" s="42"/>
      <c r="O132" s="42"/>
    </row>
    <row r="133" spans="4:15" x14ac:dyDescent="0.2">
      <c r="D133" s="42"/>
      <c r="O133" s="42"/>
    </row>
    <row r="134" spans="4:15" x14ac:dyDescent="0.2">
      <c r="D134" s="42"/>
      <c r="O134" s="42"/>
    </row>
    <row r="135" spans="4:15" x14ac:dyDescent="0.2">
      <c r="D135" s="42"/>
      <c r="O135" s="42"/>
    </row>
    <row r="136" spans="4:15" x14ac:dyDescent="0.2">
      <c r="D136" s="42"/>
      <c r="O136" s="42"/>
    </row>
    <row r="137" spans="4:15" x14ac:dyDescent="0.2">
      <c r="D137" s="42"/>
      <c r="O137" s="42"/>
    </row>
    <row r="138" spans="4:15" x14ac:dyDescent="0.2">
      <c r="D138" s="42"/>
      <c r="O138" s="42"/>
    </row>
    <row r="139" spans="4:15" x14ac:dyDescent="0.2">
      <c r="D139" s="42"/>
      <c r="O139" s="42"/>
    </row>
    <row r="140" spans="4:15" x14ac:dyDescent="0.2">
      <c r="D140" s="42"/>
      <c r="O140" s="42"/>
    </row>
    <row r="141" spans="4:15" x14ac:dyDescent="0.2">
      <c r="D141" s="42"/>
      <c r="O141" s="42"/>
    </row>
    <row r="142" spans="4:15" x14ac:dyDescent="0.2">
      <c r="D142" s="42"/>
      <c r="O142" s="42"/>
    </row>
    <row r="143" spans="4:15" x14ac:dyDescent="0.2">
      <c r="D143" s="42"/>
      <c r="O143" s="42"/>
    </row>
    <row r="144" spans="4:15" x14ac:dyDescent="0.2">
      <c r="D144" s="42"/>
      <c r="O144" s="42"/>
    </row>
    <row r="145" spans="4:15" x14ac:dyDescent="0.2">
      <c r="D145" s="42"/>
      <c r="O145" s="42"/>
    </row>
    <row r="146" spans="4:15" x14ac:dyDescent="0.2">
      <c r="D146" s="42"/>
      <c r="O146" s="42"/>
    </row>
    <row r="147" spans="4:15" x14ac:dyDescent="0.2">
      <c r="D147" s="42"/>
      <c r="O147" s="42"/>
    </row>
    <row r="148" spans="4:15" x14ac:dyDescent="0.2">
      <c r="D148" s="42"/>
      <c r="O148" s="42"/>
    </row>
    <row r="149" spans="4:15" x14ac:dyDescent="0.2">
      <c r="D149" s="42"/>
      <c r="O149" s="42"/>
    </row>
    <row r="150" spans="4:15" x14ac:dyDescent="0.2">
      <c r="D150" s="42"/>
      <c r="O150" s="42"/>
    </row>
    <row r="151" spans="4:15" x14ac:dyDescent="0.2">
      <c r="D151" s="42"/>
      <c r="O151" s="42"/>
    </row>
    <row r="152" spans="4:15" x14ac:dyDescent="0.2">
      <c r="D152" s="42"/>
      <c r="O152" s="42"/>
    </row>
    <row r="153" spans="4:15" x14ac:dyDescent="0.2">
      <c r="D153" s="42"/>
      <c r="O153" s="42"/>
    </row>
    <row r="154" spans="4:15" x14ac:dyDescent="0.2">
      <c r="D154" s="42"/>
      <c r="O154" s="42"/>
    </row>
    <row r="155" spans="4:15" x14ac:dyDescent="0.2">
      <c r="D155" s="42"/>
      <c r="O155" s="42"/>
    </row>
    <row r="156" spans="4:15" x14ac:dyDescent="0.2">
      <c r="D156" s="42"/>
      <c r="O156" s="42"/>
    </row>
    <row r="157" spans="4:15" x14ac:dyDescent="0.2">
      <c r="D157" s="42"/>
      <c r="O157" s="42"/>
    </row>
    <row r="158" spans="4:15" x14ac:dyDescent="0.2">
      <c r="D158" s="42"/>
      <c r="O158" s="42"/>
    </row>
    <row r="159" spans="4:15" x14ac:dyDescent="0.2">
      <c r="D159" s="42"/>
      <c r="O159" s="42"/>
    </row>
    <row r="160" spans="4:15" x14ac:dyDescent="0.2">
      <c r="D160" s="42"/>
      <c r="O160" s="42"/>
    </row>
    <row r="161" spans="4:15" x14ac:dyDescent="0.2">
      <c r="D161" s="42"/>
      <c r="O161" s="42"/>
    </row>
    <row r="162" spans="4:15" x14ac:dyDescent="0.2">
      <c r="D162" s="42"/>
      <c r="O162" s="42"/>
    </row>
    <row r="163" spans="4:15" x14ac:dyDescent="0.2">
      <c r="D163" s="42"/>
      <c r="O163" s="42"/>
    </row>
    <row r="164" spans="4:15" x14ac:dyDescent="0.2">
      <c r="D164" s="42"/>
      <c r="O164" s="42"/>
    </row>
    <row r="165" spans="4:15" x14ac:dyDescent="0.2">
      <c r="D165" s="42"/>
      <c r="O165" s="42"/>
    </row>
    <row r="166" spans="4:15" x14ac:dyDescent="0.2">
      <c r="D166" s="42"/>
      <c r="O166" s="42"/>
    </row>
    <row r="167" spans="4:15" x14ac:dyDescent="0.2">
      <c r="D167" s="42"/>
      <c r="O167" s="42"/>
    </row>
    <row r="168" spans="4:15" x14ac:dyDescent="0.2">
      <c r="D168" s="42"/>
      <c r="O168" s="42"/>
    </row>
    <row r="169" spans="4:15" x14ac:dyDescent="0.2">
      <c r="D169" s="42"/>
      <c r="O169" s="42"/>
    </row>
    <row r="170" spans="4:15" x14ac:dyDescent="0.2">
      <c r="D170" s="42"/>
      <c r="O170" s="42"/>
    </row>
    <row r="171" spans="4:15" x14ac:dyDescent="0.2">
      <c r="D171" s="42"/>
      <c r="O171" s="42"/>
    </row>
    <row r="172" spans="4:15" x14ac:dyDescent="0.2">
      <c r="D172" s="42"/>
      <c r="O172" s="42"/>
    </row>
    <row r="173" spans="4:15" x14ac:dyDescent="0.2">
      <c r="D173" s="42"/>
      <c r="O173" s="42"/>
    </row>
    <row r="174" spans="4:15" x14ac:dyDescent="0.2">
      <c r="D174" s="42"/>
      <c r="O174" s="42"/>
    </row>
    <row r="175" spans="4:15" x14ac:dyDescent="0.2">
      <c r="D175" s="42"/>
      <c r="O175" s="42"/>
    </row>
    <row r="176" spans="4:15" x14ac:dyDescent="0.2">
      <c r="D176" s="42"/>
      <c r="O176" s="42"/>
    </row>
    <row r="177" spans="4:15" x14ac:dyDescent="0.2">
      <c r="D177" s="42"/>
      <c r="O177" s="42"/>
    </row>
    <row r="178" spans="4:15" x14ac:dyDescent="0.2">
      <c r="D178" s="42"/>
      <c r="O178" s="42"/>
    </row>
    <row r="179" spans="4:15" x14ac:dyDescent="0.2">
      <c r="D179" s="42"/>
      <c r="O179" s="42"/>
    </row>
    <row r="180" spans="4:15" x14ac:dyDescent="0.2">
      <c r="D180" s="42"/>
      <c r="O180" s="42"/>
    </row>
    <row r="181" spans="4:15" x14ac:dyDescent="0.2">
      <c r="D181" s="42"/>
      <c r="O181" s="42"/>
    </row>
    <row r="182" spans="4:15" x14ac:dyDescent="0.2">
      <c r="D182" s="42"/>
      <c r="O182" s="42"/>
    </row>
    <row r="183" spans="4:15" x14ac:dyDescent="0.2">
      <c r="D183" s="42"/>
      <c r="O183" s="42"/>
    </row>
    <row r="184" spans="4:15" x14ac:dyDescent="0.2">
      <c r="D184" s="42"/>
      <c r="O184" s="42"/>
    </row>
    <row r="185" spans="4:15" x14ac:dyDescent="0.2">
      <c r="D185" s="42"/>
      <c r="O185" s="42"/>
    </row>
    <row r="186" spans="4:15" x14ac:dyDescent="0.2">
      <c r="D186" s="42"/>
      <c r="O186" s="42"/>
    </row>
    <row r="187" spans="4:15" x14ac:dyDescent="0.2">
      <c r="D187" s="42"/>
      <c r="O187" s="42"/>
    </row>
    <row r="188" spans="4:15" x14ac:dyDescent="0.2">
      <c r="D188" s="42"/>
      <c r="O188" s="42"/>
    </row>
    <row r="189" spans="4:15" x14ac:dyDescent="0.2">
      <c r="D189" s="42"/>
      <c r="O189" s="42"/>
    </row>
    <row r="190" spans="4:15" x14ac:dyDescent="0.2">
      <c r="D190" s="42"/>
      <c r="O190" s="42"/>
    </row>
    <row r="191" spans="4:15" x14ac:dyDescent="0.2">
      <c r="D191" s="42"/>
      <c r="O191" s="42"/>
    </row>
    <row r="192" spans="4:15" x14ac:dyDescent="0.2">
      <c r="D192" s="42"/>
      <c r="O192" s="42"/>
    </row>
    <row r="193" spans="4:15" x14ac:dyDescent="0.2">
      <c r="D193" s="42"/>
      <c r="O193" s="42"/>
    </row>
    <row r="194" spans="4:15" x14ac:dyDescent="0.2">
      <c r="D194" s="42"/>
      <c r="O194" s="42"/>
    </row>
    <row r="195" spans="4:15" x14ac:dyDescent="0.2">
      <c r="D195" s="42"/>
      <c r="O195" s="42"/>
    </row>
    <row r="196" spans="4:15" x14ac:dyDescent="0.2">
      <c r="D196" s="42"/>
      <c r="O196" s="42"/>
    </row>
    <row r="197" spans="4:15" x14ac:dyDescent="0.2">
      <c r="D197" s="42"/>
      <c r="O197" s="42"/>
    </row>
    <row r="198" spans="4:15" x14ac:dyDescent="0.2">
      <c r="D198" s="42"/>
      <c r="O198" s="42"/>
    </row>
    <row r="199" spans="4:15" x14ac:dyDescent="0.2">
      <c r="D199" s="42"/>
      <c r="O199" s="42"/>
    </row>
    <row r="200" spans="4:15" x14ac:dyDescent="0.2">
      <c r="D200" s="42"/>
      <c r="O200" s="42"/>
    </row>
    <row r="201" spans="4:15" x14ac:dyDescent="0.2">
      <c r="D201" s="42"/>
      <c r="O201" s="42"/>
    </row>
    <row r="202" spans="4:15" x14ac:dyDescent="0.2">
      <c r="D202" s="42"/>
      <c r="O202" s="42"/>
    </row>
    <row r="203" spans="4:15" x14ac:dyDescent="0.2">
      <c r="D203" s="42"/>
      <c r="O203" s="42"/>
    </row>
    <row r="204" spans="4:15" x14ac:dyDescent="0.2">
      <c r="D204" s="42"/>
      <c r="O204" s="42"/>
    </row>
    <row r="205" spans="4:15" x14ac:dyDescent="0.2">
      <c r="D205" s="42"/>
      <c r="O205" s="42"/>
    </row>
    <row r="206" spans="4:15" x14ac:dyDescent="0.2">
      <c r="D206" s="42"/>
      <c r="O206" s="42"/>
    </row>
    <row r="207" spans="4:15" x14ac:dyDescent="0.2">
      <c r="D207" s="42"/>
      <c r="O207" s="42"/>
    </row>
    <row r="208" spans="4:15" x14ac:dyDescent="0.2">
      <c r="D208" s="42"/>
      <c r="O208" s="42"/>
    </row>
    <row r="209" spans="4:15" x14ac:dyDescent="0.2">
      <c r="D209" s="42"/>
      <c r="O209" s="42"/>
    </row>
    <row r="210" spans="4:15" x14ac:dyDescent="0.2">
      <c r="D210" s="42"/>
      <c r="O210" s="42"/>
    </row>
    <row r="211" spans="4:15" x14ac:dyDescent="0.2">
      <c r="D211" s="42"/>
      <c r="O211" s="42"/>
    </row>
    <row r="212" spans="4:15" x14ac:dyDescent="0.2">
      <c r="D212" s="42"/>
      <c r="O212" s="42"/>
    </row>
    <row r="213" spans="4:15" x14ac:dyDescent="0.2">
      <c r="D213" s="42"/>
      <c r="O213" s="42"/>
    </row>
    <row r="214" spans="4:15" x14ac:dyDescent="0.2">
      <c r="D214" s="42"/>
      <c r="O214" s="42"/>
    </row>
    <row r="215" spans="4:15" x14ac:dyDescent="0.2">
      <c r="D215" s="42"/>
      <c r="O215" s="42"/>
    </row>
    <row r="216" spans="4:15" x14ac:dyDescent="0.2">
      <c r="D216" s="42"/>
      <c r="O216" s="42"/>
    </row>
    <row r="217" spans="4:15" x14ac:dyDescent="0.2">
      <c r="D217" s="42"/>
      <c r="O217" s="42"/>
    </row>
    <row r="218" spans="4:15" x14ac:dyDescent="0.2">
      <c r="D218" s="42"/>
      <c r="O218" s="42"/>
    </row>
    <row r="219" spans="4:15" x14ac:dyDescent="0.2">
      <c r="D219" s="42"/>
      <c r="O219" s="42"/>
    </row>
    <row r="220" spans="4:15" x14ac:dyDescent="0.2">
      <c r="D220" s="42"/>
      <c r="O220" s="42"/>
    </row>
    <row r="221" spans="4:15" x14ac:dyDescent="0.2">
      <c r="D221" s="42"/>
      <c r="O221" s="42"/>
    </row>
    <row r="222" spans="4:15" x14ac:dyDescent="0.2">
      <c r="D222" s="42"/>
      <c r="O222" s="42"/>
    </row>
    <row r="223" spans="4:15" x14ac:dyDescent="0.2">
      <c r="D223" s="42"/>
      <c r="O223" s="42"/>
    </row>
    <row r="224" spans="4:15" x14ac:dyDescent="0.2">
      <c r="D224" s="42"/>
      <c r="O224" s="42"/>
    </row>
    <row r="225" spans="4:15" x14ac:dyDescent="0.2">
      <c r="D225" s="42"/>
      <c r="O225" s="42"/>
    </row>
    <row r="226" spans="4:15" x14ac:dyDescent="0.2">
      <c r="D226" s="42"/>
      <c r="O226" s="42"/>
    </row>
    <row r="227" spans="4:15" x14ac:dyDescent="0.2">
      <c r="D227" s="42"/>
      <c r="O227" s="42"/>
    </row>
    <row r="228" spans="4:15" x14ac:dyDescent="0.2">
      <c r="D228" s="42"/>
      <c r="O228" s="42"/>
    </row>
    <row r="229" spans="4:15" x14ac:dyDescent="0.2">
      <c r="D229" s="42"/>
      <c r="O229" s="42"/>
    </row>
    <row r="230" spans="4:15" x14ac:dyDescent="0.2">
      <c r="D230" s="42"/>
      <c r="O230" s="42"/>
    </row>
    <row r="231" spans="4:15" x14ac:dyDescent="0.2">
      <c r="D231" s="42"/>
      <c r="O231" s="42"/>
    </row>
    <row r="232" spans="4:15" x14ac:dyDescent="0.2">
      <c r="D232" s="42"/>
      <c r="O232" s="42"/>
    </row>
    <row r="233" spans="4:15" x14ac:dyDescent="0.2">
      <c r="D233" s="42"/>
      <c r="O233" s="42"/>
    </row>
    <row r="234" spans="4:15" x14ac:dyDescent="0.2">
      <c r="D234" s="42"/>
      <c r="O234" s="42"/>
    </row>
    <row r="235" spans="4:15" x14ac:dyDescent="0.2">
      <c r="D235" s="42"/>
      <c r="O235" s="42"/>
    </row>
    <row r="236" spans="4:15" x14ac:dyDescent="0.2">
      <c r="D236" s="42"/>
      <c r="O236" s="42"/>
    </row>
    <row r="237" spans="4:15" x14ac:dyDescent="0.2">
      <c r="D237" s="42"/>
      <c r="O237" s="42"/>
    </row>
    <row r="238" spans="4:15" x14ac:dyDescent="0.2">
      <c r="D238" s="42"/>
      <c r="O238" s="42"/>
    </row>
    <row r="239" spans="4:15" x14ac:dyDescent="0.2">
      <c r="D239" s="42"/>
      <c r="O239" s="42"/>
    </row>
    <row r="240" spans="4:15" x14ac:dyDescent="0.2">
      <c r="D240" s="42"/>
      <c r="O240" s="42"/>
    </row>
    <row r="241" spans="4:15" x14ac:dyDescent="0.2">
      <c r="D241" s="42"/>
      <c r="O241" s="42"/>
    </row>
    <row r="242" spans="4:15" x14ac:dyDescent="0.2">
      <c r="D242" s="42"/>
      <c r="O242" s="42"/>
    </row>
    <row r="243" spans="4:15" x14ac:dyDescent="0.2">
      <c r="D243" s="42"/>
      <c r="O243" s="42"/>
    </row>
    <row r="244" spans="4:15" x14ac:dyDescent="0.2">
      <c r="D244" s="42"/>
      <c r="O244" s="42"/>
    </row>
    <row r="245" spans="4:15" x14ac:dyDescent="0.2">
      <c r="D245" s="42"/>
      <c r="O245" s="42"/>
    </row>
    <row r="246" spans="4:15" x14ac:dyDescent="0.2">
      <c r="D246" s="42"/>
      <c r="O246" s="42"/>
    </row>
    <row r="247" spans="4:15" x14ac:dyDescent="0.2">
      <c r="D247" s="42"/>
      <c r="O247" s="42"/>
    </row>
    <row r="248" spans="4:15" x14ac:dyDescent="0.2">
      <c r="D248" s="42"/>
      <c r="O248" s="42"/>
    </row>
    <row r="249" spans="4:15" x14ac:dyDescent="0.2">
      <c r="D249" s="42"/>
      <c r="O249" s="42"/>
    </row>
    <row r="250" spans="4:15" x14ac:dyDescent="0.2">
      <c r="D250" s="42"/>
      <c r="O250" s="42"/>
    </row>
    <row r="251" spans="4:15" x14ac:dyDescent="0.2">
      <c r="D251" s="42"/>
      <c r="O251" s="42"/>
    </row>
    <row r="252" spans="4:15" x14ac:dyDescent="0.2">
      <c r="D252" s="42"/>
      <c r="O252" s="42"/>
    </row>
    <row r="253" spans="4:15" x14ac:dyDescent="0.2">
      <c r="D253" s="42"/>
      <c r="O253" s="42"/>
    </row>
    <row r="254" spans="4:15" x14ac:dyDescent="0.2">
      <c r="D254" s="42"/>
      <c r="O254" s="42"/>
    </row>
    <row r="255" spans="4:15" x14ac:dyDescent="0.2">
      <c r="D255" s="42"/>
      <c r="O255" s="42"/>
    </row>
    <row r="256" spans="4:15" x14ac:dyDescent="0.2">
      <c r="D256" s="42"/>
      <c r="O256" s="42"/>
    </row>
    <row r="257" spans="4:15" x14ac:dyDescent="0.2">
      <c r="D257" s="42"/>
      <c r="O257" s="42"/>
    </row>
    <row r="258" spans="4:15" x14ac:dyDescent="0.2">
      <c r="D258" s="42"/>
      <c r="O258" s="42"/>
    </row>
    <row r="259" spans="4:15" x14ac:dyDescent="0.2">
      <c r="D259" s="42"/>
      <c r="O259" s="42"/>
    </row>
    <row r="260" spans="4:15" x14ac:dyDescent="0.2">
      <c r="D260" s="42"/>
      <c r="O260" s="42"/>
    </row>
    <row r="261" spans="4:15" x14ac:dyDescent="0.2">
      <c r="D261" s="42"/>
      <c r="O261" s="42"/>
    </row>
    <row r="262" spans="4:15" x14ac:dyDescent="0.2">
      <c r="D262" s="42"/>
      <c r="O262" s="42"/>
    </row>
    <row r="263" spans="4:15" x14ac:dyDescent="0.2">
      <c r="D263" s="42"/>
      <c r="O263" s="42"/>
    </row>
    <row r="264" spans="4:15" x14ac:dyDescent="0.2">
      <c r="D264" s="42"/>
      <c r="O264" s="42"/>
    </row>
    <row r="265" spans="4:15" x14ac:dyDescent="0.2">
      <c r="D265" s="42"/>
      <c r="O265" s="42"/>
    </row>
    <row r="266" spans="4:15" x14ac:dyDescent="0.2">
      <c r="D266" s="42"/>
      <c r="O266" s="42"/>
    </row>
    <row r="267" spans="4:15" x14ac:dyDescent="0.2">
      <c r="D267" s="42"/>
      <c r="O267" s="42"/>
    </row>
    <row r="268" spans="4:15" x14ac:dyDescent="0.2">
      <c r="D268" s="42"/>
      <c r="O268" s="42"/>
    </row>
    <row r="269" spans="4:15" x14ac:dyDescent="0.2">
      <c r="D269" s="42"/>
      <c r="O269" s="42"/>
    </row>
    <row r="270" spans="4:15" x14ac:dyDescent="0.2">
      <c r="D270" s="42"/>
      <c r="O270" s="42"/>
    </row>
    <row r="271" spans="4:15" x14ac:dyDescent="0.2">
      <c r="D271" s="42"/>
      <c r="O271" s="42"/>
    </row>
    <row r="272" spans="4:15" x14ac:dyDescent="0.2">
      <c r="D272" s="42"/>
      <c r="O272" s="42"/>
    </row>
    <row r="273" spans="4:15" x14ac:dyDescent="0.2">
      <c r="D273" s="42"/>
      <c r="O273" s="42"/>
    </row>
    <row r="274" spans="4:15" x14ac:dyDescent="0.2">
      <c r="D274" s="42"/>
      <c r="O274" s="42"/>
    </row>
    <row r="275" spans="4:15" x14ac:dyDescent="0.2">
      <c r="D275" s="42"/>
      <c r="O275" s="42"/>
    </row>
    <row r="276" spans="4:15" x14ac:dyDescent="0.2">
      <c r="D276" s="42"/>
      <c r="O276" s="42"/>
    </row>
    <row r="277" spans="4:15" x14ac:dyDescent="0.2">
      <c r="D277" s="42"/>
      <c r="O277" s="42"/>
    </row>
    <row r="278" spans="4:15" x14ac:dyDescent="0.2">
      <c r="D278" s="42"/>
      <c r="O278" s="42"/>
    </row>
    <row r="279" spans="4:15" x14ac:dyDescent="0.2">
      <c r="D279" s="42"/>
      <c r="O279" s="42"/>
    </row>
    <row r="280" spans="4:15" x14ac:dyDescent="0.2">
      <c r="D280" s="42"/>
      <c r="O280" s="42"/>
    </row>
    <row r="281" spans="4:15" x14ac:dyDescent="0.2">
      <c r="D281" s="42"/>
      <c r="O281" s="42"/>
    </row>
    <row r="282" spans="4:15" x14ac:dyDescent="0.2">
      <c r="D282" s="42"/>
      <c r="O282" s="42"/>
    </row>
    <row r="283" spans="4:15" x14ac:dyDescent="0.2">
      <c r="D283" s="42"/>
      <c r="O283" s="42"/>
    </row>
    <row r="284" spans="4:15" x14ac:dyDescent="0.2">
      <c r="D284" s="42"/>
      <c r="O284" s="42"/>
    </row>
    <row r="285" spans="4:15" x14ac:dyDescent="0.2">
      <c r="D285" s="42"/>
      <c r="O285" s="42"/>
    </row>
    <row r="286" spans="4:15" x14ac:dyDescent="0.2">
      <c r="D286" s="42"/>
      <c r="O286" s="42"/>
    </row>
    <row r="287" spans="4:15" x14ac:dyDescent="0.2">
      <c r="D287" s="42"/>
      <c r="O287" s="42"/>
    </row>
    <row r="288" spans="4:15" x14ac:dyDescent="0.2">
      <c r="D288" s="42"/>
      <c r="O288" s="42"/>
    </row>
    <row r="289" spans="4:15" x14ac:dyDescent="0.2">
      <c r="D289" s="42"/>
      <c r="O289" s="42"/>
    </row>
    <row r="290" spans="4:15" x14ac:dyDescent="0.2">
      <c r="D290" s="42"/>
      <c r="O290" s="42"/>
    </row>
    <row r="291" spans="4:15" x14ac:dyDescent="0.2">
      <c r="D291" s="42"/>
      <c r="O291" s="42"/>
    </row>
    <row r="292" spans="4:15" x14ac:dyDescent="0.2">
      <c r="D292" s="42"/>
      <c r="O292" s="42"/>
    </row>
    <row r="293" spans="4:15" x14ac:dyDescent="0.2">
      <c r="D293" s="42"/>
      <c r="O293" s="42"/>
    </row>
    <row r="294" spans="4:15" x14ac:dyDescent="0.2">
      <c r="D294" s="42"/>
      <c r="O294" s="42"/>
    </row>
    <row r="295" spans="4:15" x14ac:dyDescent="0.2">
      <c r="D295" s="42"/>
      <c r="O295" s="42"/>
    </row>
    <row r="296" spans="4:15" x14ac:dyDescent="0.2">
      <c r="D296" s="42"/>
      <c r="O296" s="42"/>
    </row>
    <row r="297" spans="4:15" x14ac:dyDescent="0.2">
      <c r="D297" s="42"/>
      <c r="O297" s="42"/>
    </row>
    <row r="298" spans="4:15" x14ac:dyDescent="0.2">
      <c r="D298" s="42"/>
      <c r="O298" s="42"/>
    </row>
    <row r="299" spans="4:15" x14ac:dyDescent="0.2">
      <c r="D299" s="42"/>
      <c r="O299" s="42"/>
    </row>
    <row r="300" spans="4:15" x14ac:dyDescent="0.2">
      <c r="D300" s="42"/>
      <c r="O300" s="42"/>
    </row>
    <row r="301" spans="4:15" x14ac:dyDescent="0.2">
      <c r="D301" s="42"/>
      <c r="O301" s="42"/>
    </row>
    <row r="302" spans="4:15" x14ac:dyDescent="0.2">
      <c r="D302" s="42"/>
      <c r="O302" s="42"/>
    </row>
    <row r="303" spans="4:15" x14ac:dyDescent="0.2">
      <c r="D303" s="42"/>
      <c r="O303" s="42"/>
    </row>
    <row r="304" spans="4:15" x14ac:dyDescent="0.2">
      <c r="D304" s="42"/>
      <c r="O304" s="42"/>
    </row>
    <row r="305" spans="4:15" x14ac:dyDescent="0.2">
      <c r="D305" s="42"/>
      <c r="O305" s="42"/>
    </row>
    <row r="306" spans="4:15" x14ac:dyDescent="0.2">
      <c r="D306" s="42"/>
      <c r="O306" s="42"/>
    </row>
    <row r="307" spans="4:15" x14ac:dyDescent="0.2">
      <c r="D307" s="42"/>
      <c r="O307" s="42"/>
    </row>
    <row r="308" spans="4:15" x14ac:dyDescent="0.2">
      <c r="D308" s="42"/>
      <c r="O308" s="42"/>
    </row>
    <row r="309" spans="4:15" x14ac:dyDescent="0.2">
      <c r="D309" s="42"/>
      <c r="O309" s="42"/>
    </row>
    <row r="310" spans="4:15" x14ac:dyDescent="0.2">
      <c r="D310" s="42"/>
      <c r="O310" s="42"/>
    </row>
    <row r="311" spans="4:15" x14ac:dyDescent="0.2">
      <c r="D311" s="42"/>
      <c r="O311" s="42"/>
    </row>
    <row r="312" spans="4:15" x14ac:dyDescent="0.2">
      <c r="D312" s="42"/>
      <c r="O312" s="42"/>
    </row>
    <row r="313" spans="4:15" x14ac:dyDescent="0.2">
      <c r="D313" s="42"/>
      <c r="O313" s="42"/>
    </row>
    <row r="314" spans="4:15" x14ac:dyDescent="0.2">
      <c r="D314" s="42"/>
      <c r="O314" s="42"/>
    </row>
    <row r="315" spans="4:15" x14ac:dyDescent="0.2">
      <c r="D315" s="42"/>
      <c r="O315" s="42"/>
    </row>
    <row r="316" spans="4:15" x14ac:dyDescent="0.2">
      <c r="D316" s="42"/>
      <c r="O316" s="42"/>
    </row>
    <row r="317" spans="4:15" x14ac:dyDescent="0.2">
      <c r="D317" s="42"/>
      <c r="O317" s="42"/>
    </row>
    <row r="318" spans="4:15" x14ac:dyDescent="0.2">
      <c r="D318" s="42"/>
      <c r="O318" s="42"/>
    </row>
    <row r="319" spans="4:15" x14ac:dyDescent="0.2">
      <c r="D319" s="42"/>
      <c r="O319" s="42"/>
    </row>
    <row r="320" spans="4:15" x14ac:dyDescent="0.2">
      <c r="D320" s="42"/>
      <c r="O320" s="42"/>
    </row>
    <row r="321" spans="4:15" x14ac:dyDescent="0.2">
      <c r="D321" s="42"/>
      <c r="O321" s="42"/>
    </row>
    <row r="322" spans="4:15" x14ac:dyDescent="0.2">
      <c r="D322" s="42"/>
      <c r="O322" s="42"/>
    </row>
    <row r="323" spans="4:15" x14ac:dyDescent="0.2">
      <c r="D323" s="42"/>
      <c r="O323" s="42"/>
    </row>
    <row r="324" spans="4:15" x14ac:dyDescent="0.2">
      <c r="D324" s="42"/>
      <c r="O324" s="42"/>
    </row>
    <row r="325" spans="4:15" x14ac:dyDescent="0.2">
      <c r="D325" s="42"/>
      <c r="O325" s="42"/>
    </row>
    <row r="326" spans="4:15" x14ac:dyDescent="0.2">
      <c r="D326" s="42"/>
      <c r="O326" s="42"/>
    </row>
    <row r="327" spans="4:15" x14ac:dyDescent="0.2">
      <c r="D327" s="42"/>
      <c r="O327" s="42"/>
    </row>
    <row r="328" spans="4:15" x14ac:dyDescent="0.2">
      <c r="D328" s="42"/>
      <c r="O328" s="42"/>
    </row>
    <row r="329" spans="4:15" x14ac:dyDescent="0.2">
      <c r="D329" s="42"/>
      <c r="O329" s="42"/>
    </row>
    <row r="330" spans="4:15" x14ac:dyDescent="0.2">
      <c r="D330" s="42"/>
      <c r="O330" s="42"/>
    </row>
    <row r="331" spans="4:15" x14ac:dyDescent="0.2">
      <c r="D331" s="42"/>
      <c r="O331" s="42"/>
    </row>
    <row r="332" spans="4:15" x14ac:dyDescent="0.2">
      <c r="D332" s="42"/>
      <c r="O332" s="42"/>
    </row>
    <row r="333" spans="4:15" x14ac:dyDescent="0.2">
      <c r="D333" s="42"/>
      <c r="O333" s="42"/>
    </row>
    <row r="334" spans="4:15" x14ac:dyDescent="0.2">
      <c r="D334" s="42"/>
      <c r="O334" s="42"/>
    </row>
    <row r="335" spans="4:15" x14ac:dyDescent="0.2">
      <c r="D335" s="42"/>
      <c r="O335" s="42"/>
    </row>
    <row r="336" spans="4:15" x14ac:dyDescent="0.2">
      <c r="D336" s="42"/>
      <c r="O336" s="42"/>
    </row>
    <row r="337" spans="4:15" x14ac:dyDescent="0.2">
      <c r="D337" s="42"/>
      <c r="O337" s="42"/>
    </row>
  </sheetData>
  <mergeCells count="20">
    <mergeCell ref="B15:D15"/>
    <mergeCell ref="E15:N16"/>
    <mergeCell ref="F4:N5"/>
    <mergeCell ref="E9:N9"/>
    <mergeCell ref="B11:D11"/>
    <mergeCell ref="E11:N11"/>
    <mergeCell ref="B13:D13"/>
    <mergeCell ref="E18:N18"/>
    <mergeCell ref="B20:B22"/>
    <mergeCell ref="C20:K22"/>
    <mergeCell ref="M20:N21"/>
    <mergeCell ref="O20:O23"/>
    <mergeCell ref="C23:K23"/>
    <mergeCell ref="L20:L22"/>
    <mergeCell ref="B29:C29"/>
    <mergeCell ref="D29:G29"/>
    <mergeCell ref="C24:K24"/>
    <mergeCell ref="C25:K25"/>
    <mergeCell ref="C26:K26"/>
    <mergeCell ref="C27:K27"/>
  </mergeCells>
  <printOptions horizontalCentered="1"/>
  <pageMargins left="0.23622047244094491" right="0.23622047244094491" top="0.74803149606299213" bottom="0.74803149606299213" header="0.31496062992125984" footer="0.31496062992125984"/>
  <pageSetup paperSize="2295" scale="7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zoomScale="90" zoomScaleNormal="90" workbookViewId="0">
      <selection activeCell="D34" sqref="D34:G34"/>
    </sheetView>
  </sheetViews>
  <sheetFormatPr baseColWidth="10" defaultColWidth="11.42578125" defaultRowHeight="12.75" x14ac:dyDescent="0.2"/>
  <cols>
    <col min="1" max="1" width="6.5703125" style="54" customWidth="1"/>
    <col min="2" max="2" width="9.7109375" style="54" customWidth="1"/>
    <col min="3" max="3" width="16.140625" style="54" customWidth="1"/>
    <col min="4" max="4" width="11.28515625" style="54" customWidth="1"/>
    <col min="5" max="10" width="11.42578125" style="54"/>
    <col min="11" max="12" width="23.7109375" style="54" customWidth="1"/>
    <col min="13" max="13" width="10.5703125" style="54" customWidth="1"/>
    <col min="14" max="14" width="11.85546875" style="54" customWidth="1"/>
    <col min="15" max="16384" width="11.42578125" style="54"/>
  </cols>
  <sheetData>
    <row r="1" spans="1:14" x14ac:dyDescent="0.2">
      <c r="A1" s="2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x14ac:dyDescent="0.2">
      <c r="A2" s="2"/>
      <c r="B2" s="2"/>
      <c r="C2" s="2"/>
      <c r="D2" s="3"/>
      <c r="E2" s="2"/>
      <c r="F2" s="340" t="s">
        <v>10</v>
      </c>
      <c r="G2" s="340"/>
      <c r="H2" s="340"/>
      <c r="I2" s="340"/>
      <c r="J2" s="340"/>
      <c r="K2" s="340"/>
      <c r="L2" s="340"/>
      <c r="M2" s="340"/>
      <c r="N2" s="340"/>
    </row>
    <row r="3" spans="1:14" x14ac:dyDescent="0.2">
      <c r="A3" s="2"/>
      <c r="B3" s="2"/>
      <c r="C3" s="2"/>
      <c r="D3" s="3"/>
      <c r="E3" s="2"/>
      <c r="F3" s="340"/>
      <c r="G3" s="340"/>
      <c r="H3" s="340"/>
      <c r="I3" s="340"/>
      <c r="J3" s="340"/>
      <c r="K3" s="340"/>
      <c r="L3" s="340"/>
      <c r="M3" s="340"/>
      <c r="N3" s="340"/>
    </row>
    <row r="4" spans="1:14" x14ac:dyDescent="0.2">
      <c r="A4" s="2"/>
      <c r="B4" s="2"/>
      <c r="C4" s="2"/>
      <c r="D4" s="3"/>
      <c r="E4" s="2"/>
      <c r="F4" s="73"/>
      <c r="G4" s="73"/>
      <c r="H4" s="73"/>
      <c r="I4" s="73"/>
      <c r="J4" s="73"/>
      <c r="K4" s="73"/>
      <c r="L4" s="114"/>
      <c r="M4" s="73"/>
      <c r="N4" s="73"/>
    </row>
    <row r="5" spans="1:14" x14ac:dyDescent="0.2">
      <c r="A5" s="2"/>
      <c r="B5" s="2"/>
      <c r="C5" s="2"/>
      <c r="D5" s="3"/>
      <c r="E5" s="2"/>
      <c r="F5" s="73"/>
      <c r="G5" s="73"/>
      <c r="H5" s="73"/>
      <c r="I5" s="73"/>
      <c r="J5" s="73"/>
      <c r="K5" s="73"/>
      <c r="L5" s="114"/>
      <c r="M5" s="73"/>
      <c r="N5" s="73"/>
    </row>
    <row r="6" spans="1:14" x14ac:dyDescent="0.2">
      <c r="A6" s="2"/>
      <c r="B6" s="2"/>
      <c r="C6" s="2"/>
      <c r="D6" s="3"/>
      <c r="E6" s="2"/>
      <c r="F6" s="6"/>
      <c r="G6" s="6"/>
      <c r="H6" s="6"/>
      <c r="I6" s="6"/>
      <c r="J6" s="6"/>
      <c r="K6" s="6"/>
      <c r="L6" s="6"/>
      <c r="M6" s="6"/>
      <c r="N6" s="6"/>
    </row>
    <row r="7" spans="1:14" hidden="1" x14ac:dyDescent="0.2">
      <c r="A7" s="2"/>
      <c r="B7" s="2"/>
      <c r="C7" s="2"/>
      <c r="D7" s="3"/>
      <c r="E7" s="2"/>
      <c r="F7" s="6"/>
      <c r="G7" s="6"/>
      <c r="H7" s="6"/>
      <c r="I7" s="6"/>
      <c r="J7" s="6"/>
      <c r="K7" s="6"/>
      <c r="L7" s="6"/>
      <c r="M7" s="6"/>
      <c r="N7" s="6"/>
    </row>
    <row r="8" spans="1:14" hidden="1" x14ac:dyDescent="0.2">
      <c r="A8" s="2"/>
      <c r="B8" s="2"/>
      <c r="C8" s="2"/>
      <c r="D8" s="3"/>
      <c r="E8" s="36"/>
      <c r="F8" s="18"/>
      <c r="G8" s="18"/>
      <c r="H8" s="18"/>
      <c r="I8" s="18"/>
      <c r="J8" s="18"/>
      <c r="K8" s="18"/>
      <c r="L8" s="18"/>
      <c r="M8" s="18"/>
      <c r="N8" s="18"/>
    </row>
    <row r="9" spans="1:14" x14ac:dyDescent="0.2">
      <c r="A9" s="55"/>
      <c r="B9" s="7"/>
      <c r="C9" s="7"/>
      <c r="D9" s="6" t="s">
        <v>38</v>
      </c>
      <c r="E9" s="287" t="s">
        <v>281</v>
      </c>
      <c r="F9" s="287"/>
      <c r="G9" s="287"/>
      <c r="H9" s="287"/>
      <c r="I9" s="287"/>
      <c r="J9" s="287"/>
      <c r="K9" s="287"/>
      <c r="L9" s="287"/>
      <c r="M9" s="287"/>
      <c r="N9" s="287"/>
    </row>
    <row r="10" spans="1:14" x14ac:dyDescent="0.2">
      <c r="A10" s="55"/>
      <c r="B10" s="7"/>
      <c r="C10" s="7"/>
      <c r="D10" s="8"/>
      <c r="E10" s="9"/>
      <c r="F10" s="9"/>
      <c r="G10" s="9"/>
      <c r="H10" s="9"/>
      <c r="I10" s="9"/>
      <c r="J10" s="9"/>
      <c r="K10" s="9"/>
      <c r="L10" s="119"/>
      <c r="M10" s="9"/>
      <c r="N10" s="9"/>
    </row>
    <row r="11" spans="1:14" x14ac:dyDescent="0.2">
      <c r="A11" s="2"/>
      <c r="B11" s="326" t="s">
        <v>7</v>
      </c>
      <c r="C11" s="326"/>
      <c r="D11" s="326"/>
      <c r="E11" s="341" t="s">
        <v>280</v>
      </c>
      <c r="F11" s="341"/>
      <c r="G11" s="341"/>
      <c r="H11" s="341"/>
      <c r="I11" s="341"/>
      <c r="J11" s="341"/>
      <c r="K11" s="341"/>
      <c r="L11" s="341"/>
      <c r="M11" s="341"/>
      <c r="N11" s="341"/>
    </row>
    <row r="12" spans="1:14" x14ac:dyDescent="0.2">
      <c r="A12" s="2"/>
      <c r="B12" s="10"/>
      <c r="C12" s="10"/>
      <c r="D12" s="10"/>
      <c r="E12" s="11"/>
      <c r="F12" s="11"/>
      <c r="G12" s="11"/>
      <c r="H12" s="11"/>
      <c r="I12" s="11"/>
      <c r="J12" s="11"/>
      <c r="K12" s="11"/>
      <c r="L12" s="11"/>
      <c r="M12" s="11"/>
      <c r="N12" s="11"/>
    </row>
    <row r="13" spans="1:14" x14ac:dyDescent="0.2">
      <c r="A13" s="2"/>
      <c r="B13" s="326" t="s">
        <v>9</v>
      </c>
      <c r="C13" s="326"/>
      <c r="D13" s="326"/>
      <c r="E13" s="346">
        <v>0.1</v>
      </c>
      <c r="F13" s="347"/>
      <c r="G13" s="11"/>
      <c r="H13" s="11"/>
      <c r="I13" s="11"/>
      <c r="J13" s="11"/>
      <c r="K13" s="11"/>
      <c r="L13" s="11"/>
      <c r="M13" s="11"/>
      <c r="N13" s="11"/>
    </row>
    <row r="14" spans="1:14" x14ac:dyDescent="0.2">
      <c r="A14" s="2"/>
      <c r="B14" s="10"/>
      <c r="C14" s="10"/>
      <c r="D14" s="10"/>
      <c r="F14" s="56"/>
      <c r="G14" s="56"/>
      <c r="H14" s="56"/>
      <c r="I14" s="56"/>
      <c r="J14" s="56"/>
      <c r="K14" s="56"/>
      <c r="L14" s="56"/>
      <c r="M14" s="56"/>
      <c r="N14" s="56"/>
    </row>
    <row r="15" spans="1:14" ht="26.25" customHeight="1" x14ac:dyDescent="0.2">
      <c r="A15" s="2"/>
      <c r="B15" s="295" t="s">
        <v>1</v>
      </c>
      <c r="C15" s="295"/>
      <c r="D15" s="295"/>
      <c r="E15" s="333" t="s">
        <v>39</v>
      </c>
      <c r="F15" s="333"/>
      <c r="G15" s="333"/>
      <c r="H15" s="333"/>
      <c r="I15" s="333"/>
      <c r="J15" s="333"/>
      <c r="K15" s="333"/>
      <c r="L15" s="333"/>
      <c r="M15" s="333"/>
      <c r="N15" s="333"/>
    </row>
    <row r="16" spans="1:14" x14ac:dyDescent="0.2">
      <c r="A16" s="3"/>
      <c r="B16" s="16"/>
      <c r="C16" s="16"/>
      <c r="D16" s="16"/>
      <c r="E16" s="34"/>
      <c r="F16" s="34"/>
      <c r="G16" s="34"/>
      <c r="H16" s="34"/>
      <c r="I16" s="34"/>
      <c r="J16" s="34"/>
      <c r="K16" s="34"/>
      <c r="L16" s="34"/>
      <c r="M16" s="34"/>
      <c r="N16" s="34"/>
    </row>
    <row r="17" spans="1:17" x14ac:dyDescent="0.2">
      <c r="A17" s="2"/>
      <c r="B17" s="16"/>
      <c r="C17" s="16"/>
      <c r="D17" s="15" t="s">
        <v>8</v>
      </c>
      <c r="E17" s="287" t="s">
        <v>279</v>
      </c>
      <c r="F17" s="287"/>
      <c r="G17" s="287"/>
      <c r="H17" s="287"/>
      <c r="I17" s="287"/>
      <c r="J17" s="287"/>
      <c r="K17" s="287"/>
      <c r="L17" s="287"/>
      <c r="M17" s="287"/>
      <c r="N17" s="287"/>
    </row>
    <row r="18" spans="1:17" x14ac:dyDescent="0.2">
      <c r="A18" s="2"/>
      <c r="B18" s="22"/>
      <c r="C18" s="16"/>
      <c r="D18" s="15"/>
      <c r="E18" s="16"/>
      <c r="F18" s="23"/>
      <c r="G18" s="24"/>
      <c r="H18" s="24"/>
      <c r="I18" s="24"/>
      <c r="J18" s="25"/>
      <c r="K18" s="26"/>
      <c r="L18" s="26"/>
      <c r="M18" s="27"/>
      <c r="N18" s="27"/>
    </row>
    <row r="19" spans="1:17" x14ac:dyDescent="0.2">
      <c r="A19" s="2"/>
      <c r="B19" s="337" t="s">
        <v>2</v>
      </c>
      <c r="C19" s="300" t="s">
        <v>3</v>
      </c>
      <c r="D19" s="300"/>
      <c r="E19" s="300"/>
      <c r="F19" s="300"/>
      <c r="G19" s="300"/>
      <c r="H19" s="300"/>
      <c r="I19" s="300"/>
      <c r="J19" s="300"/>
      <c r="K19" s="301"/>
      <c r="L19" s="316" t="s">
        <v>55</v>
      </c>
      <c r="M19" s="342" t="s">
        <v>4</v>
      </c>
      <c r="N19" s="343"/>
    </row>
    <row r="20" spans="1:17" x14ac:dyDescent="0.2">
      <c r="A20" s="2"/>
      <c r="B20" s="337"/>
      <c r="C20" s="303"/>
      <c r="D20" s="303"/>
      <c r="E20" s="303"/>
      <c r="F20" s="303"/>
      <c r="G20" s="303"/>
      <c r="H20" s="303"/>
      <c r="I20" s="303"/>
      <c r="J20" s="303"/>
      <c r="K20" s="304"/>
      <c r="L20" s="317"/>
      <c r="M20" s="344"/>
      <c r="N20" s="345"/>
    </row>
    <row r="21" spans="1:17" x14ac:dyDescent="0.2">
      <c r="A21" s="2"/>
      <c r="B21" s="337"/>
      <c r="C21" s="306"/>
      <c r="D21" s="306"/>
      <c r="E21" s="306"/>
      <c r="F21" s="306"/>
      <c r="G21" s="306"/>
      <c r="H21" s="306"/>
      <c r="I21" s="306"/>
      <c r="J21" s="306"/>
      <c r="K21" s="307"/>
      <c r="L21" s="318"/>
      <c r="M21" s="28" t="s">
        <v>5</v>
      </c>
      <c r="N21" s="28" t="s">
        <v>6</v>
      </c>
    </row>
    <row r="22" spans="1:17" ht="35.1" customHeight="1" x14ac:dyDescent="0.2">
      <c r="A22" s="2"/>
      <c r="B22" s="57" t="s">
        <v>14</v>
      </c>
      <c r="C22" s="288" t="s">
        <v>67</v>
      </c>
      <c r="D22" s="289"/>
      <c r="E22" s="289"/>
      <c r="F22" s="289"/>
      <c r="G22" s="289"/>
      <c r="H22" s="289"/>
      <c r="I22" s="289"/>
      <c r="J22" s="289"/>
      <c r="K22" s="290"/>
      <c r="L22" s="132" t="s">
        <v>68</v>
      </c>
      <c r="M22" s="30">
        <v>42737</v>
      </c>
      <c r="N22" s="30">
        <v>43100</v>
      </c>
    </row>
    <row r="23" spans="1:17" ht="35.1" customHeight="1" x14ac:dyDescent="0.2">
      <c r="A23" s="2"/>
      <c r="B23" s="29" t="s">
        <v>15</v>
      </c>
      <c r="C23" s="288" t="s">
        <v>116</v>
      </c>
      <c r="D23" s="289"/>
      <c r="E23" s="289"/>
      <c r="F23" s="289"/>
      <c r="G23" s="289"/>
      <c r="H23" s="289"/>
      <c r="I23" s="289"/>
      <c r="J23" s="289"/>
      <c r="K23" s="290"/>
      <c r="L23" s="132" t="s">
        <v>69</v>
      </c>
      <c r="M23" s="30">
        <v>42737</v>
      </c>
      <c r="N23" s="30">
        <v>43100</v>
      </c>
    </row>
    <row r="24" spans="1:17" ht="35.1" customHeight="1" x14ac:dyDescent="0.2">
      <c r="A24" s="2"/>
      <c r="B24" s="29" t="s">
        <v>16</v>
      </c>
      <c r="C24" s="288" t="s">
        <v>117</v>
      </c>
      <c r="D24" s="289"/>
      <c r="E24" s="289"/>
      <c r="F24" s="289"/>
      <c r="G24" s="289"/>
      <c r="H24" s="289"/>
      <c r="I24" s="289"/>
      <c r="J24" s="289"/>
      <c r="K24" s="290"/>
      <c r="L24" s="132" t="s">
        <v>56</v>
      </c>
      <c r="M24" s="30">
        <v>42737</v>
      </c>
      <c r="N24" s="30">
        <v>43100</v>
      </c>
    </row>
    <row r="25" spans="1:17" ht="35.1" customHeight="1" x14ac:dyDescent="0.2">
      <c r="A25" s="2"/>
      <c r="B25" s="29" t="s">
        <v>17</v>
      </c>
      <c r="C25" s="288" t="s">
        <v>118</v>
      </c>
      <c r="D25" s="289"/>
      <c r="E25" s="289"/>
      <c r="F25" s="289"/>
      <c r="G25" s="289"/>
      <c r="H25" s="289"/>
      <c r="I25" s="289"/>
      <c r="J25" s="289"/>
      <c r="K25" s="290"/>
      <c r="L25" s="132" t="s">
        <v>71</v>
      </c>
      <c r="M25" s="30">
        <v>42737</v>
      </c>
      <c r="N25" s="30">
        <v>43100</v>
      </c>
    </row>
    <row r="26" spans="1:17" ht="35.1" customHeight="1" x14ac:dyDescent="0.2">
      <c r="A26" s="2"/>
      <c r="B26" s="29" t="s">
        <v>18</v>
      </c>
      <c r="C26" s="288" t="s">
        <v>119</v>
      </c>
      <c r="D26" s="289"/>
      <c r="E26" s="289"/>
      <c r="F26" s="289"/>
      <c r="G26" s="289"/>
      <c r="H26" s="289"/>
      <c r="I26" s="289"/>
      <c r="J26" s="289"/>
      <c r="K26" s="290"/>
      <c r="L26" s="132" t="s">
        <v>56</v>
      </c>
      <c r="M26" s="30">
        <v>42737</v>
      </c>
      <c r="N26" s="30">
        <v>43100</v>
      </c>
    </row>
    <row r="27" spans="1:17" ht="35.1" customHeight="1" x14ac:dyDescent="0.2">
      <c r="A27" s="2"/>
      <c r="B27" s="29" t="s">
        <v>19</v>
      </c>
      <c r="C27" s="288" t="s">
        <v>120</v>
      </c>
      <c r="D27" s="289"/>
      <c r="E27" s="289"/>
      <c r="F27" s="289"/>
      <c r="G27" s="289"/>
      <c r="H27" s="289"/>
      <c r="I27" s="289"/>
      <c r="J27" s="289"/>
      <c r="K27" s="290"/>
      <c r="L27" s="132" t="s">
        <v>68</v>
      </c>
      <c r="M27" s="30">
        <v>42737</v>
      </c>
      <c r="N27" s="30">
        <v>43100</v>
      </c>
    </row>
    <row r="28" spans="1:17" ht="35.1" customHeight="1" x14ac:dyDescent="0.2">
      <c r="A28" s="2"/>
      <c r="B28" s="68" t="s">
        <v>20</v>
      </c>
      <c r="C28" s="288" t="s">
        <v>121</v>
      </c>
      <c r="D28" s="289"/>
      <c r="E28" s="289"/>
      <c r="F28" s="289"/>
      <c r="G28" s="289"/>
      <c r="H28" s="289"/>
      <c r="I28" s="289"/>
      <c r="J28" s="289"/>
      <c r="K28" s="290"/>
      <c r="L28" s="132" t="s">
        <v>70</v>
      </c>
      <c r="M28" s="30">
        <v>42737</v>
      </c>
      <c r="N28" s="30">
        <v>43100</v>
      </c>
    </row>
    <row r="29" spans="1:17" ht="35.1" customHeight="1" x14ac:dyDescent="0.2">
      <c r="A29" s="2"/>
      <c r="B29" s="68" t="s">
        <v>21</v>
      </c>
      <c r="C29" s="288" t="s">
        <v>122</v>
      </c>
      <c r="D29" s="289"/>
      <c r="E29" s="289"/>
      <c r="F29" s="289"/>
      <c r="G29" s="289"/>
      <c r="H29" s="289"/>
      <c r="I29" s="289"/>
      <c r="J29" s="289"/>
      <c r="K29" s="290"/>
      <c r="L29" s="132" t="s">
        <v>56</v>
      </c>
      <c r="M29" s="30">
        <v>42737</v>
      </c>
      <c r="N29" s="30">
        <v>43100</v>
      </c>
    </row>
    <row r="30" spans="1:17" ht="35.1" customHeight="1" x14ac:dyDescent="0.2">
      <c r="A30" s="2"/>
      <c r="B30" s="68" t="s">
        <v>22</v>
      </c>
      <c r="C30" s="288" t="s">
        <v>123</v>
      </c>
      <c r="D30" s="289"/>
      <c r="E30" s="289"/>
      <c r="F30" s="289"/>
      <c r="G30" s="289"/>
      <c r="H30" s="289"/>
      <c r="I30" s="289"/>
      <c r="J30" s="289"/>
      <c r="K30" s="290"/>
      <c r="L30" s="132" t="s">
        <v>71</v>
      </c>
      <c r="M30" s="30">
        <v>42737</v>
      </c>
      <c r="N30" s="30">
        <v>43100</v>
      </c>
      <c r="O30" s="58"/>
      <c r="P30" s="47"/>
      <c r="Q30" s="3"/>
    </row>
    <row r="31" spans="1:17" x14ac:dyDescent="0.2">
      <c r="A31" s="2"/>
      <c r="B31" s="76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8"/>
      <c r="P31" s="47"/>
      <c r="Q31" s="3"/>
    </row>
    <row r="32" spans="1:17" x14ac:dyDescent="0.2">
      <c r="A32" s="55"/>
      <c r="B32" s="348" t="s">
        <v>41</v>
      </c>
      <c r="C32" s="348"/>
      <c r="D32" s="330" t="s">
        <v>273</v>
      </c>
      <c r="E32" s="330"/>
      <c r="F32" s="330"/>
      <c r="G32" s="330"/>
      <c r="O32" s="55"/>
      <c r="P32" s="55"/>
      <c r="Q32" s="55"/>
    </row>
    <row r="33" spans="1:17" x14ac:dyDescent="0.2">
      <c r="A33" s="55"/>
      <c r="B33" s="35"/>
      <c r="C33" s="32"/>
      <c r="D33" s="35"/>
      <c r="E33" s="35"/>
      <c r="F33" s="35"/>
      <c r="G33" s="59"/>
      <c r="O33" s="55"/>
      <c r="P33" s="55"/>
      <c r="Q33" s="55"/>
    </row>
    <row r="34" spans="1:17" ht="38.25" customHeight="1" x14ac:dyDescent="0.2">
      <c r="A34" s="55"/>
      <c r="B34" s="348" t="s">
        <v>0</v>
      </c>
      <c r="C34" s="348"/>
      <c r="D34" s="349" t="s">
        <v>274</v>
      </c>
      <c r="E34" s="350"/>
      <c r="F34" s="350"/>
      <c r="G34" s="350"/>
      <c r="O34" s="55"/>
      <c r="P34" s="55"/>
      <c r="Q34" s="55"/>
    </row>
  </sheetData>
  <mergeCells count="26">
    <mergeCell ref="C30:K30"/>
    <mergeCell ref="B32:C32"/>
    <mergeCell ref="D32:G32"/>
    <mergeCell ref="B34:C34"/>
    <mergeCell ref="D34:G34"/>
    <mergeCell ref="C28:K28"/>
    <mergeCell ref="C29:K29"/>
    <mergeCell ref="C24:K24"/>
    <mergeCell ref="C25:K25"/>
    <mergeCell ref="C26:K26"/>
    <mergeCell ref="C27:K27"/>
    <mergeCell ref="C23:K23"/>
    <mergeCell ref="F2:N3"/>
    <mergeCell ref="E9:N9"/>
    <mergeCell ref="B11:D11"/>
    <mergeCell ref="E11:N11"/>
    <mergeCell ref="B13:D13"/>
    <mergeCell ref="B15:D15"/>
    <mergeCell ref="E15:N15"/>
    <mergeCell ref="E17:N17"/>
    <mergeCell ref="B19:B21"/>
    <mergeCell ref="C19:K21"/>
    <mergeCell ref="M19:N20"/>
    <mergeCell ref="C22:K22"/>
    <mergeCell ref="E13:F13"/>
    <mergeCell ref="L19:L21"/>
  </mergeCells>
  <printOptions horizontalCentered="1"/>
  <pageMargins left="0.23622047244094491" right="0.23622047244094491" top="0.74803149606299213" bottom="0.74803149606299213" header="0.31496062992125984" footer="0.31496062992125984"/>
  <pageSetup paperSize="2295" scale="8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8"/>
  <sheetViews>
    <sheetView topLeftCell="A3" zoomScale="80" zoomScaleNormal="80" workbookViewId="0">
      <selection activeCell="D42" sqref="D42:E42"/>
    </sheetView>
  </sheetViews>
  <sheetFormatPr baseColWidth="10" defaultColWidth="11.42578125" defaultRowHeight="14.25" x14ac:dyDescent="0.2"/>
  <cols>
    <col min="1" max="1" width="15" style="42" customWidth="1"/>
    <col min="2" max="2" width="11.28515625" style="42" customWidth="1"/>
    <col min="3" max="3" width="19.7109375" style="42" customWidth="1"/>
    <col min="4" max="4" width="23.5703125" style="48" customWidth="1"/>
    <col min="5" max="5" width="11.5703125" style="42" customWidth="1"/>
    <col min="6" max="6" width="19.7109375" style="42" customWidth="1"/>
    <col min="7" max="7" width="11.42578125" style="42" customWidth="1"/>
    <col min="8" max="8" width="14.42578125" style="42" customWidth="1"/>
    <col min="9" max="9" width="11.42578125" style="42" hidden="1" customWidth="1"/>
    <col min="10" max="10" width="13.28515625" style="42" customWidth="1"/>
    <col min="11" max="12" width="17" style="42" customWidth="1"/>
    <col min="13" max="13" width="15.42578125" style="42" customWidth="1"/>
    <col min="14" max="14" width="16.140625" style="42" customWidth="1"/>
    <col min="15" max="15" width="13.140625" style="53" customWidth="1"/>
    <col min="16" max="16384" width="11.42578125" style="42"/>
  </cols>
  <sheetData>
    <row r="1" spans="1:17" s="41" customFormat="1" ht="12.75" x14ac:dyDescent="0.2">
      <c r="A1" s="2"/>
      <c r="B1" s="2"/>
      <c r="C1" s="2"/>
      <c r="D1" s="3"/>
      <c r="E1" s="2"/>
      <c r="F1" s="2"/>
      <c r="G1" s="2"/>
      <c r="H1" s="2"/>
      <c r="I1" s="2"/>
      <c r="J1" s="2"/>
      <c r="K1" s="2"/>
      <c r="L1" s="2"/>
      <c r="M1" s="2"/>
      <c r="N1" s="2"/>
      <c r="O1" s="40"/>
      <c r="P1" s="1"/>
      <c r="Q1" s="1"/>
    </row>
    <row r="2" spans="1:17" s="41" customFormat="1" ht="12.75" x14ac:dyDescent="0.2">
      <c r="A2" s="2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1"/>
    </row>
    <row r="3" spans="1:17" s="41" customFormat="1" ht="12.75" x14ac:dyDescent="0.2">
      <c r="A3" s="2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40"/>
      <c r="P3" s="1"/>
      <c r="Q3" s="1"/>
    </row>
    <row r="4" spans="1:17" s="41" customFormat="1" ht="12.75" x14ac:dyDescent="0.2">
      <c r="A4" s="2"/>
      <c r="B4" s="2"/>
      <c r="C4" s="2"/>
      <c r="D4" s="3"/>
      <c r="E4" s="2"/>
      <c r="F4" s="286" t="s">
        <v>10</v>
      </c>
      <c r="G4" s="286"/>
      <c r="H4" s="286"/>
      <c r="I4" s="286"/>
      <c r="J4" s="286"/>
      <c r="K4" s="286"/>
      <c r="L4" s="286"/>
      <c r="M4" s="286"/>
      <c r="N4" s="286"/>
      <c r="O4" s="40"/>
      <c r="P4" s="1"/>
      <c r="Q4" s="1"/>
    </row>
    <row r="5" spans="1:17" s="41" customFormat="1" ht="12.75" x14ac:dyDescent="0.2">
      <c r="A5" s="2"/>
      <c r="B5" s="2"/>
      <c r="C5" s="2"/>
      <c r="D5" s="3"/>
      <c r="E5" s="2"/>
      <c r="F5" s="286"/>
      <c r="G5" s="286"/>
      <c r="H5" s="286"/>
      <c r="I5" s="286"/>
      <c r="J5" s="286"/>
      <c r="K5" s="286"/>
      <c r="L5" s="286"/>
      <c r="M5" s="286"/>
      <c r="N5" s="286"/>
      <c r="O5" s="40"/>
      <c r="P5" s="1"/>
      <c r="Q5" s="1"/>
    </row>
    <row r="6" spans="1:17" x14ac:dyDescent="0.2">
      <c r="A6" s="2"/>
      <c r="B6" s="2"/>
      <c r="C6" s="2"/>
      <c r="D6" s="3"/>
      <c r="E6" s="2"/>
      <c r="F6" s="6"/>
      <c r="G6" s="6"/>
      <c r="H6" s="6"/>
      <c r="I6" s="6"/>
      <c r="J6" s="6"/>
      <c r="K6" s="6"/>
      <c r="L6" s="6"/>
      <c r="M6" s="6"/>
      <c r="N6" s="6"/>
      <c r="O6" s="40"/>
      <c r="P6" s="1"/>
      <c r="Q6" s="1"/>
    </row>
    <row r="7" spans="1:17" x14ac:dyDescent="0.2">
      <c r="A7" s="2"/>
      <c r="B7" s="2"/>
      <c r="C7" s="2"/>
      <c r="D7" s="3"/>
      <c r="E7" s="2"/>
      <c r="F7" s="6"/>
      <c r="G7" s="6"/>
      <c r="H7" s="6"/>
      <c r="I7" s="6"/>
      <c r="J7" s="6"/>
      <c r="K7" s="6"/>
      <c r="L7" s="6"/>
      <c r="M7" s="6"/>
      <c r="N7" s="6"/>
      <c r="O7" s="40"/>
      <c r="P7" s="1"/>
      <c r="Q7" s="1"/>
    </row>
    <row r="8" spans="1:17" x14ac:dyDescent="0.2">
      <c r="A8" s="2"/>
      <c r="B8" s="2"/>
      <c r="C8" s="2"/>
      <c r="D8" s="3"/>
      <c r="E8" s="2"/>
      <c r="F8" s="6"/>
      <c r="G8" s="6"/>
      <c r="H8" s="6"/>
      <c r="I8" s="6"/>
      <c r="J8" s="6"/>
      <c r="K8" s="6"/>
      <c r="L8" s="6"/>
      <c r="M8" s="6"/>
      <c r="N8" s="6"/>
      <c r="O8" s="40"/>
      <c r="P8" s="1"/>
      <c r="Q8" s="1"/>
    </row>
    <row r="9" spans="1:17" x14ac:dyDescent="0.2">
      <c r="B9" s="7"/>
      <c r="C9" s="7"/>
      <c r="D9" s="8" t="s">
        <v>12</v>
      </c>
      <c r="E9" s="287" t="s">
        <v>276</v>
      </c>
      <c r="F9" s="287"/>
      <c r="G9" s="287"/>
      <c r="H9" s="287"/>
      <c r="I9" s="287"/>
      <c r="J9" s="287"/>
      <c r="K9" s="287"/>
      <c r="L9" s="287"/>
      <c r="M9" s="287"/>
      <c r="N9" s="287"/>
      <c r="O9" s="43"/>
      <c r="P9" s="1"/>
      <c r="Q9" s="1"/>
    </row>
    <row r="10" spans="1:17" x14ac:dyDescent="0.2">
      <c r="B10" s="7"/>
      <c r="C10" s="7"/>
      <c r="D10" s="8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3"/>
      <c r="P10" s="1"/>
      <c r="Q10" s="1"/>
    </row>
    <row r="11" spans="1:17" x14ac:dyDescent="0.2">
      <c r="A11" s="2"/>
      <c r="B11" s="326" t="s">
        <v>7</v>
      </c>
      <c r="C11" s="326"/>
      <c r="D11" s="326"/>
      <c r="E11" s="367" t="s">
        <v>282</v>
      </c>
      <c r="F11" s="367"/>
      <c r="G11" s="367"/>
      <c r="H11" s="367"/>
      <c r="I11" s="367"/>
      <c r="J11" s="367"/>
      <c r="K11" s="367"/>
      <c r="L11" s="367"/>
      <c r="M11" s="367"/>
      <c r="N11" s="367"/>
      <c r="O11" s="367"/>
      <c r="P11" s="367"/>
      <c r="Q11" s="367"/>
    </row>
    <row r="12" spans="1:17" x14ac:dyDescent="0.2">
      <c r="A12" s="2"/>
      <c r="B12" s="10"/>
      <c r="C12" s="10"/>
      <c r="D12" s="10"/>
      <c r="E12" s="11"/>
      <c r="F12" s="12"/>
      <c r="G12" s="11"/>
      <c r="H12" s="11"/>
      <c r="I12" s="11"/>
      <c r="J12" s="11"/>
      <c r="K12" s="11"/>
      <c r="L12" s="11"/>
      <c r="M12" s="11"/>
      <c r="N12" s="11"/>
      <c r="O12" s="40"/>
      <c r="P12" s="1"/>
      <c r="Q12" s="1"/>
    </row>
    <row r="13" spans="1:17" x14ac:dyDescent="0.2">
      <c r="A13" s="2"/>
      <c r="B13" s="326" t="s">
        <v>9</v>
      </c>
      <c r="C13" s="326"/>
      <c r="D13" s="326"/>
      <c r="E13" s="11"/>
      <c r="F13" s="45">
        <v>0.1</v>
      </c>
      <c r="G13" s="11"/>
      <c r="H13" s="11"/>
      <c r="I13" s="11"/>
      <c r="J13" s="11"/>
      <c r="K13" s="11"/>
      <c r="L13" s="11"/>
      <c r="M13" s="11"/>
      <c r="N13" s="11"/>
      <c r="O13" s="40"/>
      <c r="P13" s="1"/>
      <c r="Q13" s="1"/>
    </row>
    <row r="14" spans="1:17" x14ac:dyDescent="0.2">
      <c r="A14" s="2"/>
      <c r="B14" s="10"/>
      <c r="C14" s="10"/>
      <c r="D14" s="10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40"/>
      <c r="P14" s="1"/>
      <c r="Q14" s="1"/>
    </row>
    <row r="15" spans="1:17" x14ac:dyDescent="0.2">
      <c r="A15" s="2"/>
      <c r="B15" s="295" t="s">
        <v>1</v>
      </c>
      <c r="C15" s="295"/>
      <c r="D15" s="295"/>
      <c r="E15" s="319" t="s">
        <v>47</v>
      </c>
      <c r="F15" s="320"/>
      <c r="G15" s="320"/>
      <c r="H15" s="320"/>
      <c r="I15" s="320"/>
      <c r="J15" s="320"/>
      <c r="K15" s="320"/>
      <c r="L15" s="320"/>
      <c r="M15" s="320"/>
      <c r="N15" s="320"/>
      <c r="O15" s="40"/>
      <c r="P15" s="1"/>
      <c r="Q15" s="1"/>
    </row>
    <row r="16" spans="1:17" x14ac:dyDescent="0.2">
      <c r="A16" s="2"/>
      <c r="B16" s="15"/>
      <c r="C16" s="15"/>
      <c r="D16" s="15"/>
      <c r="E16" s="321"/>
      <c r="F16" s="321"/>
      <c r="G16" s="321"/>
      <c r="H16" s="321"/>
      <c r="I16" s="321"/>
      <c r="J16" s="321"/>
      <c r="K16" s="321"/>
      <c r="L16" s="321"/>
      <c r="M16" s="321"/>
      <c r="N16" s="321"/>
      <c r="O16" s="40"/>
      <c r="P16" s="1"/>
      <c r="Q16" s="1"/>
    </row>
    <row r="17" spans="1:17" s="48" customFormat="1" x14ac:dyDescent="0.2">
      <c r="A17" s="3"/>
      <c r="B17" s="16"/>
      <c r="C17" s="16"/>
      <c r="D17" s="16"/>
      <c r="E17" s="16"/>
      <c r="F17" s="23"/>
      <c r="G17" s="24"/>
      <c r="H17" s="24"/>
      <c r="I17" s="24"/>
      <c r="J17" s="25"/>
      <c r="K17" s="26"/>
      <c r="L17" s="26"/>
      <c r="M17" s="27"/>
      <c r="N17" s="27"/>
      <c r="O17" s="46"/>
      <c r="P17" s="47"/>
      <c r="Q17" s="47"/>
    </row>
    <row r="18" spans="1:17" ht="15.75" customHeight="1" x14ac:dyDescent="0.2">
      <c r="A18" s="2"/>
      <c r="B18" s="16"/>
      <c r="C18" s="16"/>
      <c r="D18" s="15" t="s">
        <v>8</v>
      </c>
      <c r="E18" s="351" t="s">
        <v>48</v>
      </c>
      <c r="F18" s="325"/>
      <c r="G18" s="325"/>
      <c r="H18" s="325"/>
      <c r="I18" s="325"/>
      <c r="J18" s="325"/>
      <c r="K18" s="325"/>
      <c r="L18" s="325"/>
      <c r="M18" s="325"/>
      <c r="N18" s="325"/>
      <c r="O18" s="34"/>
      <c r="P18" s="34"/>
      <c r="Q18" s="34"/>
    </row>
    <row r="19" spans="1:17" x14ac:dyDescent="0.2">
      <c r="A19" s="2"/>
      <c r="B19" s="16"/>
      <c r="C19" s="16"/>
      <c r="D19" s="15"/>
      <c r="E19" s="333"/>
      <c r="F19" s="333"/>
      <c r="G19" s="333"/>
      <c r="H19" s="333"/>
      <c r="I19" s="333"/>
      <c r="J19" s="333"/>
      <c r="K19" s="333"/>
      <c r="L19" s="333"/>
      <c r="M19" s="333"/>
      <c r="N19" s="333"/>
      <c r="O19" s="40"/>
      <c r="P19" s="1"/>
      <c r="Q19" s="1"/>
    </row>
    <row r="20" spans="1:17" x14ac:dyDescent="0.2">
      <c r="A20" s="2"/>
      <c r="B20" s="16"/>
      <c r="C20" s="16"/>
      <c r="D20" s="15"/>
      <c r="E20" s="35"/>
      <c r="F20" s="35"/>
      <c r="G20" s="35"/>
      <c r="H20" s="35"/>
      <c r="I20" s="35"/>
      <c r="J20" s="35"/>
      <c r="K20" s="35"/>
      <c r="L20" s="112"/>
      <c r="M20" s="60"/>
      <c r="N20" s="60"/>
      <c r="O20" s="40"/>
      <c r="P20" s="1"/>
      <c r="Q20" s="1"/>
    </row>
    <row r="21" spans="1:17" ht="15" customHeight="1" x14ac:dyDescent="0.2">
      <c r="A21" s="2"/>
      <c r="B21" s="337" t="s">
        <v>2</v>
      </c>
      <c r="C21" s="300" t="s">
        <v>3</v>
      </c>
      <c r="D21" s="300"/>
      <c r="E21" s="300"/>
      <c r="F21" s="300"/>
      <c r="G21" s="300"/>
      <c r="H21" s="300"/>
      <c r="I21" s="300"/>
      <c r="J21" s="300"/>
      <c r="K21" s="301"/>
      <c r="L21" s="316" t="s">
        <v>55</v>
      </c>
      <c r="M21" s="338" t="s">
        <v>4</v>
      </c>
      <c r="N21" s="338"/>
      <c r="O21" s="339"/>
      <c r="P21" s="1"/>
      <c r="Q21" s="2"/>
    </row>
    <row r="22" spans="1:17" ht="16.5" customHeight="1" x14ac:dyDescent="0.2">
      <c r="A22" s="2"/>
      <c r="B22" s="337"/>
      <c r="C22" s="303"/>
      <c r="D22" s="303"/>
      <c r="E22" s="303"/>
      <c r="F22" s="303"/>
      <c r="G22" s="303"/>
      <c r="H22" s="303"/>
      <c r="I22" s="303"/>
      <c r="J22" s="303"/>
      <c r="K22" s="304"/>
      <c r="L22" s="317"/>
      <c r="M22" s="338"/>
      <c r="N22" s="338"/>
      <c r="O22" s="339"/>
      <c r="P22" s="1"/>
      <c r="Q22" s="2"/>
    </row>
    <row r="23" spans="1:17" ht="17.25" customHeight="1" x14ac:dyDescent="0.2">
      <c r="A23" s="2"/>
      <c r="B23" s="337"/>
      <c r="C23" s="306"/>
      <c r="D23" s="306"/>
      <c r="E23" s="306"/>
      <c r="F23" s="306"/>
      <c r="G23" s="306"/>
      <c r="H23" s="306"/>
      <c r="I23" s="306"/>
      <c r="J23" s="306"/>
      <c r="K23" s="307"/>
      <c r="L23" s="318"/>
      <c r="M23" s="28" t="s">
        <v>5</v>
      </c>
      <c r="N23" s="28" t="s">
        <v>6</v>
      </c>
      <c r="O23" s="339"/>
      <c r="P23" s="1"/>
      <c r="Q23" s="2"/>
    </row>
    <row r="24" spans="1:17" ht="33.950000000000003" customHeight="1" x14ac:dyDescent="0.2">
      <c r="A24" s="2"/>
      <c r="B24" s="29" t="s">
        <v>14</v>
      </c>
      <c r="C24" s="288" t="s">
        <v>124</v>
      </c>
      <c r="D24" s="289"/>
      <c r="E24" s="289"/>
      <c r="F24" s="289"/>
      <c r="G24" s="289"/>
      <c r="H24" s="289"/>
      <c r="I24" s="289"/>
      <c r="J24" s="289"/>
      <c r="K24" s="290"/>
      <c r="L24" s="125" t="s">
        <v>85</v>
      </c>
      <c r="M24" s="31">
        <v>42737</v>
      </c>
      <c r="N24" s="30">
        <v>43100</v>
      </c>
      <c r="O24" s="339"/>
      <c r="P24" s="1"/>
      <c r="Q24" s="2"/>
    </row>
    <row r="25" spans="1:17" ht="33.950000000000003" customHeight="1" x14ac:dyDescent="0.2">
      <c r="A25" s="2"/>
      <c r="B25" s="29" t="s">
        <v>15</v>
      </c>
      <c r="C25" s="312" t="s">
        <v>125</v>
      </c>
      <c r="D25" s="313"/>
      <c r="E25" s="313"/>
      <c r="F25" s="313"/>
      <c r="G25" s="313"/>
      <c r="H25" s="313"/>
      <c r="I25" s="313"/>
      <c r="J25" s="313"/>
      <c r="K25" s="314"/>
      <c r="L25" s="125" t="s">
        <v>73</v>
      </c>
      <c r="M25" s="31">
        <v>42737</v>
      </c>
      <c r="N25" s="30">
        <v>43100</v>
      </c>
      <c r="O25" s="49"/>
      <c r="P25" s="1"/>
      <c r="Q25" s="2"/>
    </row>
    <row r="26" spans="1:17" ht="33.950000000000003" customHeight="1" x14ac:dyDescent="0.2">
      <c r="A26" s="2"/>
      <c r="B26" s="29" t="s">
        <v>16</v>
      </c>
      <c r="C26" s="288" t="s">
        <v>126</v>
      </c>
      <c r="D26" s="289"/>
      <c r="E26" s="289"/>
      <c r="F26" s="289"/>
      <c r="G26" s="289"/>
      <c r="H26" s="289"/>
      <c r="I26" s="289"/>
      <c r="J26" s="289"/>
      <c r="K26" s="290"/>
      <c r="L26" s="125" t="s">
        <v>56</v>
      </c>
      <c r="M26" s="31">
        <v>42737</v>
      </c>
      <c r="N26" s="30">
        <v>43100</v>
      </c>
      <c r="O26" s="49"/>
      <c r="P26" s="1"/>
      <c r="Q26" s="2"/>
    </row>
    <row r="27" spans="1:17" ht="33.950000000000003" customHeight="1" x14ac:dyDescent="0.2">
      <c r="A27" s="2"/>
      <c r="B27" s="29" t="s">
        <v>17</v>
      </c>
      <c r="C27" s="312" t="s">
        <v>127</v>
      </c>
      <c r="D27" s="313"/>
      <c r="E27" s="313"/>
      <c r="F27" s="313"/>
      <c r="G27" s="313"/>
      <c r="H27" s="313"/>
      <c r="I27" s="313"/>
      <c r="J27" s="313"/>
      <c r="K27" s="314"/>
      <c r="L27" s="125" t="s">
        <v>74</v>
      </c>
      <c r="M27" s="31">
        <v>42737</v>
      </c>
      <c r="N27" s="30">
        <v>43100</v>
      </c>
      <c r="O27" s="49"/>
      <c r="P27" s="1"/>
      <c r="Q27" s="2"/>
    </row>
    <row r="28" spans="1:17" ht="33.950000000000003" customHeight="1" x14ac:dyDescent="0.2">
      <c r="A28" s="2"/>
      <c r="B28" s="68" t="s">
        <v>18</v>
      </c>
      <c r="C28" s="288" t="s">
        <v>128</v>
      </c>
      <c r="D28" s="289"/>
      <c r="E28" s="289"/>
      <c r="F28" s="289"/>
      <c r="G28" s="289"/>
      <c r="H28" s="289"/>
      <c r="I28" s="289"/>
      <c r="J28" s="289"/>
      <c r="K28" s="290"/>
      <c r="L28" s="125" t="s">
        <v>75</v>
      </c>
      <c r="M28" s="31">
        <v>42737</v>
      </c>
      <c r="N28" s="30">
        <v>43100</v>
      </c>
      <c r="O28" s="49"/>
      <c r="P28" s="1"/>
      <c r="Q28" s="2"/>
    </row>
    <row r="29" spans="1:17" ht="33.950000000000003" customHeight="1" x14ac:dyDescent="0.2">
      <c r="A29" s="2"/>
      <c r="B29" s="68" t="s">
        <v>19</v>
      </c>
      <c r="C29" s="352" t="s">
        <v>129</v>
      </c>
      <c r="D29" s="353"/>
      <c r="E29" s="353"/>
      <c r="F29" s="353"/>
      <c r="G29" s="353"/>
      <c r="H29" s="353"/>
      <c r="I29" s="353"/>
      <c r="J29" s="353"/>
      <c r="K29" s="354"/>
      <c r="L29" s="133" t="s">
        <v>83</v>
      </c>
      <c r="M29" s="31">
        <v>42737</v>
      </c>
      <c r="N29" s="30">
        <v>43100</v>
      </c>
      <c r="O29" s="40"/>
      <c r="P29" s="1"/>
      <c r="Q29" s="1"/>
    </row>
    <row r="30" spans="1:17" ht="33.950000000000003" customHeight="1" x14ac:dyDescent="0.2">
      <c r="A30" s="2"/>
      <c r="B30" s="68" t="s">
        <v>20</v>
      </c>
      <c r="C30" s="352" t="s">
        <v>130</v>
      </c>
      <c r="D30" s="353"/>
      <c r="E30" s="353"/>
      <c r="F30" s="353"/>
      <c r="G30" s="353"/>
      <c r="H30" s="353"/>
      <c r="I30" s="353"/>
      <c r="J30" s="353"/>
      <c r="K30" s="354"/>
      <c r="L30" s="133" t="s">
        <v>56</v>
      </c>
      <c r="M30" s="31">
        <v>42917</v>
      </c>
      <c r="N30" s="30">
        <v>43100</v>
      </c>
      <c r="O30" s="40"/>
      <c r="P30" s="1"/>
      <c r="Q30" s="1"/>
    </row>
    <row r="31" spans="1:17" ht="33.950000000000003" customHeight="1" x14ac:dyDescent="0.2">
      <c r="A31" s="2"/>
      <c r="B31" s="68" t="s">
        <v>21</v>
      </c>
      <c r="C31" s="288" t="s">
        <v>131</v>
      </c>
      <c r="D31" s="289"/>
      <c r="E31" s="289"/>
      <c r="F31" s="289"/>
      <c r="G31" s="289"/>
      <c r="H31" s="289"/>
      <c r="I31" s="289"/>
      <c r="J31" s="289"/>
      <c r="K31" s="290"/>
      <c r="L31" s="125" t="s">
        <v>64</v>
      </c>
      <c r="M31" s="31">
        <v>42887</v>
      </c>
      <c r="N31" s="30">
        <v>43008</v>
      </c>
      <c r="O31" s="40"/>
      <c r="P31" s="1"/>
      <c r="Q31" s="1"/>
    </row>
    <row r="32" spans="1:17" ht="33.950000000000003" customHeight="1" x14ac:dyDescent="0.2">
      <c r="A32" s="2"/>
      <c r="B32" s="68" t="s">
        <v>22</v>
      </c>
      <c r="C32" s="288" t="s">
        <v>132</v>
      </c>
      <c r="D32" s="289"/>
      <c r="E32" s="289"/>
      <c r="F32" s="289"/>
      <c r="G32" s="289"/>
      <c r="H32" s="289"/>
      <c r="I32" s="289"/>
      <c r="J32" s="289"/>
      <c r="K32" s="290"/>
      <c r="L32" s="125" t="s">
        <v>64</v>
      </c>
      <c r="M32" s="31">
        <v>43009</v>
      </c>
      <c r="N32" s="30">
        <v>43054</v>
      </c>
      <c r="O32" s="40"/>
      <c r="P32" s="1"/>
      <c r="Q32" s="1"/>
    </row>
    <row r="33" spans="1:17" ht="33.950000000000003" customHeight="1" x14ac:dyDescent="0.2">
      <c r="A33" s="2"/>
      <c r="B33" s="68" t="s">
        <v>23</v>
      </c>
      <c r="C33" s="288" t="s">
        <v>88</v>
      </c>
      <c r="D33" s="289"/>
      <c r="E33" s="289"/>
      <c r="F33" s="289"/>
      <c r="G33" s="289"/>
      <c r="H33" s="289"/>
      <c r="I33" s="289"/>
      <c r="J33" s="289"/>
      <c r="K33" s="290"/>
      <c r="L33" s="125" t="s">
        <v>76</v>
      </c>
      <c r="M33" s="31">
        <v>42737</v>
      </c>
      <c r="N33" s="30">
        <v>43100</v>
      </c>
      <c r="O33" s="40"/>
      <c r="P33" s="1"/>
      <c r="Q33" s="1"/>
    </row>
    <row r="34" spans="1:17" ht="33.950000000000003" customHeight="1" x14ac:dyDescent="0.2">
      <c r="A34" s="2"/>
      <c r="B34" s="68" t="s">
        <v>24</v>
      </c>
      <c r="C34" s="312" t="s">
        <v>49</v>
      </c>
      <c r="D34" s="313"/>
      <c r="E34" s="313"/>
      <c r="F34" s="313"/>
      <c r="G34" s="313"/>
      <c r="H34" s="313"/>
      <c r="I34" s="313"/>
      <c r="J34" s="313"/>
      <c r="K34" s="314"/>
      <c r="L34" s="127" t="s">
        <v>72</v>
      </c>
      <c r="M34" s="31">
        <v>42737</v>
      </c>
      <c r="N34" s="30">
        <v>43100</v>
      </c>
      <c r="O34" s="40"/>
      <c r="P34" s="1"/>
      <c r="Q34" s="1"/>
    </row>
    <row r="35" spans="1:17" ht="33.950000000000003" customHeight="1" x14ac:dyDescent="0.2">
      <c r="A35" s="2"/>
      <c r="B35" s="68" t="s">
        <v>25</v>
      </c>
      <c r="C35" s="364" t="s">
        <v>133</v>
      </c>
      <c r="D35" s="365"/>
      <c r="E35" s="365"/>
      <c r="F35" s="365"/>
      <c r="G35" s="365"/>
      <c r="H35" s="365"/>
      <c r="I35" s="365"/>
      <c r="J35" s="365"/>
      <c r="K35" s="366"/>
      <c r="L35" s="134" t="s">
        <v>56</v>
      </c>
      <c r="M35" s="31">
        <v>42737</v>
      </c>
      <c r="N35" s="30">
        <v>43100</v>
      </c>
      <c r="O35" s="40"/>
      <c r="P35" s="1"/>
      <c r="Q35" s="1"/>
    </row>
    <row r="36" spans="1:17" ht="33.950000000000003" customHeight="1" x14ac:dyDescent="0.2">
      <c r="A36" s="2"/>
      <c r="B36" s="68" t="s">
        <v>26</v>
      </c>
      <c r="C36" s="356" t="s">
        <v>134</v>
      </c>
      <c r="D36" s="357"/>
      <c r="E36" s="357"/>
      <c r="F36" s="357"/>
      <c r="G36" s="357"/>
      <c r="H36" s="357"/>
      <c r="I36" s="357"/>
      <c r="J36" s="357"/>
      <c r="K36" s="358"/>
      <c r="L36" s="135" t="s">
        <v>76</v>
      </c>
      <c r="M36" s="31">
        <v>42856</v>
      </c>
      <c r="N36" s="79">
        <v>43038</v>
      </c>
      <c r="O36" s="40"/>
      <c r="P36" s="1"/>
      <c r="Q36" s="1"/>
    </row>
    <row r="37" spans="1:17" ht="33.950000000000003" customHeight="1" x14ac:dyDescent="0.2">
      <c r="A37" s="2"/>
      <c r="B37" s="68" t="s">
        <v>27</v>
      </c>
      <c r="C37" s="359" t="s">
        <v>135</v>
      </c>
      <c r="D37" s="360"/>
      <c r="E37" s="360"/>
      <c r="F37" s="360"/>
      <c r="G37" s="360"/>
      <c r="H37" s="360"/>
      <c r="I37" s="360"/>
      <c r="J37" s="360"/>
      <c r="K37" s="361"/>
      <c r="L37" s="136" t="s">
        <v>75</v>
      </c>
      <c r="M37" s="80">
        <v>42856</v>
      </c>
      <c r="N37" s="80">
        <v>42977</v>
      </c>
      <c r="O37" s="40"/>
      <c r="P37" s="1"/>
      <c r="Q37" s="1"/>
    </row>
    <row r="38" spans="1:17" ht="33.950000000000003" customHeight="1" x14ac:dyDescent="0.2">
      <c r="A38" s="2"/>
      <c r="B38" s="68" t="s">
        <v>40</v>
      </c>
      <c r="C38" s="288" t="s">
        <v>136</v>
      </c>
      <c r="D38" s="362"/>
      <c r="E38" s="362"/>
      <c r="F38" s="362"/>
      <c r="G38" s="362"/>
      <c r="H38" s="362"/>
      <c r="I38" s="362"/>
      <c r="J38" s="362"/>
      <c r="K38" s="363"/>
      <c r="L38" s="137" t="s">
        <v>77</v>
      </c>
      <c r="M38" s="79">
        <v>42737</v>
      </c>
      <c r="N38" s="79">
        <v>43085</v>
      </c>
      <c r="O38" s="40"/>
      <c r="P38" s="1"/>
      <c r="Q38" s="1"/>
    </row>
    <row r="39" spans="1:17" ht="15.75" customHeight="1" x14ac:dyDescent="0.2">
      <c r="A39" s="2"/>
      <c r="B39" s="44"/>
      <c r="C39" s="82"/>
      <c r="D39" s="74"/>
      <c r="E39" s="74"/>
      <c r="F39" s="74"/>
      <c r="G39" s="74"/>
      <c r="H39" s="74"/>
      <c r="I39" s="74"/>
      <c r="J39" s="74"/>
      <c r="K39" s="74"/>
      <c r="L39" s="117"/>
      <c r="M39" s="33"/>
      <c r="N39" s="33"/>
      <c r="O39" s="40"/>
      <c r="P39" s="1"/>
      <c r="Q39" s="1"/>
    </row>
    <row r="40" spans="1:17" ht="15.75" customHeight="1" x14ac:dyDescent="0.2">
      <c r="A40" s="2"/>
      <c r="B40" s="325" t="s">
        <v>11</v>
      </c>
      <c r="C40" s="325"/>
      <c r="D40" s="355" t="s">
        <v>273</v>
      </c>
      <c r="E40" s="355"/>
      <c r="F40" s="355"/>
      <c r="G40" s="355"/>
      <c r="I40" s="34"/>
      <c r="J40" s="34"/>
      <c r="K40" s="34"/>
      <c r="L40" s="34"/>
      <c r="M40" s="34"/>
      <c r="N40" s="34"/>
      <c r="O40" s="40"/>
      <c r="P40" s="1"/>
      <c r="Q40" s="1"/>
    </row>
    <row r="41" spans="1:17" x14ac:dyDescent="0.2">
      <c r="A41" s="2"/>
      <c r="B41" s="35"/>
      <c r="C41" s="32"/>
      <c r="D41" s="35"/>
      <c r="E41" s="35"/>
      <c r="F41" s="35"/>
      <c r="G41" s="52"/>
      <c r="I41" s="34"/>
      <c r="J41" s="34"/>
      <c r="K41" s="34"/>
      <c r="L41" s="34"/>
      <c r="M41" s="34"/>
      <c r="N41" s="34"/>
      <c r="O41" s="40"/>
      <c r="P41" s="1"/>
      <c r="Q41" s="1"/>
    </row>
    <row r="42" spans="1:17" x14ac:dyDescent="0.2">
      <c r="A42" s="2"/>
      <c r="B42" s="18" t="s">
        <v>0</v>
      </c>
      <c r="C42" s="37"/>
      <c r="D42" s="349" t="s">
        <v>274</v>
      </c>
      <c r="E42" s="350"/>
      <c r="F42" s="144"/>
      <c r="G42" s="145"/>
      <c r="I42" s="25"/>
      <c r="J42" s="25"/>
      <c r="K42" s="25"/>
      <c r="L42" s="25"/>
      <c r="M42" s="25"/>
      <c r="N42" s="25"/>
      <c r="O42" s="39"/>
      <c r="P42" s="2"/>
      <c r="Q42" s="2"/>
    </row>
    <row r="43" spans="1:17" x14ac:dyDescent="0.2">
      <c r="A43" s="2"/>
      <c r="B43" s="18"/>
      <c r="C43" s="37"/>
      <c r="D43" s="38"/>
      <c r="E43" s="38"/>
      <c r="F43" s="38"/>
      <c r="I43" s="25"/>
      <c r="J43" s="25"/>
      <c r="K43" s="25"/>
      <c r="L43" s="25"/>
      <c r="M43" s="25"/>
      <c r="N43" s="25"/>
      <c r="O43" s="39"/>
      <c r="P43" s="2"/>
      <c r="Q43" s="2"/>
    </row>
    <row r="44" spans="1:17" x14ac:dyDescent="0.2">
      <c r="A44" s="2"/>
      <c r="B44" s="2"/>
      <c r="C44" s="2"/>
      <c r="D44" s="3"/>
      <c r="E44" s="2"/>
      <c r="F44" s="2"/>
      <c r="G44" s="2"/>
      <c r="H44" s="2"/>
      <c r="I44" s="2"/>
      <c r="J44" s="2"/>
      <c r="K44" s="2"/>
      <c r="L44" s="2"/>
      <c r="M44" s="2"/>
      <c r="N44" s="2"/>
      <c r="O44" s="39"/>
      <c r="P44" s="2"/>
      <c r="Q44" s="2"/>
    </row>
    <row r="63" spans="4:15" x14ac:dyDescent="0.2">
      <c r="D63" s="42"/>
      <c r="O63" s="42"/>
    </row>
    <row r="64" spans="4:15" x14ac:dyDescent="0.2">
      <c r="D64" s="42"/>
      <c r="O64" s="42"/>
    </row>
    <row r="65" spans="4:15" x14ac:dyDescent="0.2">
      <c r="D65" s="42"/>
      <c r="O65" s="42"/>
    </row>
    <row r="66" spans="4:15" x14ac:dyDescent="0.2">
      <c r="D66" s="42"/>
      <c r="O66" s="42"/>
    </row>
    <row r="67" spans="4:15" x14ac:dyDescent="0.2">
      <c r="D67" s="42"/>
      <c r="O67" s="42"/>
    </row>
    <row r="68" spans="4:15" x14ac:dyDescent="0.2">
      <c r="D68" s="42"/>
      <c r="O68" s="42"/>
    </row>
    <row r="69" spans="4:15" x14ac:dyDescent="0.2">
      <c r="D69" s="42"/>
      <c r="O69" s="42"/>
    </row>
    <row r="70" spans="4:15" x14ac:dyDescent="0.2">
      <c r="D70" s="42"/>
      <c r="O70" s="42"/>
    </row>
    <row r="71" spans="4:15" x14ac:dyDescent="0.2">
      <c r="D71" s="42"/>
      <c r="O71" s="42"/>
    </row>
    <row r="72" spans="4:15" x14ac:dyDescent="0.2">
      <c r="D72" s="42"/>
      <c r="O72" s="42"/>
    </row>
    <row r="73" spans="4:15" x14ac:dyDescent="0.2">
      <c r="D73" s="42"/>
      <c r="O73" s="42"/>
    </row>
    <row r="74" spans="4:15" x14ac:dyDescent="0.2">
      <c r="D74" s="42"/>
      <c r="O74" s="42"/>
    </row>
    <row r="75" spans="4:15" x14ac:dyDescent="0.2">
      <c r="D75" s="42"/>
      <c r="O75" s="42"/>
    </row>
    <row r="76" spans="4:15" x14ac:dyDescent="0.2">
      <c r="D76" s="42"/>
      <c r="O76" s="42"/>
    </row>
    <row r="77" spans="4:15" x14ac:dyDescent="0.2">
      <c r="D77" s="42"/>
      <c r="O77" s="42"/>
    </row>
    <row r="78" spans="4:15" x14ac:dyDescent="0.2">
      <c r="D78" s="42"/>
      <c r="O78" s="42"/>
    </row>
    <row r="79" spans="4:15" x14ac:dyDescent="0.2">
      <c r="D79" s="42"/>
      <c r="O79" s="42"/>
    </row>
    <row r="80" spans="4:15" x14ac:dyDescent="0.2">
      <c r="D80" s="42"/>
      <c r="O80" s="42"/>
    </row>
    <row r="81" spans="4:15" x14ac:dyDescent="0.2">
      <c r="D81" s="42"/>
      <c r="O81" s="42"/>
    </row>
    <row r="82" spans="4:15" x14ac:dyDescent="0.2">
      <c r="D82" s="42"/>
      <c r="O82" s="42"/>
    </row>
    <row r="83" spans="4:15" x14ac:dyDescent="0.2">
      <c r="D83" s="42"/>
      <c r="O83" s="42"/>
    </row>
    <row r="84" spans="4:15" x14ac:dyDescent="0.2">
      <c r="D84" s="42"/>
      <c r="O84" s="42"/>
    </row>
    <row r="85" spans="4:15" x14ac:dyDescent="0.2">
      <c r="D85" s="42"/>
      <c r="O85" s="42"/>
    </row>
    <row r="86" spans="4:15" x14ac:dyDescent="0.2">
      <c r="D86" s="42"/>
      <c r="O86" s="42"/>
    </row>
    <row r="87" spans="4:15" x14ac:dyDescent="0.2">
      <c r="D87" s="42"/>
      <c r="O87" s="42"/>
    </row>
    <row r="88" spans="4:15" x14ac:dyDescent="0.2">
      <c r="D88" s="42"/>
      <c r="O88" s="42"/>
    </row>
    <row r="89" spans="4:15" x14ac:dyDescent="0.2">
      <c r="D89" s="42"/>
      <c r="O89" s="42"/>
    </row>
    <row r="90" spans="4:15" x14ac:dyDescent="0.2">
      <c r="D90" s="42"/>
      <c r="O90" s="42"/>
    </row>
    <row r="91" spans="4:15" x14ac:dyDescent="0.2">
      <c r="D91" s="42"/>
      <c r="O91" s="42"/>
    </row>
    <row r="92" spans="4:15" x14ac:dyDescent="0.2">
      <c r="D92" s="42"/>
      <c r="O92" s="42"/>
    </row>
    <row r="93" spans="4:15" x14ac:dyDescent="0.2">
      <c r="D93" s="42"/>
      <c r="O93" s="42"/>
    </row>
    <row r="94" spans="4:15" x14ac:dyDescent="0.2">
      <c r="D94" s="42"/>
      <c r="O94" s="42"/>
    </row>
    <row r="95" spans="4:15" x14ac:dyDescent="0.2">
      <c r="D95" s="42"/>
      <c r="O95" s="42"/>
    </row>
    <row r="96" spans="4:15" x14ac:dyDescent="0.2">
      <c r="D96" s="42"/>
      <c r="O96" s="42"/>
    </row>
    <row r="97" spans="4:15" x14ac:dyDescent="0.2">
      <c r="D97" s="42"/>
      <c r="O97" s="42"/>
    </row>
    <row r="98" spans="4:15" x14ac:dyDescent="0.2">
      <c r="D98" s="42"/>
      <c r="O98" s="42"/>
    </row>
    <row r="99" spans="4:15" x14ac:dyDescent="0.2">
      <c r="D99" s="42"/>
      <c r="O99" s="42"/>
    </row>
    <row r="100" spans="4:15" x14ac:dyDescent="0.2">
      <c r="D100" s="42"/>
      <c r="O100" s="42"/>
    </row>
    <row r="101" spans="4:15" x14ac:dyDescent="0.2">
      <c r="D101" s="42"/>
      <c r="O101" s="42"/>
    </row>
    <row r="102" spans="4:15" x14ac:dyDescent="0.2">
      <c r="D102" s="42"/>
      <c r="O102" s="42"/>
    </row>
    <row r="103" spans="4:15" x14ac:dyDescent="0.2">
      <c r="D103" s="42"/>
      <c r="O103" s="42"/>
    </row>
    <row r="104" spans="4:15" x14ac:dyDescent="0.2">
      <c r="D104" s="42"/>
      <c r="O104" s="42"/>
    </row>
    <row r="105" spans="4:15" x14ac:dyDescent="0.2">
      <c r="D105" s="42"/>
      <c r="O105" s="42"/>
    </row>
    <row r="106" spans="4:15" x14ac:dyDescent="0.2">
      <c r="D106" s="42"/>
      <c r="O106" s="42"/>
    </row>
    <row r="107" spans="4:15" x14ac:dyDescent="0.2">
      <c r="D107" s="42"/>
      <c r="O107" s="42"/>
    </row>
    <row r="108" spans="4:15" x14ac:dyDescent="0.2">
      <c r="D108" s="42"/>
      <c r="O108" s="42"/>
    </row>
    <row r="109" spans="4:15" x14ac:dyDescent="0.2">
      <c r="D109" s="42"/>
      <c r="O109" s="42"/>
    </row>
    <row r="110" spans="4:15" x14ac:dyDescent="0.2">
      <c r="D110" s="42"/>
      <c r="O110" s="42"/>
    </row>
    <row r="111" spans="4:15" x14ac:dyDescent="0.2">
      <c r="D111" s="42"/>
      <c r="O111" s="42"/>
    </row>
    <row r="112" spans="4:15" x14ac:dyDescent="0.2">
      <c r="D112" s="42"/>
      <c r="O112" s="42"/>
    </row>
    <row r="113" spans="4:15" x14ac:dyDescent="0.2">
      <c r="D113" s="42"/>
      <c r="O113" s="42"/>
    </row>
    <row r="114" spans="4:15" x14ac:dyDescent="0.2">
      <c r="D114" s="42"/>
      <c r="O114" s="42"/>
    </row>
    <row r="115" spans="4:15" x14ac:dyDescent="0.2">
      <c r="D115" s="42"/>
      <c r="O115" s="42"/>
    </row>
    <row r="116" spans="4:15" x14ac:dyDescent="0.2">
      <c r="D116" s="42"/>
      <c r="O116" s="42"/>
    </row>
    <row r="117" spans="4:15" x14ac:dyDescent="0.2">
      <c r="D117" s="42"/>
      <c r="O117" s="42"/>
    </row>
    <row r="118" spans="4:15" x14ac:dyDescent="0.2">
      <c r="D118" s="42"/>
      <c r="O118" s="42"/>
    </row>
    <row r="119" spans="4:15" x14ac:dyDescent="0.2">
      <c r="D119" s="42"/>
      <c r="O119" s="42"/>
    </row>
    <row r="120" spans="4:15" x14ac:dyDescent="0.2">
      <c r="D120" s="42"/>
      <c r="O120" s="42"/>
    </row>
    <row r="121" spans="4:15" x14ac:dyDescent="0.2">
      <c r="D121" s="42"/>
      <c r="O121" s="42"/>
    </row>
    <row r="122" spans="4:15" x14ac:dyDescent="0.2">
      <c r="D122" s="42"/>
      <c r="O122" s="42"/>
    </row>
    <row r="123" spans="4:15" x14ac:dyDescent="0.2">
      <c r="D123" s="42"/>
      <c r="O123" s="42"/>
    </row>
    <row r="124" spans="4:15" x14ac:dyDescent="0.2">
      <c r="D124" s="42"/>
      <c r="O124" s="42"/>
    </row>
    <row r="125" spans="4:15" x14ac:dyDescent="0.2">
      <c r="D125" s="42"/>
      <c r="O125" s="42"/>
    </row>
    <row r="126" spans="4:15" x14ac:dyDescent="0.2">
      <c r="D126" s="42"/>
      <c r="O126" s="42"/>
    </row>
    <row r="127" spans="4:15" x14ac:dyDescent="0.2">
      <c r="D127" s="42"/>
      <c r="O127" s="42"/>
    </row>
    <row r="128" spans="4:15" x14ac:dyDescent="0.2">
      <c r="D128" s="42"/>
      <c r="O128" s="42"/>
    </row>
    <row r="129" spans="4:15" x14ac:dyDescent="0.2">
      <c r="D129" s="42"/>
      <c r="O129" s="42"/>
    </row>
    <row r="130" spans="4:15" x14ac:dyDescent="0.2">
      <c r="D130" s="42"/>
      <c r="O130" s="42"/>
    </row>
    <row r="131" spans="4:15" x14ac:dyDescent="0.2">
      <c r="D131" s="42"/>
      <c r="O131" s="42"/>
    </row>
    <row r="132" spans="4:15" x14ac:dyDescent="0.2">
      <c r="D132" s="42"/>
      <c r="O132" s="42"/>
    </row>
    <row r="133" spans="4:15" x14ac:dyDescent="0.2">
      <c r="D133" s="42"/>
      <c r="O133" s="42"/>
    </row>
    <row r="134" spans="4:15" x14ac:dyDescent="0.2">
      <c r="D134" s="42"/>
      <c r="O134" s="42"/>
    </row>
    <row r="135" spans="4:15" x14ac:dyDescent="0.2">
      <c r="D135" s="42"/>
      <c r="O135" s="42"/>
    </row>
    <row r="136" spans="4:15" x14ac:dyDescent="0.2">
      <c r="D136" s="42"/>
      <c r="O136" s="42"/>
    </row>
    <row r="137" spans="4:15" x14ac:dyDescent="0.2">
      <c r="D137" s="42"/>
      <c r="O137" s="42"/>
    </row>
    <row r="138" spans="4:15" x14ac:dyDescent="0.2">
      <c r="D138" s="42"/>
      <c r="O138" s="42"/>
    </row>
    <row r="139" spans="4:15" x14ac:dyDescent="0.2">
      <c r="D139" s="42"/>
      <c r="O139" s="42"/>
    </row>
    <row r="140" spans="4:15" x14ac:dyDescent="0.2">
      <c r="D140" s="42"/>
      <c r="O140" s="42"/>
    </row>
    <row r="141" spans="4:15" x14ac:dyDescent="0.2">
      <c r="D141" s="42"/>
      <c r="O141" s="42"/>
    </row>
    <row r="142" spans="4:15" x14ac:dyDescent="0.2">
      <c r="D142" s="42"/>
      <c r="O142" s="42"/>
    </row>
    <row r="143" spans="4:15" x14ac:dyDescent="0.2">
      <c r="D143" s="42"/>
      <c r="O143" s="42"/>
    </row>
    <row r="144" spans="4:15" x14ac:dyDescent="0.2">
      <c r="D144" s="42"/>
      <c r="O144" s="42"/>
    </row>
    <row r="145" spans="4:15" x14ac:dyDescent="0.2">
      <c r="D145" s="42"/>
      <c r="O145" s="42"/>
    </row>
    <row r="146" spans="4:15" x14ac:dyDescent="0.2">
      <c r="D146" s="42"/>
      <c r="O146" s="42"/>
    </row>
    <row r="147" spans="4:15" x14ac:dyDescent="0.2">
      <c r="D147" s="42"/>
      <c r="O147" s="42"/>
    </row>
    <row r="148" spans="4:15" x14ac:dyDescent="0.2">
      <c r="D148" s="42"/>
      <c r="O148" s="42"/>
    </row>
    <row r="149" spans="4:15" x14ac:dyDescent="0.2">
      <c r="D149" s="42"/>
      <c r="O149" s="42"/>
    </row>
    <row r="150" spans="4:15" x14ac:dyDescent="0.2">
      <c r="D150" s="42"/>
      <c r="O150" s="42"/>
    </row>
    <row r="151" spans="4:15" x14ac:dyDescent="0.2">
      <c r="D151" s="42"/>
      <c r="O151" s="42"/>
    </row>
    <row r="152" spans="4:15" x14ac:dyDescent="0.2">
      <c r="D152" s="42"/>
      <c r="O152" s="42"/>
    </row>
    <row r="153" spans="4:15" x14ac:dyDescent="0.2">
      <c r="D153" s="42"/>
      <c r="O153" s="42"/>
    </row>
    <row r="154" spans="4:15" x14ac:dyDescent="0.2">
      <c r="D154" s="42"/>
      <c r="O154" s="42"/>
    </row>
    <row r="155" spans="4:15" x14ac:dyDescent="0.2">
      <c r="D155" s="42"/>
      <c r="O155" s="42"/>
    </row>
    <row r="156" spans="4:15" x14ac:dyDescent="0.2">
      <c r="D156" s="42"/>
      <c r="O156" s="42"/>
    </row>
    <row r="157" spans="4:15" x14ac:dyDescent="0.2">
      <c r="D157" s="42"/>
      <c r="O157" s="42"/>
    </row>
    <row r="158" spans="4:15" x14ac:dyDescent="0.2">
      <c r="D158" s="42"/>
      <c r="O158" s="42"/>
    </row>
    <row r="159" spans="4:15" x14ac:dyDescent="0.2">
      <c r="D159" s="42"/>
      <c r="O159" s="42"/>
    </row>
    <row r="160" spans="4:15" x14ac:dyDescent="0.2">
      <c r="D160" s="42"/>
      <c r="O160" s="42"/>
    </row>
    <row r="161" spans="4:15" x14ac:dyDescent="0.2">
      <c r="D161" s="42"/>
      <c r="O161" s="42"/>
    </row>
    <row r="162" spans="4:15" x14ac:dyDescent="0.2">
      <c r="D162" s="42"/>
      <c r="O162" s="42"/>
    </row>
    <row r="163" spans="4:15" x14ac:dyDescent="0.2">
      <c r="D163" s="42"/>
      <c r="O163" s="42"/>
    </row>
    <row r="164" spans="4:15" x14ac:dyDescent="0.2">
      <c r="D164" s="42"/>
      <c r="O164" s="42"/>
    </row>
    <row r="165" spans="4:15" x14ac:dyDescent="0.2">
      <c r="D165" s="42"/>
      <c r="O165" s="42"/>
    </row>
    <row r="166" spans="4:15" x14ac:dyDescent="0.2">
      <c r="D166" s="42"/>
      <c r="O166" s="42"/>
    </row>
    <row r="167" spans="4:15" x14ac:dyDescent="0.2">
      <c r="D167" s="42"/>
      <c r="O167" s="42"/>
    </row>
    <row r="168" spans="4:15" x14ac:dyDescent="0.2">
      <c r="D168" s="42"/>
      <c r="O168" s="42"/>
    </row>
    <row r="169" spans="4:15" x14ac:dyDescent="0.2">
      <c r="D169" s="42"/>
      <c r="O169" s="42"/>
    </row>
    <row r="170" spans="4:15" x14ac:dyDescent="0.2">
      <c r="D170" s="42"/>
      <c r="O170" s="42"/>
    </row>
    <row r="171" spans="4:15" x14ac:dyDescent="0.2">
      <c r="D171" s="42"/>
      <c r="O171" s="42"/>
    </row>
    <row r="172" spans="4:15" x14ac:dyDescent="0.2">
      <c r="D172" s="42"/>
      <c r="O172" s="42"/>
    </row>
    <row r="173" spans="4:15" x14ac:dyDescent="0.2">
      <c r="D173" s="42"/>
      <c r="O173" s="42"/>
    </row>
    <row r="174" spans="4:15" x14ac:dyDescent="0.2">
      <c r="D174" s="42"/>
      <c r="O174" s="42"/>
    </row>
    <row r="175" spans="4:15" x14ac:dyDescent="0.2">
      <c r="D175" s="42"/>
      <c r="O175" s="42"/>
    </row>
    <row r="176" spans="4:15" x14ac:dyDescent="0.2">
      <c r="D176" s="42"/>
      <c r="O176" s="42"/>
    </row>
    <row r="177" spans="4:15" x14ac:dyDescent="0.2">
      <c r="D177" s="42"/>
      <c r="O177" s="42"/>
    </row>
    <row r="178" spans="4:15" x14ac:dyDescent="0.2">
      <c r="D178" s="42"/>
      <c r="O178" s="42"/>
    </row>
    <row r="179" spans="4:15" x14ac:dyDescent="0.2">
      <c r="D179" s="42"/>
      <c r="O179" s="42"/>
    </row>
    <row r="180" spans="4:15" x14ac:dyDescent="0.2">
      <c r="D180" s="42"/>
      <c r="O180" s="42"/>
    </row>
    <row r="181" spans="4:15" x14ac:dyDescent="0.2">
      <c r="D181" s="42"/>
      <c r="O181" s="42"/>
    </row>
    <row r="182" spans="4:15" x14ac:dyDescent="0.2">
      <c r="D182" s="42"/>
      <c r="O182" s="42"/>
    </row>
    <row r="183" spans="4:15" x14ac:dyDescent="0.2">
      <c r="D183" s="42"/>
      <c r="O183" s="42"/>
    </row>
    <row r="184" spans="4:15" x14ac:dyDescent="0.2">
      <c r="D184" s="42"/>
      <c r="O184" s="42"/>
    </row>
    <row r="185" spans="4:15" x14ac:dyDescent="0.2">
      <c r="D185" s="42"/>
      <c r="O185" s="42"/>
    </row>
    <row r="186" spans="4:15" x14ac:dyDescent="0.2">
      <c r="D186" s="42"/>
      <c r="O186" s="42"/>
    </row>
    <row r="187" spans="4:15" x14ac:dyDescent="0.2">
      <c r="D187" s="42"/>
      <c r="O187" s="42"/>
    </row>
    <row r="188" spans="4:15" x14ac:dyDescent="0.2">
      <c r="D188" s="42"/>
      <c r="O188" s="42"/>
    </row>
    <row r="189" spans="4:15" x14ac:dyDescent="0.2">
      <c r="D189" s="42"/>
      <c r="O189" s="42"/>
    </row>
    <row r="190" spans="4:15" x14ac:dyDescent="0.2">
      <c r="D190" s="42"/>
      <c r="O190" s="42"/>
    </row>
    <row r="191" spans="4:15" x14ac:dyDescent="0.2">
      <c r="D191" s="42"/>
      <c r="O191" s="42"/>
    </row>
    <row r="192" spans="4:15" x14ac:dyDescent="0.2">
      <c r="D192" s="42"/>
      <c r="O192" s="42"/>
    </row>
    <row r="193" spans="4:15" x14ac:dyDescent="0.2">
      <c r="D193" s="42"/>
      <c r="O193" s="42"/>
    </row>
    <row r="194" spans="4:15" x14ac:dyDescent="0.2">
      <c r="D194" s="42"/>
      <c r="O194" s="42"/>
    </row>
    <row r="195" spans="4:15" x14ac:dyDescent="0.2">
      <c r="D195" s="42"/>
      <c r="O195" s="42"/>
    </row>
    <row r="196" spans="4:15" x14ac:dyDescent="0.2">
      <c r="D196" s="42"/>
      <c r="O196" s="42"/>
    </row>
    <row r="197" spans="4:15" x14ac:dyDescent="0.2">
      <c r="D197" s="42"/>
      <c r="O197" s="42"/>
    </row>
    <row r="198" spans="4:15" x14ac:dyDescent="0.2">
      <c r="D198" s="42"/>
      <c r="O198" s="42"/>
    </row>
    <row r="199" spans="4:15" x14ac:dyDescent="0.2">
      <c r="D199" s="42"/>
      <c r="O199" s="42"/>
    </row>
    <row r="200" spans="4:15" x14ac:dyDescent="0.2">
      <c r="D200" s="42"/>
      <c r="O200" s="42"/>
    </row>
    <row r="201" spans="4:15" x14ac:dyDescent="0.2">
      <c r="D201" s="42"/>
      <c r="O201" s="42"/>
    </row>
    <row r="202" spans="4:15" x14ac:dyDescent="0.2">
      <c r="D202" s="42"/>
      <c r="O202" s="42"/>
    </row>
    <row r="203" spans="4:15" x14ac:dyDescent="0.2">
      <c r="D203" s="42"/>
      <c r="O203" s="42"/>
    </row>
    <row r="204" spans="4:15" x14ac:dyDescent="0.2">
      <c r="D204" s="42"/>
      <c r="O204" s="42"/>
    </row>
    <row r="205" spans="4:15" x14ac:dyDescent="0.2">
      <c r="D205" s="42"/>
      <c r="O205" s="42"/>
    </row>
    <row r="206" spans="4:15" x14ac:dyDescent="0.2">
      <c r="D206" s="42"/>
      <c r="O206" s="42"/>
    </row>
    <row r="207" spans="4:15" x14ac:dyDescent="0.2">
      <c r="D207" s="42"/>
      <c r="O207" s="42"/>
    </row>
    <row r="208" spans="4:15" x14ac:dyDescent="0.2">
      <c r="D208" s="42"/>
      <c r="O208" s="42"/>
    </row>
    <row r="209" spans="4:15" x14ac:dyDescent="0.2">
      <c r="D209" s="42"/>
      <c r="O209" s="42"/>
    </row>
    <row r="210" spans="4:15" x14ac:dyDescent="0.2">
      <c r="D210" s="42"/>
      <c r="O210" s="42"/>
    </row>
    <row r="211" spans="4:15" x14ac:dyDescent="0.2">
      <c r="D211" s="42"/>
      <c r="O211" s="42"/>
    </row>
    <row r="212" spans="4:15" x14ac:dyDescent="0.2">
      <c r="D212" s="42"/>
      <c r="O212" s="42"/>
    </row>
    <row r="213" spans="4:15" x14ac:dyDescent="0.2">
      <c r="D213" s="42"/>
      <c r="O213" s="42"/>
    </row>
    <row r="214" spans="4:15" x14ac:dyDescent="0.2">
      <c r="D214" s="42"/>
      <c r="O214" s="42"/>
    </row>
    <row r="215" spans="4:15" x14ac:dyDescent="0.2">
      <c r="D215" s="42"/>
      <c r="O215" s="42"/>
    </row>
    <row r="216" spans="4:15" x14ac:dyDescent="0.2">
      <c r="D216" s="42"/>
      <c r="O216" s="42"/>
    </row>
    <row r="217" spans="4:15" x14ac:dyDescent="0.2">
      <c r="D217" s="42"/>
      <c r="O217" s="42"/>
    </row>
    <row r="218" spans="4:15" x14ac:dyDescent="0.2">
      <c r="D218" s="42"/>
      <c r="O218" s="42"/>
    </row>
    <row r="219" spans="4:15" x14ac:dyDescent="0.2">
      <c r="D219" s="42"/>
      <c r="O219" s="42"/>
    </row>
    <row r="220" spans="4:15" x14ac:dyDescent="0.2">
      <c r="D220" s="42"/>
      <c r="O220" s="42"/>
    </row>
    <row r="221" spans="4:15" x14ac:dyDescent="0.2">
      <c r="D221" s="42"/>
      <c r="O221" s="42"/>
    </row>
    <row r="222" spans="4:15" x14ac:dyDescent="0.2">
      <c r="D222" s="42"/>
      <c r="O222" s="42"/>
    </row>
    <row r="223" spans="4:15" x14ac:dyDescent="0.2">
      <c r="D223" s="42"/>
      <c r="O223" s="42"/>
    </row>
    <row r="224" spans="4:15" x14ac:dyDescent="0.2">
      <c r="D224" s="42"/>
      <c r="O224" s="42"/>
    </row>
    <row r="225" spans="4:15" x14ac:dyDescent="0.2">
      <c r="D225" s="42"/>
      <c r="O225" s="42"/>
    </row>
    <row r="226" spans="4:15" x14ac:dyDescent="0.2">
      <c r="D226" s="42"/>
      <c r="O226" s="42"/>
    </row>
    <row r="227" spans="4:15" x14ac:dyDescent="0.2">
      <c r="D227" s="42"/>
      <c r="O227" s="42"/>
    </row>
    <row r="228" spans="4:15" x14ac:dyDescent="0.2">
      <c r="D228" s="42"/>
      <c r="O228" s="42"/>
    </row>
    <row r="229" spans="4:15" x14ac:dyDescent="0.2">
      <c r="D229" s="42"/>
      <c r="O229" s="42"/>
    </row>
    <row r="230" spans="4:15" x14ac:dyDescent="0.2">
      <c r="D230" s="42"/>
      <c r="O230" s="42"/>
    </row>
    <row r="231" spans="4:15" x14ac:dyDescent="0.2">
      <c r="D231" s="42"/>
      <c r="O231" s="42"/>
    </row>
    <row r="232" spans="4:15" x14ac:dyDescent="0.2">
      <c r="D232" s="42"/>
      <c r="O232" s="42"/>
    </row>
    <row r="233" spans="4:15" x14ac:dyDescent="0.2">
      <c r="D233" s="42"/>
      <c r="O233" s="42"/>
    </row>
    <row r="234" spans="4:15" x14ac:dyDescent="0.2">
      <c r="D234" s="42"/>
      <c r="O234" s="42"/>
    </row>
    <row r="235" spans="4:15" x14ac:dyDescent="0.2">
      <c r="D235" s="42"/>
      <c r="O235" s="42"/>
    </row>
    <row r="236" spans="4:15" x14ac:dyDescent="0.2">
      <c r="D236" s="42"/>
      <c r="O236" s="42"/>
    </row>
    <row r="237" spans="4:15" x14ac:dyDescent="0.2">
      <c r="D237" s="42"/>
      <c r="O237" s="42"/>
    </row>
    <row r="238" spans="4:15" x14ac:dyDescent="0.2">
      <c r="D238" s="42"/>
      <c r="O238" s="42"/>
    </row>
    <row r="239" spans="4:15" x14ac:dyDescent="0.2">
      <c r="D239" s="42"/>
      <c r="O239" s="42"/>
    </row>
    <row r="240" spans="4:15" x14ac:dyDescent="0.2">
      <c r="D240" s="42"/>
      <c r="O240" s="42"/>
    </row>
    <row r="241" spans="4:15" x14ac:dyDescent="0.2">
      <c r="D241" s="42"/>
      <c r="O241" s="42"/>
    </row>
    <row r="242" spans="4:15" x14ac:dyDescent="0.2">
      <c r="D242" s="42"/>
      <c r="O242" s="42"/>
    </row>
    <row r="243" spans="4:15" x14ac:dyDescent="0.2">
      <c r="D243" s="42"/>
      <c r="O243" s="42"/>
    </row>
    <row r="244" spans="4:15" x14ac:dyDescent="0.2">
      <c r="D244" s="42"/>
      <c r="O244" s="42"/>
    </row>
    <row r="245" spans="4:15" x14ac:dyDescent="0.2">
      <c r="D245" s="42"/>
      <c r="O245" s="42"/>
    </row>
    <row r="246" spans="4:15" x14ac:dyDescent="0.2">
      <c r="D246" s="42"/>
      <c r="O246" s="42"/>
    </row>
    <row r="247" spans="4:15" x14ac:dyDescent="0.2">
      <c r="D247" s="42"/>
      <c r="O247" s="42"/>
    </row>
    <row r="248" spans="4:15" x14ac:dyDescent="0.2">
      <c r="D248" s="42"/>
      <c r="O248" s="42"/>
    </row>
    <row r="249" spans="4:15" x14ac:dyDescent="0.2">
      <c r="D249" s="42"/>
      <c r="O249" s="42"/>
    </row>
    <row r="250" spans="4:15" x14ac:dyDescent="0.2">
      <c r="D250" s="42"/>
      <c r="O250" s="42"/>
    </row>
    <row r="251" spans="4:15" x14ac:dyDescent="0.2">
      <c r="D251" s="42"/>
      <c r="O251" s="42"/>
    </row>
    <row r="252" spans="4:15" x14ac:dyDescent="0.2">
      <c r="D252" s="42"/>
      <c r="O252" s="42"/>
    </row>
    <row r="253" spans="4:15" x14ac:dyDescent="0.2">
      <c r="D253" s="42"/>
      <c r="O253" s="42"/>
    </row>
    <row r="254" spans="4:15" x14ac:dyDescent="0.2">
      <c r="D254" s="42"/>
      <c r="O254" s="42"/>
    </row>
    <row r="255" spans="4:15" x14ac:dyDescent="0.2">
      <c r="D255" s="42"/>
      <c r="O255" s="42"/>
    </row>
    <row r="256" spans="4:15" x14ac:dyDescent="0.2">
      <c r="D256" s="42"/>
      <c r="O256" s="42"/>
    </row>
    <row r="257" spans="4:15" x14ac:dyDescent="0.2">
      <c r="D257" s="42"/>
      <c r="O257" s="42"/>
    </row>
    <row r="258" spans="4:15" x14ac:dyDescent="0.2">
      <c r="D258" s="42"/>
      <c r="O258" s="42"/>
    </row>
    <row r="259" spans="4:15" x14ac:dyDescent="0.2">
      <c r="D259" s="42"/>
      <c r="O259" s="42"/>
    </row>
    <row r="260" spans="4:15" x14ac:dyDescent="0.2">
      <c r="D260" s="42"/>
      <c r="O260" s="42"/>
    </row>
    <row r="261" spans="4:15" x14ac:dyDescent="0.2">
      <c r="D261" s="42"/>
      <c r="O261" s="42"/>
    </row>
    <row r="262" spans="4:15" x14ac:dyDescent="0.2">
      <c r="D262" s="42"/>
      <c r="O262" s="42"/>
    </row>
    <row r="263" spans="4:15" x14ac:dyDescent="0.2">
      <c r="D263" s="42"/>
      <c r="O263" s="42"/>
    </row>
    <row r="264" spans="4:15" x14ac:dyDescent="0.2">
      <c r="D264" s="42"/>
      <c r="O264" s="42"/>
    </row>
    <row r="265" spans="4:15" x14ac:dyDescent="0.2">
      <c r="D265" s="42"/>
      <c r="O265" s="42"/>
    </row>
    <row r="266" spans="4:15" x14ac:dyDescent="0.2">
      <c r="D266" s="42"/>
      <c r="O266" s="42"/>
    </row>
    <row r="267" spans="4:15" x14ac:dyDescent="0.2">
      <c r="D267" s="42"/>
      <c r="O267" s="42"/>
    </row>
    <row r="268" spans="4:15" x14ac:dyDescent="0.2">
      <c r="D268" s="42"/>
      <c r="O268" s="42"/>
    </row>
    <row r="269" spans="4:15" x14ac:dyDescent="0.2">
      <c r="D269" s="42"/>
      <c r="O269" s="42"/>
    </row>
    <row r="270" spans="4:15" x14ac:dyDescent="0.2">
      <c r="D270" s="42"/>
      <c r="O270" s="42"/>
    </row>
    <row r="271" spans="4:15" x14ac:dyDescent="0.2">
      <c r="D271" s="42"/>
      <c r="O271" s="42"/>
    </row>
    <row r="272" spans="4:15" x14ac:dyDescent="0.2">
      <c r="D272" s="42"/>
      <c r="O272" s="42"/>
    </row>
    <row r="273" spans="4:15" x14ac:dyDescent="0.2">
      <c r="D273" s="42"/>
      <c r="O273" s="42"/>
    </row>
    <row r="274" spans="4:15" x14ac:dyDescent="0.2">
      <c r="D274" s="42"/>
      <c r="O274" s="42"/>
    </row>
    <row r="275" spans="4:15" x14ac:dyDescent="0.2">
      <c r="D275" s="42"/>
      <c r="O275" s="42"/>
    </row>
    <row r="276" spans="4:15" x14ac:dyDescent="0.2">
      <c r="D276" s="42"/>
      <c r="O276" s="42"/>
    </row>
    <row r="277" spans="4:15" x14ac:dyDescent="0.2">
      <c r="D277" s="42"/>
      <c r="O277" s="42"/>
    </row>
    <row r="278" spans="4:15" x14ac:dyDescent="0.2">
      <c r="D278" s="42"/>
      <c r="O278" s="42"/>
    </row>
    <row r="279" spans="4:15" x14ac:dyDescent="0.2">
      <c r="D279" s="42"/>
      <c r="O279" s="42"/>
    </row>
    <row r="280" spans="4:15" x14ac:dyDescent="0.2">
      <c r="D280" s="42"/>
      <c r="O280" s="42"/>
    </row>
    <row r="281" spans="4:15" x14ac:dyDescent="0.2">
      <c r="D281" s="42"/>
      <c r="O281" s="42"/>
    </row>
    <row r="282" spans="4:15" x14ac:dyDescent="0.2">
      <c r="D282" s="42"/>
      <c r="O282" s="42"/>
    </row>
    <row r="283" spans="4:15" x14ac:dyDescent="0.2">
      <c r="D283" s="42"/>
      <c r="O283" s="42"/>
    </row>
    <row r="284" spans="4:15" x14ac:dyDescent="0.2">
      <c r="D284" s="42"/>
      <c r="O284" s="42"/>
    </row>
    <row r="285" spans="4:15" x14ac:dyDescent="0.2">
      <c r="D285" s="42"/>
      <c r="O285" s="42"/>
    </row>
    <row r="286" spans="4:15" x14ac:dyDescent="0.2">
      <c r="D286" s="42"/>
      <c r="O286" s="42"/>
    </row>
    <row r="287" spans="4:15" x14ac:dyDescent="0.2">
      <c r="D287" s="42"/>
      <c r="O287" s="42"/>
    </row>
    <row r="288" spans="4:15" x14ac:dyDescent="0.2">
      <c r="D288" s="42"/>
      <c r="O288" s="42"/>
    </row>
    <row r="289" spans="4:15" x14ac:dyDescent="0.2">
      <c r="D289" s="42"/>
      <c r="O289" s="42"/>
    </row>
    <row r="290" spans="4:15" x14ac:dyDescent="0.2">
      <c r="D290" s="42"/>
      <c r="O290" s="42"/>
    </row>
    <row r="291" spans="4:15" x14ac:dyDescent="0.2">
      <c r="D291" s="42"/>
      <c r="O291" s="42"/>
    </row>
    <row r="292" spans="4:15" x14ac:dyDescent="0.2">
      <c r="D292" s="42"/>
      <c r="O292" s="42"/>
    </row>
    <row r="293" spans="4:15" x14ac:dyDescent="0.2">
      <c r="D293" s="42"/>
      <c r="O293" s="42"/>
    </row>
    <row r="294" spans="4:15" x14ac:dyDescent="0.2">
      <c r="D294" s="42"/>
      <c r="O294" s="42"/>
    </row>
    <row r="295" spans="4:15" x14ac:dyDescent="0.2">
      <c r="D295" s="42"/>
      <c r="O295" s="42"/>
    </row>
    <row r="296" spans="4:15" x14ac:dyDescent="0.2">
      <c r="D296" s="42"/>
      <c r="O296" s="42"/>
    </row>
    <row r="297" spans="4:15" x14ac:dyDescent="0.2">
      <c r="D297" s="42"/>
      <c r="O297" s="42"/>
    </row>
    <row r="298" spans="4:15" x14ac:dyDescent="0.2">
      <c r="D298" s="42"/>
      <c r="O298" s="42"/>
    </row>
    <row r="299" spans="4:15" x14ac:dyDescent="0.2">
      <c r="D299" s="42"/>
      <c r="O299" s="42"/>
    </row>
    <row r="300" spans="4:15" x14ac:dyDescent="0.2">
      <c r="D300" s="42"/>
      <c r="O300" s="42"/>
    </row>
    <row r="301" spans="4:15" x14ac:dyDescent="0.2">
      <c r="D301" s="42"/>
      <c r="O301" s="42"/>
    </row>
    <row r="302" spans="4:15" x14ac:dyDescent="0.2">
      <c r="D302" s="42"/>
      <c r="O302" s="42"/>
    </row>
    <row r="303" spans="4:15" x14ac:dyDescent="0.2">
      <c r="D303" s="42"/>
      <c r="O303" s="42"/>
    </row>
    <row r="304" spans="4:15" x14ac:dyDescent="0.2">
      <c r="D304" s="42"/>
      <c r="O304" s="42"/>
    </row>
    <row r="305" spans="4:15" x14ac:dyDescent="0.2">
      <c r="D305" s="42"/>
      <c r="O305" s="42"/>
    </row>
    <row r="306" spans="4:15" x14ac:dyDescent="0.2">
      <c r="D306" s="42"/>
      <c r="O306" s="42"/>
    </row>
    <row r="307" spans="4:15" x14ac:dyDescent="0.2">
      <c r="D307" s="42"/>
      <c r="O307" s="42"/>
    </row>
    <row r="308" spans="4:15" x14ac:dyDescent="0.2">
      <c r="D308" s="42"/>
      <c r="O308" s="42"/>
    </row>
    <row r="309" spans="4:15" x14ac:dyDescent="0.2">
      <c r="D309" s="42"/>
      <c r="O309" s="42"/>
    </row>
    <row r="310" spans="4:15" x14ac:dyDescent="0.2">
      <c r="D310" s="42"/>
      <c r="O310" s="42"/>
    </row>
    <row r="311" spans="4:15" x14ac:dyDescent="0.2">
      <c r="D311" s="42"/>
      <c r="O311" s="42"/>
    </row>
    <row r="312" spans="4:15" x14ac:dyDescent="0.2">
      <c r="D312" s="42"/>
      <c r="O312" s="42"/>
    </row>
    <row r="313" spans="4:15" x14ac:dyDescent="0.2">
      <c r="D313" s="42"/>
      <c r="O313" s="42"/>
    </row>
    <row r="314" spans="4:15" x14ac:dyDescent="0.2">
      <c r="D314" s="42"/>
      <c r="O314" s="42"/>
    </row>
    <row r="315" spans="4:15" x14ac:dyDescent="0.2">
      <c r="D315" s="42"/>
      <c r="O315" s="42"/>
    </row>
    <row r="316" spans="4:15" x14ac:dyDescent="0.2">
      <c r="D316" s="42"/>
      <c r="O316" s="42"/>
    </row>
    <row r="317" spans="4:15" x14ac:dyDescent="0.2">
      <c r="D317" s="42"/>
      <c r="O317" s="42"/>
    </row>
    <row r="318" spans="4:15" x14ac:dyDescent="0.2">
      <c r="D318" s="42"/>
      <c r="O318" s="42"/>
    </row>
    <row r="319" spans="4:15" x14ac:dyDescent="0.2">
      <c r="D319" s="42"/>
      <c r="O319" s="42"/>
    </row>
    <row r="320" spans="4:15" x14ac:dyDescent="0.2">
      <c r="D320" s="42"/>
      <c r="O320" s="42"/>
    </row>
    <row r="321" spans="4:15" x14ac:dyDescent="0.2">
      <c r="D321" s="42"/>
      <c r="O321" s="42"/>
    </row>
    <row r="322" spans="4:15" x14ac:dyDescent="0.2">
      <c r="D322" s="42"/>
      <c r="O322" s="42"/>
    </row>
    <row r="323" spans="4:15" x14ac:dyDescent="0.2">
      <c r="D323" s="42"/>
      <c r="O323" s="42"/>
    </row>
    <row r="324" spans="4:15" x14ac:dyDescent="0.2">
      <c r="D324" s="42"/>
      <c r="O324" s="42"/>
    </row>
    <row r="325" spans="4:15" x14ac:dyDescent="0.2">
      <c r="D325" s="42"/>
      <c r="O325" s="42"/>
    </row>
    <row r="326" spans="4:15" x14ac:dyDescent="0.2">
      <c r="D326" s="42"/>
      <c r="O326" s="42"/>
    </row>
    <row r="327" spans="4:15" x14ac:dyDescent="0.2">
      <c r="D327" s="42"/>
      <c r="O327" s="42"/>
    </row>
    <row r="328" spans="4:15" x14ac:dyDescent="0.2">
      <c r="D328" s="42"/>
      <c r="O328" s="42"/>
    </row>
    <row r="329" spans="4:15" x14ac:dyDescent="0.2">
      <c r="D329" s="42"/>
      <c r="O329" s="42"/>
    </row>
    <row r="330" spans="4:15" x14ac:dyDescent="0.2">
      <c r="D330" s="42"/>
      <c r="O330" s="42"/>
    </row>
    <row r="331" spans="4:15" x14ac:dyDescent="0.2">
      <c r="D331" s="42"/>
      <c r="O331" s="42"/>
    </row>
    <row r="332" spans="4:15" x14ac:dyDescent="0.2">
      <c r="D332" s="42"/>
      <c r="O332" s="42"/>
    </row>
    <row r="333" spans="4:15" x14ac:dyDescent="0.2">
      <c r="D333" s="42"/>
      <c r="O333" s="42"/>
    </row>
    <row r="334" spans="4:15" x14ac:dyDescent="0.2">
      <c r="D334" s="42"/>
      <c r="O334" s="42"/>
    </row>
    <row r="335" spans="4:15" x14ac:dyDescent="0.2">
      <c r="D335" s="42"/>
      <c r="O335" s="42"/>
    </row>
    <row r="336" spans="4:15" x14ac:dyDescent="0.2">
      <c r="D336" s="42"/>
      <c r="O336" s="42"/>
    </row>
    <row r="337" spans="4:15" x14ac:dyDescent="0.2">
      <c r="D337" s="42"/>
      <c r="O337" s="42"/>
    </row>
    <row r="338" spans="4:15" x14ac:dyDescent="0.2">
      <c r="D338" s="42"/>
      <c r="O338" s="42"/>
    </row>
    <row r="339" spans="4:15" x14ac:dyDescent="0.2">
      <c r="D339" s="42"/>
      <c r="O339" s="42"/>
    </row>
    <row r="340" spans="4:15" x14ac:dyDescent="0.2">
      <c r="D340" s="42"/>
      <c r="O340" s="42"/>
    </row>
    <row r="341" spans="4:15" x14ac:dyDescent="0.2">
      <c r="D341" s="42"/>
      <c r="O341" s="42"/>
    </row>
    <row r="342" spans="4:15" x14ac:dyDescent="0.2">
      <c r="D342" s="42"/>
      <c r="O342" s="42"/>
    </row>
    <row r="343" spans="4:15" x14ac:dyDescent="0.2">
      <c r="D343" s="42"/>
      <c r="O343" s="42"/>
    </row>
    <row r="344" spans="4:15" x14ac:dyDescent="0.2">
      <c r="D344" s="42"/>
      <c r="O344" s="42"/>
    </row>
    <row r="345" spans="4:15" x14ac:dyDescent="0.2">
      <c r="D345" s="42"/>
      <c r="O345" s="42"/>
    </row>
    <row r="346" spans="4:15" x14ac:dyDescent="0.2">
      <c r="D346" s="42"/>
      <c r="O346" s="42"/>
    </row>
    <row r="347" spans="4:15" x14ac:dyDescent="0.2">
      <c r="D347" s="42"/>
      <c r="O347" s="42"/>
    </row>
    <row r="348" spans="4:15" x14ac:dyDescent="0.2">
      <c r="D348" s="42"/>
      <c r="O348" s="42"/>
    </row>
  </sheetData>
  <mergeCells count="31">
    <mergeCell ref="C35:K35"/>
    <mergeCell ref="F4:N5"/>
    <mergeCell ref="E9:N9"/>
    <mergeCell ref="B11:D11"/>
    <mergeCell ref="B13:D13"/>
    <mergeCell ref="B15:D15"/>
    <mergeCell ref="E15:N16"/>
    <mergeCell ref="E11:Q11"/>
    <mergeCell ref="C29:K29"/>
    <mergeCell ref="O21:O24"/>
    <mergeCell ref="C24:K24"/>
    <mergeCell ref="C34:K34"/>
    <mergeCell ref="C32:K32"/>
    <mergeCell ref="C33:K33"/>
    <mergeCell ref="L21:L23"/>
    <mergeCell ref="D42:E42"/>
    <mergeCell ref="E18:N19"/>
    <mergeCell ref="C30:K30"/>
    <mergeCell ref="C31:K31"/>
    <mergeCell ref="B40:C40"/>
    <mergeCell ref="D40:G40"/>
    <mergeCell ref="C25:K25"/>
    <mergeCell ref="C26:K26"/>
    <mergeCell ref="C27:K27"/>
    <mergeCell ref="C28:K28"/>
    <mergeCell ref="C36:K36"/>
    <mergeCell ref="B21:B23"/>
    <mergeCell ref="C21:K23"/>
    <mergeCell ref="M21:N22"/>
    <mergeCell ref="C37:K37"/>
    <mergeCell ref="C38:K38"/>
  </mergeCells>
  <printOptions horizontalCentered="1"/>
  <pageMargins left="3.937007874015748E-2" right="3.937007874015748E-2" top="0.15748031496062992" bottom="0.15748031496062992" header="0.31496062992125984" footer="0.31496062992125984"/>
  <pageSetup paperSize="2295" scale="66" orientation="landscape" r:id="rId1"/>
  <rowBreaks count="1" manualBreakCount="1">
    <brk id="33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51"/>
  <sheetViews>
    <sheetView topLeftCell="A4" zoomScale="70" zoomScaleNormal="70" workbookViewId="0">
      <selection activeCell="F11" sqref="F11"/>
    </sheetView>
  </sheetViews>
  <sheetFormatPr baseColWidth="10" defaultColWidth="11.42578125" defaultRowHeight="12.75" x14ac:dyDescent="0.2"/>
  <cols>
    <col min="1" max="1" width="15.42578125" style="2" customWidth="1"/>
    <col min="2" max="2" width="11.28515625" style="2" customWidth="1"/>
    <col min="3" max="3" width="19.7109375" style="2" customWidth="1"/>
    <col min="4" max="4" width="23.5703125" style="3" customWidth="1"/>
    <col min="5" max="5" width="11.5703125" style="2" customWidth="1"/>
    <col min="6" max="6" width="19.7109375" style="2" customWidth="1"/>
    <col min="7" max="7" width="11.42578125" style="2" customWidth="1"/>
    <col min="8" max="8" width="14.42578125" style="2" customWidth="1"/>
    <col min="9" max="9" width="11.42578125" style="2" hidden="1" customWidth="1"/>
    <col min="10" max="10" width="13.28515625" style="2" customWidth="1"/>
    <col min="11" max="12" width="12" style="2" customWidth="1"/>
    <col min="13" max="13" width="16.28515625" style="2" customWidth="1"/>
    <col min="14" max="14" width="16.140625" style="2" customWidth="1"/>
    <col min="15" max="15" width="13.140625" style="39" customWidth="1"/>
    <col min="16" max="16384" width="11.42578125" style="2"/>
  </cols>
  <sheetData>
    <row r="1" spans="2:15" x14ac:dyDescent="0.2">
      <c r="O1" s="2"/>
    </row>
    <row r="2" spans="2:15" x14ac:dyDescent="0.2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2"/>
    </row>
    <row r="3" spans="2:15" x14ac:dyDescent="0.2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2"/>
    </row>
    <row r="4" spans="2:15" x14ac:dyDescent="0.2">
      <c r="F4" s="340" t="s">
        <v>10</v>
      </c>
      <c r="G4" s="340"/>
      <c r="H4" s="340"/>
      <c r="I4" s="340"/>
      <c r="J4" s="340"/>
      <c r="K4" s="340"/>
      <c r="L4" s="340"/>
      <c r="M4" s="340"/>
      <c r="N4" s="340"/>
      <c r="O4" s="2"/>
    </row>
    <row r="5" spans="2:15" x14ac:dyDescent="0.2">
      <c r="F5" s="340"/>
      <c r="G5" s="340"/>
      <c r="H5" s="340"/>
      <c r="I5" s="340"/>
      <c r="J5" s="340"/>
      <c r="K5" s="340"/>
      <c r="L5" s="340"/>
      <c r="M5" s="340"/>
      <c r="N5" s="340"/>
      <c r="O5" s="2"/>
    </row>
    <row r="6" spans="2:15" x14ac:dyDescent="0.2">
      <c r="F6" s="6"/>
      <c r="G6" s="6"/>
      <c r="H6" s="6"/>
      <c r="I6" s="6"/>
      <c r="J6" s="6"/>
      <c r="K6" s="6"/>
      <c r="L6" s="6"/>
      <c r="M6" s="6"/>
      <c r="N6" s="6"/>
      <c r="O6" s="2"/>
    </row>
    <row r="7" spans="2:15" x14ac:dyDescent="0.2">
      <c r="B7" s="7"/>
      <c r="C7" s="7"/>
      <c r="D7" s="8" t="s">
        <v>38</v>
      </c>
      <c r="E7" s="287" t="s">
        <v>283</v>
      </c>
      <c r="F7" s="287"/>
      <c r="G7" s="287"/>
      <c r="H7" s="287"/>
      <c r="I7" s="287"/>
      <c r="J7" s="287"/>
      <c r="K7" s="287"/>
      <c r="L7" s="287"/>
      <c r="M7" s="287"/>
      <c r="N7" s="287"/>
      <c r="O7" s="2"/>
    </row>
    <row r="8" spans="2:15" x14ac:dyDescent="0.2">
      <c r="B8" s="7"/>
      <c r="C8" s="7"/>
      <c r="D8" s="8"/>
      <c r="E8" s="9"/>
      <c r="F8" s="9"/>
      <c r="G8" s="9"/>
      <c r="H8" s="9"/>
      <c r="I8" s="9"/>
      <c r="J8" s="9"/>
      <c r="K8" s="9"/>
      <c r="L8" s="119"/>
      <c r="M8" s="9"/>
      <c r="N8" s="9"/>
      <c r="O8" s="2"/>
    </row>
    <row r="9" spans="2:15" x14ac:dyDescent="0.2">
      <c r="B9" s="326" t="s">
        <v>7</v>
      </c>
      <c r="C9" s="326"/>
      <c r="D9" s="326"/>
      <c r="E9" s="341" t="s">
        <v>284</v>
      </c>
      <c r="F9" s="341"/>
      <c r="G9" s="341"/>
      <c r="H9" s="341"/>
      <c r="I9" s="341"/>
      <c r="J9" s="341"/>
      <c r="K9" s="341"/>
      <c r="L9" s="341"/>
      <c r="M9" s="341"/>
      <c r="N9" s="341"/>
      <c r="O9" s="2"/>
    </row>
    <row r="10" spans="2:15" x14ac:dyDescent="0.2">
      <c r="B10" s="10"/>
      <c r="C10" s="10"/>
      <c r="D10" s="10"/>
      <c r="E10" s="11"/>
      <c r="F10" s="12"/>
      <c r="G10" s="11"/>
      <c r="H10" s="11"/>
      <c r="I10" s="11"/>
      <c r="J10" s="11"/>
      <c r="K10" s="11"/>
      <c r="L10" s="11"/>
      <c r="M10" s="11"/>
      <c r="N10" s="11"/>
      <c r="O10" s="2"/>
    </row>
    <row r="11" spans="2:15" x14ac:dyDescent="0.2">
      <c r="B11" s="326" t="s">
        <v>9</v>
      </c>
      <c r="C11" s="326"/>
      <c r="D11" s="326"/>
      <c r="E11" s="11"/>
      <c r="F11" s="13">
        <v>0.1</v>
      </c>
      <c r="G11" s="11"/>
      <c r="H11" s="11"/>
      <c r="I11" s="11"/>
      <c r="J11" s="11"/>
      <c r="K11" s="11"/>
      <c r="L11" s="11"/>
      <c r="M11" s="11"/>
      <c r="N11" s="11"/>
      <c r="O11" s="2"/>
    </row>
    <row r="12" spans="2:15" x14ac:dyDescent="0.2">
      <c r="B12" s="10"/>
      <c r="C12" s="10"/>
      <c r="D12" s="10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2"/>
    </row>
    <row r="13" spans="2:15" ht="15" customHeight="1" x14ac:dyDescent="0.2">
      <c r="B13" s="295" t="s">
        <v>1</v>
      </c>
      <c r="C13" s="295"/>
      <c r="D13" s="295"/>
      <c r="E13" s="351" t="s">
        <v>50</v>
      </c>
      <c r="F13" s="325"/>
      <c r="G13" s="325"/>
      <c r="H13" s="325"/>
      <c r="I13" s="325"/>
      <c r="J13" s="325"/>
      <c r="K13" s="325"/>
      <c r="L13" s="325"/>
      <c r="M13" s="325"/>
      <c r="N13" s="325"/>
      <c r="O13" s="2"/>
    </row>
    <row r="14" spans="2:15" x14ac:dyDescent="0.2">
      <c r="B14" s="15"/>
      <c r="C14" s="15"/>
      <c r="D14" s="15"/>
      <c r="E14" s="333"/>
      <c r="F14" s="333"/>
      <c r="G14" s="333"/>
      <c r="H14" s="333"/>
      <c r="I14" s="333"/>
      <c r="J14" s="333"/>
      <c r="K14" s="333"/>
      <c r="L14" s="333"/>
      <c r="M14" s="333"/>
      <c r="N14" s="333"/>
      <c r="O14" s="2"/>
    </row>
    <row r="15" spans="2:15" s="3" customFormat="1" x14ac:dyDescent="0.2">
      <c r="B15" s="16"/>
      <c r="C15" s="16"/>
      <c r="D15" s="16"/>
      <c r="E15" s="9"/>
      <c r="F15" s="14"/>
      <c r="G15" s="17"/>
      <c r="H15" s="17"/>
      <c r="I15" s="17"/>
      <c r="J15" s="18"/>
      <c r="K15" s="19"/>
      <c r="L15" s="19"/>
      <c r="M15" s="20"/>
      <c r="N15" s="20"/>
    </row>
    <row r="16" spans="2:15" ht="15" customHeight="1" x14ac:dyDescent="0.2">
      <c r="B16" s="16"/>
      <c r="C16" s="16"/>
      <c r="D16" s="15" t="s">
        <v>8</v>
      </c>
      <c r="E16" s="368" t="s">
        <v>51</v>
      </c>
      <c r="F16" s="368"/>
      <c r="G16" s="368"/>
      <c r="H16" s="368"/>
      <c r="I16" s="368"/>
      <c r="J16" s="368"/>
      <c r="K16" s="368"/>
      <c r="L16" s="368"/>
      <c r="M16" s="368"/>
      <c r="N16" s="368"/>
      <c r="O16" s="2"/>
    </row>
    <row r="17" spans="2:15" ht="6.75" customHeight="1" x14ac:dyDescent="0.2">
      <c r="B17" s="16"/>
      <c r="C17" s="16"/>
      <c r="D17" s="15"/>
      <c r="E17" s="368"/>
      <c r="F17" s="368"/>
      <c r="G17" s="368"/>
      <c r="H17" s="368"/>
      <c r="I17" s="368"/>
      <c r="J17" s="368"/>
      <c r="K17" s="368"/>
      <c r="L17" s="368"/>
      <c r="M17" s="368"/>
      <c r="N17" s="368"/>
      <c r="O17" s="2"/>
    </row>
    <row r="18" spans="2:15" ht="1.5" customHeight="1" x14ac:dyDescent="0.2">
      <c r="B18" s="16"/>
      <c r="C18" s="16"/>
      <c r="D18" s="15"/>
      <c r="E18" s="368"/>
      <c r="F18" s="368"/>
      <c r="G18" s="368"/>
      <c r="H18" s="368"/>
      <c r="I18" s="368"/>
      <c r="J18" s="368"/>
      <c r="K18" s="368"/>
      <c r="L18" s="368"/>
      <c r="M18" s="368"/>
      <c r="N18" s="368"/>
      <c r="O18" s="2"/>
    </row>
    <row r="19" spans="2:15" x14ac:dyDescent="0.2">
      <c r="B19" s="16"/>
      <c r="C19" s="16"/>
      <c r="D19" s="15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"/>
    </row>
    <row r="20" spans="2:15" x14ac:dyDescent="0.2">
      <c r="B20" s="22"/>
      <c r="C20" s="16"/>
      <c r="D20" s="15"/>
      <c r="E20" s="16"/>
      <c r="F20" s="23"/>
      <c r="G20" s="24"/>
      <c r="H20" s="24"/>
      <c r="I20" s="24"/>
      <c r="J20" s="25"/>
      <c r="K20" s="26"/>
      <c r="L20" s="26"/>
      <c r="M20" s="27"/>
      <c r="N20" s="27"/>
      <c r="O20" s="2"/>
    </row>
    <row r="21" spans="2:15" x14ac:dyDescent="0.2">
      <c r="B21" s="337" t="s">
        <v>2</v>
      </c>
      <c r="C21" s="300" t="s">
        <v>3</v>
      </c>
      <c r="D21" s="300"/>
      <c r="E21" s="300"/>
      <c r="F21" s="300"/>
      <c r="G21" s="300"/>
      <c r="H21" s="300"/>
      <c r="I21" s="300"/>
      <c r="J21" s="300"/>
      <c r="K21" s="301"/>
      <c r="L21" s="316" t="s">
        <v>55</v>
      </c>
      <c r="M21" s="338" t="s">
        <v>4</v>
      </c>
      <c r="N21" s="338"/>
      <c r="O21" s="2"/>
    </row>
    <row r="22" spans="2:15" x14ac:dyDescent="0.2">
      <c r="B22" s="337"/>
      <c r="C22" s="303"/>
      <c r="D22" s="303"/>
      <c r="E22" s="303"/>
      <c r="F22" s="303"/>
      <c r="G22" s="303"/>
      <c r="H22" s="303"/>
      <c r="I22" s="303"/>
      <c r="J22" s="303"/>
      <c r="K22" s="304"/>
      <c r="L22" s="317"/>
      <c r="M22" s="338"/>
      <c r="N22" s="338"/>
      <c r="O22" s="2"/>
    </row>
    <row r="23" spans="2:15" x14ac:dyDescent="0.2">
      <c r="B23" s="337"/>
      <c r="C23" s="306"/>
      <c r="D23" s="306"/>
      <c r="E23" s="306"/>
      <c r="F23" s="306"/>
      <c r="G23" s="306"/>
      <c r="H23" s="306"/>
      <c r="I23" s="306"/>
      <c r="J23" s="306"/>
      <c r="K23" s="307"/>
      <c r="L23" s="318"/>
      <c r="M23" s="28" t="s">
        <v>5</v>
      </c>
      <c r="N23" s="28" t="s">
        <v>6</v>
      </c>
      <c r="O23" s="2"/>
    </row>
    <row r="24" spans="2:15" ht="33.950000000000003" customHeight="1" x14ac:dyDescent="0.2">
      <c r="B24" s="29" t="s">
        <v>14</v>
      </c>
      <c r="C24" s="288" t="s">
        <v>137</v>
      </c>
      <c r="D24" s="289"/>
      <c r="E24" s="289"/>
      <c r="F24" s="289"/>
      <c r="G24" s="289"/>
      <c r="H24" s="289"/>
      <c r="I24" s="289"/>
      <c r="J24" s="289"/>
      <c r="K24" s="290"/>
      <c r="L24" s="132" t="s">
        <v>79</v>
      </c>
      <c r="M24" s="30">
        <v>42917</v>
      </c>
      <c r="N24" s="30">
        <v>42978</v>
      </c>
      <c r="O24" s="2"/>
    </row>
    <row r="25" spans="2:15" ht="33.950000000000003" customHeight="1" x14ac:dyDescent="0.2">
      <c r="B25" s="29" t="s">
        <v>15</v>
      </c>
      <c r="C25" s="288" t="s">
        <v>138</v>
      </c>
      <c r="D25" s="289"/>
      <c r="E25" s="289"/>
      <c r="F25" s="289"/>
      <c r="G25" s="289"/>
      <c r="H25" s="289"/>
      <c r="I25" s="289"/>
      <c r="J25" s="289"/>
      <c r="K25" s="290"/>
      <c r="L25" s="132" t="s">
        <v>78</v>
      </c>
      <c r="M25" s="30">
        <v>42917</v>
      </c>
      <c r="N25" s="30">
        <v>42978</v>
      </c>
      <c r="O25" s="2"/>
    </row>
    <row r="26" spans="2:15" ht="33.950000000000003" customHeight="1" x14ac:dyDescent="0.2">
      <c r="B26" s="29" t="s">
        <v>16</v>
      </c>
      <c r="C26" s="288" t="s">
        <v>139</v>
      </c>
      <c r="D26" s="289"/>
      <c r="E26" s="289"/>
      <c r="F26" s="289"/>
      <c r="G26" s="289"/>
      <c r="H26" s="289"/>
      <c r="I26" s="289"/>
      <c r="J26" s="289"/>
      <c r="K26" s="290"/>
      <c r="L26" s="132" t="s">
        <v>79</v>
      </c>
      <c r="M26" s="30">
        <v>42917</v>
      </c>
      <c r="N26" s="30">
        <v>43008</v>
      </c>
      <c r="O26" s="2"/>
    </row>
    <row r="27" spans="2:15" ht="33.950000000000003" customHeight="1" x14ac:dyDescent="0.2">
      <c r="B27" s="29" t="s">
        <v>17</v>
      </c>
      <c r="C27" s="288" t="s">
        <v>140</v>
      </c>
      <c r="D27" s="289"/>
      <c r="E27" s="289"/>
      <c r="F27" s="289"/>
      <c r="G27" s="289"/>
      <c r="H27" s="289"/>
      <c r="I27" s="289"/>
      <c r="J27" s="289"/>
      <c r="K27" s="290"/>
      <c r="L27" s="132" t="s">
        <v>71</v>
      </c>
      <c r="M27" s="30">
        <v>42917</v>
      </c>
      <c r="N27" s="30">
        <v>43008</v>
      </c>
      <c r="O27" s="2"/>
    </row>
    <row r="28" spans="2:15" ht="33.950000000000003" customHeight="1" x14ac:dyDescent="0.2">
      <c r="B28" s="29" t="s">
        <v>18</v>
      </c>
      <c r="C28" s="288" t="s">
        <v>141</v>
      </c>
      <c r="D28" s="289"/>
      <c r="E28" s="289"/>
      <c r="F28" s="289"/>
      <c r="G28" s="289"/>
      <c r="H28" s="289"/>
      <c r="I28" s="289"/>
      <c r="J28" s="289"/>
      <c r="K28" s="290"/>
      <c r="L28" s="132" t="s">
        <v>79</v>
      </c>
      <c r="M28" s="30">
        <v>42917</v>
      </c>
      <c r="N28" s="30">
        <v>43008</v>
      </c>
      <c r="O28" s="2"/>
    </row>
    <row r="29" spans="2:15" ht="33.950000000000003" customHeight="1" x14ac:dyDescent="0.2">
      <c r="B29" s="29" t="s">
        <v>19</v>
      </c>
      <c r="C29" s="288" t="s">
        <v>142</v>
      </c>
      <c r="D29" s="289"/>
      <c r="E29" s="289"/>
      <c r="F29" s="289"/>
      <c r="G29" s="289"/>
      <c r="H29" s="289"/>
      <c r="I29" s="289"/>
      <c r="J29" s="289"/>
      <c r="K29" s="290"/>
      <c r="L29" s="132" t="s">
        <v>79</v>
      </c>
      <c r="M29" s="30">
        <v>42917</v>
      </c>
      <c r="N29" s="30">
        <v>43008</v>
      </c>
      <c r="O29" s="2"/>
    </row>
    <row r="30" spans="2:15" ht="33.950000000000003" customHeight="1" x14ac:dyDescent="0.2">
      <c r="B30" s="68" t="s">
        <v>20</v>
      </c>
      <c r="C30" s="288" t="s">
        <v>143</v>
      </c>
      <c r="D30" s="289"/>
      <c r="E30" s="289"/>
      <c r="F30" s="289"/>
      <c r="G30" s="289"/>
      <c r="H30" s="289"/>
      <c r="I30" s="289"/>
      <c r="J30" s="289"/>
      <c r="K30" s="290"/>
      <c r="L30" s="132" t="s">
        <v>78</v>
      </c>
      <c r="M30" s="30">
        <v>42917</v>
      </c>
      <c r="N30" s="30">
        <v>43008</v>
      </c>
      <c r="O30" s="2"/>
    </row>
    <row r="31" spans="2:15" ht="33.950000000000003" customHeight="1" x14ac:dyDescent="0.2">
      <c r="B31" s="68" t="s">
        <v>21</v>
      </c>
      <c r="C31" s="288" t="s">
        <v>144</v>
      </c>
      <c r="D31" s="289"/>
      <c r="E31" s="289"/>
      <c r="F31" s="289"/>
      <c r="G31" s="289"/>
      <c r="H31" s="289"/>
      <c r="I31" s="289"/>
      <c r="J31" s="289"/>
      <c r="K31" s="290"/>
      <c r="L31" s="132" t="s">
        <v>80</v>
      </c>
      <c r="M31" s="30">
        <v>42917</v>
      </c>
      <c r="N31" s="30">
        <v>43008</v>
      </c>
      <c r="O31" s="2"/>
    </row>
    <row r="32" spans="2:15" ht="33.950000000000003" customHeight="1" x14ac:dyDescent="0.2">
      <c r="B32" s="68" t="s">
        <v>22</v>
      </c>
      <c r="C32" s="288" t="s">
        <v>145</v>
      </c>
      <c r="D32" s="289"/>
      <c r="E32" s="289"/>
      <c r="F32" s="289"/>
      <c r="G32" s="289"/>
      <c r="H32" s="289"/>
      <c r="I32" s="289"/>
      <c r="J32" s="289"/>
      <c r="K32" s="290"/>
      <c r="L32" s="132" t="s">
        <v>64</v>
      </c>
      <c r="M32" s="30">
        <v>42917</v>
      </c>
      <c r="N32" s="30">
        <v>43008</v>
      </c>
      <c r="O32" s="2"/>
    </row>
    <row r="33" spans="2:15" ht="33.950000000000003" customHeight="1" x14ac:dyDescent="0.2">
      <c r="B33" s="68" t="s">
        <v>23</v>
      </c>
      <c r="C33" s="291" t="s">
        <v>42</v>
      </c>
      <c r="D33" s="289"/>
      <c r="E33" s="289"/>
      <c r="F33" s="289"/>
      <c r="G33" s="289"/>
      <c r="H33" s="289"/>
      <c r="I33" s="289"/>
      <c r="J33" s="289"/>
      <c r="K33" s="290"/>
      <c r="L33" s="132" t="s">
        <v>81</v>
      </c>
      <c r="M33" s="30">
        <v>42917</v>
      </c>
      <c r="N33" s="30">
        <v>43008</v>
      </c>
      <c r="O33" s="2"/>
    </row>
    <row r="34" spans="2:15" ht="33.950000000000003" customHeight="1" x14ac:dyDescent="0.2">
      <c r="B34" s="68" t="s">
        <v>24</v>
      </c>
      <c r="C34" s="312" t="s">
        <v>146</v>
      </c>
      <c r="D34" s="313"/>
      <c r="E34" s="313"/>
      <c r="F34" s="313"/>
      <c r="G34" s="313"/>
      <c r="H34" s="313"/>
      <c r="I34" s="313"/>
      <c r="J34" s="313"/>
      <c r="K34" s="314"/>
      <c r="L34" s="138" t="s">
        <v>60</v>
      </c>
      <c r="M34" s="30">
        <v>42795</v>
      </c>
      <c r="N34" s="77">
        <v>42916</v>
      </c>
      <c r="O34" s="2"/>
    </row>
    <row r="35" spans="2:15" ht="33.950000000000003" customHeight="1" x14ac:dyDescent="0.2">
      <c r="B35" s="68" t="s">
        <v>25</v>
      </c>
      <c r="C35" s="312" t="s">
        <v>147</v>
      </c>
      <c r="D35" s="313"/>
      <c r="E35" s="313"/>
      <c r="F35" s="313"/>
      <c r="G35" s="313"/>
      <c r="H35" s="313"/>
      <c r="I35" s="313"/>
      <c r="J35" s="313"/>
      <c r="K35" s="314"/>
      <c r="L35" s="138" t="s">
        <v>64</v>
      </c>
      <c r="M35" s="30">
        <v>42917</v>
      </c>
      <c r="N35" s="30">
        <v>43100</v>
      </c>
      <c r="O35" s="2"/>
    </row>
    <row r="36" spans="2:15" ht="33.950000000000003" customHeight="1" x14ac:dyDescent="0.2">
      <c r="B36" s="68" t="s">
        <v>26</v>
      </c>
      <c r="C36" s="288" t="s">
        <v>148</v>
      </c>
      <c r="D36" s="289"/>
      <c r="E36" s="289"/>
      <c r="F36" s="289"/>
      <c r="G36" s="289"/>
      <c r="H36" s="289"/>
      <c r="I36" s="289"/>
      <c r="J36" s="289"/>
      <c r="K36" s="290"/>
      <c r="L36" s="125" t="s">
        <v>79</v>
      </c>
      <c r="M36" s="31">
        <v>42737</v>
      </c>
      <c r="N36" s="30">
        <v>43100</v>
      </c>
      <c r="O36" s="2"/>
    </row>
    <row r="37" spans="2:15" ht="33.950000000000003" customHeight="1" x14ac:dyDescent="0.2">
      <c r="B37" s="68" t="s">
        <v>27</v>
      </c>
      <c r="C37" s="288" t="s">
        <v>149</v>
      </c>
      <c r="D37" s="289"/>
      <c r="E37" s="289"/>
      <c r="F37" s="289"/>
      <c r="G37" s="289"/>
      <c r="H37" s="289"/>
      <c r="I37" s="289"/>
      <c r="J37" s="289"/>
      <c r="K37" s="290"/>
      <c r="L37" s="125" t="s">
        <v>64</v>
      </c>
      <c r="M37" s="31">
        <v>42737</v>
      </c>
      <c r="N37" s="30">
        <v>43100</v>
      </c>
      <c r="O37" s="2"/>
    </row>
    <row r="38" spans="2:15" ht="33.950000000000003" customHeight="1" x14ac:dyDescent="0.2">
      <c r="B38" s="68" t="s">
        <v>40</v>
      </c>
      <c r="C38" s="288" t="s">
        <v>150</v>
      </c>
      <c r="D38" s="289"/>
      <c r="E38" s="289"/>
      <c r="F38" s="289"/>
      <c r="G38" s="289"/>
      <c r="H38" s="289"/>
      <c r="I38" s="289"/>
      <c r="J38" s="289"/>
      <c r="K38" s="290"/>
      <c r="L38" s="125" t="s">
        <v>78</v>
      </c>
      <c r="M38" s="31">
        <v>42737</v>
      </c>
      <c r="N38" s="30">
        <v>43100</v>
      </c>
      <c r="O38" s="2"/>
    </row>
    <row r="39" spans="2:15" ht="33.950000000000003" customHeight="1" x14ac:dyDescent="0.2">
      <c r="B39" s="68" t="s">
        <v>28</v>
      </c>
      <c r="C39" s="288" t="s">
        <v>151</v>
      </c>
      <c r="D39" s="289"/>
      <c r="E39" s="289"/>
      <c r="F39" s="289"/>
      <c r="G39" s="289"/>
      <c r="H39" s="289"/>
      <c r="I39" s="289"/>
      <c r="J39" s="289"/>
      <c r="K39" s="290"/>
      <c r="L39" s="125" t="s">
        <v>71</v>
      </c>
      <c r="M39" s="31">
        <v>42737</v>
      </c>
      <c r="N39" s="30">
        <v>43100</v>
      </c>
      <c r="O39" s="2"/>
    </row>
    <row r="40" spans="2:15" ht="33.950000000000003" customHeight="1" x14ac:dyDescent="0.2">
      <c r="B40" s="68" t="s">
        <v>29</v>
      </c>
      <c r="C40" s="288" t="s">
        <v>52</v>
      </c>
      <c r="D40" s="289"/>
      <c r="E40" s="289"/>
      <c r="F40" s="289"/>
      <c r="G40" s="289"/>
      <c r="H40" s="289"/>
      <c r="I40" s="289"/>
      <c r="J40" s="289"/>
      <c r="K40" s="290"/>
      <c r="L40" s="125" t="s">
        <v>56</v>
      </c>
      <c r="M40" s="31">
        <v>42737</v>
      </c>
      <c r="N40" s="30">
        <v>42825</v>
      </c>
      <c r="O40" s="2"/>
    </row>
    <row r="41" spans="2:15" ht="33.950000000000003" customHeight="1" x14ac:dyDescent="0.2">
      <c r="B41" s="68" t="s">
        <v>30</v>
      </c>
      <c r="C41" s="288" t="s">
        <v>53</v>
      </c>
      <c r="D41" s="289"/>
      <c r="E41" s="289"/>
      <c r="F41" s="289"/>
      <c r="G41" s="289"/>
      <c r="H41" s="289"/>
      <c r="I41" s="289"/>
      <c r="J41" s="289"/>
      <c r="K41" s="290"/>
      <c r="L41" s="125" t="s">
        <v>89</v>
      </c>
      <c r="M41" s="31">
        <v>42737</v>
      </c>
      <c r="N41" s="30">
        <v>43100</v>
      </c>
      <c r="O41" s="2"/>
    </row>
    <row r="42" spans="2:15" ht="33.950000000000003" customHeight="1" x14ac:dyDescent="0.2">
      <c r="B42" s="68" t="s">
        <v>31</v>
      </c>
      <c r="C42" s="288" t="s">
        <v>152</v>
      </c>
      <c r="D42" s="289"/>
      <c r="E42" s="289"/>
      <c r="F42" s="289"/>
      <c r="G42" s="289"/>
      <c r="H42" s="289"/>
      <c r="I42" s="289"/>
      <c r="J42" s="289"/>
      <c r="K42" s="290"/>
      <c r="L42" s="125" t="s">
        <v>78</v>
      </c>
      <c r="M42" s="31">
        <v>42737</v>
      </c>
      <c r="N42" s="30">
        <v>42825</v>
      </c>
      <c r="O42" s="2"/>
    </row>
    <row r="43" spans="2:15" ht="33.950000000000003" customHeight="1" x14ac:dyDescent="0.2">
      <c r="B43" s="68" t="s">
        <v>33</v>
      </c>
      <c r="C43" s="288" t="s">
        <v>153</v>
      </c>
      <c r="D43" s="289"/>
      <c r="E43" s="289"/>
      <c r="F43" s="289"/>
      <c r="G43" s="289"/>
      <c r="H43" s="289"/>
      <c r="I43" s="289"/>
      <c r="J43" s="289"/>
      <c r="K43" s="290"/>
      <c r="L43" s="125" t="s">
        <v>71</v>
      </c>
      <c r="M43" s="31">
        <v>42826</v>
      </c>
      <c r="N43" s="30">
        <v>43100</v>
      </c>
      <c r="O43" s="2"/>
    </row>
    <row r="44" spans="2:15" ht="33.950000000000003" customHeight="1" x14ac:dyDescent="0.2">
      <c r="B44" s="68" t="s">
        <v>34</v>
      </c>
      <c r="C44" s="312" t="s">
        <v>154</v>
      </c>
      <c r="D44" s="313"/>
      <c r="E44" s="313"/>
      <c r="F44" s="313"/>
      <c r="G44" s="313"/>
      <c r="H44" s="313"/>
      <c r="I44" s="313"/>
      <c r="J44" s="313"/>
      <c r="K44" s="314"/>
      <c r="L44" s="127" t="s">
        <v>79</v>
      </c>
      <c r="M44" s="31">
        <v>42737</v>
      </c>
      <c r="N44" s="30">
        <v>43100</v>
      </c>
      <c r="O44" s="2"/>
    </row>
    <row r="45" spans="2:15" ht="33.950000000000003" customHeight="1" x14ac:dyDescent="0.2">
      <c r="B45" s="68" t="s">
        <v>35</v>
      </c>
      <c r="C45" s="312" t="s">
        <v>155</v>
      </c>
      <c r="D45" s="313"/>
      <c r="E45" s="313"/>
      <c r="F45" s="313"/>
      <c r="G45" s="313"/>
      <c r="H45" s="313"/>
      <c r="I45" s="313"/>
      <c r="J45" s="313"/>
      <c r="K45" s="314"/>
      <c r="L45" s="127" t="s">
        <v>79</v>
      </c>
      <c r="M45" s="31">
        <v>42737</v>
      </c>
      <c r="N45" s="30">
        <v>43100</v>
      </c>
      <c r="O45" s="2"/>
    </row>
    <row r="46" spans="2:15" x14ac:dyDescent="0.2">
      <c r="B46" s="3"/>
      <c r="C46" s="3"/>
      <c r="D46" s="32"/>
      <c r="E46" s="32"/>
      <c r="F46" s="32"/>
      <c r="G46" s="32"/>
      <c r="H46" s="32"/>
      <c r="I46" s="32"/>
      <c r="J46" s="32"/>
      <c r="K46" s="32"/>
      <c r="L46" s="32"/>
      <c r="M46" s="33"/>
      <c r="N46" s="33"/>
      <c r="O46" s="2"/>
    </row>
    <row r="47" spans="2:15" x14ac:dyDescent="0.2">
      <c r="B47" s="3"/>
      <c r="C47" s="3"/>
      <c r="D47" s="32"/>
      <c r="E47" s="32"/>
      <c r="F47" s="32"/>
      <c r="G47" s="32"/>
      <c r="H47" s="32"/>
      <c r="I47" s="32"/>
      <c r="J47" s="32"/>
      <c r="K47" s="32"/>
      <c r="L47" s="32"/>
      <c r="M47" s="33"/>
      <c r="N47" s="33"/>
      <c r="O47" s="2"/>
    </row>
    <row r="48" spans="2:15" x14ac:dyDescent="0.2">
      <c r="B48" s="369" t="s">
        <v>41</v>
      </c>
      <c r="C48" s="369"/>
      <c r="D48" s="355" t="s">
        <v>273</v>
      </c>
      <c r="E48" s="355"/>
      <c r="F48" s="355"/>
      <c r="G48" s="355"/>
      <c r="I48" s="34"/>
      <c r="J48" s="34"/>
      <c r="K48" s="34"/>
      <c r="L48" s="34"/>
      <c r="M48" s="34"/>
      <c r="N48" s="34"/>
      <c r="O48" s="2"/>
    </row>
    <row r="49" spans="2:15" x14ac:dyDescent="0.2">
      <c r="B49" s="35"/>
      <c r="C49" s="32"/>
      <c r="D49" s="35"/>
      <c r="E49" s="35"/>
      <c r="F49" s="35"/>
      <c r="G49" s="36"/>
      <c r="I49" s="34"/>
      <c r="J49" s="34"/>
      <c r="K49" s="34"/>
      <c r="L49" s="34"/>
      <c r="M49" s="34"/>
      <c r="N49" s="34"/>
      <c r="O49" s="2"/>
    </row>
    <row r="50" spans="2:15" x14ac:dyDescent="0.2">
      <c r="B50" s="348" t="s">
        <v>0</v>
      </c>
      <c r="C50" s="348"/>
      <c r="D50" s="349" t="s">
        <v>274</v>
      </c>
      <c r="E50" s="350"/>
      <c r="F50" s="350"/>
      <c r="G50" s="370"/>
      <c r="I50" s="25"/>
      <c r="J50" s="25"/>
      <c r="K50" s="25"/>
      <c r="L50" s="25"/>
      <c r="M50" s="25"/>
      <c r="N50" s="25"/>
      <c r="O50" s="2"/>
    </row>
    <row r="51" spans="2:15" x14ac:dyDescent="0.2">
      <c r="B51" s="18"/>
      <c r="C51" s="37"/>
      <c r="D51" s="38"/>
      <c r="E51" s="38"/>
      <c r="F51" s="38"/>
      <c r="I51" s="25"/>
      <c r="J51" s="25"/>
      <c r="K51" s="25"/>
      <c r="L51" s="25"/>
      <c r="M51" s="25"/>
      <c r="N51" s="25"/>
    </row>
  </sheetData>
  <mergeCells count="38">
    <mergeCell ref="C35:K35"/>
    <mergeCell ref="B48:C48"/>
    <mergeCell ref="D48:G48"/>
    <mergeCell ref="B50:C50"/>
    <mergeCell ref="D50:G50"/>
    <mergeCell ref="C36:K36"/>
    <mergeCell ref="C37:K37"/>
    <mergeCell ref="C38:K38"/>
    <mergeCell ref="C39:K39"/>
    <mergeCell ref="C40:K40"/>
    <mergeCell ref="C41:K41"/>
    <mergeCell ref="C42:K42"/>
    <mergeCell ref="C43:K43"/>
    <mergeCell ref="C44:K44"/>
    <mergeCell ref="C45:K45"/>
    <mergeCell ref="C34:K34"/>
    <mergeCell ref="C26:K26"/>
    <mergeCell ref="C27:K27"/>
    <mergeCell ref="C28:K28"/>
    <mergeCell ref="C29:K29"/>
    <mergeCell ref="C30:K30"/>
    <mergeCell ref="C31:K31"/>
    <mergeCell ref="C32:K32"/>
    <mergeCell ref="C33:K33"/>
    <mergeCell ref="C25:K25"/>
    <mergeCell ref="F4:N5"/>
    <mergeCell ref="E7:N7"/>
    <mergeCell ref="B9:D9"/>
    <mergeCell ref="E9:N9"/>
    <mergeCell ref="B11:D11"/>
    <mergeCell ref="B13:D13"/>
    <mergeCell ref="E13:N14"/>
    <mergeCell ref="E16:N18"/>
    <mergeCell ref="B21:B23"/>
    <mergeCell ref="C21:K23"/>
    <mergeCell ref="M21:N22"/>
    <mergeCell ref="C24:K24"/>
    <mergeCell ref="L21:L23"/>
  </mergeCells>
  <printOptions horizontalCentered="1"/>
  <pageMargins left="3.937007874015748E-2" right="0.23622047244094491" top="0.74803149606299213" bottom="0.74803149606299213" header="0.31496062992125984" footer="0.31496062992125984"/>
  <pageSetup paperSize="2295" scale="4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39"/>
  <sheetViews>
    <sheetView zoomScale="80" zoomScaleNormal="80" workbookViewId="0">
      <selection activeCell="F13" sqref="F13"/>
    </sheetView>
  </sheetViews>
  <sheetFormatPr baseColWidth="10" defaultRowHeight="12.75" x14ac:dyDescent="0.2"/>
  <cols>
    <col min="1" max="1" width="11.42578125" style="2"/>
    <col min="2" max="2" width="11.28515625" style="2" customWidth="1"/>
    <col min="3" max="3" width="19.7109375" style="2" customWidth="1"/>
    <col min="4" max="4" width="23.42578125" style="3" customWidth="1"/>
    <col min="5" max="5" width="11.42578125" style="2" customWidth="1"/>
    <col min="6" max="6" width="19.7109375" style="2" customWidth="1"/>
    <col min="7" max="7" width="11.42578125" style="2" customWidth="1"/>
    <col min="8" max="8" width="14.42578125" style="2" customWidth="1"/>
    <col min="9" max="9" width="11.42578125" style="2" hidden="1" customWidth="1"/>
    <col min="10" max="10" width="13.28515625" style="2" customWidth="1"/>
    <col min="11" max="12" width="17" style="2" customWidth="1"/>
    <col min="13" max="13" width="15.42578125" style="2" customWidth="1"/>
    <col min="14" max="14" width="16.140625" style="2" customWidth="1"/>
    <col min="15" max="15" width="13.140625" style="39" customWidth="1"/>
    <col min="16" max="258" width="11.42578125" style="2"/>
    <col min="259" max="259" width="11.28515625" style="2" customWidth="1"/>
    <col min="260" max="260" width="19.7109375" style="2" customWidth="1"/>
    <col min="261" max="261" width="23.42578125" style="2" customWidth="1"/>
    <col min="262" max="262" width="11.42578125" style="2" customWidth="1"/>
    <col min="263" max="263" width="19.7109375" style="2" customWidth="1"/>
    <col min="264" max="264" width="11.42578125" style="2" customWidth="1"/>
    <col min="265" max="265" width="14.42578125" style="2" customWidth="1"/>
    <col min="266" max="266" width="0" style="2" hidden="1" customWidth="1"/>
    <col min="267" max="267" width="13.28515625" style="2" customWidth="1"/>
    <col min="268" max="268" width="17" style="2" customWidth="1"/>
    <col min="269" max="269" width="15.42578125" style="2" customWidth="1"/>
    <col min="270" max="270" width="16.140625" style="2" customWidth="1"/>
    <col min="271" max="271" width="13.140625" style="2" customWidth="1"/>
    <col min="272" max="514" width="11.42578125" style="2"/>
    <col min="515" max="515" width="11.28515625" style="2" customWidth="1"/>
    <col min="516" max="516" width="19.7109375" style="2" customWidth="1"/>
    <col min="517" max="517" width="23.42578125" style="2" customWidth="1"/>
    <col min="518" max="518" width="11.42578125" style="2" customWidth="1"/>
    <col min="519" max="519" width="19.7109375" style="2" customWidth="1"/>
    <col min="520" max="520" width="11.42578125" style="2" customWidth="1"/>
    <col min="521" max="521" width="14.42578125" style="2" customWidth="1"/>
    <col min="522" max="522" width="0" style="2" hidden="1" customWidth="1"/>
    <col min="523" max="523" width="13.28515625" style="2" customWidth="1"/>
    <col min="524" max="524" width="17" style="2" customWidth="1"/>
    <col min="525" max="525" width="15.42578125" style="2" customWidth="1"/>
    <col min="526" max="526" width="16.140625" style="2" customWidth="1"/>
    <col min="527" max="527" width="13.140625" style="2" customWidth="1"/>
    <col min="528" max="770" width="11.42578125" style="2"/>
    <col min="771" max="771" width="11.28515625" style="2" customWidth="1"/>
    <col min="772" max="772" width="19.7109375" style="2" customWidth="1"/>
    <col min="773" max="773" width="23.42578125" style="2" customWidth="1"/>
    <col min="774" max="774" width="11.42578125" style="2" customWidth="1"/>
    <col min="775" max="775" width="19.7109375" style="2" customWidth="1"/>
    <col min="776" max="776" width="11.42578125" style="2" customWidth="1"/>
    <col min="777" max="777" width="14.42578125" style="2" customWidth="1"/>
    <col min="778" max="778" width="0" style="2" hidden="1" customWidth="1"/>
    <col min="779" max="779" width="13.28515625" style="2" customWidth="1"/>
    <col min="780" max="780" width="17" style="2" customWidth="1"/>
    <col min="781" max="781" width="15.42578125" style="2" customWidth="1"/>
    <col min="782" max="782" width="16.140625" style="2" customWidth="1"/>
    <col min="783" max="783" width="13.140625" style="2" customWidth="1"/>
    <col min="784" max="1026" width="11.42578125" style="2"/>
    <col min="1027" max="1027" width="11.28515625" style="2" customWidth="1"/>
    <col min="1028" max="1028" width="19.7109375" style="2" customWidth="1"/>
    <col min="1029" max="1029" width="23.42578125" style="2" customWidth="1"/>
    <col min="1030" max="1030" width="11.42578125" style="2" customWidth="1"/>
    <col min="1031" max="1031" width="19.7109375" style="2" customWidth="1"/>
    <col min="1032" max="1032" width="11.42578125" style="2" customWidth="1"/>
    <col min="1033" max="1033" width="14.42578125" style="2" customWidth="1"/>
    <col min="1034" max="1034" width="0" style="2" hidden="1" customWidth="1"/>
    <col min="1035" max="1035" width="13.28515625" style="2" customWidth="1"/>
    <col min="1036" max="1036" width="17" style="2" customWidth="1"/>
    <col min="1037" max="1037" width="15.42578125" style="2" customWidth="1"/>
    <col min="1038" max="1038" width="16.140625" style="2" customWidth="1"/>
    <col min="1039" max="1039" width="13.140625" style="2" customWidth="1"/>
    <col min="1040" max="1282" width="11.42578125" style="2"/>
    <col min="1283" max="1283" width="11.28515625" style="2" customWidth="1"/>
    <col min="1284" max="1284" width="19.7109375" style="2" customWidth="1"/>
    <col min="1285" max="1285" width="23.42578125" style="2" customWidth="1"/>
    <col min="1286" max="1286" width="11.42578125" style="2" customWidth="1"/>
    <col min="1287" max="1287" width="19.7109375" style="2" customWidth="1"/>
    <col min="1288" max="1288" width="11.42578125" style="2" customWidth="1"/>
    <col min="1289" max="1289" width="14.42578125" style="2" customWidth="1"/>
    <col min="1290" max="1290" width="0" style="2" hidden="1" customWidth="1"/>
    <col min="1291" max="1291" width="13.28515625" style="2" customWidth="1"/>
    <col min="1292" max="1292" width="17" style="2" customWidth="1"/>
    <col min="1293" max="1293" width="15.42578125" style="2" customWidth="1"/>
    <col min="1294" max="1294" width="16.140625" style="2" customWidth="1"/>
    <col min="1295" max="1295" width="13.140625" style="2" customWidth="1"/>
    <col min="1296" max="1538" width="11.42578125" style="2"/>
    <col min="1539" max="1539" width="11.28515625" style="2" customWidth="1"/>
    <col min="1540" max="1540" width="19.7109375" style="2" customWidth="1"/>
    <col min="1541" max="1541" width="23.42578125" style="2" customWidth="1"/>
    <col min="1542" max="1542" width="11.42578125" style="2" customWidth="1"/>
    <col min="1543" max="1543" width="19.7109375" style="2" customWidth="1"/>
    <col min="1544" max="1544" width="11.42578125" style="2" customWidth="1"/>
    <col min="1545" max="1545" width="14.42578125" style="2" customWidth="1"/>
    <col min="1546" max="1546" width="0" style="2" hidden="1" customWidth="1"/>
    <col min="1547" max="1547" width="13.28515625" style="2" customWidth="1"/>
    <col min="1548" max="1548" width="17" style="2" customWidth="1"/>
    <col min="1549" max="1549" width="15.42578125" style="2" customWidth="1"/>
    <col min="1550" max="1550" width="16.140625" style="2" customWidth="1"/>
    <col min="1551" max="1551" width="13.140625" style="2" customWidth="1"/>
    <col min="1552" max="1794" width="11.42578125" style="2"/>
    <col min="1795" max="1795" width="11.28515625" style="2" customWidth="1"/>
    <col min="1796" max="1796" width="19.7109375" style="2" customWidth="1"/>
    <col min="1797" max="1797" width="23.42578125" style="2" customWidth="1"/>
    <col min="1798" max="1798" width="11.42578125" style="2" customWidth="1"/>
    <col min="1799" max="1799" width="19.7109375" style="2" customWidth="1"/>
    <col min="1800" max="1800" width="11.42578125" style="2" customWidth="1"/>
    <col min="1801" max="1801" width="14.42578125" style="2" customWidth="1"/>
    <col min="1802" max="1802" width="0" style="2" hidden="1" customWidth="1"/>
    <col min="1803" max="1803" width="13.28515625" style="2" customWidth="1"/>
    <col min="1804" max="1804" width="17" style="2" customWidth="1"/>
    <col min="1805" max="1805" width="15.42578125" style="2" customWidth="1"/>
    <col min="1806" max="1806" width="16.140625" style="2" customWidth="1"/>
    <col min="1807" max="1807" width="13.140625" style="2" customWidth="1"/>
    <col min="1808" max="2050" width="11.42578125" style="2"/>
    <col min="2051" max="2051" width="11.28515625" style="2" customWidth="1"/>
    <col min="2052" max="2052" width="19.7109375" style="2" customWidth="1"/>
    <col min="2053" max="2053" width="23.42578125" style="2" customWidth="1"/>
    <col min="2054" max="2054" width="11.42578125" style="2" customWidth="1"/>
    <col min="2055" max="2055" width="19.7109375" style="2" customWidth="1"/>
    <col min="2056" max="2056" width="11.42578125" style="2" customWidth="1"/>
    <col min="2057" max="2057" width="14.42578125" style="2" customWidth="1"/>
    <col min="2058" max="2058" width="0" style="2" hidden="1" customWidth="1"/>
    <col min="2059" max="2059" width="13.28515625" style="2" customWidth="1"/>
    <col min="2060" max="2060" width="17" style="2" customWidth="1"/>
    <col min="2061" max="2061" width="15.42578125" style="2" customWidth="1"/>
    <col min="2062" max="2062" width="16.140625" style="2" customWidth="1"/>
    <col min="2063" max="2063" width="13.140625" style="2" customWidth="1"/>
    <col min="2064" max="2306" width="11.42578125" style="2"/>
    <col min="2307" max="2307" width="11.28515625" style="2" customWidth="1"/>
    <col min="2308" max="2308" width="19.7109375" style="2" customWidth="1"/>
    <col min="2309" max="2309" width="23.42578125" style="2" customWidth="1"/>
    <col min="2310" max="2310" width="11.42578125" style="2" customWidth="1"/>
    <col min="2311" max="2311" width="19.7109375" style="2" customWidth="1"/>
    <col min="2312" max="2312" width="11.42578125" style="2" customWidth="1"/>
    <col min="2313" max="2313" width="14.42578125" style="2" customWidth="1"/>
    <col min="2314" max="2314" width="0" style="2" hidden="1" customWidth="1"/>
    <col min="2315" max="2315" width="13.28515625" style="2" customWidth="1"/>
    <col min="2316" max="2316" width="17" style="2" customWidth="1"/>
    <col min="2317" max="2317" width="15.42578125" style="2" customWidth="1"/>
    <col min="2318" max="2318" width="16.140625" style="2" customWidth="1"/>
    <col min="2319" max="2319" width="13.140625" style="2" customWidth="1"/>
    <col min="2320" max="2562" width="11.42578125" style="2"/>
    <col min="2563" max="2563" width="11.28515625" style="2" customWidth="1"/>
    <col min="2564" max="2564" width="19.7109375" style="2" customWidth="1"/>
    <col min="2565" max="2565" width="23.42578125" style="2" customWidth="1"/>
    <col min="2566" max="2566" width="11.42578125" style="2" customWidth="1"/>
    <col min="2567" max="2567" width="19.7109375" style="2" customWidth="1"/>
    <col min="2568" max="2568" width="11.42578125" style="2" customWidth="1"/>
    <col min="2569" max="2569" width="14.42578125" style="2" customWidth="1"/>
    <col min="2570" max="2570" width="0" style="2" hidden="1" customWidth="1"/>
    <col min="2571" max="2571" width="13.28515625" style="2" customWidth="1"/>
    <col min="2572" max="2572" width="17" style="2" customWidth="1"/>
    <col min="2573" max="2573" width="15.42578125" style="2" customWidth="1"/>
    <col min="2574" max="2574" width="16.140625" style="2" customWidth="1"/>
    <col min="2575" max="2575" width="13.140625" style="2" customWidth="1"/>
    <col min="2576" max="2818" width="11.42578125" style="2"/>
    <col min="2819" max="2819" width="11.28515625" style="2" customWidth="1"/>
    <col min="2820" max="2820" width="19.7109375" style="2" customWidth="1"/>
    <col min="2821" max="2821" width="23.42578125" style="2" customWidth="1"/>
    <col min="2822" max="2822" width="11.42578125" style="2" customWidth="1"/>
    <col min="2823" max="2823" width="19.7109375" style="2" customWidth="1"/>
    <col min="2824" max="2824" width="11.42578125" style="2" customWidth="1"/>
    <col min="2825" max="2825" width="14.42578125" style="2" customWidth="1"/>
    <col min="2826" max="2826" width="0" style="2" hidden="1" customWidth="1"/>
    <col min="2827" max="2827" width="13.28515625" style="2" customWidth="1"/>
    <col min="2828" max="2828" width="17" style="2" customWidth="1"/>
    <col min="2829" max="2829" width="15.42578125" style="2" customWidth="1"/>
    <col min="2830" max="2830" width="16.140625" style="2" customWidth="1"/>
    <col min="2831" max="2831" width="13.140625" style="2" customWidth="1"/>
    <col min="2832" max="3074" width="11.42578125" style="2"/>
    <col min="3075" max="3075" width="11.28515625" style="2" customWidth="1"/>
    <col min="3076" max="3076" width="19.7109375" style="2" customWidth="1"/>
    <col min="3077" max="3077" width="23.42578125" style="2" customWidth="1"/>
    <col min="3078" max="3078" width="11.42578125" style="2" customWidth="1"/>
    <col min="3079" max="3079" width="19.7109375" style="2" customWidth="1"/>
    <col min="3080" max="3080" width="11.42578125" style="2" customWidth="1"/>
    <col min="3081" max="3081" width="14.42578125" style="2" customWidth="1"/>
    <col min="3082" max="3082" width="0" style="2" hidden="1" customWidth="1"/>
    <col min="3083" max="3083" width="13.28515625" style="2" customWidth="1"/>
    <col min="3084" max="3084" width="17" style="2" customWidth="1"/>
    <col min="3085" max="3085" width="15.42578125" style="2" customWidth="1"/>
    <col min="3086" max="3086" width="16.140625" style="2" customWidth="1"/>
    <col min="3087" max="3087" width="13.140625" style="2" customWidth="1"/>
    <col min="3088" max="3330" width="11.42578125" style="2"/>
    <col min="3331" max="3331" width="11.28515625" style="2" customWidth="1"/>
    <col min="3332" max="3332" width="19.7109375" style="2" customWidth="1"/>
    <col min="3333" max="3333" width="23.42578125" style="2" customWidth="1"/>
    <col min="3334" max="3334" width="11.42578125" style="2" customWidth="1"/>
    <col min="3335" max="3335" width="19.7109375" style="2" customWidth="1"/>
    <col min="3336" max="3336" width="11.42578125" style="2" customWidth="1"/>
    <col min="3337" max="3337" width="14.42578125" style="2" customWidth="1"/>
    <col min="3338" max="3338" width="0" style="2" hidden="1" customWidth="1"/>
    <col min="3339" max="3339" width="13.28515625" style="2" customWidth="1"/>
    <col min="3340" max="3340" width="17" style="2" customWidth="1"/>
    <col min="3341" max="3341" width="15.42578125" style="2" customWidth="1"/>
    <col min="3342" max="3342" width="16.140625" style="2" customWidth="1"/>
    <col min="3343" max="3343" width="13.140625" style="2" customWidth="1"/>
    <col min="3344" max="3586" width="11.42578125" style="2"/>
    <col min="3587" max="3587" width="11.28515625" style="2" customWidth="1"/>
    <col min="3588" max="3588" width="19.7109375" style="2" customWidth="1"/>
    <col min="3589" max="3589" width="23.42578125" style="2" customWidth="1"/>
    <col min="3590" max="3590" width="11.42578125" style="2" customWidth="1"/>
    <col min="3591" max="3591" width="19.7109375" style="2" customWidth="1"/>
    <col min="3592" max="3592" width="11.42578125" style="2" customWidth="1"/>
    <col min="3593" max="3593" width="14.42578125" style="2" customWidth="1"/>
    <col min="3594" max="3594" width="0" style="2" hidden="1" customWidth="1"/>
    <col min="3595" max="3595" width="13.28515625" style="2" customWidth="1"/>
    <col min="3596" max="3596" width="17" style="2" customWidth="1"/>
    <col min="3597" max="3597" width="15.42578125" style="2" customWidth="1"/>
    <col min="3598" max="3598" width="16.140625" style="2" customWidth="1"/>
    <col min="3599" max="3599" width="13.140625" style="2" customWidth="1"/>
    <col min="3600" max="3842" width="11.42578125" style="2"/>
    <col min="3843" max="3843" width="11.28515625" style="2" customWidth="1"/>
    <col min="3844" max="3844" width="19.7109375" style="2" customWidth="1"/>
    <col min="3845" max="3845" width="23.42578125" style="2" customWidth="1"/>
    <col min="3846" max="3846" width="11.42578125" style="2" customWidth="1"/>
    <col min="3847" max="3847" width="19.7109375" style="2" customWidth="1"/>
    <col min="3848" max="3848" width="11.42578125" style="2" customWidth="1"/>
    <col min="3849" max="3849" width="14.42578125" style="2" customWidth="1"/>
    <col min="3850" max="3850" width="0" style="2" hidden="1" customWidth="1"/>
    <col min="3851" max="3851" width="13.28515625" style="2" customWidth="1"/>
    <col min="3852" max="3852" width="17" style="2" customWidth="1"/>
    <col min="3853" max="3853" width="15.42578125" style="2" customWidth="1"/>
    <col min="3854" max="3854" width="16.140625" style="2" customWidth="1"/>
    <col min="3855" max="3855" width="13.140625" style="2" customWidth="1"/>
    <col min="3856" max="4098" width="11.42578125" style="2"/>
    <col min="4099" max="4099" width="11.28515625" style="2" customWidth="1"/>
    <col min="4100" max="4100" width="19.7109375" style="2" customWidth="1"/>
    <col min="4101" max="4101" width="23.42578125" style="2" customWidth="1"/>
    <col min="4102" max="4102" width="11.42578125" style="2" customWidth="1"/>
    <col min="4103" max="4103" width="19.7109375" style="2" customWidth="1"/>
    <col min="4104" max="4104" width="11.42578125" style="2" customWidth="1"/>
    <col min="4105" max="4105" width="14.42578125" style="2" customWidth="1"/>
    <col min="4106" max="4106" width="0" style="2" hidden="1" customWidth="1"/>
    <col min="4107" max="4107" width="13.28515625" style="2" customWidth="1"/>
    <col min="4108" max="4108" width="17" style="2" customWidth="1"/>
    <col min="4109" max="4109" width="15.42578125" style="2" customWidth="1"/>
    <col min="4110" max="4110" width="16.140625" style="2" customWidth="1"/>
    <col min="4111" max="4111" width="13.140625" style="2" customWidth="1"/>
    <col min="4112" max="4354" width="11.42578125" style="2"/>
    <col min="4355" max="4355" width="11.28515625" style="2" customWidth="1"/>
    <col min="4356" max="4356" width="19.7109375" style="2" customWidth="1"/>
    <col min="4357" max="4357" width="23.42578125" style="2" customWidth="1"/>
    <col min="4358" max="4358" width="11.42578125" style="2" customWidth="1"/>
    <col min="4359" max="4359" width="19.7109375" style="2" customWidth="1"/>
    <col min="4360" max="4360" width="11.42578125" style="2" customWidth="1"/>
    <col min="4361" max="4361" width="14.42578125" style="2" customWidth="1"/>
    <col min="4362" max="4362" width="0" style="2" hidden="1" customWidth="1"/>
    <col min="4363" max="4363" width="13.28515625" style="2" customWidth="1"/>
    <col min="4364" max="4364" width="17" style="2" customWidth="1"/>
    <col min="4365" max="4365" width="15.42578125" style="2" customWidth="1"/>
    <col min="4366" max="4366" width="16.140625" style="2" customWidth="1"/>
    <col min="4367" max="4367" width="13.140625" style="2" customWidth="1"/>
    <col min="4368" max="4610" width="11.42578125" style="2"/>
    <col min="4611" max="4611" width="11.28515625" style="2" customWidth="1"/>
    <col min="4612" max="4612" width="19.7109375" style="2" customWidth="1"/>
    <col min="4613" max="4613" width="23.42578125" style="2" customWidth="1"/>
    <col min="4614" max="4614" width="11.42578125" style="2" customWidth="1"/>
    <col min="4615" max="4615" width="19.7109375" style="2" customWidth="1"/>
    <col min="4616" max="4616" width="11.42578125" style="2" customWidth="1"/>
    <col min="4617" max="4617" width="14.42578125" style="2" customWidth="1"/>
    <col min="4618" max="4618" width="0" style="2" hidden="1" customWidth="1"/>
    <col min="4619" max="4619" width="13.28515625" style="2" customWidth="1"/>
    <col min="4620" max="4620" width="17" style="2" customWidth="1"/>
    <col min="4621" max="4621" width="15.42578125" style="2" customWidth="1"/>
    <col min="4622" max="4622" width="16.140625" style="2" customWidth="1"/>
    <col min="4623" max="4623" width="13.140625" style="2" customWidth="1"/>
    <col min="4624" max="4866" width="11.42578125" style="2"/>
    <col min="4867" max="4867" width="11.28515625" style="2" customWidth="1"/>
    <col min="4868" max="4868" width="19.7109375" style="2" customWidth="1"/>
    <col min="4869" max="4869" width="23.42578125" style="2" customWidth="1"/>
    <col min="4870" max="4870" width="11.42578125" style="2" customWidth="1"/>
    <col min="4871" max="4871" width="19.7109375" style="2" customWidth="1"/>
    <col min="4872" max="4872" width="11.42578125" style="2" customWidth="1"/>
    <col min="4873" max="4873" width="14.42578125" style="2" customWidth="1"/>
    <col min="4874" max="4874" width="0" style="2" hidden="1" customWidth="1"/>
    <col min="4875" max="4875" width="13.28515625" style="2" customWidth="1"/>
    <col min="4876" max="4876" width="17" style="2" customWidth="1"/>
    <col min="4877" max="4877" width="15.42578125" style="2" customWidth="1"/>
    <col min="4878" max="4878" width="16.140625" style="2" customWidth="1"/>
    <col min="4879" max="4879" width="13.140625" style="2" customWidth="1"/>
    <col min="4880" max="5122" width="11.42578125" style="2"/>
    <col min="5123" max="5123" width="11.28515625" style="2" customWidth="1"/>
    <col min="5124" max="5124" width="19.7109375" style="2" customWidth="1"/>
    <col min="5125" max="5125" width="23.42578125" style="2" customWidth="1"/>
    <col min="5126" max="5126" width="11.42578125" style="2" customWidth="1"/>
    <col min="5127" max="5127" width="19.7109375" style="2" customWidth="1"/>
    <col min="5128" max="5128" width="11.42578125" style="2" customWidth="1"/>
    <col min="5129" max="5129" width="14.42578125" style="2" customWidth="1"/>
    <col min="5130" max="5130" width="0" style="2" hidden="1" customWidth="1"/>
    <col min="5131" max="5131" width="13.28515625" style="2" customWidth="1"/>
    <col min="5132" max="5132" width="17" style="2" customWidth="1"/>
    <col min="5133" max="5133" width="15.42578125" style="2" customWidth="1"/>
    <col min="5134" max="5134" width="16.140625" style="2" customWidth="1"/>
    <col min="5135" max="5135" width="13.140625" style="2" customWidth="1"/>
    <col min="5136" max="5378" width="11.42578125" style="2"/>
    <col min="5379" max="5379" width="11.28515625" style="2" customWidth="1"/>
    <col min="5380" max="5380" width="19.7109375" style="2" customWidth="1"/>
    <col min="5381" max="5381" width="23.42578125" style="2" customWidth="1"/>
    <col min="5382" max="5382" width="11.42578125" style="2" customWidth="1"/>
    <col min="5383" max="5383" width="19.7109375" style="2" customWidth="1"/>
    <col min="5384" max="5384" width="11.42578125" style="2" customWidth="1"/>
    <col min="5385" max="5385" width="14.42578125" style="2" customWidth="1"/>
    <col min="5386" max="5386" width="0" style="2" hidden="1" customWidth="1"/>
    <col min="5387" max="5387" width="13.28515625" style="2" customWidth="1"/>
    <col min="5388" max="5388" width="17" style="2" customWidth="1"/>
    <col min="5389" max="5389" width="15.42578125" style="2" customWidth="1"/>
    <col min="5390" max="5390" width="16.140625" style="2" customWidth="1"/>
    <col min="5391" max="5391" width="13.140625" style="2" customWidth="1"/>
    <col min="5392" max="5634" width="11.42578125" style="2"/>
    <col min="5635" max="5635" width="11.28515625" style="2" customWidth="1"/>
    <col min="5636" max="5636" width="19.7109375" style="2" customWidth="1"/>
    <col min="5637" max="5637" width="23.42578125" style="2" customWidth="1"/>
    <col min="5638" max="5638" width="11.42578125" style="2" customWidth="1"/>
    <col min="5639" max="5639" width="19.7109375" style="2" customWidth="1"/>
    <col min="5640" max="5640" width="11.42578125" style="2" customWidth="1"/>
    <col min="5641" max="5641" width="14.42578125" style="2" customWidth="1"/>
    <col min="5642" max="5642" width="0" style="2" hidden="1" customWidth="1"/>
    <col min="5643" max="5643" width="13.28515625" style="2" customWidth="1"/>
    <col min="5644" max="5644" width="17" style="2" customWidth="1"/>
    <col min="5645" max="5645" width="15.42578125" style="2" customWidth="1"/>
    <col min="5646" max="5646" width="16.140625" style="2" customWidth="1"/>
    <col min="5647" max="5647" width="13.140625" style="2" customWidth="1"/>
    <col min="5648" max="5890" width="11.42578125" style="2"/>
    <col min="5891" max="5891" width="11.28515625" style="2" customWidth="1"/>
    <col min="5892" max="5892" width="19.7109375" style="2" customWidth="1"/>
    <col min="5893" max="5893" width="23.42578125" style="2" customWidth="1"/>
    <col min="5894" max="5894" width="11.42578125" style="2" customWidth="1"/>
    <col min="5895" max="5895" width="19.7109375" style="2" customWidth="1"/>
    <col min="5896" max="5896" width="11.42578125" style="2" customWidth="1"/>
    <col min="5897" max="5897" width="14.42578125" style="2" customWidth="1"/>
    <col min="5898" max="5898" width="0" style="2" hidden="1" customWidth="1"/>
    <col min="5899" max="5899" width="13.28515625" style="2" customWidth="1"/>
    <col min="5900" max="5900" width="17" style="2" customWidth="1"/>
    <col min="5901" max="5901" width="15.42578125" style="2" customWidth="1"/>
    <col min="5902" max="5902" width="16.140625" style="2" customWidth="1"/>
    <col min="5903" max="5903" width="13.140625" style="2" customWidth="1"/>
    <col min="5904" max="6146" width="11.42578125" style="2"/>
    <col min="6147" max="6147" width="11.28515625" style="2" customWidth="1"/>
    <col min="6148" max="6148" width="19.7109375" style="2" customWidth="1"/>
    <col min="6149" max="6149" width="23.42578125" style="2" customWidth="1"/>
    <col min="6150" max="6150" width="11.42578125" style="2" customWidth="1"/>
    <col min="6151" max="6151" width="19.7109375" style="2" customWidth="1"/>
    <col min="6152" max="6152" width="11.42578125" style="2" customWidth="1"/>
    <col min="6153" max="6153" width="14.42578125" style="2" customWidth="1"/>
    <col min="6154" max="6154" width="0" style="2" hidden="1" customWidth="1"/>
    <col min="6155" max="6155" width="13.28515625" style="2" customWidth="1"/>
    <col min="6156" max="6156" width="17" style="2" customWidth="1"/>
    <col min="6157" max="6157" width="15.42578125" style="2" customWidth="1"/>
    <col min="6158" max="6158" width="16.140625" style="2" customWidth="1"/>
    <col min="6159" max="6159" width="13.140625" style="2" customWidth="1"/>
    <col min="6160" max="6402" width="11.42578125" style="2"/>
    <col min="6403" max="6403" width="11.28515625" style="2" customWidth="1"/>
    <col min="6404" max="6404" width="19.7109375" style="2" customWidth="1"/>
    <col min="6405" max="6405" width="23.42578125" style="2" customWidth="1"/>
    <col min="6406" max="6406" width="11.42578125" style="2" customWidth="1"/>
    <col min="6407" max="6407" width="19.7109375" style="2" customWidth="1"/>
    <col min="6408" max="6408" width="11.42578125" style="2" customWidth="1"/>
    <col min="6409" max="6409" width="14.42578125" style="2" customWidth="1"/>
    <col min="6410" max="6410" width="0" style="2" hidden="1" customWidth="1"/>
    <col min="6411" max="6411" width="13.28515625" style="2" customWidth="1"/>
    <col min="6412" max="6412" width="17" style="2" customWidth="1"/>
    <col min="6413" max="6413" width="15.42578125" style="2" customWidth="1"/>
    <col min="6414" max="6414" width="16.140625" style="2" customWidth="1"/>
    <col min="6415" max="6415" width="13.140625" style="2" customWidth="1"/>
    <col min="6416" max="6658" width="11.42578125" style="2"/>
    <col min="6659" max="6659" width="11.28515625" style="2" customWidth="1"/>
    <col min="6660" max="6660" width="19.7109375" style="2" customWidth="1"/>
    <col min="6661" max="6661" width="23.42578125" style="2" customWidth="1"/>
    <col min="6662" max="6662" width="11.42578125" style="2" customWidth="1"/>
    <col min="6663" max="6663" width="19.7109375" style="2" customWidth="1"/>
    <col min="6664" max="6664" width="11.42578125" style="2" customWidth="1"/>
    <col min="6665" max="6665" width="14.42578125" style="2" customWidth="1"/>
    <col min="6666" max="6666" width="0" style="2" hidden="1" customWidth="1"/>
    <col min="6667" max="6667" width="13.28515625" style="2" customWidth="1"/>
    <col min="6668" max="6668" width="17" style="2" customWidth="1"/>
    <col min="6669" max="6669" width="15.42578125" style="2" customWidth="1"/>
    <col min="6670" max="6670" width="16.140625" style="2" customWidth="1"/>
    <col min="6671" max="6671" width="13.140625" style="2" customWidth="1"/>
    <col min="6672" max="6914" width="11.42578125" style="2"/>
    <col min="6915" max="6915" width="11.28515625" style="2" customWidth="1"/>
    <col min="6916" max="6916" width="19.7109375" style="2" customWidth="1"/>
    <col min="6917" max="6917" width="23.42578125" style="2" customWidth="1"/>
    <col min="6918" max="6918" width="11.42578125" style="2" customWidth="1"/>
    <col min="6919" max="6919" width="19.7109375" style="2" customWidth="1"/>
    <col min="6920" max="6920" width="11.42578125" style="2" customWidth="1"/>
    <col min="6921" max="6921" width="14.42578125" style="2" customWidth="1"/>
    <col min="6922" max="6922" width="0" style="2" hidden="1" customWidth="1"/>
    <col min="6923" max="6923" width="13.28515625" style="2" customWidth="1"/>
    <col min="6924" max="6924" width="17" style="2" customWidth="1"/>
    <col min="6925" max="6925" width="15.42578125" style="2" customWidth="1"/>
    <col min="6926" max="6926" width="16.140625" style="2" customWidth="1"/>
    <col min="6927" max="6927" width="13.140625" style="2" customWidth="1"/>
    <col min="6928" max="7170" width="11.42578125" style="2"/>
    <col min="7171" max="7171" width="11.28515625" style="2" customWidth="1"/>
    <col min="7172" max="7172" width="19.7109375" style="2" customWidth="1"/>
    <col min="7173" max="7173" width="23.42578125" style="2" customWidth="1"/>
    <col min="7174" max="7174" width="11.42578125" style="2" customWidth="1"/>
    <col min="7175" max="7175" width="19.7109375" style="2" customWidth="1"/>
    <col min="7176" max="7176" width="11.42578125" style="2" customWidth="1"/>
    <col min="7177" max="7177" width="14.42578125" style="2" customWidth="1"/>
    <col min="7178" max="7178" width="0" style="2" hidden="1" customWidth="1"/>
    <col min="7179" max="7179" width="13.28515625" style="2" customWidth="1"/>
    <col min="7180" max="7180" width="17" style="2" customWidth="1"/>
    <col min="7181" max="7181" width="15.42578125" style="2" customWidth="1"/>
    <col min="7182" max="7182" width="16.140625" style="2" customWidth="1"/>
    <col min="7183" max="7183" width="13.140625" style="2" customWidth="1"/>
    <col min="7184" max="7426" width="11.42578125" style="2"/>
    <col min="7427" max="7427" width="11.28515625" style="2" customWidth="1"/>
    <col min="7428" max="7428" width="19.7109375" style="2" customWidth="1"/>
    <col min="7429" max="7429" width="23.42578125" style="2" customWidth="1"/>
    <col min="7430" max="7430" width="11.42578125" style="2" customWidth="1"/>
    <col min="7431" max="7431" width="19.7109375" style="2" customWidth="1"/>
    <col min="7432" max="7432" width="11.42578125" style="2" customWidth="1"/>
    <col min="7433" max="7433" width="14.42578125" style="2" customWidth="1"/>
    <col min="7434" max="7434" width="0" style="2" hidden="1" customWidth="1"/>
    <col min="7435" max="7435" width="13.28515625" style="2" customWidth="1"/>
    <col min="7436" max="7436" width="17" style="2" customWidth="1"/>
    <col min="7437" max="7437" width="15.42578125" style="2" customWidth="1"/>
    <col min="7438" max="7438" width="16.140625" style="2" customWidth="1"/>
    <col min="7439" max="7439" width="13.140625" style="2" customWidth="1"/>
    <col min="7440" max="7682" width="11.42578125" style="2"/>
    <col min="7683" max="7683" width="11.28515625" style="2" customWidth="1"/>
    <col min="7684" max="7684" width="19.7109375" style="2" customWidth="1"/>
    <col min="7685" max="7685" width="23.42578125" style="2" customWidth="1"/>
    <col min="7686" max="7686" width="11.42578125" style="2" customWidth="1"/>
    <col min="7687" max="7687" width="19.7109375" style="2" customWidth="1"/>
    <col min="7688" max="7688" width="11.42578125" style="2" customWidth="1"/>
    <col min="7689" max="7689" width="14.42578125" style="2" customWidth="1"/>
    <col min="7690" max="7690" width="0" style="2" hidden="1" customWidth="1"/>
    <col min="7691" max="7691" width="13.28515625" style="2" customWidth="1"/>
    <col min="7692" max="7692" width="17" style="2" customWidth="1"/>
    <col min="7693" max="7693" width="15.42578125" style="2" customWidth="1"/>
    <col min="7694" max="7694" width="16.140625" style="2" customWidth="1"/>
    <col min="7695" max="7695" width="13.140625" style="2" customWidth="1"/>
    <col min="7696" max="7938" width="11.42578125" style="2"/>
    <col min="7939" max="7939" width="11.28515625" style="2" customWidth="1"/>
    <col min="7940" max="7940" width="19.7109375" style="2" customWidth="1"/>
    <col min="7941" max="7941" width="23.42578125" style="2" customWidth="1"/>
    <col min="7942" max="7942" width="11.42578125" style="2" customWidth="1"/>
    <col min="7943" max="7943" width="19.7109375" style="2" customWidth="1"/>
    <col min="7944" max="7944" width="11.42578125" style="2" customWidth="1"/>
    <col min="7945" max="7945" width="14.42578125" style="2" customWidth="1"/>
    <col min="7946" max="7946" width="0" style="2" hidden="1" customWidth="1"/>
    <col min="7947" max="7947" width="13.28515625" style="2" customWidth="1"/>
    <col min="7948" max="7948" width="17" style="2" customWidth="1"/>
    <col min="7949" max="7949" width="15.42578125" style="2" customWidth="1"/>
    <col min="7950" max="7950" width="16.140625" style="2" customWidth="1"/>
    <col min="7951" max="7951" width="13.140625" style="2" customWidth="1"/>
    <col min="7952" max="8194" width="11.42578125" style="2"/>
    <col min="8195" max="8195" width="11.28515625" style="2" customWidth="1"/>
    <col min="8196" max="8196" width="19.7109375" style="2" customWidth="1"/>
    <col min="8197" max="8197" width="23.42578125" style="2" customWidth="1"/>
    <col min="8198" max="8198" width="11.42578125" style="2" customWidth="1"/>
    <col min="8199" max="8199" width="19.7109375" style="2" customWidth="1"/>
    <col min="8200" max="8200" width="11.42578125" style="2" customWidth="1"/>
    <col min="8201" max="8201" width="14.42578125" style="2" customWidth="1"/>
    <col min="8202" max="8202" width="0" style="2" hidden="1" customWidth="1"/>
    <col min="8203" max="8203" width="13.28515625" style="2" customWidth="1"/>
    <col min="8204" max="8204" width="17" style="2" customWidth="1"/>
    <col min="8205" max="8205" width="15.42578125" style="2" customWidth="1"/>
    <col min="8206" max="8206" width="16.140625" style="2" customWidth="1"/>
    <col min="8207" max="8207" width="13.140625" style="2" customWidth="1"/>
    <col min="8208" max="8450" width="11.42578125" style="2"/>
    <col min="8451" max="8451" width="11.28515625" style="2" customWidth="1"/>
    <col min="8452" max="8452" width="19.7109375" style="2" customWidth="1"/>
    <col min="8453" max="8453" width="23.42578125" style="2" customWidth="1"/>
    <col min="8454" max="8454" width="11.42578125" style="2" customWidth="1"/>
    <col min="8455" max="8455" width="19.7109375" style="2" customWidth="1"/>
    <col min="8456" max="8456" width="11.42578125" style="2" customWidth="1"/>
    <col min="8457" max="8457" width="14.42578125" style="2" customWidth="1"/>
    <col min="8458" max="8458" width="0" style="2" hidden="1" customWidth="1"/>
    <col min="8459" max="8459" width="13.28515625" style="2" customWidth="1"/>
    <col min="8460" max="8460" width="17" style="2" customWidth="1"/>
    <col min="8461" max="8461" width="15.42578125" style="2" customWidth="1"/>
    <col min="8462" max="8462" width="16.140625" style="2" customWidth="1"/>
    <col min="8463" max="8463" width="13.140625" style="2" customWidth="1"/>
    <col min="8464" max="8706" width="11.42578125" style="2"/>
    <col min="8707" max="8707" width="11.28515625" style="2" customWidth="1"/>
    <col min="8708" max="8708" width="19.7109375" style="2" customWidth="1"/>
    <col min="8709" max="8709" width="23.42578125" style="2" customWidth="1"/>
    <col min="8710" max="8710" width="11.42578125" style="2" customWidth="1"/>
    <col min="8711" max="8711" width="19.7109375" style="2" customWidth="1"/>
    <col min="8712" max="8712" width="11.42578125" style="2" customWidth="1"/>
    <col min="8713" max="8713" width="14.42578125" style="2" customWidth="1"/>
    <col min="8714" max="8714" width="0" style="2" hidden="1" customWidth="1"/>
    <col min="8715" max="8715" width="13.28515625" style="2" customWidth="1"/>
    <col min="8716" max="8716" width="17" style="2" customWidth="1"/>
    <col min="8717" max="8717" width="15.42578125" style="2" customWidth="1"/>
    <col min="8718" max="8718" width="16.140625" style="2" customWidth="1"/>
    <col min="8719" max="8719" width="13.140625" style="2" customWidth="1"/>
    <col min="8720" max="8962" width="11.42578125" style="2"/>
    <col min="8963" max="8963" width="11.28515625" style="2" customWidth="1"/>
    <col min="8964" max="8964" width="19.7109375" style="2" customWidth="1"/>
    <col min="8965" max="8965" width="23.42578125" style="2" customWidth="1"/>
    <col min="8966" max="8966" width="11.42578125" style="2" customWidth="1"/>
    <col min="8967" max="8967" width="19.7109375" style="2" customWidth="1"/>
    <col min="8968" max="8968" width="11.42578125" style="2" customWidth="1"/>
    <col min="8969" max="8969" width="14.42578125" style="2" customWidth="1"/>
    <col min="8970" max="8970" width="0" style="2" hidden="1" customWidth="1"/>
    <col min="8971" max="8971" width="13.28515625" style="2" customWidth="1"/>
    <col min="8972" max="8972" width="17" style="2" customWidth="1"/>
    <col min="8973" max="8973" width="15.42578125" style="2" customWidth="1"/>
    <col min="8974" max="8974" width="16.140625" style="2" customWidth="1"/>
    <col min="8975" max="8975" width="13.140625" style="2" customWidth="1"/>
    <col min="8976" max="9218" width="11.42578125" style="2"/>
    <col min="9219" max="9219" width="11.28515625" style="2" customWidth="1"/>
    <col min="9220" max="9220" width="19.7109375" style="2" customWidth="1"/>
    <col min="9221" max="9221" width="23.42578125" style="2" customWidth="1"/>
    <col min="9222" max="9222" width="11.42578125" style="2" customWidth="1"/>
    <col min="9223" max="9223" width="19.7109375" style="2" customWidth="1"/>
    <col min="9224" max="9224" width="11.42578125" style="2" customWidth="1"/>
    <col min="9225" max="9225" width="14.42578125" style="2" customWidth="1"/>
    <col min="9226" max="9226" width="0" style="2" hidden="1" customWidth="1"/>
    <col min="9227" max="9227" width="13.28515625" style="2" customWidth="1"/>
    <col min="9228" max="9228" width="17" style="2" customWidth="1"/>
    <col min="9229" max="9229" width="15.42578125" style="2" customWidth="1"/>
    <col min="9230" max="9230" width="16.140625" style="2" customWidth="1"/>
    <col min="9231" max="9231" width="13.140625" style="2" customWidth="1"/>
    <col min="9232" max="9474" width="11.42578125" style="2"/>
    <col min="9475" max="9475" width="11.28515625" style="2" customWidth="1"/>
    <col min="9476" max="9476" width="19.7109375" style="2" customWidth="1"/>
    <col min="9477" max="9477" width="23.42578125" style="2" customWidth="1"/>
    <col min="9478" max="9478" width="11.42578125" style="2" customWidth="1"/>
    <col min="9479" max="9479" width="19.7109375" style="2" customWidth="1"/>
    <col min="9480" max="9480" width="11.42578125" style="2" customWidth="1"/>
    <col min="9481" max="9481" width="14.42578125" style="2" customWidth="1"/>
    <col min="9482" max="9482" width="0" style="2" hidden="1" customWidth="1"/>
    <col min="9483" max="9483" width="13.28515625" style="2" customWidth="1"/>
    <col min="9484" max="9484" width="17" style="2" customWidth="1"/>
    <col min="9485" max="9485" width="15.42578125" style="2" customWidth="1"/>
    <col min="9486" max="9486" width="16.140625" style="2" customWidth="1"/>
    <col min="9487" max="9487" width="13.140625" style="2" customWidth="1"/>
    <col min="9488" max="9730" width="11.42578125" style="2"/>
    <col min="9731" max="9731" width="11.28515625" style="2" customWidth="1"/>
    <col min="9732" max="9732" width="19.7109375" style="2" customWidth="1"/>
    <col min="9733" max="9733" width="23.42578125" style="2" customWidth="1"/>
    <col min="9734" max="9734" width="11.42578125" style="2" customWidth="1"/>
    <col min="9735" max="9735" width="19.7109375" style="2" customWidth="1"/>
    <col min="9736" max="9736" width="11.42578125" style="2" customWidth="1"/>
    <col min="9737" max="9737" width="14.42578125" style="2" customWidth="1"/>
    <col min="9738" max="9738" width="0" style="2" hidden="1" customWidth="1"/>
    <col min="9739" max="9739" width="13.28515625" style="2" customWidth="1"/>
    <col min="9740" max="9740" width="17" style="2" customWidth="1"/>
    <col min="9741" max="9741" width="15.42578125" style="2" customWidth="1"/>
    <col min="9742" max="9742" width="16.140625" style="2" customWidth="1"/>
    <col min="9743" max="9743" width="13.140625" style="2" customWidth="1"/>
    <col min="9744" max="9986" width="11.42578125" style="2"/>
    <col min="9987" max="9987" width="11.28515625" style="2" customWidth="1"/>
    <col min="9988" max="9988" width="19.7109375" style="2" customWidth="1"/>
    <col min="9989" max="9989" width="23.42578125" style="2" customWidth="1"/>
    <col min="9990" max="9990" width="11.42578125" style="2" customWidth="1"/>
    <col min="9991" max="9991" width="19.7109375" style="2" customWidth="1"/>
    <col min="9992" max="9992" width="11.42578125" style="2" customWidth="1"/>
    <col min="9993" max="9993" width="14.42578125" style="2" customWidth="1"/>
    <col min="9994" max="9994" width="0" style="2" hidden="1" customWidth="1"/>
    <col min="9995" max="9995" width="13.28515625" style="2" customWidth="1"/>
    <col min="9996" max="9996" width="17" style="2" customWidth="1"/>
    <col min="9997" max="9997" width="15.42578125" style="2" customWidth="1"/>
    <col min="9998" max="9998" width="16.140625" style="2" customWidth="1"/>
    <col min="9999" max="9999" width="13.140625" style="2" customWidth="1"/>
    <col min="10000" max="10242" width="11.42578125" style="2"/>
    <col min="10243" max="10243" width="11.28515625" style="2" customWidth="1"/>
    <col min="10244" max="10244" width="19.7109375" style="2" customWidth="1"/>
    <col min="10245" max="10245" width="23.42578125" style="2" customWidth="1"/>
    <col min="10246" max="10246" width="11.42578125" style="2" customWidth="1"/>
    <col min="10247" max="10247" width="19.7109375" style="2" customWidth="1"/>
    <col min="10248" max="10248" width="11.42578125" style="2" customWidth="1"/>
    <col min="10249" max="10249" width="14.42578125" style="2" customWidth="1"/>
    <col min="10250" max="10250" width="0" style="2" hidden="1" customWidth="1"/>
    <col min="10251" max="10251" width="13.28515625" style="2" customWidth="1"/>
    <col min="10252" max="10252" width="17" style="2" customWidth="1"/>
    <col min="10253" max="10253" width="15.42578125" style="2" customWidth="1"/>
    <col min="10254" max="10254" width="16.140625" style="2" customWidth="1"/>
    <col min="10255" max="10255" width="13.140625" style="2" customWidth="1"/>
    <col min="10256" max="10498" width="11.42578125" style="2"/>
    <col min="10499" max="10499" width="11.28515625" style="2" customWidth="1"/>
    <col min="10500" max="10500" width="19.7109375" style="2" customWidth="1"/>
    <col min="10501" max="10501" width="23.42578125" style="2" customWidth="1"/>
    <col min="10502" max="10502" width="11.42578125" style="2" customWidth="1"/>
    <col min="10503" max="10503" width="19.7109375" style="2" customWidth="1"/>
    <col min="10504" max="10504" width="11.42578125" style="2" customWidth="1"/>
    <col min="10505" max="10505" width="14.42578125" style="2" customWidth="1"/>
    <col min="10506" max="10506" width="0" style="2" hidden="1" customWidth="1"/>
    <col min="10507" max="10507" width="13.28515625" style="2" customWidth="1"/>
    <col min="10508" max="10508" width="17" style="2" customWidth="1"/>
    <col min="10509" max="10509" width="15.42578125" style="2" customWidth="1"/>
    <col min="10510" max="10510" width="16.140625" style="2" customWidth="1"/>
    <col min="10511" max="10511" width="13.140625" style="2" customWidth="1"/>
    <col min="10512" max="10754" width="11.42578125" style="2"/>
    <col min="10755" max="10755" width="11.28515625" style="2" customWidth="1"/>
    <col min="10756" max="10756" width="19.7109375" style="2" customWidth="1"/>
    <col min="10757" max="10757" width="23.42578125" style="2" customWidth="1"/>
    <col min="10758" max="10758" width="11.42578125" style="2" customWidth="1"/>
    <col min="10759" max="10759" width="19.7109375" style="2" customWidth="1"/>
    <col min="10760" max="10760" width="11.42578125" style="2" customWidth="1"/>
    <col min="10761" max="10761" width="14.42578125" style="2" customWidth="1"/>
    <col min="10762" max="10762" width="0" style="2" hidden="1" customWidth="1"/>
    <col min="10763" max="10763" width="13.28515625" style="2" customWidth="1"/>
    <col min="10764" max="10764" width="17" style="2" customWidth="1"/>
    <col min="10765" max="10765" width="15.42578125" style="2" customWidth="1"/>
    <col min="10766" max="10766" width="16.140625" style="2" customWidth="1"/>
    <col min="10767" max="10767" width="13.140625" style="2" customWidth="1"/>
    <col min="10768" max="11010" width="11.42578125" style="2"/>
    <col min="11011" max="11011" width="11.28515625" style="2" customWidth="1"/>
    <col min="11012" max="11012" width="19.7109375" style="2" customWidth="1"/>
    <col min="11013" max="11013" width="23.42578125" style="2" customWidth="1"/>
    <col min="11014" max="11014" width="11.42578125" style="2" customWidth="1"/>
    <col min="11015" max="11015" width="19.7109375" style="2" customWidth="1"/>
    <col min="11016" max="11016" width="11.42578125" style="2" customWidth="1"/>
    <col min="11017" max="11017" width="14.42578125" style="2" customWidth="1"/>
    <col min="11018" max="11018" width="0" style="2" hidden="1" customWidth="1"/>
    <col min="11019" max="11019" width="13.28515625" style="2" customWidth="1"/>
    <col min="11020" max="11020" width="17" style="2" customWidth="1"/>
    <col min="11021" max="11021" width="15.42578125" style="2" customWidth="1"/>
    <col min="11022" max="11022" width="16.140625" style="2" customWidth="1"/>
    <col min="11023" max="11023" width="13.140625" style="2" customWidth="1"/>
    <col min="11024" max="11266" width="11.42578125" style="2"/>
    <col min="11267" max="11267" width="11.28515625" style="2" customWidth="1"/>
    <col min="11268" max="11268" width="19.7109375" style="2" customWidth="1"/>
    <col min="11269" max="11269" width="23.42578125" style="2" customWidth="1"/>
    <col min="11270" max="11270" width="11.42578125" style="2" customWidth="1"/>
    <col min="11271" max="11271" width="19.7109375" style="2" customWidth="1"/>
    <col min="11272" max="11272" width="11.42578125" style="2" customWidth="1"/>
    <col min="11273" max="11273" width="14.42578125" style="2" customWidth="1"/>
    <col min="11274" max="11274" width="0" style="2" hidden="1" customWidth="1"/>
    <col min="11275" max="11275" width="13.28515625" style="2" customWidth="1"/>
    <col min="11276" max="11276" width="17" style="2" customWidth="1"/>
    <col min="11277" max="11277" width="15.42578125" style="2" customWidth="1"/>
    <col min="11278" max="11278" width="16.140625" style="2" customWidth="1"/>
    <col min="11279" max="11279" width="13.140625" style="2" customWidth="1"/>
    <col min="11280" max="11522" width="11.42578125" style="2"/>
    <col min="11523" max="11523" width="11.28515625" style="2" customWidth="1"/>
    <col min="11524" max="11524" width="19.7109375" style="2" customWidth="1"/>
    <col min="11525" max="11525" width="23.42578125" style="2" customWidth="1"/>
    <col min="11526" max="11526" width="11.42578125" style="2" customWidth="1"/>
    <col min="11527" max="11527" width="19.7109375" style="2" customWidth="1"/>
    <col min="11528" max="11528" width="11.42578125" style="2" customWidth="1"/>
    <col min="11529" max="11529" width="14.42578125" style="2" customWidth="1"/>
    <col min="11530" max="11530" width="0" style="2" hidden="1" customWidth="1"/>
    <col min="11531" max="11531" width="13.28515625" style="2" customWidth="1"/>
    <col min="11532" max="11532" width="17" style="2" customWidth="1"/>
    <col min="11533" max="11533" width="15.42578125" style="2" customWidth="1"/>
    <col min="11534" max="11534" width="16.140625" style="2" customWidth="1"/>
    <col min="11535" max="11535" width="13.140625" style="2" customWidth="1"/>
    <col min="11536" max="11778" width="11.42578125" style="2"/>
    <col min="11779" max="11779" width="11.28515625" style="2" customWidth="1"/>
    <col min="11780" max="11780" width="19.7109375" style="2" customWidth="1"/>
    <col min="11781" max="11781" width="23.42578125" style="2" customWidth="1"/>
    <col min="11782" max="11782" width="11.42578125" style="2" customWidth="1"/>
    <col min="11783" max="11783" width="19.7109375" style="2" customWidth="1"/>
    <col min="11784" max="11784" width="11.42578125" style="2" customWidth="1"/>
    <col min="11785" max="11785" width="14.42578125" style="2" customWidth="1"/>
    <col min="11786" max="11786" width="0" style="2" hidden="1" customWidth="1"/>
    <col min="11787" max="11787" width="13.28515625" style="2" customWidth="1"/>
    <col min="11788" max="11788" width="17" style="2" customWidth="1"/>
    <col min="11789" max="11789" width="15.42578125" style="2" customWidth="1"/>
    <col min="11790" max="11790" width="16.140625" style="2" customWidth="1"/>
    <col min="11791" max="11791" width="13.140625" style="2" customWidth="1"/>
    <col min="11792" max="12034" width="11.42578125" style="2"/>
    <col min="12035" max="12035" width="11.28515625" style="2" customWidth="1"/>
    <col min="12036" max="12036" width="19.7109375" style="2" customWidth="1"/>
    <col min="12037" max="12037" width="23.42578125" style="2" customWidth="1"/>
    <col min="12038" max="12038" width="11.42578125" style="2" customWidth="1"/>
    <col min="12039" max="12039" width="19.7109375" style="2" customWidth="1"/>
    <col min="12040" max="12040" width="11.42578125" style="2" customWidth="1"/>
    <col min="12041" max="12041" width="14.42578125" style="2" customWidth="1"/>
    <col min="12042" max="12042" width="0" style="2" hidden="1" customWidth="1"/>
    <col min="12043" max="12043" width="13.28515625" style="2" customWidth="1"/>
    <col min="12044" max="12044" width="17" style="2" customWidth="1"/>
    <col min="12045" max="12045" width="15.42578125" style="2" customWidth="1"/>
    <col min="12046" max="12046" width="16.140625" style="2" customWidth="1"/>
    <col min="12047" max="12047" width="13.140625" style="2" customWidth="1"/>
    <col min="12048" max="12290" width="11.42578125" style="2"/>
    <col min="12291" max="12291" width="11.28515625" style="2" customWidth="1"/>
    <col min="12292" max="12292" width="19.7109375" style="2" customWidth="1"/>
    <col min="12293" max="12293" width="23.42578125" style="2" customWidth="1"/>
    <col min="12294" max="12294" width="11.42578125" style="2" customWidth="1"/>
    <col min="12295" max="12295" width="19.7109375" style="2" customWidth="1"/>
    <col min="12296" max="12296" width="11.42578125" style="2" customWidth="1"/>
    <col min="12297" max="12297" width="14.42578125" style="2" customWidth="1"/>
    <col min="12298" max="12298" width="0" style="2" hidden="1" customWidth="1"/>
    <col min="12299" max="12299" width="13.28515625" style="2" customWidth="1"/>
    <col min="12300" max="12300" width="17" style="2" customWidth="1"/>
    <col min="12301" max="12301" width="15.42578125" style="2" customWidth="1"/>
    <col min="12302" max="12302" width="16.140625" style="2" customWidth="1"/>
    <col min="12303" max="12303" width="13.140625" style="2" customWidth="1"/>
    <col min="12304" max="12546" width="11.42578125" style="2"/>
    <col min="12547" max="12547" width="11.28515625" style="2" customWidth="1"/>
    <col min="12548" max="12548" width="19.7109375" style="2" customWidth="1"/>
    <col min="12549" max="12549" width="23.42578125" style="2" customWidth="1"/>
    <col min="12550" max="12550" width="11.42578125" style="2" customWidth="1"/>
    <col min="12551" max="12551" width="19.7109375" style="2" customWidth="1"/>
    <col min="12552" max="12552" width="11.42578125" style="2" customWidth="1"/>
    <col min="12553" max="12553" width="14.42578125" style="2" customWidth="1"/>
    <col min="12554" max="12554" width="0" style="2" hidden="1" customWidth="1"/>
    <col min="12555" max="12555" width="13.28515625" style="2" customWidth="1"/>
    <col min="12556" max="12556" width="17" style="2" customWidth="1"/>
    <col min="12557" max="12557" width="15.42578125" style="2" customWidth="1"/>
    <col min="12558" max="12558" width="16.140625" style="2" customWidth="1"/>
    <col min="12559" max="12559" width="13.140625" style="2" customWidth="1"/>
    <col min="12560" max="12802" width="11.42578125" style="2"/>
    <col min="12803" max="12803" width="11.28515625" style="2" customWidth="1"/>
    <col min="12804" max="12804" width="19.7109375" style="2" customWidth="1"/>
    <col min="12805" max="12805" width="23.42578125" style="2" customWidth="1"/>
    <col min="12806" max="12806" width="11.42578125" style="2" customWidth="1"/>
    <col min="12807" max="12807" width="19.7109375" style="2" customWidth="1"/>
    <col min="12808" max="12808" width="11.42578125" style="2" customWidth="1"/>
    <col min="12809" max="12809" width="14.42578125" style="2" customWidth="1"/>
    <col min="12810" max="12810" width="0" style="2" hidden="1" customWidth="1"/>
    <col min="12811" max="12811" width="13.28515625" style="2" customWidth="1"/>
    <col min="12812" max="12812" width="17" style="2" customWidth="1"/>
    <col min="12813" max="12813" width="15.42578125" style="2" customWidth="1"/>
    <col min="12814" max="12814" width="16.140625" style="2" customWidth="1"/>
    <col min="12815" max="12815" width="13.140625" style="2" customWidth="1"/>
    <col min="12816" max="13058" width="11.42578125" style="2"/>
    <col min="13059" max="13059" width="11.28515625" style="2" customWidth="1"/>
    <col min="13060" max="13060" width="19.7109375" style="2" customWidth="1"/>
    <col min="13061" max="13061" width="23.42578125" style="2" customWidth="1"/>
    <col min="13062" max="13062" width="11.42578125" style="2" customWidth="1"/>
    <col min="13063" max="13063" width="19.7109375" style="2" customWidth="1"/>
    <col min="13064" max="13064" width="11.42578125" style="2" customWidth="1"/>
    <col min="13065" max="13065" width="14.42578125" style="2" customWidth="1"/>
    <col min="13066" max="13066" width="0" style="2" hidden="1" customWidth="1"/>
    <col min="13067" max="13067" width="13.28515625" style="2" customWidth="1"/>
    <col min="13068" max="13068" width="17" style="2" customWidth="1"/>
    <col min="13069" max="13069" width="15.42578125" style="2" customWidth="1"/>
    <col min="13070" max="13070" width="16.140625" style="2" customWidth="1"/>
    <col min="13071" max="13071" width="13.140625" style="2" customWidth="1"/>
    <col min="13072" max="13314" width="11.42578125" style="2"/>
    <col min="13315" max="13315" width="11.28515625" style="2" customWidth="1"/>
    <col min="13316" max="13316" width="19.7109375" style="2" customWidth="1"/>
    <col min="13317" max="13317" width="23.42578125" style="2" customWidth="1"/>
    <col min="13318" max="13318" width="11.42578125" style="2" customWidth="1"/>
    <col min="13319" max="13319" width="19.7109375" style="2" customWidth="1"/>
    <col min="13320" max="13320" width="11.42578125" style="2" customWidth="1"/>
    <col min="13321" max="13321" width="14.42578125" style="2" customWidth="1"/>
    <col min="13322" max="13322" width="0" style="2" hidden="1" customWidth="1"/>
    <col min="13323" max="13323" width="13.28515625" style="2" customWidth="1"/>
    <col min="13324" max="13324" width="17" style="2" customWidth="1"/>
    <col min="13325" max="13325" width="15.42578125" style="2" customWidth="1"/>
    <col min="13326" max="13326" width="16.140625" style="2" customWidth="1"/>
    <col min="13327" max="13327" width="13.140625" style="2" customWidth="1"/>
    <col min="13328" max="13570" width="11.42578125" style="2"/>
    <col min="13571" max="13571" width="11.28515625" style="2" customWidth="1"/>
    <col min="13572" max="13572" width="19.7109375" style="2" customWidth="1"/>
    <col min="13573" max="13573" width="23.42578125" style="2" customWidth="1"/>
    <col min="13574" max="13574" width="11.42578125" style="2" customWidth="1"/>
    <col min="13575" max="13575" width="19.7109375" style="2" customWidth="1"/>
    <col min="13576" max="13576" width="11.42578125" style="2" customWidth="1"/>
    <col min="13577" max="13577" width="14.42578125" style="2" customWidth="1"/>
    <col min="13578" max="13578" width="0" style="2" hidden="1" customWidth="1"/>
    <col min="13579" max="13579" width="13.28515625" style="2" customWidth="1"/>
    <col min="13580" max="13580" width="17" style="2" customWidth="1"/>
    <col min="13581" max="13581" width="15.42578125" style="2" customWidth="1"/>
    <col min="13582" max="13582" width="16.140625" style="2" customWidth="1"/>
    <col min="13583" max="13583" width="13.140625" style="2" customWidth="1"/>
    <col min="13584" max="13826" width="11.42578125" style="2"/>
    <col min="13827" max="13827" width="11.28515625" style="2" customWidth="1"/>
    <col min="13828" max="13828" width="19.7109375" style="2" customWidth="1"/>
    <col min="13829" max="13829" width="23.42578125" style="2" customWidth="1"/>
    <col min="13830" max="13830" width="11.42578125" style="2" customWidth="1"/>
    <col min="13831" max="13831" width="19.7109375" style="2" customWidth="1"/>
    <col min="13832" max="13832" width="11.42578125" style="2" customWidth="1"/>
    <col min="13833" max="13833" width="14.42578125" style="2" customWidth="1"/>
    <col min="13834" max="13834" width="0" style="2" hidden="1" customWidth="1"/>
    <col min="13835" max="13835" width="13.28515625" style="2" customWidth="1"/>
    <col min="13836" max="13836" width="17" style="2" customWidth="1"/>
    <col min="13837" max="13837" width="15.42578125" style="2" customWidth="1"/>
    <col min="13838" max="13838" width="16.140625" style="2" customWidth="1"/>
    <col min="13839" max="13839" width="13.140625" style="2" customWidth="1"/>
    <col min="13840" max="14082" width="11.42578125" style="2"/>
    <col min="14083" max="14083" width="11.28515625" style="2" customWidth="1"/>
    <col min="14084" max="14084" width="19.7109375" style="2" customWidth="1"/>
    <col min="14085" max="14085" width="23.42578125" style="2" customWidth="1"/>
    <col min="14086" max="14086" width="11.42578125" style="2" customWidth="1"/>
    <col min="14087" max="14087" width="19.7109375" style="2" customWidth="1"/>
    <col min="14088" max="14088" width="11.42578125" style="2" customWidth="1"/>
    <col min="14089" max="14089" width="14.42578125" style="2" customWidth="1"/>
    <col min="14090" max="14090" width="0" style="2" hidden="1" customWidth="1"/>
    <col min="14091" max="14091" width="13.28515625" style="2" customWidth="1"/>
    <col min="14092" max="14092" width="17" style="2" customWidth="1"/>
    <col min="14093" max="14093" width="15.42578125" style="2" customWidth="1"/>
    <col min="14094" max="14094" width="16.140625" style="2" customWidth="1"/>
    <col min="14095" max="14095" width="13.140625" style="2" customWidth="1"/>
    <col min="14096" max="14338" width="11.42578125" style="2"/>
    <col min="14339" max="14339" width="11.28515625" style="2" customWidth="1"/>
    <col min="14340" max="14340" width="19.7109375" style="2" customWidth="1"/>
    <col min="14341" max="14341" width="23.42578125" style="2" customWidth="1"/>
    <col min="14342" max="14342" width="11.42578125" style="2" customWidth="1"/>
    <col min="14343" max="14343" width="19.7109375" style="2" customWidth="1"/>
    <col min="14344" max="14344" width="11.42578125" style="2" customWidth="1"/>
    <col min="14345" max="14345" width="14.42578125" style="2" customWidth="1"/>
    <col min="14346" max="14346" width="0" style="2" hidden="1" customWidth="1"/>
    <col min="14347" max="14347" width="13.28515625" style="2" customWidth="1"/>
    <col min="14348" max="14348" width="17" style="2" customWidth="1"/>
    <col min="14349" max="14349" width="15.42578125" style="2" customWidth="1"/>
    <col min="14350" max="14350" width="16.140625" style="2" customWidth="1"/>
    <col min="14351" max="14351" width="13.140625" style="2" customWidth="1"/>
    <col min="14352" max="14594" width="11.42578125" style="2"/>
    <col min="14595" max="14595" width="11.28515625" style="2" customWidth="1"/>
    <col min="14596" max="14596" width="19.7109375" style="2" customWidth="1"/>
    <col min="14597" max="14597" width="23.42578125" style="2" customWidth="1"/>
    <col min="14598" max="14598" width="11.42578125" style="2" customWidth="1"/>
    <col min="14599" max="14599" width="19.7109375" style="2" customWidth="1"/>
    <col min="14600" max="14600" width="11.42578125" style="2" customWidth="1"/>
    <col min="14601" max="14601" width="14.42578125" style="2" customWidth="1"/>
    <col min="14602" max="14602" width="0" style="2" hidden="1" customWidth="1"/>
    <col min="14603" max="14603" width="13.28515625" style="2" customWidth="1"/>
    <col min="14604" max="14604" width="17" style="2" customWidth="1"/>
    <col min="14605" max="14605" width="15.42578125" style="2" customWidth="1"/>
    <col min="14606" max="14606" width="16.140625" style="2" customWidth="1"/>
    <col min="14607" max="14607" width="13.140625" style="2" customWidth="1"/>
    <col min="14608" max="14850" width="11.42578125" style="2"/>
    <col min="14851" max="14851" width="11.28515625" style="2" customWidth="1"/>
    <col min="14852" max="14852" width="19.7109375" style="2" customWidth="1"/>
    <col min="14853" max="14853" width="23.42578125" style="2" customWidth="1"/>
    <col min="14854" max="14854" width="11.42578125" style="2" customWidth="1"/>
    <col min="14855" max="14855" width="19.7109375" style="2" customWidth="1"/>
    <col min="14856" max="14856" width="11.42578125" style="2" customWidth="1"/>
    <col min="14857" max="14857" width="14.42578125" style="2" customWidth="1"/>
    <col min="14858" max="14858" width="0" style="2" hidden="1" customWidth="1"/>
    <col min="14859" max="14859" width="13.28515625" style="2" customWidth="1"/>
    <col min="14860" max="14860" width="17" style="2" customWidth="1"/>
    <col min="14861" max="14861" width="15.42578125" style="2" customWidth="1"/>
    <col min="14862" max="14862" width="16.140625" style="2" customWidth="1"/>
    <col min="14863" max="14863" width="13.140625" style="2" customWidth="1"/>
    <col min="14864" max="15106" width="11.42578125" style="2"/>
    <col min="15107" max="15107" width="11.28515625" style="2" customWidth="1"/>
    <col min="15108" max="15108" width="19.7109375" style="2" customWidth="1"/>
    <col min="15109" max="15109" width="23.42578125" style="2" customWidth="1"/>
    <col min="15110" max="15110" width="11.42578125" style="2" customWidth="1"/>
    <col min="15111" max="15111" width="19.7109375" style="2" customWidth="1"/>
    <col min="15112" max="15112" width="11.42578125" style="2" customWidth="1"/>
    <col min="15113" max="15113" width="14.42578125" style="2" customWidth="1"/>
    <col min="15114" max="15114" width="0" style="2" hidden="1" customWidth="1"/>
    <col min="15115" max="15115" width="13.28515625" style="2" customWidth="1"/>
    <col min="15116" max="15116" width="17" style="2" customWidth="1"/>
    <col min="15117" max="15117" width="15.42578125" style="2" customWidth="1"/>
    <col min="15118" max="15118" width="16.140625" style="2" customWidth="1"/>
    <col min="15119" max="15119" width="13.140625" style="2" customWidth="1"/>
    <col min="15120" max="15362" width="11.42578125" style="2"/>
    <col min="15363" max="15363" width="11.28515625" style="2" customWidth="1"/>
    <col min="15364" max="15364" width="19.7109375" style="2" customWidth="1"/>
    <col min="15365" max="15365" width="23.42578125" style="2" customWidth="1"/>
    <col min="15366" max="15366" width="11.42578125" style="2" customWidth="1"/>
    <col min="15367" max="15367" width="19.7109375" style="2" customWidth="1"/>
    <col min="15368" max="15368" width="11.42578125" style="2" customWidth="1"/>
    <col min="15369" max="15369" width="14.42578125" style="2" customWidth="1"/>
    <col min="15370" max="15370" width="0" style="2" hidden="1" customWidth="1"/>
    <col min="15371" max="15371" width="13.28515625" style="2" customWidth="1"/>
    <col min="15372" max="15372" width="17" style="2" customWidth="1"/>
    <col min="15373" max="15373" width="15.42578125" style="2" customWidth="1"/>
    <col min="15374" max="15374" width="16.140625" style="2" customWidth="1"/>
    <col min="15375" max="15375" width="13.140625" style="2" customWidth="1"/>
    <col min="15376" max="15618" width="11.42578125" style="2"/>
    <col min="15619" max="15619" width="11.28515625" style="2" customWidth="1"/>
    <col min="15620" max="15620" width="19.7109375" style="2" customWidth="1"/>
    <col min="15621" max="15621" width="23.42578125" style="2" customWidth="1"/>
    <col min="15622" max="15622" width="11.42578125" style="2" customWidth="1"/>
    <col min="15623" max="15623" width="19.7109375" style="2" customWidth="1"/>
    <col min="15624" max="15624" width="11.42578125" style="2" customWidth="1"/>
    <col min="15625" max="15625" width="14.42578125" style="2" customWidth="1"/>
    <col min="15626" max="15626" width="0" style="2" hidden="1" customWidth="1"/>
    <col min="15627" max="15627" width="13.28515625" style="2" customWidth="1"/>
    <col min="15628" max="15628" width="17" style="2" customWidth="1"/>
    <col min="15629" max="15629" width="15.42578125" style="2" customWidth="1"/>
    <col min="15630" max="15630" width="16.140625" style="2" customWidth="1"/>
    <col min="15631" max="15631" width="13.140625" style="2" customWidth="1"/>
    <col min="15632" max="15874" width="11.42578125" style="2"/>
    <col min="15875" max="15875" width="11.28515625" style="2" customWidth="1"/>
    <col min="15876" max="15876" width="19.7109375" style="2" customWidth="1"/>
    <col min="15877" max="15877" width="23.42578125" style="2" customWidth="1"/>
    <col min="15878" max="15878" width="11.42578125" style="2" customWidth="1"/>
    <col min="15879" max="15879" width="19.7109375" style="2" customWidth="1"/>
    <col min="15880" max="15880" width="11.42578125" style="2" customWidth="1"/>
    <col min="15881" max="15881" width="14.42578125" style="2" customWidth="1"/>
    <col min="15882" max="15882" width="0" style="2" hidden="1" customWidth="1"/>
    <col min="15883" max="15883" width="13.28515625" style="2" customWidth="1"/>
    <col min="15884" max="15884" width="17" style="2" customWidth="1"/>
    <col min="15885" max="15885" width="15.42578125" style="2" customWidth="1"/>
    <col min="15886" max="15886" width="16.140625" style="2" customWidth="1"/>
    <col min="15887" max="15887" width="13.140625" style="2" customWidth="1"/>
    <col min="15888" max="16130" width="11.42578125" style="2"/>
    <col min="16131" max="16131" width="11.28515625" style="2" customWidth="1"/>
    <col min="16132" max="16132" width="19.7109375" style="2" customWidth="1"/>
    <col min="16133" max="16133" width="23.42578125" style="2" customWidth="1"/>
    <col min="16134" max="16134" width="11.42578125" style="2" customWidth="1"/>
    <col min="16135" max="16135" width="19.7109375" style="2" customWidth="1"/>
    <col min="16136" max="16136" width="11.42578125" style="2" customWidth="1"/>
    <col min="16137" max="16137" width="14.42578125" style="2" customWidth="1"/>
    <col min="16138" max="16138" width="0" style="2" hidden="1" customWidth="1"/>
    <col min="16139" max="16139" width="13.28515625" style="2" customWidth="1"/>
    <col min="16140" max="16140" width="17" style="2" customWidth="1"/>
    <col min="16141" max="16141" width="15.42578125" style="2" customWidth="1"/>
    <col min="16142" max="16142" width="16.140625" style="2" customWidth="1"/>
    <col min="16143" max="16143" width="13.140625" style="2" customWidth="1"/>
    <col min="16144" max="16384" width="11.42578125" style="2"/>
  </cols>
  <sheetData>
    <row r="1" spans="2:17" x14ac:dyDescent="0.2">
      <c r="O1" s="40"/>
      <c r="P1" s="1"/>
      <c r="Q1" s="1"/>
    </row>
    <row r="2" spans="2:17" x14ac:dyDescent="0.2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1"/>
    </row>
    <row r="3" spans="2:17" x14ac:dyDescent="0.2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40"/>
      <c r="P3" s="1"/>
      <c r="Q3" s="1"/>
    </row>
    <row r="4" spans="2:17" x14ac:dyDescent="0.2">
      <c r="F4" s="340" t="s">
        <v>10</v>
      </c>
      <c r="G4" s="340"/>
      <c r="H4" s="340"/>
      <c r="I4" s="340"/>
      <c r="J4" s="340"/>
      <c r="K4" s="340"/>
      <c r="L4" s="340"/>
      <c r="M4" s="340"/>
      <c r="N4" s="340"/>
      <c r="O4" s="40"/>
      <c r="P4" s="1"/>
      <c r="Q4" s="1"/>
    </row>
    <row r="5" spans="2:17" x14ac:dyDescent="0.2">
      <c r="F5" s="340"/>
      <c r="G5" s="340"/>
      <c r="H5" s="340"/>
      <c r="I5" s="340"/>
      <c r="J5" s="340"/>
      <c r="K5" s="340"/>
      <c r="L5" s="340"/>
      <c r="M5" s="340"/>
      <c r="N5" s="340"/>
      <c r="O5" s="40"/>
      <c r="P5" s="1"/>
      <c r="Q5" s="1"/>
    </row>
    <row r="6" spans="2:17" x14ac:dyDescent="0.2">
      <c r="F6" s="6"/>
      <c r="G6" s="6"/>
      <c r="H6" s="6"/>
      <c r="I6" s="6"/>
      <c r="J6" s="6"/>
      <c r="K6" s="6"/>
      <c r="L6" s="6"/>
      <c r="M6" s="6"/>
      <c r="N6" s="6"/>
      <c r="O6" s="40"/>
      <c r="P6" s="1"/>
      <c r="Q6" s="1"/>
    </row>
    <row r="7" spans="2:17" x14ac:dyDescent="0.2">
      <c r="F7" s="6"/>
      <c r="G7" s="6"/>
      <c r="H7" s="6"/>
      <c r="I7" s="6"/>
      <c r="J7" s="6"/>
      <c r="K7" s="6"/>
      <c r="L7" s="6"/>
      <c r="M7" s="6"/>
      <c r="N7" s="6"/>
      <c r="O7" s="40"/>
      <c r="P7" s="1"/>
      <c r="Q7" s="1"/>
    </row>
    <row r="8" spans="2:17" x14ac:dyDescent="0.2">
      <c r="F8" s="6"/>
      <c r="G8" s="6"/>
      <c r="H8" s="6"/>
      <c r="I8" s="6"/>
      <c r="J8" s="6"/>
      <c r="K8" s="6"/>
      <c r="L8" s="6"/>
      <c r="M8" s="6"/>
      <c r="N8" s="6"/>
      <c r="O8" s="40"/>
      <c r="P8" s="1"/>
      <c r="Q8" s="1"/>
    </row>
    <row r="9" spans="2:17" x14ac:dyDescent="0.2">
      <c r="B9" s="7"/>
      <c r="C9" s="7"/>
      <c r="D9" s="8" t="s">
        <v>38</v>
      </c>
      <c r="E9" s="371" t="s">
        <v>281</v>
      </c>
      <c r="F9" s="371"/>
      <c r="G9" s="371"/>
      <c r="H9" s="371"/>
      <c r="I9" s="371"/>
      <c r="J9" s="371"/>
      <c r="K9" s="371"/>
      <c r="L9" s="371"/>
      <c r="M9" s="371"/>
      <c r="N9" s="371"/>
      <c r="O9" s="43"/>
      <c r="P9" s="1"/>
      <c r="Q9" s="1"/>
    </row>
    <row r="10" spans="2:17" x14ac:dyDescent="0.2">
      <c r="B10" s="7"/>
      <c r="C10" s="7"/>
      <c r="D10" s="8"/>
      <c r="E10" s="9"/>
      <c r="F10" s="9"/>
      <c r="G10" s="9"/>
      <c r="H10" s="9"/>
      <c r="I10" s="9"/>
      <c r="J10" s="9"/>
      <c r="K10" s="9"/>
      <c r="L10" s="119"/>
      <c r="M10" s="9"/>
      <c r="N10" s="9"/>
      <c r="O10" s="43"/>
      <c r="P10" s="1"/>
      <c r="Q10" s="1"/>
    </row>
    <row r="11" spans="2:17" x14ac:dyDescent="0.2">
      <c r="B11" s="326" t="s">
        <v>7</v>
      </c>
      <c r="C11" s="326"/>
      <c r="D11" s="326"/>
      <c r="E11" s="341" t="s">
        <v>285</v>
      </c>
      <c r="F11" s="341"/>
      <c r="G11" s="341"/>
      <c r="H11" s="341"/>
      <c r="I11" s="341"/>
      <c r="J11" s="341"/>
      <c r="K11" s="341"/>
      <c r="L11" s="341"/>
      <c r="M11" s="341"/>
      <c r="N11" s="341"/>
      <c r="O11" s="40"/>
      <c r="P11" s="1"/>
      <c r="Q11" s="1"/>
    </row>
    <row r="12" spans="2:17" x14ac:dyDescent="0.2">
      <c r="B12" s="10"/>
      <c r="C12" s="10"/>
      <c r="D12" s="10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40"/>
      <c r="P12" s="1"/>
      <c r="Q12" s="1"/>
    </row>
    <row r="13" spans="2:17" s="3" customFormat="1" x14ac:dyDescent="0.2">
      <c r="B13" s="326" t="s">
        <v>9</v>
      </c>
      <c r="C13" s="326"/>
      <c r="D13" s="326"/>
      <c r="E13" s="11"/>
      <c r="F13" s="13">
        <v>0.15</v>
      </c>
      <c r="G13" s="11"/>
      <c r="H13" s="11"/>
      <c r="I13" s="11"/>
      <c r="J13" s="11"/>
      <c r="K13" s="11"/>
      <c r="L13" s="11"/>
      <c r="M13" s="11"/>
      <c r="N13" s="58"/>
      <c r="O13" s="47"/>
      <c r="P13" s="47"/>
    </row>
    <row r="14" spans="2:17" x14ac:dyDescent="0.2">
      <c r="B14" s="10"/>
      <c r="C14" s="10"/>
      <c r="D14" s="10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1"/>
      <c r="P14" s="1"/>
      <c r="Q14" s="1"/>
    </row>
    <row r="15" spans="2:17" ht="15" customHeight="1" x14ac:dyDescent="0.2">
      <c r="B15" s="295" t="s">
        <v>1</v>
      </c>
      <c r="C15" s="295"/>
      <c r="D15" s="295"/>
      <c r="E15" s="351" t="s">
        <v>286</v>
      </c>
      <c r="F15" s="325"/>
      <c r="G15" s="325"/>
      <c r="H15" s="325"/>
      <c r="I15" s="325"/>
      <c r="J15" s="325"/>
      <c r="K15" s="325"/>
      <c r="L15" s="325"/>
      <c r="M15" s="325"/>
      <c r="N15" s="325"/>
      <c r="O15" s="1"/>
      <c r="P15" s="1"/>
      <c r="Q15" s="1"/>
    </row>
    <row r="16" spans="2:17" x14ac:dyDescent="0.2">
      <c r="B16" s="15"/>
      <c r="C16" s="15"/>
      <c r="D16" s="15"/>
      <c r="E16" s="333"/>
      <c r="F16" s="333"/>
      <c r="G16" s="333"/>
      <c r="H16" s="333"/>
      <c r="I16" s="333"/>
      <c r="J16" s="333"/>
      <c r="K16" s="333"/>
      <c r="L16" s="333"/>
      <c r="M16" s="333"/>
      <c r="N16" s="333"/>
      <c r="O16" s="1"/>
      <c r="P16" s="1"/>
      <c r="Q16" s="1"/>
    </row>
    <row r="17" spans="2:18" s="3" customFormat="1" x14ac:dyDescent="0.2">
      <c r="B17" s="16"/>
      <c r="C17" s="16"/>
      <c r="D17" s="16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1"/>
      <c r="P17" s="1"/>
      <c r="Q17" s="1"/>
    </row>
    <row r="18" spans="2:18" s="3" customFormat="1" x14ac:dyDescent="0.2">
      <c r="B18" s="16"/>
      <c r="C18" s="16"/>
      <c r="D18" s="15" t="s">
        <v>8</v>
      </c>
      <c r="E18" s="374" t="s">
        <v>287</v>
      </c>
      <c r="F18" s="374"/>
      <c r="G18" s="374"/>
      <c r="H18" s="374"/>
      <c r="I18" s="374"/>
      <c r="J18" s="374"/>
      <c r="K18" s="374"/>
      <c r="L18" s="374"/>
      <c r="M18" s="374"/>
      <c r="N18" s="374"/>
      <c r="O18" s="47"/>
      <c r="P18" s="47"/>
      <c r="Q18" s="47"/>
    </row>
    <row r="19" spans="2:18" x14ac:dyDescent="0.2">
      <c r="B19" s="22"/>
      <c r="C19" s="16"/>
      <c r="D19" s="15"/>
      <c r="E19" s="16"/>
      <c r="F19" s="23"/>
      <c r="G19" s="24"/>
      <c r="H19" s="24"/>
      <c r="I19" s="24"/>
      <c r="J19" s="25"/>
      <c r="K19" s="26"/>
      <c r="L19" s="26"/>
      <c r="M19" s="27"/>
      <c r="N19" s="27"/>
      <c r="O19" s="40"/>
      <c r="P19" s="1"/>
      <c r="Q19" s="1"/>
    </row>
    <row r="20" spans="2:18" x14ac:dyDescent="0.2">
      <c r="B20" s="337" t="s">
        <v>2</v>
      </c>
      <c r="C20" s="300" t="s">
        <v>3</v>
      </c>
      <c r="D20" s="300"/>
      <c r="E20" s="300"/>
      <c r="F20" s="300"/>
      <c r="G20" s="300"/>
      <c r="H20" s="300"/>
      <c r="I20" s="300"/>
      <c r="J20" s="300"/>
      <c r="K20" s="301"/>
      <c r="L20" s="316" t="s">
        <v>55</v>
      </c>
      <c r="M20" s="338" t="s">
        <v>4</v>
      </c>
      <c r="N20" s="338"/>
      <c r="O20" s="339"/>
      <c r="P20" s="1"/>
    </row>
    <row r="21" spans="2:18" x14ac:dyDescent="0.2">
      <c r="B21" s="337"/>
      <c r="C21" s="303"/>
      <c r="D21" s="303"/>
      <c r="E21" s="303"/>
      <c r="F21" s="303"/>
      <c r="G21" s="303"/>
      <c r="H21" s="303"/>
      <c r="I21" s="303"/>
      <c r="J21" s="303"/>
      <c r="K21" s="304"/>
      <c r="L21" s="317"/>
      <c r="M21" s="338"/>
      <c r="N21" s="338"/>
      <c r="O21" s="339"/>
      <c r="P21" s="1"/>
    </row>
    <row r="22" spans="2:18" x14ac:dyDescent="0.2">
      <c r="B22" s="337"/>
      <c r="C22" s="306"/>
      <c r="D22" s="306"/>
      <c r="E22" s="306"/>
      <c r="F22" s="306"/>
      <c r="G22" s="306"/>
      <c r="H22" s="306"/>
      <c r="I22" s="306"/>
      <c r="J22" s="306"/>
      <c r="K22" s="307"/>
      <c r="L22" s="318"/>
      <c r="M22" s="28" t="s">
        <v>5</v>
      </c>
      <c r="N22" s="28" t="s">
        <v>6</v>
      </c>
      <c r="O22" s="339"/>
      <c r="P22" s="1"/>
    </row>
    <row r="23" spans="2:18" ht="33.950000000000003" customHeight="1" x14ac:dyDescent="0.2">
      <c r="B23" s="57" t="s">
        <v>14</v>
      </c>
      <c r="C23" s="291" t="s">
        <v>44</v>
      </c>
      <c r="D23" s="289"/>
      <c r="E23" s="289"/>
      <c r="F23" s="289"/>
      <c r="G23" s="289"/>
      <c r="H23" s="289"/>
      <c r="I23" s="289"/>
      <c r="J23" s="289"/>
      <c r="K23" s="290"/>
      <c r="L23" s="132" t="s">
        <v>56</v>
      </c>
      <c r="M23" s="30">
        <v>42795</v>
      </c>
      <c r="N23" s="30">
        <v>43039</v>
      </c>
      <c r="O23" s="339"/>
      <c r="P23" s="1"/>
    </row>
    <row r="24" spans="2:18" ht="33.950000000000003" customHeight="1" x14ac:dyDescent="0.2">
      <c r="B24" s="29" t="s">
        <v>15</v>
      </c>
      <c r="C24" s="288" t="s">
        <v>95</v>
      </c>
      <c r="D24" s="289"/>
      <c r="E24" s="289"/>
      <c r="F24" s="289"/>
      <c r="G24" s="289"/>
      <c r="H24" s="289"/>
      <c r="I24" s="289"/>
      <c r="J24" s="289"/>
      <c r="K24" s="290"/>
      <c r="L24" s="132" t="s">
        <v>56</v>
      </c>
      <c r="M24" s="30">
        <v>42795</v>
      </c>
      <c r="N24" s="30">
        <v>43039</v>
      </c>
      <c r="O24" s="50"/>
      <c r="P24" s="375"/>
      <c r="Q24" s="375"/>
      <c r="R24" s="1"/>
    </row>
    <row r="25" spans="2:18" ht="33.950000000000003" customHeight="1" x14ac:dyDescent="0.2">
      <c r="B25" s="29" t="s">
        <v>16</v>
      </c>
      <c r="C25" s="288" t="s">
        <v>45</v>
      </c>
      <c r="D25" s="289"/>
      <c r="E25" s="289"/>
      <c r="F25" s="289"/>
      <c r="G25" s="289"/>
      <c r="H25" s="289"/>
      <c r="I25" s="289"/>
      <c r="J25" s="289"/>
      <c r="K25" s="290"/>
      <c r="L25" s="132" t="s">
        <v>64</v>
      </c>
      <c r="M25" s="30">
        <v>43040</v>
      </c>
      <c r="N25" s="30">
        <v>43077</v>
      </c>
      <c r="O25" s="50"/>
      <c r="P25" s="1"/>
    </row>
    <row r="26" spans="2:18" ht="33.950000000000003" customHeight="1" x14ac:dyDescent="0.2">
      <c r="B26" s="68" t="s">
        <v>17</v>
      </c>
      <c r="C26" s="291" t="s">
        <v>43</v>
      </c>
      <c r="D26" s="289"/>
      <c r="E26" s="289"/>
      <c r="F26" s="289"/>
      <c r="G26" s="289"/>
      <c r="H26" s="289"/>
      <c r="I26" s="289"/>
      <c r="J26" s="289"/>
      <c r="K26" s="290"/>
      <c r="L26" s="132" t="s">
        <v>82</v>
      </c>
      <c r="M26" s="30">
        <v>42917</v>
      </c>
      <c r="N26" s="30">
        <v>43077</v>
      </c>
      <c r="O26" s="50"/>
      <c r="P26" s="1"/>
    </row>
    <row r="27" spans="2:18" ht="21" customHeight="1" x14ac:dyDescent="0.2">
      <c r="B27" s="68" t="s">
        <v>18</v>
      </c>
      <c r="C27" s="288" t="s">
        <v>96</v>
      </c>
      <c r="D27" s="289"/>
      <c r="E27" s="289"/>
      <c r="F27" s="289"/>
      <c r="G27" s="289"/>
      <c r="H27" s="289"/>
      <c r="I27" s="289"/>
      <c r="J27" s="289"/>
      <c r="K27" s="290"/>
      <c r="L27" s="132" t="s">
        <v>79</v>
      </c>
      <c r="M27" s="30">
        <v>42948</v>
      </c>
      <c r="N27" s="30">
        <v>43077</v>
      </c>
      <c r="O27" s="50"/>
      <c r="P27" s="1"/>
    </row>
    <row r="28" spans="2:18" x14ac:dyDescent="0.2">
      <c r="B28" s="44"/>
      <c r="C28" s="82"/>
      <c r="D28" s="65"/>
      <c r="E28" s="65"/>
      <c r="F28" s="65"/>
      <c r="G28" s="65"/>
      <c r="H28" s="65"/>
      <c r="I28" s="64"/>
      <c r="J28" s="65"/>
      <c r="K28" s="65"/>
      <c r="L28" s="65"/>
      <c r="M28" s="83"/>
      <c r="N28" s="83"/>
      <c r="O28" s="58"/>
      <c r="P28" s="47"/>
      <c r="Q28" s="3"/>
    </row>
    <row r="29" spans="2:18" x14ac:dyDescent="0.2">
      <c r="B29" s="44"/>
      <c r="C29" s="82"/>
      <c r="D29" s="65"/>
      <c r="E29" s="65"/>
      <c r="F29" s="65"/>
      <c r="G29" s="65"/>
      <c r="H29" s="65"/>
      <c r="I29" s="65"/>
      <c r="J29" s="65"/>
      <c r="K29" s="65"/>
      <c r="L29" s="65"/>
      <c r="M29" s="83"/>
      <c r="N29" s="83"/>
      <c r="O29" s="58"/>
      <c r="P29" s="47"/>
      <c r="Q29" s="3"/>
    </row>
    <row r="30" spans="2:18" x14ac:dyDescent="0.2">
      <c r="B30" s="369" t="s">
        <v>41</v>
      </c>
      <c r="C30" s="369"/>
      <c r="D30" s="355" t="s">
        <v>273</v>
      </c>
      <c r="E30" s="355"/>
      <c r="F30" s="355"/>
      <c r="G30" s="355"/>
      <c r="H30" s="355"/>
      <c r="I30" s="355"/>
      <c r="J30" s="34"/>
      <c r="K30" s="34"/>
      <c r="L30" s="34"/>
      <c r="M30" s="34"/>
      <c r="N30" s="34"/>
      <c r="O30" s="40"/>
      <c r="P30" s="1"/>
      <c r="Q30" s="1"/>
    </row>
    <row r="31" spans="2:18" x14ac:dyDescent="0.2">
      <c r="B31" s="35"/>
      <c r="C31" s="32"/>
      <c r="D31" s="35"/>
      <c r="E31" s="35"/>
      <c r="F31" s="35"/>
      <c r="G31" s="36"/>
      <c r="H31" s="36"/>
      <c r="I31" s="35"/>
      <c r="J31" s="34"/>
      <c r="K31" s="34"/>
      <c r="L31" s="34"/>
      <c r="M31" s="34"/>
      <c r="N31" s="34"/>
      <c r="O31" s="40"/>
      <c r="P31" s="1"/>
      <c r="Q31" s="1"/>
    </row>
    <row r="32" spans="2:18" x14ac:dyDescent="0.2">
      <c r="B32" s="348" t="s">
        <v>0</v>
      </c>
      <c r="C32" s="348"/>
      <c r="D32" s="372" t="s">
        <v>288</v>
      </c>
      <c r="E32" s="373"/>
      <c r="F32" s="373"/>
      <c r="G32" s="373"/>
      <c r="H32" s="373"/>
      <c r="I32" s="62"/>
      <c r="J32" s="25"/>
      <c r="K32" s="25"/>
      <c r="L32" s="25"/>
      <c r="M32" s="25"/>
      <c r="N32" s="25"/>
      <c r="O32" s="40"/>
      <c r="P32" s="1"/>
      <c r="Q32" s="1"/>
    </row>
    <row r="33" spans="2:14" x14ac:dyDescent="0.2">
      <c r="B33" s="18"/>
      <c r="C33" s="37"/>
      <c r="D33" s="38"/>
      <c r="E33" s="38"/>
      <c r="F33" s="38"/>
      <c r="I33" s="25"/>
      <c r="J33" s="25"/>
      <c r="K33" s="25"/>
      <c r="L33" s="25"/>
      <c r="M33" s="25"/>
      <c r="N33" s="25"/>
    </row>
    <row r="49" spans="4:15" x14ac:dyDescent="0.2">
      <c r="D49" s="2"/>
    </row>
    <row r="50" spans="4:15" x14ac:dyDescent="0.2">
      <c r="D50" s="2"/>
      <c r="O50" s="2"/>
    </row>
    <row r="51" spans="4:15" x14ac:dyDescent="0.2">
      <c r="D51" s="2"/>
      <c r="O51" s="2"/>
    </row>
    <row r="52" spans="4:15" x14ac:dyDescent="0.2">
      <c r="D52" s="2"/>
      <c r="O52" s="2"/>
    </row>
    <row r="53" spans="4:15" x14ac:dyDescent="0.2">
      <c r="D53" s="2"/>
      <c r="O53" s="2"/>
    </row>
    <row r="54" spans="4:15" x14ac:dyDescent="0.2">
      <c r="D54" s="2"/>
      <c r="O54" s="2"/>
    </row>
    <row r="55" spans="4:15" x14ac:dyDescent="0.2">
      <c r="D55" s="2"/>
      <c r="O55" s="2"/>
    </row>
    <row r="56" spans="4:15" x14ac:dyDescent="0.2">
      <c r="D56" s="2"/>
      <c r="O56" s="2"/>
    </row>
    <row r="57" spans="4:15" x14ac:dyDescent="0.2">
      <c r="D57" s="2"/>
      <c r="O57" s="2"/>
    </row>
    <row r="58" spans="4:15" x14ac:dyDescent="0.2">
      <c r="D58" s="2"/>
      <c r="O58" s="2"/>
    </row>
    <row r="59" spans="4:15" x14ac:dyDescent="0.2">
      <c r="D59" s="2"/>
      <c r="O59" s="2"/>
    </row>
    <row r="60" spans="4:15" x14ac:dyDescent="0.2">
      <c r="D60" s="2"/>
      <c r="O60" s="2"/>
    </row>
    <row r="61" spans="4:15" x14ac:dyDescent="0.2">
      <c r="D61" s="2"/>
      <c r="O61" s="2"/>
    </row>
    <row r="62" spans="4:15" x14ac:dyDescent="0.2">
      <c r="D62" s="2"/>
      <c r="O62" s="2"/>
    </row>
    <row r="63" spans="4:15" x14ac:dyDescent="0.2">
      <c r="D63" s="2"/>
      <c r="O63" s="2"/>
    </row>
    <row r="64" spans="4:15" x14ac:dyDescent="0.2">
      <c r="D64" s="2"/>
      <c r="O64" s="2"/>
    </row>
    <row r="65" spans="4:15" x14ac:dyDescent="0.2">
      <c r="D65" s="2"/>
      <c r="O65" s="2"/>
    </row>
    <row r="66" spans="4:15" x14ac:dyDescent="0.2">
      <c r="D66" s="2"/>
      <c r="O66" s="2"/>
    </row>
    <row r="67" spans="4:15" x14ac:dyDescent="0.2">
      <c r="D67" s="2"/>
      <c r="O67" s="2"/>
    </row>
    <row r="68" spans="4:15" x14ac:dyDescent="0.2">
      <c r="D68" s="2"/>
      <c r="O68" s="2"/>
    </row>
    <row r="69" spans="4:15" x14ac:dyDescent="0.2">
      <c r="D69" s="2"/>
      <c r="O69" s="2"/>
    </row>
    <row r="70" spans="4:15" x14ac:dyDescent="0.2">
      <c r="D70" s="2"/>
      <c r="O70" s="2"/>
    </row>
    <row r="71" spans="4:15" x14ac:dyDescent="0.2">
      <c r="D71" s="2"/>
      <c r="O71" s="2"/>
    </row>
    <row r="72" spans="4:15" x14ac:dyDescent="0.2">
      <c r="D72" s="2"/>
      <c r="O72" s="2"/>
    </row>
    <row r="73" spans="4:15" x14ac:dyDescent="0.2">
      <c r="D73" s="2"/>
      <c r="O73" s="2"/>
    </row>
    <row r="74" spans="4:15" x14ac:dyDescent="0.2">
      <c r="D74" s="2"/>
      <c r="O74" s="2"/>
    </row>
    <row r="75" spans="4:15" x14ac:dyDescent="0.2">
      <c r="D75" s="2"/>
      <c r="O75" s="2"/>
    </row>
    <row r="76" spans="4:15" x14ac:dyDescent="0.2">
      <c r="D76" s="2"/>
      <c r="O76" s="2"/>
    </row>
    <row r="77" spans="4:15" x14ac:dyDescent="0.2">
      <c r="D77" s="2"/>
      <c r="O77" s="2"/>
    </row>
    <row r="78" spans="4:15" x14ac:dyDescent="0.2">
      <c r="D78" s="2"/>
      <c r="O78" s="2"/>
    </row>
    <row r="79" spans="4:15" x14ac:dyDescent="0.2">
      <c r="D79" s="2"/>
      <c r="O79" s="2"/>
    </row>
    <row r="80" spans="4:15" x14ac:dyDescent="0.2">
      <c r="D80" s="2"/>
      <c r="O80" s="2"/>
    </row>
    <row r="81" spans="4:15" x14ac:dyDescent="0.2">
      <c r="D81" s="2"/>
      <c r="O81" s="2"/>
    </row>
    <row r="82" spans="4:15" x14ac:dyDescent="0.2">
      <c r="D82" s="2"/>
      <c r="O82" s="2"/>
    </row>
    <row r="83" spans="4:15" x14ac:dyDescent="0.2">
      <c r="D83" s="2"/>
      <c r="O83" s="2"/>
    </row>
    <row r="84" spans="4:15" x14ac:dyDescent="0.2">
      <c r="D84" s="2"/>
      <c r="O84" s="2"/>
    </row>
    <row r="85" spans="4:15" x14ac:dyDescent="0.2">
      <c r="D85" s="2"/>
      <c r="O85" s="2"/>
    </row>
    <row r="86" spans="4:15" x14ac:dyDescent="0.2">
      <c r="D86" s="2"/>
      <c r="O86" s="2"/>
    </row>
    <row r="87" spans="4:15" x14ac:dyDescent="0.2">
      <c r="D87" s="2"/>
      <c r="O87" s="2"/>
    </row>
    <row r="88" spans="4:15" x14ac:dyDescent="0.2">
      <c r="D88" s="2"/>
      <c r="O88" s="2"/>
    </row>
    <row r="89" spans="4:15" x14ac:dyDescent="0.2">
      <c r="D89" s="2"/>
      <c r="O89" s="2"/>
    </row>
    <row r="90" spans="4:15" x14ac:dyDescent="0.2">
      <c r="D90" s="2"/>
      <c r="O90" s="2"/>
    </row>
    <row r="91" spans="4:15" x14ac:dyDescent="0.2">
      <c r="D91" s="2"/>
      <c r="O91" s="2"/>
    </row>
    <row r="92" spans="4:15" x14ac:dyDescent="0.2">
      <c r="D92" s="2"/>
      <c r="O92" s="2"/>
    </row>
    <row r="93" spans="4:15" x14ac:dyDescent="0.2">
      <c r="D93" s="2"/>
      <c r="O93" s="2"/>
    </row>
    <row r="94" spans="4:15" x14ac:dyDescent="0.2">
      <c r="D94" s="2"/>
      <c r="O94" s="2"/>
    </row>
    <row r="95" spans="4:15" x14ac:dyDescent="0.2">
      <c r="D95" s="2"/>
      <c r="O95" s="2"/>
    </row>
    <row r="96" spans="4:15" x14ac:dyDescent="0.2">
      <c r="D96" s="2"/>
      <c r="O96" s="2"/>
    </row>
    <row r="97" spans="4:15" x14ac:dyDescent="0.2">
      <c r="D97" s="2"/>
      <c r="O97" s="2"/>
    </row>
    <row r="98" spans="4:15" x14ac:dyDescent="0.2">
      <c r="D98" s="2"/>
      <c r="O98" s="2"/>
    </row>
    <row r="99" spans="4:15" x14ac:dyDescent="0.2">
      <c r="D99" s="2"/>
      <c r="O99" s="2"/>
    </row>
    <row r="100" spans="4:15" x14ac:dyDescent="0.2">
      <c r="D100" s="2"/>
      <c r="O100" s="2"/>
    </row>
    <row r="101" spans="4:15" x14ac:dyDescent="0.2">
      <c r="D101" s="2"/>
      <c r="O101" s="2"/>
    </row>
    <row r="102" spans="4:15" x14ac:dyDescent="0.2">
      <c r="D102" s="2"/>
      <c r="O102" s="2"/>
    </row>
    <row r="103" spans="4:15" x14ac:dyDescent="0.2">
      <c r="D103" s="2"/>
      <c r="O103" s="2"/>
    </row>
    <row r="104" spans="4:15" x14ac:dyDescent="0.2">
      <c r="D104" s="2"/>
      <c r="O104" s="2"/>
    </row>
    <row r="105" spans="4:15" x14ac:dyDescent="0.2">
      <c r="D105" s="2"/>
      <c r="O105" s="2"/>
    </row>
    <row r="106" spans="4:15" x14ac:dyDescent="0.2">
      <c r="D106" s="2"/>
      <c r="O106" s="2"/>
    </row>
    <row r="107" spans="4:15" x14ac:dyDescent="0.2">
      <c r="D107" s="2"/>
      <c r="O107" s="2"/>
    </row>
    <row r="108" spans="4:15" x14ac:dyDescent="0.2">
      <c r="D108" s="2"/>
      <c r="O108" s="2"/>
    </row>
    <row r="109" spans="4:15" x14ac:dyDescent="0.2">
      <c r="D109" s="2"/>
      <c r="O109" s="2"/>
    </row>
    <row r="110" spans="4:15" x14ac:dyDescent="0.2">
      <c r="D110" s="2"/>
      <c r="O110" s="2"/>
    </row>
    <row r="111" spans="4:15" x14ac:dyDescent="0.2">
      <c r="D111" s="2"/>
      <c r="O111" s="2"/>
    </row>
    <row r="112" spans="4:15" x14ac:dyDescent="0.2">
      <c r="D112" s="2"/>
      <c r="O112" s="2"/>
    </row>
    <row r="113" spans="4:15" x14ac:dyDescent="0.2">
      <c r="D113" s="2"/>
      <c r="O113" s="2"/>
    </row>
    <row r="114" spans="4:15" x14ac:dyDescent="0.2">
      <c r="D114" s="2"/>
      <c r="O114" s="2"/>
    </row>
    <row r="115" spans="4:15" x14ac:dyDescent="0.2">
      <c r="D115" s="2"/>
      <c r="O115" s="2"/>
    </row>
    <row r="116" spans="4:15" x14ac:dyDescent="0.2">
      <c r="D116" s="2"/>
      <c r="O116" s="2"/>
    </row>
    <row r="117" spans="4:15" x14ac:dyDescent="0.2">
      <c r="D117" s="2"/>
      <c r="O117" s="2"/>
    </row>
    <row r="118" spans="4:15" x14ac:dyDescent="0.2">
      <c r="D118" s="2"/>
      <c r="O118" s="2"/>
    </row>
    <row r="119" spans="4:15" x14ac:dyDescent="0.2">
      <c r="D119" s="2"/>
      <c r="O119" s="2"/>
    </row>
    <row r="120" spans="4:15" x14ac:dyDescent="0.2">
      <c r="D120" s="2"/>
      <c r="O120" s="2"/>
    </row>
    <row r="121" spans="4:15" x14ac:dyDescent="0.2">
      <c r="D121" s="2"/>
      <c r="O121" s="2"/>
    </row>
    <row r="122" spans="4:15" x14ac:dyDescent="0.2">
      <c r="D122" s="2"/>
      <c r="O122" s="2"/>
    </row>
    <row r="123" spans="4:15" x14ac:dyDescent="0.2">
      <c r="D123" s="2"/>
      <c r="O123" s="2"/>
    </row>
    <row r="124" spans="4:15" x14ac:dyDescent="0.2">
      <c r="D124" s="2"/>
      <c r="O124" s="2"/>
    </row>
    <row r="125" spans="4:15" x14ac:dyDescent="0.2">
      <c r="D125" s="2"/>
      <c r="O125" s="2"/>
    </row>
    <row r="126" spans="4:15" x14ac:dyDescent="0.2">
      <c r="D126" s="2"/>
      <c r="O126" s="2"/>
    </row>
    <row r="127" spans="4:15" x14ac:dyDescent="0.2">
      <c r="D127" s="2"/>
      <c r="O127" s="2"/>
    </row>
    <row r="128" spans="4:15" x14ac:dyDescent="0.2">
      <c r="D128" s="2"/>
      <c r="O128" s="2"/>
    </row>
    <row r="129" spans="4:15" x14ac:dyDescent="0.2">
      <c r="D129" s="2"/>
      <c r="O129" s="2"/>
    </row>
    <row r="130" spans="4:15" x14ac:dyDescent="0.2">
      <c r="D130" s="2"/>
      <c r="O130" s="2"/>
    </row>
    <row r="131" spans="4:15" x14ac:dyDescent="0.2">
      <c r="D131" s="2"/>
      <c r="O131" s="2"/>
    </row>
    <row r="132" spans="4:15" x14ac:dyDescent="0.2">
      <c r="D132" s="2"/>
      <c r="O132" s="2"/>
    </row>
    <row r="133" spans="4:15" x14ac:dyDescent="0.2">
      <c r="D133" s="2"/>
      <c r="O133" s="2"/>
    </row>
    <row r="134" spans="4:15" x14ac:dyDescent="0.2">
      <c r="D134" s="2"/>
      <c r="O134" s="2"/>
    </row>
    <row r="135" spans="4:15" x14ac:dyDescent="0.2">
      <c r="D135" s="2"/>
      <c r="O135" s="2"/>
    </row>
    <row r="136" spans="4:15" x14ac:dyDescent="0.2">
      <c r="D136" s="2"/>
      <c r="O136" s="2"/>
    </row>
    <row r="137" spans="4:15" x14ac:dyDescent="0.2">
      <c r="D137" s="2"/>
      <c r="O137" s="2"/>
    </row>
    <row r="138" spans="4:15" x14ac:dyDescent="0.2">
      <c r="D138" s="2"/>
      <c r="O138" s="2"/>
    </row>
    <row r="139" spans="4:15" x14ac:dyDescent="0.2">
      <c r="D139" s="2"/>
      <c r="O139" s="2"/>
    </row>
    <row r="140" spans="4:15" x14ac:dyDescent="0.2">
      <c r="D140" s="2"/>
      <c r="O140" s="2"/>
    </row>
    <row r="141" spans="4:15" x14ac:dyDescent="0.2">
      <c r="D141" s="2"/>
      <c r="O141" s="2"/>
    </row>
    <row r="142" spans="4:15" x14ac:dyDescent="0.2">
      <c r="D142" s="2"/>
      <c r="O142" s="2"/>
    </row>
    <row r="143" spans="4:15" x14ac:dyDescent="0.2">
      <c r="D143" s="2"/>
      <c r="O143" s="2"/>
    </row>
    <row r="144" spans="4:15" x14ac:dyDescent="0.2">
      <c r="D144" s="2"/>
      <c r="O144" s="2"/>
    </row>
    <row r="145" spans="4:15" x14ac:dyDescent="0.2">
      <c r="D145" s="2"/>
      <c r="O145" s="2"/>
    </row>
    <row r="146" spans="4:15" x14ac:dyDescent="0.2">
      <c r="D146" s="2"/>
      <c r="O146" s="2"/>
    </row>
    <row r="147" spans="4:15" x14ac:dyDescent="0.2">
      <c r="D147" s="2"/>
      <c r="O147" s="2"/>
    </row>
    <row r="148" spans="4:15" x14ac:dyDescent="0.2">
      <c r="D148" s="2"/>
      <c r="O148" s="2"/>
    </row>
    <row r="149" spans="4:15" x14ac:dyDescent="0.2">
      <c r="D149" s="2"/>
      <c r="O149" s="2"/>
    </row>
    <row r="150" spans="4:15" x14ac:dyDescent="0.2">
      <c r="D150" s="2"/>
      <c r="O150" s="2"/>
    </row>
    <row r="151" spans="4:15" x14ac:dyDescent="0.2">
      <c r="D151" s="2"/>
      <c r="O151" s="2"/>
    </row>
    <row r="152" spans="4:15" x14ac:dyDescent="0.2">
      <c r="D152" s="2"/>
      <c r="O152" s="2"/>
    </row>
    <row r="153" spans="4:15" x14ac:dyDescent="0.2">
      <c r="D153" s="2"/>
      <c r="O153" s="2"/>
    </row>
    <row r="154" spans="4:15" x14ac:dyDescent="0.2">
      <c r="D154" s="2"/>
      <c r="O154" s="2"/>
    </row>
    <row r="155" spans="4:15" x14ac:dyDescent="0.2">
      <c r="D155" s="2"/>
      <c r="O155" s="2"/>
    </row>
    <row r="156" spans="4:15" x14ac:dyDescent="0.2">
      <c r="D156" s="2"/>
      <c r="O156" s="2"/>
    </row>
    <row r="157" spans="4:15" x14ac:dyDescent="0.2">
      <c r="D157" s="2"/>
      <c r="O157" s="2"/>
    </row>
    <row r="158" spans="4:15" x14ac:dyDescent="0.2">
      <c r="D158" s="2"/>
      <c r="O158" s="2"/>
    </row>
    <row r="159" spans="4:15" x14ac:dyDescent="0.2">
      <c r="D159" s="2"/>
      <c r="O159" s="2"/>
    </row>
    <row r="160" spans="4:15" x14ac:dyDescent="0.2">
      <c r="D160" s="2"/>
      <c r="O160" s="2"/>
    </row>
    <row r="161" spans="4:15" x14ac:dyDescent="0.2">
      <c r="D161" s="2"/>
      <c r="O161" s="2"/>
    </row>
    <row r="162" spans="4:15" x14ac:dyDescent="0.2">
      <c r="D162" s="2"/>
      <c r="O162" s="2"/>
    </row>
    <row r="163" spans="4:15" x14ac:dyDescent="0.2">
      <c r="D163" s="2"/>
      <c r="O163" s="2"/>
    </row>
    <row r="164" spans="4:15" x14ac:dyDescent="0.2">
      <c r="D164" s="2"/>
      <c r="O164" s="2"/>
    </row>
    <row r="165" spans="4:15" x14ac:dyDescent="0.2">
      <c r="D165" s="2"/>
      <c r="O165" s="2"/>
    </row>
    <row r="166" spans="4:15" x14ac:dyDescent="0.2">
      <c r="D166" s="2"/>
      <c r="O166" s="2"/>
    </row>
    <row r="167" spans="4:15" x14ac:dyDescent="0.2">
      <c r="D167" s="2"/>
      <c r="O167" s="2"/>
    </row>
    <row r="168" spans="4:15" x14ac:dyDescent="0.2">
      <c r="D168" s="2"/>
      <c r="O168" s="2"/>
    </row>
    <row r="169" spans="4:15" x14ac:dyDescent="0.2">
      <c r="D169" s="2"/>
      <c r="O169" s="2"/>
    </row>
    <row r="170" spans="4:15" x14ac:dyDescent="0.2">
      <c r="D170" s="2"/>
      <c r="O170" s="2"/>
    </row>
    <row r="171" spans="4:15" x14ac:dyDescent="0.2">
      <c r="D171" s="2"/>
      <c r="O171" s="2"/>
    </row>
    <row r="172" spans="4:15" x14ac:dyDescent="0.2">
      <c r="D172" s="2"/>
      <c r="O172" s="2"/>
    </row>
    <row r="173" spans="4:15" x14ac:dyDescent="0.2">
      <c r="D173" s="2"/>
      <c r="O173" s="2"/>
    </row>
    <row r="174" spans="4:15" x14ac:dyDescent="0.2">
      <c r="D174" s="2"/>
      <c r="O174" s="2"/>
    </row>
    <row r="175" spans="4:15" x14ac:dyDescent="0.2">
      <c r="D175" s="2"/>
      <c r="O175" s="2"/>
    </row>
    <row r="176" spans="4:15" x14ac:dyDescent="0.2">
      <c r="D176" s="2"/>
      <c r="O176" s="2"/>
    </row>
    <row r="177" spans="4:15" x14ac:dyDescent="0.2">
      <c r="D177" s="2"/>
      <c r="O177" s="2"/>
    </row>
    <row r="178" spans="4:15" x14ac:dyDescent="0.2">
      <c r="D178" s="2"/>
      <c r="O178" s="2"/>
    </row>
    <row r="179" spans="4:15" x14ac:dyDescent="0.2">
      <c r="D179" s="2"/>
      <c r="O179" s="2"/>
    </row>
    <row r="180" spans="4:15" x14ac:dyDescent="0.2">
      <c r="D180" s="2"/>
      <c r="O180" s="2"/>
    </row>
    <row r="181" spans="4:15" x14ac:dyDescent="0.2">
      <c r="D181" s="2"/>
      <c r="O181" s="2"/>
    </row>
    <row r="182" spans="4:15" x14ac:dyDescent="0.2">
      <c r="D182" s="2"/>
      <c r="O182" s="2"/>
    </row>
    <row r="183" spans="4:15" x14ac:dyDescent="0.2">
      <c r="D183" s="2"/>
      <c r="O183" s="2"/>
    </row>
    <row r="184" spans="4:15" x14ac:dyDescent="0.2">
      <c r="D184" s="2"/>
      <c r="O184" s="2"/>
    </row>
    <row r="185" spans="4:15" x14ac:dyDescent="0.2">
      <c r="D185" s="2"/>
      <c r="O185" s="2"/>
    </row>
    <row r="186" spans="4:15" x14ac:dyDescent="0.2">
      <c r="D186" s="2"/>
      <c r="O186" s="2"/>
    </row>
    <row r="187" spans="4:15" x14ac:dyDescent="0.2">
      <c r="D187" s="2"/>
      <c r="O187" s="2"/>
    </row>
    <row r="188" spans="4:15" x14ac:dyDescent="0.2">
      <c r="D188" s="2"/>
      <c r="O188" s="2"/>
    </row>
    <row r="189" spans="4:15" x14ac:dyDescent="0.2">
      <c r="D189" s="2"/>
      <c r="O189" s="2"/>
    </row>
    <row r="190" spans="4:15" x14ac:dyDescent="0.2">
      <c r="D190" s="2"/>
      <c r="O190" s="2"/>
    </row>
    <row r="191" spans="4:15" x14ac:dyDescent="0.2">
      <c r="D191" s="2"/>
      <c r="O191" s="2"/>
    </row>
    <row r="192" spans="4:15" x14ac:dyDescent="0.2">
      <c r="D192" s="2"/>
      <c r="O192" s="2"/>
    </row>
    <row r="193" spans="4:15" x14ac:dyDescent="0.2">
      <c r="D193" s="2"/>
      <c r="O193" s="2"/>
    </row>
    <row r="194" spans="4:15" x14ac:dyDescent="0.2">
      <c r="D194" s="2"/>
      <c r="O194" s="2"/>
    </row>
    <row r="195" spans="4:15" x14ac:dyDescent="0.2">
      <c r="D195" s="2"/>
      <c r="O195" s="2"/>
    </row>
    <row r="196" spans="4:15" x14ac:dyDescent="0.2">
      <c r="D196" s="2"/>
      <c r="O196" s="2"/>
    </row>
    <row r="197" spans="4:15" x14ac:dyDescent="0.2">
      <c r="D197" s="2"/>
      <c r="O197" s="2"/>
    </row>
    <row r="198" spans="4:15" x14ac:dyDescent="0.2">
      <c r="D198" s="2"/>
      <c r="O198" s="2"/>
    </row>
    <row r="199" spans="4:15" x14ac:dyDescent="0.2">
      <c r="D199" s="2"/>
      <c r="O199" s="2"/>
    </row>
    <row r="200" spans="4:15" x14ac:dyDescent="0.2">
      <c r="D200" s="2"/>
      <c r="O200" s="2"/>
    </row>
    <row r="201" spans="4:15" x14ac:dyDescent="0.2">
      <c r="D201" s="2"/>
      <c r="O201" s="2"/>
    </row>
    <row r="202" spans="4:15" x14ac:dyDescent="0.2">
      <c r="D202" s="2"/>
      <c r="O202" s="2"/>
    </row>
    <row r="203" spans="4:15" x14ac:dyDescent="0.2">
      <c r="D203" s="2"/>
      <c r="O203" s="2"/>
    </row>
    <row r="204" spans="4:15" x14ac:dyDescent="0.2">
      <c r="D204" s="2"/>
      <c r="O204" s="2"/>
    </row>
    <row r="205" spans="4:15" x14ac:dyDescent="0.2">
      <c r="D205" s="2"/>
      <c r="O205" s="2"/>
    </row>
    <row r="206" spans="4:15" x14ac:dyDescent="0.2">
      <c r="D206" s="2"/>
      <c r="O206" s="2"/>
    </row>
    <row r="207" spans="4:15" x14ac:dyDescent="0.2">
      <c r="D207" s="2"/>
      <c r="O207" s="2"/>
    </row>
    <row r="208" spans="4:15" x14ac:dyDescent="0.2">
      <c r="D208" s="2"/>
      <c r="O208" s="2"/>
    </row>
    <row r="209" spans="4:15" x14ac:dyDescent="0.2">
      <c r="D209" s="2"/>
      <c r="O209" s="2"/>
    </row>
    <row r="210" spans="4:15" x14ac:dyDescent="0.2">
      <c r="D210" s="2"/>
      <c r="O210" s="2"/>
    </row>
    <row r="211" spans="4:15" x14ac:dyDescent="0.2">
      <c r="D211" s="2"/>
      <c r="O211" s="2"/>
    </row>
    <row r="212" spans="4:15" x14ac:dyDescent="0.2">
      <c r="D212" s="2"/>
      <c r="O212" s="2"/>
    </row>
    <row r="213" spans="4:15" x14ac:dyDescent="0.2">
      <c r="D213" s="2"/>
      <c r="O213" s="2"/>
    </row>
    <row r="214" spans="4:15" x14ac:dyDescent="0.2">
      <c r="D214" s="2"/>
      <c r="O214" s="2"/>
    </row>
    <row r="215" spans="4:15" x14ac:dyDescent="0.2">
      <c r="D215" s="2"/>
      <c r="O215" s="2"/>
    </row>
    <row r="216" spans="4:15" x14ac:dyDescent="0.2">
      <c r="D216" s="2"/>
      <c r="O216" s="2"/>
    </row>
    <row r="217" spans="4:15" x14ac:dyDescent="0.2">
      <c r="D217" s="2"/>
      <c r="O217" s="2"/>
    </row>
    <row r="218" spans="4:15" x14ac:dyDescent="0.2">
      <c r="D218" s="2"/>
      <c r="O218" s="2"/>
    </row>
    <row r="219" spans="4:15" x14ac:dyDescent="0.2">
      <c r="D219" s="2"/>
      <c r="O219" s="2"/>
    </row>
    <row r="220" spans="4:15" x14ac:dyDescent="0.2">
      <c r="D220" s="2"/>
      <c r="O220" s="2"/>
    </row>
    <row r="221" spans="4:15" x14ac:dyDescent="0.2">
      <c r="D221" s="2"/>
      <c r="O221" s="2"/>
    </row>
    <row r="222" spans="4:15" x14ac:dyDescent="0.2">
      <c r="D222" s="2"/>
      <c r="O222" s="2"/>
    </row>
    <row r="223" spans="4:15" x14ac:dyDescent="0.2">
      <c r="D223" s="2"/>
      <c r="O223" s="2"/>
    </row>
    <row r="224" spans="4:15" x14ac:dyDescent="0.2">
      <c r="D224" s="2"/>
      <c r="O224" s="2"/>
    </row>
    <row r="225" spans="4:15" x14ac:dyDescent="0.2">
      <c r="D225" s="2"/>
      <c r="O225" s="2"/>
    </row>
    <row r="226" spans="4:15" x14ac:dyDescent="0.2">
      <c r="D226" s="2"/>
      <c r="O226" s="2"/>
    </row>
    <row r="227" spans="4:15" x14ac:dyDescent="0.2">
      <c r="D227" s="2"/>
      <c r="O227" s="2"/>
    </row>
    <row r="228" spans="4:15" x14ac:dyDescent="0.2">
      <c r="D228" s="2"/>
      <c r="O228" s="2"/>
    </row>
    <row r="229" spans="4:15" x14ac:dyDescent="0.2">
      <c r="D229" s="2"/>
      <c r="O229" s="2"/>
    </row>
    <row r="230" spans="4:15" x14ac:dyDescent="0.2">
      <c r="D230" s="2"/>
      <c r="O230" s="2"/>
    </row>
    <row r="231" spans="4:15" x14ac:dyDescent="0.2">
      <c r="D231" s="2"/>
      <c r="O231" s="2"/>
    </row>
    <row r="232" spans="4:15" x14ac:dyDescent="0.2">
      <c r="D232" s="2"/>
      <c r="O232" s="2"/>
    </row>
    <row r="233" spans="4:15" x14ac:dyDescent="0.2">
      <c r="D233" s="2"/>
      <c r="O233" s="2"/>
    </row>
    <row r="234" spans="4:15" x14ac:dyDescent="0.2">
      <c r="D234" s="2"/>
      <c r="O234" s="2"/>
    </row>
    <row r="235" spans="4:15" x14ac:dyDescent="0.2">
      <c r="D235" s="2"/>
      <c r="O235" s="2"/>
    </row>
    <row r="236" spans="4:15" x14ac:dyDescent="0.2">
      <c r="D236" s="2"/>
      <c r="O236" s="2"/>
    </row>
    <row r="237" spans="4:15" x14ac:dyDescent="0.2">
      <c r="D237" s="2"/>
      <c r="O237" s="2"/>
    </row>
    <row r="238" spans="4:15" x14ac:dyDescent="0.2">
      <c r="D238" s="2"/>
      <c r="O238" s="2"/>
    </row>
    <row r="239" spans="4:15" x14ac:dyDescent="0.2">
      <c r="D239" s="2"/>
      <c r="O239" s="2"/>
    </row>
    <row r="240" spans="4:15" x14ac:dyDescent="0.2">
      <c r="D240" s="2"/>
      <c r="O240" s="2"/>
    </row>
    <row r="241" spans="4:15" x14ac:dyDescent="0.2">
      <c r="D241" s="2"/>
      <c r="O241" s="2"/>
    </row>
    <row r="242" spans="4:15" x14ac:dyDescent="0.2">
      <c r="D242" s="2"/>
      <c r="O242" s="2"/>
    </row>
    <row r="243" spans="4:15" x14ac:dyDescent="0.2">
      <c r="D243" s="2"/>
      <c r="O243" s="2"/>
    </row>
    <row r="244" spans="4:15" x14ac:dyDescent="0.2">
      <c r="D244" s="2"/>
      <c r="O244" s="2"/>
    </row>
    <row r="245" spans="4:15" x14ac:dyDescent="0.2">
      <c r="D245" s="2"/>
      <c r="O245" s="2"/>
    </row>
    <row r="246" spans="4:15" x14ac:dyDescent="0.2">
      <c r="D246" s="2"/>
      <c r="O246" s="2"/>
    </row>
    <row r="247" spans="4:15" x14ac:dyDescent="0.2">
      <c r="D247" s="2"/>
      <c r="O247" s="2"/>
    </row>
    <row r="248" spans="4:15" x14ac:dyDescent="0.2">
      <c r="D248" s="2"/>
      <c r="O248" s="2"/>
    </row>
    <row r="249" spans="4:15" x14ac:dyDescent="0.2">
      <c r="D249" s="2"/>
      <c r="O249" s="2"/>
    </row>
    <row r="250" spans="4:15" x14ac:dyDescent="0.2">
      <c r="D250" s="2"/>
      <c r="O250" s="2"/>
    </row>
    <row r="251" spans="4:15" x14ac:dyDescent="0.2">
      <c r="D251" s="2"/>
      <c r="O251" s="2"/>
    </row>
    <row r="252" spans="4:15" x14ac:dyDescent="0.2">
      <c r="D252" s="2"/>
      <c r="O252" s="2"/>
    </row>
    <row r="253" spans="4:15" x14ac:dyDescent="0.2">
      <c r="D253" s="2"/>
      <c r="O253" s="2"/>
    </row>
    <row r="254" spans="4:15" x14ac:dyDescent="0.2">
      <c r="D254" s="2"/>
      <c r="O254" s="2"/>
    </row>
    <row r="255" spans="4:15" x14ac:dyDescent="0.2">
      <c r="D255" s="2"/>
      <c r="O255" s="2"/>
    </row>
    <row r="256" spans="4:15" x14ac:dyDescent="0.2">
      <c r="D256" s="2"/>
      <c r="O256" s="2"/>
    </row>
    <row r="257" spans="4:15" x14ac:dyDescent="0.2">
      <c r="D257" s="2"/>
      <c r="O257" s="2"/>
    </row>
    <row r="258" spans="4:15" x14ac:dyDescent="0.2">
      <c r="D258" s="2"/>
      <c r="O258" s="2"/>
    </row>
    <row r="259" spans="4:15" x14ac:dyDescent="0.2">
      <c r="D259" s="2"/>
      <c r="O259" s="2"/>
    </row>
    <row r="260" spans="4:15" x14ac:dyDescent="0.2">
      <c r="D260" s="2"/>
      <c r="O260" s="2"/>
    </row>
    <row r="261" spans="4:15" x14ac:dyDescent="0.2">
      <c r="D261" s="2"/>
      <c r="O261" s="2"/>
    </row>
    <row r="262" spans="4:15" x14ac:dyDescent="0.2">
      <c r="D262" s="2"/>
      <c r="O262" s="2"/>
    </row>
    <row r="263" spans="4:15" x14ac:dyDescent="0.2">
      <c r="D263" s="2"/>
      <c r="O263" s="2"/>
    </row>
    <row r="264" spans="4:15" x14ac:dyDescent="0.2">
      <c r="D264" s="2"/>
      <c r="O264" s="2"/>
    </row>
    <row r="265" spans="4:15" x14ac:dyDescent="0.2">
      <c r="D265" s="2"/>
      <c r="O265" s="2"/>
    </row>
    <row r="266" spans="4:15" x14ac:dyDescent="0.2">
      <c r="D266" s="2"/>
      <c r="O266" s="2"/>
    </row>
    <row r="267" spans="4:15" x14ac:dyDescent="0.2">
      <c r="D267" s="2"/>
      <c r="O267" s="2"/>
    </row>
    <row r="268" spans="4:15" x14ac:dyDescent="0.2">
      <c r="D268" s="2"/>
      <c r="O268" s="2"/>
    </row>
    <row r="269" spans="4:15" x14ac:dyDescent="0.2">
      <c r="D269" s="2"/>
      <c r="O269" s="2"/>
    </row>
    <row r="270" spans="4:15" x14ac:dyDescent="0.2">
      <c r="D270" s="2"/>
      <c r="O270" s="2"/>
    </row>
    <row r="271" spans="4:15" x14ac:dyDescent="0.2">
      <c r="D271" s="2"/>
      <c r="O271" s="2"/>
    </row>
    <row r="272" spans="4:15" x14ac:dyDescent="0.2">
      <c r="D272" s="2"/>
      <c r="O272" s="2"/>
    </row>
    <row r="273" spans="4:15" x14ac:dyDescent="0.2">
      <c r="D273" s="2"/>
      <c r="O273" s="2"/>
    </row>
    <row r="274" spans="4:15" x14ac:dyDescent="0.2">
      <c r="D274" s="2"/>
      <c r="O274" s="2"/>
    </row>
    <row r="275" spans="4:15" x14ac:dyDescent="0.2">
      <c r="D275" s="2"/>
      <c r="O275" s="2"/>
    </row>
    <row r="276" spans="4:15" x14ac:dyDescent="0.2">
      <c r="D276" s="2"/>
      <c r="O276" s="2"/>
    </row>
    <row r="277" spans="4:15" x14ac:dyDescent="0.2">
      <c r="D277" s="2"/>
      <c r="O277" s="2"/>
    </row>
    <row r="278" spans="4:15" x14ac:dyDescent="0.2">
      <c r="D278" s="2"/>
      <c r="O278" s="2"/>
    </row>
    <row r="279" spans="4:15" x14ac:dyDescent="0.2">
      <c r="D279" s="2"/>
      <c r="O279" s="2"/>
    </row>
    <row r="280" spans="4:15" x14ac:dyDescent="0.2">
      <c r="D280" s="2"/>
      <c r="O280" s="2"/>
    </row>
    <row r="281" spans="4:15" x14ac:dyDescent="0.2">
      <c r="D281" s="2"/>
      <c r="O281" s="2"/>
    </row>
    <row r="282" spans="4:15" x14ac:dyDescent="0.2">
      <c r="D282" s="2"/>
      <c r="O282" s="2"/>
    </row>
    <row r="283" spans="4:15" x14ac:dyDescent="0.2">
      <c r="D283" s="2"/>
      <c r="O283" s="2"/>
    </row>
    <row r="284" spans="4:15" x14ac:dyDescent="0.2">
      <c r="D284" s="2"/>
      <c r="O284" s="2"/>
    </row>
    <row r="285" spans="4:15" x14ac:dyDescent="0.2">
      <c r="D285" s="2"/>
      <c r="O285" s="2"/>
    </row>
    <row r="286" spans="4:15" x14ac:dyDescent="0.2">
      <c r="D286" s="2"/>
      <c r="O286" s="2"/>
    </row>
    <row r="287" spans="4:15" x14ac:dyDescent="0.2">
      <c r="D287" s="2"/>
      <c r="O287" s="2"/>
    </row>
    <row r="288" spans="4:15" x14ac:dyDescent="0.2">
      <c r="D288" s="2"/>
      <c r="O288" s="2"/>
    </row>
    <row r="289" spans="4:15" x14ac:dyDescent="0.2">
      <c r="D289" s="2"/>
      <c r="O289" s="2"/>
    </row>
    <row r="290" spans="4:15" x14ac:dyDescent="0.2">
      <c r="D290" s="2"/>
      <c r="O290" s="2"/>
    </row>
    <row r="291" spans="4:15" x14ac:dyDescent="0.2">
      <c r="D291" s="2"/>
      <c r="O291" s="2"/>
    </row>
    <row r="292" spans="4:15" x14ac:dyDescent="0.2">
      <c r="D292" s="2"/>
      <c r="O292" s="2"/>
    </row>
    <row r="293" spans="4:15" x14ac:dyDescent="0.2">
      <c r="D293" s="2"/>
      <c r="O293" s="2"/>
    </row>
    <row r="294" spans="4:15" x14ac:dyDescent="0.2">
      <c r="D294" s="2"/>
      <c r="O294" s="2"/>
    </row>
    <row r="295" spans="4:15" x14ac:dyDescent="0.2">
      <c r="D295" s="2"/>
      <c r="O295" s="2"/>
    </row>
    <row r="296" spans="4:15" x14ac:dyDescent="0.2">
      <c r="D296" s="2"/>
      <c r="O296" s="2"/>
    </row>
    <row r="297" spans="4:15" x14ac:dyDescent="0.2">
      <c r="D297" s="2"/>
      <c r="O297" s="2"/>
    </row>
    <row r="298" spans="4:15" x14ac:dyDescent="0.2">
      <c r="D298" s="2"/>
      <c r="O298" s="2"/>
    </row>
    <row r="299" spans="4:15" x14ac:dyDescent="0.2">
      <c r="D299" s="2"/>
      <c r="O299" s="2"/>
    </row>
    <row r="300" spans="4:15" x14ac:dyDescent="0.2">
      <c r="D300" s="2"/>
      <c r="O300" s="2"/>
    </row>
    <row r="301" spans="4:15" x14ac:dyDescent="0.2">
      <c r="D301" s="2"/>
      <c r="O301" s="2"/>
    </row>
    <row r="302" spans="4:15" x14ac:dyDescent="0.2">
      <c r="D302" s="2"/>
      <c r="O302" s="2"/>
    </row>
    <row r="303" spans="4:15" x14ac:dyDescent="0.2">
      <c r="D303" s="2"/>
      <c r="O303" s="2"/>
    </row>
    <row r="304" spans="4:15" x14ac:dyDescent="0.2">
      <c r="D304" s="2"/>
      <c r="O304" s="2"/>
    </row>
    <row r="305" spans="4:15" x14ac:dyDescent="0.2">
      <c r="D305" s="2"/>
      <c r="O305" s="2"/>
    </row>
    <row r="306" spans="4:15" x14ac:dyDescent="0.2">
      <c r="D306" s="2"/>
      <c r="O306" s="2"/>
    </row>
    <row r="307" spans="4:15" x14ac:dyDescent="0.2">
      <c r="D307" s="2"/>
      <c r="O307" s="2"/>
    </row>
    <row r="308" spans="4:15" x14ac:dyDescent="0.2">
      <c r="D308" s="2"/>
      <c r="O308" s="2"/>
    </row>
    <row r="309" spans="4:15" x14ac:dyDescent="0.2">
      <c r="D309" s="2"/>
      <c r="O309" s="2"/>
    </row>
    <row r="310" spans="4:15" x14ac:dyDescent="0.2">
      <c r="D310" s="2"/>
      <c r="O310" s="2"/>
    </row>
    <row r="311" spans="4:15" x14ac:dyDescent="0.2">
      <c r="D311" s="2"/>
      <c r="O311" s="2"/>
    </row>
    <row r="312" spans="4:15" x14ac:dyDescent="0.2">
      <c r="D312" s="2"/>
      <c r="O312" s="2"/>
    </row>
    <row r="313" spans="4:15" x14ac:dyDescent="0.2">
      <c r="D313" s="2"/>
      <c r="O313" s="2"/>
    </row>
    <row r="314" spans="4:15" x14ac:dyDescent="0.2">
      <c r="D314" s="2"/>
      <c r="O314" s="2"/>
    </row>
    <row r="315" spans="4:15" x14ac:dyDescent="0.2">
      <c r="D315" s="2"/>
      <c r="O315" s="2"/>
    </row>
    <row r="316" spans="4:15" x14ac:dyDescent="0.2">
      <c r="D316" s="2"/>
      <c r="O316" s="2"/>
    </row>
    <row r="317" spans="4:15" x14ac:dyDescent="0.2">
      <c r="D317" s="2"/>
      <c r="O317" s="2"/>
    </row>
    <row r="318" spans="4:15" x14ac:dyDescent="0.2">
      <c r="D318" s="2"/>
      <c r="O318" s="2"/>
    </row>
    <row r="319" spans="4:15" x14ac:dyDescent="0.2">
      <c r="D319" s="2"/>
      <c r="O319" s="2"/>
    </row>
    <row r="320" spans="4:15" x14ac:dyDescent="0.2">
      <c r="D320" s="2"/>
      <c r="O320" s="2"/>
    </row>
    <row r="321" spans="4:15" x14ac:dyDescent="0.2">
      <c r="D321" s="2"/>
      <c r="O321" s="2"/>
    </row>
    <row r="322" spans="4:15" x14ac:dyDescent="0.2">
      <c r="D322" s="2"/>
      <c r="O322" s="2"/>
    </row>
    <row r="323" spans="4:15" x14ac:dyDescent="0.2">
      <c r="D323" s="2"/>
      <c r="O323" s="2"/>
    </row>
    <row r="324" spans="4:15" x14ac:dyDescent="0.2">
      <c r="D324" s="2"/>
      <c r="O324" s="2"/>
    </row>
    <row r="325" spans="4:15" x14ac:dyDescent="0.2">
      <c r="D325" s="2"/>
      <c r="O325" s="2"/>
    </row>
    <row r="326" spans="4:15" x14ac:dyDescent="0.2">
      <c r="D326" s="2"/>
      <c r="O326" s="2"/>
    </row>
    <row r="327" spans="4:15" x14ac:dyDescent="0.2">
      <c r="D327" s="2"/>
      <c r="O327" s="2"/>
    </row>
    <row r="328" spans="4:15" x14ac:dyDescent="0.2">
      <c r="D328" s="2"/>
      <c r="O328" s="2"/>
    </row>
    <row r="329" spans="4:15" x14ac:dyDescent="0.2">
      <c r="D329" s="2"/>
      <c r="O329" s="2"/>
    </row>
    <row r="330" spans="4:15" x14ac:dyDescent="0.2">
      <c r="D330" s="2"/>
      <c r="O330" s="2"/>
    </row>
    <row r="331" spans="4:15" x14ac:dyDescent="0.2">
      <c r="D331" s="2"/>
      <c r="O331" s="2"/>
    </row>
    <row r="332" spans="4:15" x14ac:dyDescent="0.2">
      <c r="D332" s="2"/>
      <c r="O332" s="2"/>
    </row>
    <row r="333" spans="4:15" x14ac:dyDescent="0.2">
      <c r="D333" s="2"/>
      <c r="O333" s="2"/>
    </row>
    <row r="334" spans="4:15" x14ac:dyDescent="0.2">
      <c r="D334" s="2"/>
      <c r="O334" s="2"/>
    </row>
    <row r="335" spans="4:15" x14ac:dyDescent="0.2">
      <c r="D335" s="2"/>
      <c r="O335" s="2"/>
    </row>
    <row r="336" spans="4:15" x14ac:dyDescent="0.2">
      <c r="D336" s="2"/>
      <c r="O336" s="2"/>
    </row>
    <row r="337" spans="4:15" x14ac:dyDescent="0.2">
      <c r="D337" s="2"/>
      <c r="O337" s="2"/>
    </row>
    <row r="338" spans="4:15" x14ac:dyDescent="0.2">
      <c r="D338" s="2"/>
      <c r="O338" s="2"/>
    </row>
    <row r="339" spans="4:15" x14ac:dyDescent="0.2">
      <c r="D339" s="2"/>
      <c r="O339" s="2"/>
    </row>
  </sheetData>
  <mergeCells count="23">
    <mergeCell ref="O20:O23"/>
    <mergeCell ref="C23:K23"/>
    <mergeCell ref="C24:K24"/>
    <mergeCell ref="C27:K27"/>
    <mergeCell ref="P24:Q24"/>
    <mergeCell ref="C25:K25"/>
    <mergeCell ref="C26:K26"/>
    <mergeCell ref="L20:L22"/>
    <mergeCell ref="B30:C30"/>
    <mergeCell ref="D30:I30"/>
    <mergeCell ref="D32:H32"/>
    <mergeCell ref="B15:D15"/>
    <mergeCell ref="E15:N16"/>
    <mergeCell ref="B32:C32"/>
    <mergeCell ref="E18:N18"/>
    <mergeCell ref="B20:B22"/>
    <mergeCell ref="C20:K22"/>
    <mergeCell ref="M20:N21"/>
    <mergeCell ref="F4:N5"/>
    <mergeCell ref="E9:N9"/>
    <mergeCell ref="B11:D11"/>
    <mergeCell ref="E11:N11"/>
    <mergeCell ref="B13:D13"/>
  </mergeCells>
  <printOptions horizontalCentered="1"/>
  <pageMargins left="0.23622047244094491" right="0.23622047244094491" top="0.74803149606299213" bottom="0.74803149606299213" header="0.31496062992125984" footer="0.31496062992125984"/>
  <pageSetup paperSize="2295" scale="71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322"/>
  <sheetViews>
    <sheetView zoomScaleNormal="100" workbookViewId="0">
      <selection activeCell="E13" sqref="E13:E14"/>
    </sheetView>
  </sheetViews>
  <sheetFormatPr baseColWidth="10" defaultColWidth="11.42578125" defaultRowHeight="12.75" x14ac:dyDescent="0.2"/>
  <cols>
    <col min="1" max="1" width="4" style="84" customWidth="1"/>
    <col min="2" max="3" width="11.42578125" style="84"/>
    <col min="4" max="4" width="13.28515625" style="84" customWidth="1"/>
    <col min="5" max="12" width="11.42578125" style="84"/>
    <col min="13" max="13" width="12.140625" style="84" customWidth="1"/>
    <col min="14" max="14" width="14.42578125" style="84" customWidth="1"/>
    <col min="15" max="16384" width="11.42578125" style="84"/>
  </cols>
  <sheetData>
    <row r="1" spans="2:15" x14ac:dyDescent="0.2">
      <c r="B1" s="2"/>
      <c r="C1" s="2"/>
      <c r="D1" s="3"/>
      <c r="E1" s="2"/>
      <c r="F1" s="2"/>
      <c r="G1" s="2"/>
      <c r="H1" s="2"/>
      <c r="I1" s="2"/>
      <c r="J1" s="2"/>
      <c r="K1" s="2"/>
      <c r="L1" s="2"/>
      <c r="M1" s="2"/>
      <c r="N1" s="2"/>
      <c r="O1" s="78"/>
    </row>
    <row r="2" spans="2:15" x14ac:dyDescent="0.2"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</row>
    <row r="3" spans="2:15" x14ac:dyDescent="0.2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78"/>
    </row>
    <row r="4" spans="2:15" x14ac:dyDescent="0.2">
      <c r="B4" s="2"/>
      <c r="C4" s="2"/>
      <c r="D4" s="3"/>
      <c r="E4" s="2"/>
      <c r="F4" s="340" t="s">
        <v>10</v>
      </c>
      <c r="G4" s="340"/>
      <c r="H4" s="340"/>
      <c r="I4" s="340"/>
      <c r="J4" s="340"/>
      <c r="K4" s="340"/>
      <c r="L4" s="340"/>
      <c r="M4" s="340"/>
      <c r="N4" s="340"/>
      <c r="O4" s="78"/>
    </row>
    <row r="5" spans="2:15" x14ac:dyDescent="0.2">
      <c r="B5" s="2"/>
      <c r="C5" s="2"/>
      <c r="D5" s="3"/>
      <c r="E5" s="2"/>
      <c r="F5" s="340"/>
      <c r="G5" s="340"/>
      <c r="H5" s="340"/>
      <c r="I5" s="340"/>
      <c r="J5" s="340"/>
      <c r="K5" s="340"/>
      <c r="L5" s="340"/>
      <c r="M5" s="340"/>
      <c r="N5" s="340"/>
      <c r="O5" s="78"/>
    </row>
    <row r="6" spans="2:15" x14ac:dyDescent="0.2">
      <c r="B6" s="2"/>
      <c r="C6" s="2"/>
      <c r="D6" s="3"/>
      <c r="E6" s="2"/>
      <c r="F6" s="86"/>
      <c r="G6" s="86"/>
      <c r="H6" s="86"/>
      <c r="I6" s="86"/>
      <c r="J6" s="86"/>
      <c r="K6" s="86"/>
      <c r="L6" s="86"/>
      <c r="M6" s="86"/>
      <c r="N6" s="86"/>
      <c r="O6" s="78"/>
    </row>
    <row r="7" spans="2:15" x14ac:dyDescent="0.2">
      <c r="B7" s="2"/>
      <c r="C7" s="2"/>
      <c r="D7" s="3"/>
      <c r="E7" s="2"/>
      <c r="F7" s="86"/>
      <c r="G7" s="86"/>
      <c r="H7" s="86"/>
      <c r="I7" s="86"/>
      <c r="J7" s="86"/>
      <c r="K7" s="86"/>
      <c r="L7" s="86"/>
      <c r="M7" s="86"/>
      <c r="N7" s="86"/>
      <c r="O7" s="78"/>
    </row>
    <row r="8" spans="2:15" x14ac:dyDescent="0.2">
      <c r="B8" s="2"/>
      <c r="C8" s="2"/>
      <c r="D8" s="3"/>
      <c r="E8" s="2"/>
      <c r="F8" s="86"/>
      <c r="G8" s="86"/>
      <c r="H8" s="86"/>
      <c r="I8" s="86"/>
      <c r="J8" s="86"/>
      <c r="K8" s="86"/>
      <c r="L8" s="86"/>
      <c r="M8" s="86"/>
      <c r="N8" s="86"/>
      <c r="O8" s="78"/>
    </row>
    <row r="9" spans="2:15" x14ac:dyDescent="0.2">
      <c r="B9" s="87"/>
      <c r="C9" s="87"/>
      <c r="D9" s="109" t="s">
        <v>38</v>
      </c>
      <c r="E9" s="371" t="s">
        <v>281</v>
      </c>
      <c r="F9" s="371"/>
      <c r="G9" s="371"/>
      <c r="H9" s="371"/>
      <c r="I9" s="371"/>
      <c r="J9" s="371"/>
      <c r="K9" s="371"/>
      <c r="L9" s="371"/>
      <c r="M9" s="371"/>
      <c r="N9" s="371"/>
      <c r="O9" s="43"/>
    </row>
    <row r="10" spans="2:15" x14ac:dyDescent="0.2">
      <c r="B10" s="87"/>
      <c r="C10" s="87"/>
      <c r="D10" s="88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3"/>
    </row>
    <row r="11" spans="2:15" ht="29.25" customHeight="1" x14ac:dyDescent="0.2">
      <c r="B11" s="382" t="s">
        <v>7</v>
      </c>
      <c r="C11" s="382"/>
      <c r="D11" s="382"/>
      <c r="E11" s="341" t="s">
        <v>289</v>
      </c>
      <c r="F11" s="341"/>
      <c r="G11" s="341"/>
      <c r="H11" s="341"/>
      <c r="I11" s="341"/>
      <c r="J11" s="341"/>
      <c r="K11" s="341"/>
      <c r="L11" s="341"/>
      <c r="M11" s="341"/>
      <c r="N11" s="341"/>
      <c r="O11" s="78"/>
    </row>
    <row r="12" spans="2:15" x14ac:dyDescent="0.2">
      <c r="B12" s="89"/>
      <c r="C12" s="89"/>
      <c r="D12" s="89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78"/>
    </row>
    <row r="13" spans="2:15" s="92" customFormat="1" ht="15" customHeight="1" x14ac:dyDescent="0.2">
      <c r="B13" s="385" t="s">
        <v>9</v>
      </c>
      <c r="C13" s="385"/>
      <c r="D13" s="385"/>
      <c r="E13" s="392">
        <v>0.1</v>
      </c>
      <c r="F13" s="90"/>
      <c r="G13" s="11"/>
      <c r="H13" s="11"/>
      <c r="I13" s="11"/>
      <c r="J13" s="11"/>
      <c r="K13" s="11"/>
      <c r="L13" s="11"/>
      <c r="M13" s="11"/>
      <c r="N13" s="11"/>
      <c r="O13" s="91"/>
    </row>
    <row r="14" spans="2:15" s="92" customFormat="1" x14ac:dyDescent="0.2">
      <c r="B14" s="385"/>
      <c r="C14" s="385"/>
      <c r="D14" s="385"/>
      <c r="E14" s="393"/>
      <c r="F14" s="90"/>
      <c r="G14" s="11"/>
      <c r="H14" s="11"/>
      <c r="I14" s="11"/>
      <c r="J14" s="11"/>
      <c r="K14" s="11"/>
      <c r="L14" s="11"/>
      <c r="M14" s="11"/>
      <c r="N14" s="11"/>
      <c r="O14" s="91"/>
    </row>
    <row r="15" spans="2:15" x14ac:dyDescent="0.2">
      <c r="B15" s="89"/>
      <c r="C15" s="89"/>
      <c r="D15" s="89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78"/>
    </row>
    <row r="16" spans="2:15" ht="35.25" customHeight="1" x14ac:dyDescent="0.2">
      <c r="B16" s="383" t="s">
        <v>1</v>
      </c>
      <c r="C16" s="383"/>
      <c r="D16" s="383"/>
      <c r="E16" s="384" t="s">
        <v>91</v>
      </c>
      <c r="F16" s="384"/>
      <c r="G16" s="384"/>
      <c r="H16" s="384"/>
      <c r="I16" s="384"/>
      <c r="J16" s="384"/>
      <c r="K16" s="384"/>
      <c r="L16" s="384"/>
      <c r="M16" s="384"/>
      <c r="N16" s="384"/>
      <c r="O16" s="78"/>
    </row>
    <row r="17" spans="2:15" x14ac:dyDescent="0.2">
      <c r="B17" s="16"/>
      <c r="C17" s="16"/>
      <c r="D17" s="16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1"/>
    </row>
    <row r="18" spans="2:15" s="92" customFormat="1" x14ac:dyDescent="0.2">
      <c r="B18" s="16"/>
      <c r="C18" s="16"/>
      <c r="D18" s="71" t="s">
        <v>46</v>
      </c>
      <c r="E18" s="287" t="s">
        <v>290</v>
      </c>
      <c r="F18" s="287"/>
      <c r="G18" s="287"/>
      <c r="H18" s="287"/>
      <c r="I18" s="287"/>
      <c r="J18" s="287"/>
      <c r="K18" s="287"/>
      <c r="L18" s="287"/>
      <c r="M18" s="287"/>
      <c r="N18" s="287"/>
      <c r="O18" s="91"/>
    </row>
    <row r="19" spans="2:15" x14ac:dyDescent="0.2">
      <c r="B19" s="22"/>
      <c r="C19" s="16"/>
      <c r="D19" s="71"/>
      <c r="E19" s="16"/>
      <c r="F19" s="95"/>
      <c r="G19" s="96"/>
      <c r="H19" s="96"/>
      <c r="I19" s="96"/>
      <c r="J19" s="97"/>
      <c r="K19" s="98"/>
      <c r="L19" s="98"/>
      <c r="M19" s="99"/>
      <c r="N19" s="99"/>
      <c r="O19" s="78"/>
    </row>
    <row r="20" spans="2:15" x14ac:dyDescent="0.2">
      <c r="B20" s="337" t="s">
        <v>2</v>
      </c>
      <c r="C20" s="386" t="s">
        <v>3</v>
      </c>
      <c r="D20" s="386"/>
      <c r="E20" s="386"/>
      <c r="F20" s="386"/>
      <c r="G20" s="386"/>
      <c r="H20" s="386"/>
      <c r="I20" s="386"/>
      <c r="J20" s="386"/>
      <c r="K20" s="387"/>
      <c r="L20" s="381" t="s">
        <v>55</v>
      </c>
      <c r="M20" s="391" t="s">
        <v>4</v>
      </c>
      <c r="N20" s="391"/>
      <c r="O20" s="100"/>
    </row>
    <row r="21" spans="2:15" x14ac:dyDescent="0.2">
      <c r="B21" s="337"/>
      <c r="C21" s="385"/>
      <c r="D21" s="385"/>
      <c r="E21" s="385"/>
      <c r="F21" s="385"/>
      <c r="G21" s="385"/>
      <c r="H21" s="385"/>
      <c r="I21" s="385"/>
      <c r="J21" s="385"/>
      <c r="K21" s="388"/>
      <c r="L21" s="317"/>
      <c r="M21" s="391"/>
      <c r="N21" s="391"/>
      <c r="O21" s="100"/>
    </row>
    <row r="22" spans="2:15" x14ac:dyDescent="0.2">
      <c r="B22" s="337"/>
      <c r="C22" s="389"/>
      <c r="D22" s="389"/>
      <c r="E22" s="389"/>
      <c r="F22" s="389"/>
      <c r="G22" s="389"/>
      <c r="H22" s="389"/>
      <c r="I22" s="389"/>
      <c r="J22" s="389"/>
      <c r="K22" s="390"/>
      <c r="L22" s="318"/>
      <c r="M22" s="101" t="s">
        <v>5</v>
      </c>
      <c r="N22" s="101" t="s">
        <v>6</v>
      </c>
      <c r="O22" s="100"/>
    </row>
    <row r="23" spans="2:15" ht="33.950000000000003" customHeight="1" x14ac:dyDescent="0.2">
      <c r="B23" s="68" t="s">
        <v>14</v>
      </c>
      <c r="C23" s="288" t="s">
        <v>156</v>
      </c>
      <c r="D23" s="362"/>
      <c r="E23" s="362"/>
      <c r="F23" s="362"/>
      <c r="G23" s="362"/>
      <c r="H23" s="362"/>
      <c r="I23" s="362"/>
      <c r="J23" s="362"/>
      <c r="K23" s="363"/>
      <c r="L23" s="132" t="s">
        <v>56</v>
      </c>
      <c r="M23" s="77">
        <v>42767</v>
      </c>
      <c r="N23" s="77">
        <v>42825</v>
      </c>
      <c r="O23" s="100"/>
    </row>
    <row r="24" spans="2:15" ht="33.950000000000003" customHeight="1" x14ac:dyDescent="0.2">
      <c r="B24" s="68" t="s">
        <v>15</v>
      </c>
      <c r="C24" s="288" t="s">
        <v>157</v>
      </c>
      <c r="D24" s="362"/>
      <c r="E24" s="362"/>
      <c r="F24" s="362"/>
      <c r="G24" s="362"/>
      <c r="H24" s="362"/>
      <c r="I24" s="362"/>
      <c r="J24" s="362"/>
      <c r="K24" s="363"/>
      <c r="L24" s="132" t="s">
        <v>60</v>
      </c>
      <c r="M24" s="77">
        <v>42737</v>
      </c>
      <c r="N24" s="77">
        <v>42886</v>
      </c>
      <c r="O24" s="100"/>
    </row>
    <row r="25" spans="2:15" ht="33.950000000000003" customHeight="1" x14ac:dyDescent="0.2">
      <c r="B25" s="68" t="s">
        <v>16</v>
      </c>
      <c r="C25" s="288" t="s">
        <v>158</v>
      </c>
      <c r="D25" s="362"/>
      <c r="E25" s="362"/>
      <c r="F25" s="362"/>
      <c r="G25" s="362"/>
      <c r="H25" s="362"/>
      <c r="I25" s="362"/>
      <c r="J25" s="362"/>
      <c r="K25" s="363"/>
      <c r="L25" s="132" t="s">
        <v>82</v>
      </c>
      <c r="M25" s="77">
        <v>42767</v>
      </c>
      <c r="N25" s="77">
        <v>42886</v>
      </c>
      <c r="O25" s="100"/>
    </row>
    <row r="26" spans="2:15" ht="33.950000000000003" customHeight="1" x14ac:dyDescent="0.2">
      <c r="B26" s="68" t="s">
        <v>17</v>
      </c>
      <c r="C26" s="288" t="s">
        <v>159</v>
      </c>
      <c r="D26" s="362"/>
      <c r="E26" s="362"/>
      <c r="F26" s="362"/>
      <c r="G26" s="362"/>
      <c r="H26" s="362"/>
      <c r="I26" s="362"/>
      <c r="J26" s="362"/>
      <c r="K26" s="363"/>
      <c r="L26" s="132" t="s">
        <v>59</v>
      </c>
      <c r="M26" s="77">
        <v>42767</v>
      </c>
      <c r="N26" s="77">
        <v>42886</v>
      </c>
      <c r="O26" s="102"/>
    </row>
    <row r="27" spans="2:15" ht="33.950000000000003" customHeight="1" x14ac:dyDescent="0.2">
      <c r="B27" s="103" t="s">
        <v>18</v>
      </c>
      <c r="C27" s="288" t="s">
        <v>160</v>
      </c>
      <c r="D27" s="362"/>
      <c r="E27" s="362"/>
      <c r="F27" s="362"/>
      <c r="G27" s="362"/>
      <c r="H27" s="362"/>
      <c r="I27" s="362"/>
      <c r="J27" s="362"/>
      <c r="K27" s="363"/>
      <c r="L27" s="132" t="s">
        <v>64</v>
      </c>
      <c r="M27" s="77">
        <v>42826</v>
      </c>
      <c r="N27" s="77">
        <v>43100</v>
      </c>
      <c r="O27" s="102"/>
    </row>
    <row r="28" spans="2:15" ht="33.950000000000003" customHeight="1" x14ac:dyDescent="0.2">
      <c r="B28" s="103" t="s">
        <v>19</v>
      </c>
      <c r="C28" s="288" t="s">
        <v>161</v>
      </c>
      <c r="D28" s="362"/>
      <c r="E28" s="362"/>
      <c r="F28" s="362"/>
      <c r="G28" s="362"/>
      <c r="H28" s="362"/>
      <c r="I28" s="362"/>
      <c r="J28" s="362"/>
      <c r="K28" s="363"/>
      <c r="L28" s="132" t="s">
        <v>64</v>
      </c>
      <c r="M28" s="77">
        <v>42826</v>
      </c>
      <c r="N28" s="77">
        <v>43100</v>
      </c>
      <c r="O28" s="78"/>
    </row>
    <row r="29" spans="2:15" ht="15" customHeight="1" x14ac:dyDescent="0.2">
      <c r="B29" s="87"/>
      <c r="C29" s="82"/>
      <c r="D29" s="65"/>
      <c r="E29" s="65"/>
      <c r="F29" s="65"/>
      <c r="G29" s="65"/>
      <c r="H29" s="65"/>
      <c r="I29" s="65"/>
      <c r="J29" s="65"/>
      <c r="K29" s="65"/>
      <c r="L29" s="65"/>
      <c r="M29" s="104"/>
      <c r="N29" s="104"/>
      <c r="O29" s="78"/>
    </row>
    <row r="30" spans="2:15" ht="29.25" customHeight="1" x14ac:dyDescent="0.2">
      <c r="D30" s="395" t="s">
        <v>41</v>
      </c>
      <c r="E30" s="395"/>
      <c r="F30" s="396" t="s">
        <v>273</v>
      </c>
      <c r="G30" s="376"/>
      <c r="H30" s="376"/>
      <c r="I30" s="377"/>
      <c r="J30" s="105"/>
      <c r="K30" s="105"/>
      <c r="L30" s="105"/>
      <c r="M30" s="105"/>
      <c r="N30" s="105"/>
      <c r="O30" s="39"/>
    </row>
    <row r="31" spans="2:15" ht="15" customHeight="1" x14ac:dyDescent="0.2">
      <c r="D31" s="106"/>
      <c r="E31" s="107"/>
      <c r="F31" s="106"/>
      <c r="G31" s="106"/>
      <c r="H31" s="106"/>
      <c r="I31" s="36"/>
      <c r="J31" s="105"/>
      <c r="K31" s="105"/>
      <c r="L31" s="105"/>
      <c r="M31" s="105"/>
      <c r="N31" s="105"/>
      <c r="O31" s="39"/>
    </row>
    <row r="32" spans="2:15" ht="15.75" customHeight="1" x14ac:dyDescent="0.2">
      <c r="D32" s="394" t="s">
        <v>0</v>
      </c>
      <c r="E32" s="394"/>
      <c r="F32" s="143" t="s">
        <v>170</v>
      </c>
      <c r="G32" s="146"/>
      <c r="H32" s="147"/>
      <c r="I32" s="148"/>
      <c r="J32" s="105"/>
      <c r="K32" s="105"/>
      <c r="L32" s="105"/>
      <c r="M32" s="105"/>
      <c r="N32" s="105"/>
      <c r="O32" s="39"/>
    </row>
    <row r="33" spans="4:15" ht="33.75" customHeight="1" x14ac:dyDescent="0.2">
      <c r="D33" s="108"/>
      <c r="E33" s="37"/>
      <c r="F33" s="38"/>
      <c r="G33" s="38"/>
      <c r="H33" s="38"/>
      <c r="I33" s="105"/>
      <c r="J33" s="105"/>
      <c r="K33" s="105"/>
      <c r="L33" s="105"/>
      <c r="M33" s="105"/>
      <c r="N33" s="105"/>
      <c r="O33" s="39"/>
    </row>
    <row r="34" spans="4:15" ht="15" customHeight="1" x14ac:dyDescent="0.2">
      <c r="D34" s="2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39"/>
    </row>
    <row r="35" spans="4:15" ht="15" customHeight="1" x14ac:dyDescent="0.2">
      <c r="D35" s="2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39"/>
    </row>
    <row r="36" spans="4:15" ht="15" customHeight="1" x14ac:dyDescent="0.2">
      <c r="D36" s="2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39"/>
    </row>
    <row r="37" spans="4:15" ht="15" customHeight="1" x14ac:dyDescent="0.2">
      <c r="D37" s="2"/>
      <c r="E37" s="105"/>
      <c r="F37" s="105"/>
      <c r="G37" s="105"/>
      <c r="H37" s="105"/>
      <c r="I37" s="105"/>
      <c r="J37" s="105"/>
      <c r="K37" s="105"/>
      <c r="L37" s="105"/>
      <c r="M37" s="105"/>
      <c r="N37" s="105"/>
    </row>
    <row r="38" spans="4:15" x14ac:dyDescent="0.2">
      <c r="D38" s="2"/>
      <c r="E38" s="105"/>
      <c r="F38" s="105"/>
      <c r="G38" s="105"/>
      <c r="H38" s="105"/>
      <c r="I38" s="105"/>
      <c r="J38" s="105"/>
      <c r="K38" s="105"/>
      <c r="L38" s="105"/>
      <c r="M38" s="105"/>
      <c r="N38" s="105"/>
    </row>
    <row r="39" spans="4:15" x14ac:dyDescent="0.2">
      <c r="D39" s="2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2"/>
    </row>
    <row r="40" spans="4:15" x14ac:dyDescent="0.2">
      <c r="D40" s="2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2"/>
    </row>
    <row r="41" spans="4:15" x14ac:dyDescent="0.2">
      <c r="D41" s="2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2"/>
    </row>
    <row r="42" spans="4:15" x14ac:dyDescent="0.2">
      <c r="D42" s="2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2"/>
    </row>
    <row r="43" spans="4:15" x14ac:dyDescent="0.2">
      <c r="D43" s="2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2"/>
    </row>
    <row r="44" spans="4:15" x14ac:dyDescent="0.2">
      <c r="D44" s="2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2"/>
    </row>
    <row r="45" spans="4:15" x14ac:dyDescent="0.2">
      <c r="D45" s="2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2"/>
    </row>
    <row r="46" spans="4:15" x14ac:dyDescent="0.2">
      <c r="D46" s="2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2"/>
    </row>
    <row r="47" spans="4:15" x14ac:dyDescent="0.2">
      <c r="D47" s="2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2"/>
    </row>
    <row r="48" spans="4:15" x14ac:dyDescent="0.2">
      <c r="D48" s="2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2"/>
    </row>
    <row r="49" spans="4:15" x14ac:dyDescent="0.2">
      <c r="D49" s="2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2"/>
    </row>
    <row r="50" spans="4:15" x14ac:dyDescent="0.2">
      <c r="D50" s="2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2"/>
    </row>
    <row r="51" spans="4:15" x14ac:dyDescent="0.2">
      <c r="D51" s="2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2"/>
    </row>
    <row r="52" spans="4:15" x14ac:dyDescent="0.2">
      <c r="D52" s="2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2"/>
    </row>
    <row r="53" spans="4:15" x14ac:dyDescent="0.2">
      <c r="D53" s="2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2"/>
    </row>
    <row r="54" spans="4:15" x14ac:dyDescent="0.2">
      <c r="D54" s="2"/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O54" s="2"/>
    </row>
    <row r="55" spans="4:15" x14ac:dyDescent="0.2">
      <c r="D55" s="2"/>
      <c r="E55" s="105"/>
      <c r="F55" s="105"/>
      <c r="G55" s="105"/>
      <c r="H55" s="105"/>
      <c r="I55" s="105"/>
      <c r="J55" s="105"/>
      <c r="K55" s="105"/>
      <c r="L55" s="105"/>
      <c r="M55" s="105"/>
      <c r="N55" s="105"/>
      <c r="O55" s="2"/>
    </row>
    <row r="56" spans="4:15" x14ac:dyDescent="0.2">
      <c r="D56" s="2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2"/>
    </row>
    <row r="57" spans="4:15" x14ac:dyDescent="0.2">
      <c r="D57" s="2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2"/>
    </row>
    <row r="58" spans="4:15" x14ac:dyDescent="0.2">
      <c r="D58" s="2"/>
      <c r="E58" s="105"/>
      <c r="F58" s="105"/>
      <c r="G58" s="105"/>
      <c r="H58" s="105"/>
      <c r="I58" s="105"/>
      <c r="J58" s="105"/>
      <c r="K58" s="105"/>
      <c r="L58" s="105"/>
      <c r="M58" s="105"/>
      <c r="N58" s="105"/>
      <c r="O58" s="2"/>
    </row>
    <row r="59" spans="4:15" x14ac:dyDescent="0.2">
      <c r="D59" s="2"/>
      <c r="E59" s="105"/>
      <c r="F59" s="105"/>
      <c r="G59" s="105"/>
      <c r="H59" s="105"/>
      <c r="I59" s="105"/>
      <c r="J59" s="105"/>
      <c r="K59" s="105"/>
      <c r="L59" s="105"/>
      <c r="M59" s="105"/>
      <c r="N59" s="105"/>
      <c r="O59" s="2"/>
    </row>
    <row r="60" spans="4:15" x14ac:dyDescent="0.2">
      <c r="D60" s="2"/>
      <c r="E60" s="105"/>
      <c r="F60" s="105"/>
      <c r="G60" s="105"/>
      <c r="H60" s="105"/>
      <c r="I60" s="105"/>
      <c r="J60" s="105"/>
      <c r="K60" s="105"/>
      <c r="L60" s="105"/>
      <c r="M60" s="105"/>
      <c r="N60" s="105"/>
      <c r="O60" s="2"/>
    </row>
    <row r="61" spans="4:15" x14ac:dyDescent="0.2">
      <c r="D61" s="2"/>
      <c r="E61" s="105"/>
      <c r="F61" s="105"/>
      <c r="G61" s="105"/>
      <c r="H61" s="105"/>
      <c r="I61" s="105"/>
      <c r="J61" s="105"/>
      <c r="K61" s="105"/>
      <c r="L61" s="105"/>
      <c r="M61" s="105"/>
      <c r="N61" s="105"/>
      <c r="O61" s="2"/>
    </row>
    <row r="62" spans="4:15" x14ac:dyDescent="0.2">
      <c r="D62" s="2"/>
      <c r="E62" s="105"/>
      <c r="F62" s="105"/>
      <c r="G62" s="105"/>
      <c r="H62" s="105"/>
      <c r="I62" s="105"/>
      <c r="J62" s="105"/>
      <c r="K62" s="105"/>
      <c r="L62" s="105"/>
      <c r="M62" s="105"/>
      <c r="N62" s="105"/>
      <c r="O62" s="2"/>
    </row>
    <row r="63" spans="4:15" x14ac:dyDescent="0.2">
      <c r="D63" s="2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2"/>
    </row>
    <row r="64" spans="4:15" x14ac:dyDescent="0.2">
      <c r="D64" s="2"/>
      <c r="E64" s="105"/>
      <c r="F64" s="105"/>
      <c r="G64" s="105"/>
      <c r="H64" s="105"/>
      <c r="I64" s="105"/>
      <c r="J64" s="105"/>
      <c r="K64" s="105"/>
      <c r="L64" s="105"/>
      <c r="M64" s="105"/>
      <c r="N64" s="105"/>
      <c r="O64" s="2"/>
    </row>
    <row r="65" spans="4:15" x14ac:dyDescent="0.2">
      <c r="D65" s="2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2"/>
    </row>
    <row r="66" spans="4:15" x14ac:dyDescent="0.2">
      <c r="D66" s="2"/>
      <c r="E66" s="105"/>
      <c r="F66" s="105"/>
      <c r="G66" s="105"/>
      <c r="H66" s="105"/>
      <c r="I66" s="105"/>
      <c r="J66" s="105"/>
      <c r="K66" s="105"/>
      <c r="L66" s="105"/>
      <c r="M66" s="105"/>
      <c r="N66" s="105"/>
      <c r="O66" s="2"/>
    </row>
    <row r="67" spans="4:15" x14ac:dyDescent="0.2">
      <c r="D67" s="2"/>
      <c r="E67" s="105"/>
      <c r="F67" s="105"/>
      <c r="G67" s="105"/>
      <c r="H67" s="105"/>
      <c r="I67" s="105"/>
      <c r="J67" s="105"/>
      <c r="K67" s="105"/>
      <c r="L67" s="105"/>
      <c r="M67" s="105"/>
      <c r="N67" s="105"/>
      <c r="O67" s="2"/>
    </row>
    <row r="68" spans="4:15" x14ac:dyDescent="0.2">
      <c r="D68" s="2"/>
      <c r="E68" s="105"/>
      <c r="F68" s="105"/>
      <c r="G68" s="105"/>
      <c r="H68" s="105"/>
      <c r="I68" s="105"/>
      <c r="J68" s="105"/>
      <c r="K68" s="105"/>
      <c r="L68" s="105"/>
      <c r="M68" s="105"/>
      <c r="N68" s="105"/>
      <c r="O68" s="2"/>
    </row>
    <row r="69" spans="4:15" x14ac:dyDescent="0.2">
      <c r="D69" s="2"/>
      <c r="E69" s="105"/>
      <c r="F69" s="105"/>
      <c r="G69" s="105"/>
      <c r="H69" s="105"/>
      <c r="I69" s="105"/>
      <c r="J69" s="105"/>
      <c r="K69" s="105"/>
      <c r="L69" s="105"/>
      <c r="M69" s="105"/>
      <c r="N69" s="105"/>
      <c r="O69" s="2"/>
    </row>
    <row r="70" spans="4:15" x14ac:dyDescent="0.2">
      <c r="D70" s="2"/>
      <c r="E70" s="105"/>
      <c r="F70" s="105"/>
      <c r="G70" s="105"/>
      <c r="H70" s="105"/>
      <c r="I70" s="105"/>
      <c r="J70" s="105"/>
      <c r="K70" s="105"/>
      <c r="L70" s="105"/>
      <c r="M70" s="105"/>
      <c r="N70" s="105"/>
      <c r="O70" s="2"/>
    </row>
    <row r="71" spans="4:15" x14ac:dyDescent="0.2">
      <c r="D71" s="2"/>
      <c r="E71" s="105"/>
      <c r="F71" s="105"/>
      <c r="G71" s="105"/>
      <c r="H71" s="105"/>
      <c r="I71" s="105"/>
      <c r="J71" s="105"/>
      <c r="K71" s="105"/>
      <c r="L71" s="105"/>
      <c r="M71" s="105"/>
      <c r="N71" s="105"/>
      <c r="O71" s="2"/>
    </row>
    <row r="72" spans="4:15" x14ac:dyDescent="0.2">
      <c r="D72" s="2"/>
      <c r="E72" s="105"/>
      <c r="F72" s="105"/>
      <c r="G72" s="105"/>
      <c r="H72" s="105"/>
      <c r="I72" s="105"/>
      <c r="J72" s="105"/>
      <c r="K72" s="105"/>
      <c r="L72" s="105"/>
      <c r="M72" s="105"/>
      <c r="N72" s="105"/>
      <c r="O72" s="2"/>
    </row>
    <row r="73" spans="4:15" x14ac:dyDescent="0.2">
      <c r="D73" s="2"/>
      <c r="E73" s="105"/>
      <c r="F73" s="105"/>
      <c r="G73" s="105"/>
      <c r="H73" s="105"/>
      <c r="I73" s="105"/>
      <c r="J73" s="105"/>
      <c r="K73" s="105"/>
      <c r="L73" s="105"/>
      <c r="M73" s="105"/>
      <c r="N73" s="105"/>
      <c r="O73" s="2"/>
    </row>
    <row r="74" spans="4:15" x14ac:dyDescent="0.2">
      <c r="D74" s="2"/>
      <c r="E74" s="105"/>
      <c r="F74" s="105"/>
      <c r="G74" s="105"/>
      <c r="H74" s="105"/>
      <c r="I74" s="105"/>
      <c r="J74" s="105"/>
      <c r="K74" s="105"/>
      <c r="L74" s="105"/>
      <c r="M74" s="105"/>
      <c r="N74" s="105"/>
      <c r="O74" s="2"/>
    </row>
    <row r="75" spans="4:15" x14ac:dyDescent="0.2">
      <c r="D75" s="2"/>
      <c r="E75" s="105"/>
      <c r="F75" s="105"/>
      <c r="G75" s="105"/>
      <c r="H75" s="105"/>
      <c r="I75" s="105"/>
      <c r="J75" s="105"/>
      <c r="K75" s="105"/>
      <c r="L75" s="105"/>
      <c r="M75" s="105"/>
      <c r="N75" s="105"/>
      <c r="O75" s="2"/>
    </row>
    <row r="76" spans="4:15" x14ac:dyDescent="0.2">
      <c r="D76" s="2"/>
      <c r="E76" s="105"/>
      <c r="F76" s="105"/>
      <c r="G76" s="105"/>
      <c r="H76" s="105"/>
      <c r="I76" s="105"/>
      <c r="J76" s="105"/>
      <c r="K76" s="105"/>
      <c r="L76" s="105"/>
      <c r="M76" s="105"/>
      <c r="N76" s="105"/>
      <c r="O76" s="2"/>
    </row>
    <row r="77" spans="4:15" x14ac:dyDescent="0.2">
      <c r="D77" s="2"/>
      <c r="E77" s="105"/>
      <c r="F77" s="105"/>
      <c r="G77" s="105"/>
      <c r="H77" s="105"/>
      <c r="I77" s="105"/>
      <c r="J77" s="105"/>
      <c r="K77" s="105"/>
      <c r="L77" s="105"/>
      <c r="M77" s="105"/>
      <c r="N77" s="105"/>
      <c r="O77" s="2"/>
    </row>
    <row r="78" spans="4:15" x14ac:dyDescent="0.2">
      <c r="D78" s="2"/>
      <c r="E78" s="105"/>
      <c r="F78" s="105"/>
      <c r="G78" s="105"/>
      <c r="H78" s="105"/>
      <c r="I78" s="105"/>
      <c r="J78" s="105"/>
      <c r="K78" s="105"/>
      <c r="L78" s="105"/>
      <c r="M78" s="105"/>
      <c r="N78" s="105"/>
      <c r="O78" s="2"/>
    </row>
    <row r="79" spans="4:15" x14ac:dyDescent="0.2">
      <c r="D79" s="2"/>
      <c r="E79" s="105"/>
      <c r="F79" s="105"/>
      <c r="G79" s="105"/>
      <c r="H79" s="105"/>
      <c r="I79" s="105"/>
      <c r="J79" s="105"/>
      <c r="K79" s="105"/>
      <c r="L79" s="105"/>
      <c r="M79" s="105"/>
      <c r="N79" s="105"/>
      <c r="O79" s="2"/>
    </row>
    <row r="80" spans="4:15" x14ac:dyDescent="0.2">
      <c r="D80" s="2"/>
      <c r="E80" s="105"/>
      <c r="F80" s="105"/>
      <c r="G80" s="105"/>
      <c r="H80" s="105"/>
      <c r="I80" s="105"/>
      <c r="J80" s="105"/>
      <c r="K80" s="105"/>
      <c r="L80" s="105"/>
      <c r="M80" s="105"/>
      <c r="N80" s="105"/>
      <c r="O80" s="2"/>
    </row>
    <row r="81" spans="4:15" x14ac:dyDescent="0.2">
      <c r="D81" s="2"/>
      <c r="E81" s="105"/>
      <c r="F81" s="105"/>
      <c r="G81" s="105"/>
      <c r="H81" s="105"/>
      <c r="I81" s="105"/>
      <c r="J81" s="105"/>
      <c r="K81" s="105"/>
      <c r="L81" s="105"/>
      <c r="M81" s="105"/>
      <c r="N81" s="105"/>
      <c r="O81" s="2"/>
    </row>
    <row r="82" spans="4:15" x14ac:dyDescent="0.2">
      <c r="D82" s="2"/>
      <c r="E82" s="105"/>
      <c r="F82" s="105"/>
      <c r="G82" s="105"/>
      <c r="H82" s="105"/>
      <c r="I82" s="105"/>
      <c r="J82" s="105"/>
      <c r="K82" s="105"/>
      <c r="L82" s="105"/>
      <c r="M82" s="105"/>
      <c r="N82" s="105"/>
      <c r="O82" s="2"/>
    </row>
    <row r="83" spans="4:15" x14ac:dyDescent="0.2">
      <c r="D83" s="2"/>
      <c r="E83" s="105"/>
      <c r="F83" s="105"/>
      <c r="G83" s="105"/>
      <c r="H83" s="105"/>
      <c r="I83" s="105"/>
      <c r="J83" s="105"/>
      <c r="K83" s="105"/>
      <c r="L83" s="105"/>
      <c r="M83" s="105"/>
      <c r="N83" s="105"/>
      <c r="O83" s="2"/>
    </row>
    <row r="84" spans="4:15" x14ac:dyDescent="0.2">
      <c r="D84" s="2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2"/>
    </row>
    <row r="85" spans="4:15" x14ac:dyDescent="0.2">
      <c r="D85" s="2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2"/>
    </row>
    <row r="86" spans="4:15" x14ac:dyDescent="0.2">
      <c r="D86" s="2"/>
      <c r="E86" s="105"/>
      <c r="F86" s="105"/>
      <c r="G86" s="105"/>
      <c r="H86" s="105"/>
      <c r="I86" s="105"/>
      <c r="J86" s="105"/>
      <c r="K86" s="105"/>
      <c r="L86" s="105"/>
      <c r="M86" s="105"/>
      <c r="N86" s="105"/>
      <c r="O86" s="2"/>
    </row>
    <row r="87" spans="4:15" x14ac:dyDescent="0.2">
      <c r="D87" s="2"/>
      <c r="E87" s="105"/>
      <c r="F87" s="105"/>
      <c r="G87" s="105"/>
      <c r="H87" s="105"/>
      <c r="I87" s="105"/>
      <c r="J87" s="105"/>
      <c r="K87" s="105"/>
      <c r="L87" s="105"/>
      <c r="M87" s="105"/>
      <c r="N87" s="105"/>
      <c r="O87" s="2"/>
    </row>
    <row r="88" spans="4:15" x14ac:dyDescent="0.2">
      <c r="D88" s="2"/>
      <c r="E88" s="105"/>
      <c r="F88" s="105"/>
      <c r="G88" s="105"/>
      <c r="H88" s="105"/>
      <c r="I88" s="105"/>
      <c r="J88" s="105"/>
      <c r="K88" s="105"/>
      <c r="L88" s="105"/>
      <c r="M88" s="105"/>
      <c r="N88" s="105"/>
      <c r="O88" s="2"/>
    </row>
    <row r="89" spans="4:15" x14ac:dyDescent="0.2">
      <c r="D89" s="2"/>
      <c r="E89" s="105"/>
      <c r="F89" s="105"/>
      <c r="G89" s="105"/>
      <c r="H89" s="105"/>
      <c r="I89" s="105"/>
      <c r="J89" s="105"/>
      <c r="K89" s="105"/>
      <c r="L89" s="105"/>
      <c r="M89" s="105"/>
      <c r="N89" s="105"/>
      <c r="O89" s="2"/>
    </row>
    <row r="90" spans="4:15" x14ac:dyDescent="0.2">
      <c r="D90" s="2"/>
      <c r="E90" s="105"/>
      <c r="F90" s="105"/>
      <c r="G90" s="105"/>
      <c r="H90" s="105"/>
      <c r="I90" s="105"/>
      <c r="J90" s="105"/>
      <c r="K90" s="105"/>
      <c r="L90" s="105"/>
      <c r="M90" s="105"/>
      <c r="N90" s="105"/>
      <c r="O90" s="2"/>
    </row>
    <row r="91" spans="4:15" x14ac:dyDescent="0.2">
      <c r="D91" s="2"/>
      <c r="E91" s="105"/>
      <c r="F91" s="105"/>
      <c r="G91" s="105"/>
      <c r="H91" s="105"/>
      <c r="I91" s="105"/>
      <c r="J91" s="105"/>
      <c r="K91" s="105"/>
      <c r="L91" s="105"/>
      <c r="M91" s="105"/>
      <c r="N91" s="105"/>
      <c r="O91" s="2"/>
    </row>
    <row r="92" spans="4:15" x14ac:dyDescent="0.2">
      <c r="D92" s="2"/>
      <c r="E92" s="105"/>
      <c r="F92" s="105"/>
      <c r="G92" s="105"/>
      <c r="H92" s="105"/>
      <c r="I92" s="105"/>
      <c r="J92" s="105"/>
      <c r="K92" s="105"/>
      <c r="L92" s="105"/>
      <c r="M92" s="105"/>
      <c r="N92" s="105"/>
      <c r="O92" s="2"/>
    </row>
    <row r="93" spans="4:15" x14ac:dyDescent="0.2">
      <c r="D93" s="2"/>
      <c r="E93" s="105"/>
      <c r="F93" s="105"/>
      <c r="G93" s="105"/>
      <c r="H93" s="105"/>
      <c r="I93" s="105"/>
      <c r="J93" s="105"/>
      <c r="K93" s="105"/>
      <c r="L93" s="105"/>
      <c r="M93" s="105"/>
      <c r="N93" s="105"/>
      <c r="O93" s="2"/>
    </row>
    <row r="94" spans="4:15" x14ac:dyDescent="0.2">
      <c r="D94" s="2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2"/>
    </row>
    <row r="95" spans="4:15" x14ac:dyDescent="0.2">
      <c r="D95" s="2"/>
      <c r="E95" s="105"/>
      <c r="F95" s="105"/>
      <c r="G95" s="105"/>
      <c r="H95" s="105"/>
      <c r="I95" s="105"/>
      <c r="J95" s="105"/>
      <c r="K95" s="105"/>
      <c r="L95" s="105"/>
      <c r="M95" s="105"/>
      <c r="N95" s="105"/>
      <c r="O95" s="2"/>
    </row>
    <row r="96" spans="4:15" x14ac:dyDescent="0.2">
      <c r="D96" s="2"/>
      <c r="E96" s="105"/>
      <c r="F96" s="105"/>
      <c r="G96" s="105"/>
      <c r="H96" s="105"/>
      <c r="I96" s="105"/>
      <c r="J96" s="105"/>
      <c r="K96" s="105"/>
      <c r="L96" s="105"/>
      <c r="M96" s="105"/>
      <c r="N96" s="105"/>
      <c r="O96" s="2"/>
    </row>
    <row r="97" spans="4:15" x14ac:dyDescent="0.2">
      <c r="D97" s="2"/>
      <c r="E97" s="105"/>
      <c r="F97" s="105"/>
      <c r="G97" s="105"/>
      <c r="H97" s="105"/>
      <c r="I97" s="105"/>
      <c r="J97" s="105"/>
      <c r="K97" s="105"/>
      <c r="L97" s="105"/>
      <c r="M97" s="105"/>
      <c r="N97" s="105"/>
      <c r="O97" s="2"/>
    </row>
    <row r="98" spans="4:15" x14ac:dyDescent="0.2">
      <c r="D98" s="2"/>
      <c r="E98" s="105"/>
      <c r="F98" s="105"/>
      <c r="G98" s="105"/>
      <c r="H98" s="105"/>
      <c r="I98" s="105"/>
      <c r="J98" s="105"/>
      <c r="K98" s="105"/>
      <c r="L98" s="105"/>
      <c r="M98" s="105"/>
      <c r="N98" s="105"/>
      <c r="O98" s="2"/>
    </row>
    <row r="99" spans="4:15" x14ac:dyDescent="0.2">
      <c r="D99" s="2"/>
      <c r="E99" s="105"/>
      <c r="F99" s="105"/>
      <c r="G99" s="105"/>
      <c r="H99" s="105"/>
      <c r="I99" s="105"/>
      <c r="J99" s="105"/>
      <c r="K99" s="105"/>
      <c r="L99" s="105"/>
      <c r="M99" s="105"/>
      <c r="N99" s="105"/>
      <c r="O99" s="2"/>
    </row>
    <row r="100" spans="4:15" x14ac:dyDescent="0.2">
      <c r="D100" s="2"/>
      <c r="E100" s="105"/>
      <c r="F100" s="105"/>
      <c r="G100" s="105"/>
      <c r="H100" s="105"/>
      <c r="I100" s="105"/>
      <c r="J100" s="105"/>
      <c r="K100" s="105"/>
      <c r="L100" s="105"/>
      <c r="M100" s="105"/>
      <c r="N100" s="105"/>
      <c r="O100" s="2"/>
    </row>
    <row r="101" spans="4:15" x14ac:dyDescent="0.2">
      <c r="D101" s="2"/>
      <c r="E101" s="105"/>
      <c r="F101" s="105"/>
      <c r="G101" s="105"/>
      <c r="H101" s="105"/>
      <c r="I101" s="105"/>
      <c r="J101" s="105"/>
      <c r="K101" s="105"/>
      <c r="L101" s="105"/>
      <c r="M101" s="105"/>
      <c r="N101" s="105"/>
      <c r="O101" s="2"/>
    </row>
    <row r="102" spans="4:15" x14ac:dyDescent="0.2">
      <c r="D102" s="2"/>
      <c r="E102" s="105"/>
      <c r="F102" s="105"/>
      <c r="G102" s="105"/>
      <c r="H102" s="105"/>
      <c r="I102" s="105"/>
      <c r="J102" s="105"/>
      <c r="K102" s="105"/>
      <c r="L102" s="105"/>
      <c r="M102" s="105"/>
      <c r="N102" s="105"/>
      <c r="O102" s="2"/>
    </row>
    <row r="103" spans="4:15" x14ac:dyDescent="0.2">
      <c r="D103" s="2"/>
      <c r="E103" s="105"/>
      <c r="F103" s="105"/>
      <c r="G103" s="105"/>
      <c r="H103" s="105"/>
      <c r="I103" s="105"/>
      <c r="J103" s="105"/>
      <c r="K103" s="105"/>
      <c r="L103" s="105"/>
      <c r="M103" s="105"/>
      <c r="N103" s="105"/>
      <c r="O103" s="2"/>
    </row>
    <row r="104" spans="4:15" x14ac:dyDescent="0.2">
      <c r="D104" s="2"/>
      <c r="E104" s="105"/>
      <c r="F104" s="105"/>
      <c r="G104" s="105"/>
      <c r="H104" s="105"/>
      <c r="I104" s="105"/>
      <c r="J104" s="105"/>
      <c r="K104" s="105"/>
      <c r="L104" s="105"/>
      <c r="M104" s="105"/>
      <c r="N104" s="105"/>
      <c r="O104" s="2"/>
    </row>
    <row r="105" spans="4:15" x14ac:dyDescent="0.2">
      <c r="D105" s="2"/>
      <c r="E105" s="105"/>
      <c r="F105" s="105"/>
      <c r="G105" s="105"/>
      <c r="H105" s="105"/>
      <c r="I105" s="105"/>
      <c r="J105" s="105"/>
      <c r="K105" s="105"/>
      <c r="L105" s="105"/>
      <c r="M105" s="105"/>
      <c r="N105" s="105"/>
      <c r="O105" s="2"/>
    </row>
    <row r="106" spans="4:15" x14ac:dyDescent="0.2">
      <c r="D106" s="2"/>
      <c r="E106" s="105"/>
      <c r="F106" s="105"/>
      <c r="G106" s="105"/>
      <c r="H106" s="105"/>
      <c r="I106" s="105"/>
      <c r="J106" s="105"/>
      <c r="K106" s="105"/>
      <c r="L106" s="105"/>
      <c r="M106" s="105"/>
      <c r="N106" s="105"/>
      <c r="O106" s="2"/>
    </row>
    <row r="107" spans="4:15" x14ac:dyDescent="0.2">
      <c r="D107" s="2"/>
      <c r="E107" s="105"/>
      <c r="F107" s="105"/>
      <c r="G107" s="105"/>
      <c r="H107" s="105"/>
      <c r="I107" s="105"/>
      <c r="J107" s="105"/>
      <c r="K107" s="105"/>
      <c r="L107" s="105"/>
      <c r="M107" s="105"/>
      <c r="N107" s="105"/>
      <c r="O107" s="2"/>
    </row>
    <row r="108" spans="4:15" x14ac:dyDescent="0.2">
      <c r="D108" s="2"/>
      <c r="E108" s="105"/>
      <c r="F108" s="105"/>
      <c r="G108" s="105"/>
      <c r="H108" s="105"/>
      <c r="I108" s="105"/>
      <c r="J108" s="105"/>
      <c r="K108" s="105"/>
      <c r="L108" s="105"/>
      <c r="M108" s="105"/>
      <c r="N108" s="105"/>
      <c r="O108" s="2"/>
    </row>
    <row r="109" spans="4:15" x14ac:dyDescent="0.2">
      <c r="D109" s="2"/>
      <c r="E109" s="105"/>
      <c r="F109" s="105"/>
      <c r="G109" s="105"/>
      <c r="H109" s="105"/>
      <c r="I109" s="105"/>
      <c r="J109" s="105"/>
      <c r="K109" s="105"/>
      <c r="L109" s="105"/>
      <c r="M109" s="105"/>
      <c r="N109" s="105"/>
      <c r="O109" s="2"/>
    </row>
    <row r="110" spans="4:15" x14ac:dyDescent="0.2">
      <c r="D110" s="2"/>
      <c r="E110" s="105"/>
      <c r="F110" s="105"/>
      <c r="G110" s="105"/>
      <c r="H110" s="105"/>
      <c r="I110" s="105"/>
      <c r="J110" s="105"/>
      <c r="K110" s="105"/>
      <c r="L110" s="105"/>
      <c r="M110" s="105"/>
      <c r="N110" s="105"/>
      <c r="O110" s="2"/>
    </row>
    <row r="111" spans="4:15" x14ac:dyDescent="0.2">
      <c r="D111" s="2"/>
      <c r="E111" s="105"/>
      <c r="F111" s="105"/>
      <c r="G111" s="105"/>
      <c r="H111" s="105"/>
      <c r="I111" s="105"/>
      <c r="J111" s="105"/>
      <c r="K111" s="105"/>
      <c r="L111" s="105"/>
      <c r="M111" s="105"/>
      <c r="N111" s="105"/>
      <c r="O111" s="2"/>
    </row>
    <row r="112" spans="4:15" x14ac:dyDescent="0.2">
      <c r="D112" s="2"/>
      <c r="E112" s="105"/>
      <c r="F112" s="105"/>
      <c r="G112" s="105"/>
      <c r="H112" s="105"/>
      <c r="I112" s="105"/>
      <c r="J112" s="105"/>
      <c r="K112" s="105"/>
      <c r="L112" s="105"/>
      <c r="M112" s="105"/>
      <c r="N112" s="105"/>
      <c r="O112" s="2"/>
    </row>
    <row r="113" spans="4:15" x14ac:dyDescent="0.2">
      <c r="D113" s="2"/>
      <c r="E113" s="105"/>
      <c r="F113" s="105"/>
      <c r="G113" s="105"/>
      <c r="H113" s="105"/>
      <c r="I113" s="105"/>
      <c r="J113" s="105"/>
      <c r="K113" s="105"/>
      <c r="L113" s="105"/>
      <c r="M113" s="105"/>
      <c r="N113" s="105"/>
      <c r="O113" s="2"/>
    </row>
    <row r="114" spans="4:15" x14ac:dyDescent="0.2">
      <c r="D114" s="2"/>
      <c r="E114" s="105"/>
      <c r="F114" s="105"/>
      <c r="G114" s="105"/>
      <c r="H114" s="105"/>
      <c r="I114" s="105"/>
      <c r="J114" s="105"/>
      <c r="K114" s="105"/>
      <c r="L114" s="105"/>
      <c r="M114" s="105"/>
      <c r="N114" s="105"/>
      <c r="O114" s="2"/>
    </row>
    <row r="115" spans="4:15" x14ac:dyDescent="0.2">
      <c r="D115" s="2"/>
      <c r="E115" s="105"/>
      <c r="F115" s="105"/>
      <c r="G115" s="105"/>
      <c r="H115" s="105"/>
      <c r="I115" s="105"/>
      <c r="J115" s="105"/>
      <c r="K115" s="105"/>
      <c r="L115" s="105"/>
      <c r="M115" s="105"/>
      <c r="N115" s="105"/>
      <c r="O115" s="2"/>
    </row>
    <row r="116" spans="4:15" x14ac:dyDescent="0.2">
      <c r="D116" s="2"/>
      <c r="E116" s="105"/>
      <c r="F116" s="105"/>
      <c r="G116" s="105"/>
      <c r="H116" s="105"/>
      <c r="I116" s="105"/>
      <c r="J116" s="105"/>
      <c r="K116" s="105"/>
      <c r="L116" s="105"/>
      <c r="M116" s="105"/>
      <c r="N116" s="105"/>
      <c r="O116" s="2"/>
    </row>
    <row r="117" spans="4:15" x14ac:dyDescent="0.2">
      <c r="D117" s="2"/>
      <c r="E117" s="105"/>
      <c r="F117" s="105"/>
      <c r="G117" s="105"/>
      <c r="H117" s="105"/>
      <c r="I117" s="105"/>
      <c r="J117" s="105"/>
      <c r="K117" s="105"/>
      <c r="L117" s="105"/>
      <c r="M117" s="105"/>
      <c r="N117" s="105"/>
      <c r="O117" s="2"/>
    </row>
    <row r="118" spans="4:15" x14ac:dyDescent="0.2">
      <c r="D118" s="2"/>
      <c r="E118" s="105"/>
      <c r="F118" s="105"/>
      <c r="G118" s="105"/>
      <c r="H118" s="105"/>
      <c r="I118" s="105"/>
      <c r="J118" s="105"/>
      <c r="K118" s="105"/>
      <c r="L118" s="105"/>
      <c r="M118" s="105"/>
      <c r="N118" s="105"/>
      <c r="O118" s="2"/>
    </row>
    <row r="119" spans="4:15" x14ac:dyDescent="0.2">
      <c r="D119" s="2"/>
      <c r="E119" s="105"/>
      <c r="F119" s="105"/>
      <c r="G119" s="105"/>
      <c r="H119" s="105"/>
      <c r="I119" s="105"/>
      <c r="J119" s="105"/>
      <c r="K119" s="105"/>
      <c r="L119" s="105"/>
      <c r="M119" s="105"/>
      <c r="N119" s="105"/>
      <c r="O119" s="2"/>
    </row>
    <row r="120" spans="4:15" x14ac:dyDescent="0.2">
      <c r="D120" s="2"/>
      <c r="E120" s="105"/>
      <c r="F120" s="105"/>
      <c r="G120" s="105"/>
      <c r="H120" s="105"/>
      <c r="I120" s="105"/>
      <c r="J120" s="105"/>
      <c r="K120" s="105"/>
      <c r="L120" s="105"/>
      <c r="M120" s="105"/>
      <c r="N120" s="105"/>
      <c r="O120" s="2"/>
    </row>
    <row r="121" spans="4:15" x14ac:dyDescent="0.2">
      <c r="D121" s="2"/>
      <c r="E121" s="105"/>
      <c r="F121" s="105"/>
      <c r="G121" s="105"/>
      <c r="H121" s="105"/>
      <c r="I121" s="105"/>
      <c r="J121" s="105"/>
      <c r="K121" s="105"/>
      <c r="L121" s="105"/>
      <c r="M121" s="105"/>
      <c r="N121" s="105"/>
      <c r="O121" s="2"/>
    </row>
    <row r="122" spans="4:15" x14ac:dyDescent="0.2">
      <c r="D122" s="2"/>
      <c r="E122" s="105"/>
      <c r="F122" s="105"/>
      <c r="G122" s="105"/>
      <c r="H122" s="105"/>
      <c r="I122" s="105"/>
      <c r="J122" s="105"/>
      <c r="K122" s="105"/>
      <c r="L122" s="105"/>
      <c r="M122" s="105"/>
      <c r="N122" s="105"/>
      <c r="O122" s="2"/>
    </row>
    <row r="123" spans="4:15" x14ac:dyDescent="0.2">
      <c r="D123" s="2"/>
      <c r="E123" s="105"/>
      <c r="F123" s="105"/>
      <c r="G123" s="105"/>
      <c r="H123" s="105"/>
      <c r="I123" s="105"/>
      <c r="J123" s="105"/>
      <c r="K123" s="105"/>
      <c r="L123" s="105"/>
      <c r="M123" s="105"/>
      <c r="N123" s="105"/>
      <c r="O123" s="2"/>
    </row>
    <row r="124" spans="4:15" x14ac:dyDescent="0.2">
      <c r="D124" s="2"/>
      <c r="E124" s="105"/>
      <c r="F124" s="105"/>
      <c r="G124" s="105"/>
      <c r="H124" s="105"/>
      <c r="I124" s="105"/>
      <c r="J124" s="105"/>
      <c r="K124" s="105"/>
      <c r="L124" s="105"/>
      <c r="M124" s="105"/>
      <c r="N124" s="105"/>
      <c r="O124" s="2"/>
    </row>
    <row r="125" spans="4:15" x14ac:dyDescent="0.2">
      <c r="D125" s="2"/>
      <c r="E125" s="105"/>
      <c r="F125" s="105"/>
      <c r="G125" s="105"/>
      <c r="H125" s="105"/>
      <c r="I125" s="105"/>
      <c r="J125" s="105"/>
      <c r="K125" s="105"/>
      <c r="L125" s="105"/>
      <c r="M125" s="105"/>
      <c r="N125" s="105"/>
      <c r="O125" s="2"/>
    </row>
    <row r="126" spans="4:15" x14ac:dyDescent="0.2">
      <c r="D126" s="2"/>
      <c r="E126" s="105"/>
      <c r="F126" s="105"/>
      <c r="G126" s="105"/>
      <c r="H126" s="105"/>
      <c r="I126" s="105"/>
      <c r="J126" s="105"/>
      <c r="K126" s="105"/>
      <c r="L126" s="105"/>
      <c r="M126" s="105"/>
      <c r="N126" s="105"/>
      <c r="O126" s="2"/>
    </row>
    <row r="127" spans="4:15" x14ac:dyDescent="0.2">
      <c r="D127" s="2"/>
      <c r="E127" s="105"/>
      <c r="F127" s="105"/>
      <c r="G127" s="105"/>
      <c r="H127" s="105"/>
      <c r="I127" s="105"/>
      <c r="J127" s="105"/>
      <c r="K127" s="105"/>
      <c r="L127" s="105"/>
      <c r="M127" s="105"/>
      <c r="N127" s="105"/>
      <c r="O127" s="2"/>
    </row>
    <row r="128" spans="4:15" x14ac:dyDescent="0.2">
      <c r="D128" s="2"/>
      <c r="E128" s="105"/>
      <c r="F128" s="105"/>
      <c r="G128" s="105"/>
      <c r="H128" s="105"/>
      <c r="I128" s="105"/>
      <c r="J128" s="105"/>
      <c r="K128" s="105"/>
      <c r="L128" s="105"/>
      <c r="M128" s="105"/>
      <c r="N128" s="105"/>
      <c r="O128" s="2"/>
    </row>
    <row r="129" spans="4:15" x14ac:dyDescent="0.2">
      <c r="D129" s="2"/>
      <c r="E129" s="105"/>
      <c r="F129" s="105"/>
      <c r="G129" s="105"/>
      <c r="H129" s="105"/>
      <c r="I129" s="105"/>
      <c r="J129" s="105"/>
      <c r="K129" s="105"/>
      <c r="L129" s="105"/>
      <c r="M129" s="105"/>
      <c r="N129" s="105"/>
      <c r="O129" s="2"/>
    </row>
    <row r="130" spans="4:15" x14ac:dyDescent="0.2">
      <c r="D130" s="2"/>
      <c r="E130" s="105"/>
      <c r="F130" s="105"/>
      <c r="G130" s="105"/>
      <c r="H130" s="105"/>
      <c r="I130" s="105"/>
      <c r="J130" s="105"/>
      <c r="K130" s="105"/>
      <c r="L130" s="105"/>
      <c r="M130" s="105"/>
      <c r="N130" s="105"/>
      <c r="O130" s="2"/>
    </row>
    <row r="131" spans="4:15" x14ac:dyDescent="0.2">
      <c r="D131" s="2"/>
      <c r="E131" s="105"/>
      <c r="F131" s="105"/>
      <c r="G131" s="105"/>
      <c r="H131" s="105"/>
      <c r="I131" s="105"/>
      <c r="J131" s="105"/>
      <c r="K131" s="105"/>
      <c r="L131" s="105"/>
      <c r="M131" s="105"/>
      <c r="N131" s="105"/>
      <c r="O131" s="2"/>
    </row>
    <row r="132" spans="4:15" x14ac:dyDescent="0.2">
      <c r="D132" s="2"/>
      <c r="E132" s="105"/>
      <c r="F132" s="105"/>
      <c r="G132" s="105"/>
      <c r="H132" s="105"/>
      <c r="I132" s="105"/>
      <c r="J132" s="105"/>
      <c r="K132" s="105"/>
      <c r="L132" s="105"/>
      <c r="M132" s="105"/>
      <c r="N132" s="105"/>
      <c r="O132" s="2"/>
    </row>
    <row r="133" spans="4:15" x14ac:dyDescent="0.2">
      <c r="D133" s="2"/>
      <c r="E133" s="105"/>
      <c r="F133" s="105"/>
      <c r="G133" s="105"/>
      <c r="H133" s="105"/>
      <c r="I133" s="105"/>
      <c r="J133" s="105"/>
      <c r="K133" s="105"/>
      <c r="L133" s="105"/>
      <c r="M133" s="105"/>
      <c r="N133" s="105"/>
      <c r="O133" s="2"/>
    </row>
    <row r="134" spans="4:15" x14ac:dyDescent="0.2">
      <c r="D134" s="2"/>
      <c r="E134" s="105"/>
      <c r="F134" s="105"/>
      <c r="G134" s="105"/>
      <c r="H134" s="105"/>
      <c r="I134" s="105"/>
      <c r="J134" s="105"/>
      <c r="K134" s="105"/>
      <c r="L134" s="105"/>
      <c r="M134" s="105"/>
      <c r="N134" s="105"/>
      <c r="O134" s="2"/>
    </row>
    <row r="135" spans="4:15" x14ac:dyDescent="0.2">
      <c r="D135" s="2"/>
      <c r="E135" s="105"/>
      <c r="F135" s="105"/>
      <c r="G135" s="105"/>
      <c r="H135" s="105"/>
      <c r="I135" s="105"/>
      <c r="J135" s="105"/>
      <c r="K135" s="105"/>
      <c r="L135" s="105"/>
      <c r="M135" s="105"/>
      <c r="N135" s="105"/>
      <c r="O135" s="2"/>
    </row>
    <row r="136" spans="4:15" x14ac:dyDescent="0.2">
      <c r="D136" s="2"/>
      <c r="E136" s="105"/>
      <c r="F136" s="105"/>
      <c r="G136" s="105"/>
      <c r="H136" s="105"/>
      <c r="I136" s="105"/>
      <c r="J136" s="105"/>
      <c r="K136" s="105"/>
      <c r="L136" s="105"/>
      <c r="M136" s="105"/>
      <c r="N136" s="105"/>
      <c r="O136" s="2"/>
    </row>
    <row r="137" spans="4:15" x14ac:dyDescent="0.2">
      <c r="D137" s="2"/>
      <c r="E137" s="105"/>
      <c r="F137" s="105"/>
      <c r="G137" s="105"/>
      <c r="H137" s="105"/>
      <c r="I137" s="105"/>
      <c r="J137" s="105"/>
      <c r="K137" s="105"/>
      <c r="L137" s="105"/>
      <c r="M137" s="105"/>
      <c r="N137" s="105"/>
      <c r="O137" s="2"/>
    </row>
    <row r="138" spans="4:15" x14ac:dyDescent="0.2">
      <c r="D138" s="2"/>
      <c r="E138" s="105"/>
      <c r="F138" s="105"/>
      <c r="G138" s="105"/>
      <c r="H138" s="105"/>
      <c r="I138" s="105"/>
      <c r="J138" s="105"/>
      <c r="K138" s="105"/>
      <c r="L138" s="105"/>
      <c r="M138" s="105"/>
      <c r="N138" s="105"/>
      <c r="O138" s="2"/>
    </row>
    <row r="139" spans="4:15" x14ac:dyDescent="0.2">
      <c r="D139" s="2"/>
      <c r="E139" s="105"/>
      <c r="F139" s="105"/>
      <c r="G139" s="105"/>
      <c r="H139" s="105"/>
      <c r="I139" s="105"/>
      <c r="J139" s="105"/>
      <c r="K139" s="105"/>
      <c r="L139" s="105"/>
      <c r="M139" s="105"/>
      <c r="N139" s="105"/>
      <c r="O139" s="2"/>
    </row>
    <row r="140" spans="4:15" x14ac:dyDescent="0.2">
      <c r="D140" s="2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2"/>
    </row>
    <row r="141" spans="4:15" x14ac:dyDescent="0.2">
      <c r="D141" s="2"/>
      <c r="E141" s="105"/>
      <c r="F141" s="105"/>
      <c r="G141" s="105"/>
      <c r="H141" s="105"/>
      <c r="I141" s="105"/>
      <c r="J141" s="105"/>
      <c r="K141" s="105"/>
      <c r="L141" s="105"/>
      <c r="M141" s="105"/>
      <c r="N141" s="105"/>
      <c r="O141" s="2"/>
    </row>
    <row r="142" spans="4:15" x14ac:dyDescent="0.2">
      <c r="D142" s="2"/>
      <c r="E142" s="105"/>
      <c r="F142" s="105"/>
      <c r="G142" s="105"/>
      <c r="H142" s="105"/>
      <c r="I142" s="105"/>
      <c r="J142" s="105"/>
      <c r="K142" s="105"/>
      <c r="L142" s="105"/>
      <c r="M142" s="105"/>
      <c r="N142" s="105"/>
      <c r="O142" s="2"/>
    </row>
    <row r="143" spans="4:15" x14ac:dyDescent="0.2">
      <c r="D143" s="2"/>
      <c r="E143" s="105"/>
      <c r="F143" s="105"/>
      <c r="G143" s="105"/>
      <c r="H143" s="105"/>
      <c r="I143" s="105"/>
      <c r="J143" s="105"/>
      <c r="K143" s="105"/>
      <c r="L143" s="105"/>
      <c r="M143" s="105"/>
      <c r="N143" s="105"/>
      <c r="O143" s="2"/>
    </row>
    <row r="144" spans="4:15" x14ac:dyDescent="0.2">
      <c r="D144" s="2"/>
      <c r="E144" s="105"/>
      <c r="F144" s="105"/>
      <c r="G144" s="105"/>
      <c r="H144" s="105"/>
      <c r="I144" s="105"/>
      <c r="J144" s="105"/>
      <c r="K144" s="105"/>
      <c r="L144" s="105"/>
      <c r="M144" s="105"/>
      <c r="N144" s="105"/>
      <c r="O144" s="2"/>
    </row>
    <row r="145" spans="4:15" x14ac:dyDescent="0.2">
      <c r="D145" s="2"/>
      <c r="E145" s="105"/>
      <c r="F145" s="105"/>
      <c r="G145" s="105"/>
      <c r="H145" s="105"/>
      <c r="I145" s="105"/>
      <c r="J145" s="105"/>
      <c r="K145" s="105"/>
      <c r="L145" s="105"/>
      <c r="M145" s="105"/>
      <c r="N145" s="105"/>
      <c r="O145" s="2"/>
    </row>
    <row r="146" spans="4:15" x14ac:dyDescent="0.2">
      <c r="D146" s="2"/>
      <c r="E146" s="105"/>
      <c r="F146" s="105"/>
      <c r="G146" s="105"/>
      <c r="H146" s="105"/>
      <c r="I146" s="105"/>
      <c r="J146" s="105"/>
      <c r="K146" s="105"/>
      <c r="L146" s="105"/>
      <c r="M146" s="105"/>
      <c r="N146" s="105"/>
      <c r="O146" s="2"/>
    </row>
    <row r="147" spans="4:15" x14ac:dyDescent="0.2">
      <c r="D147" s="2"/>
      <c r="E147" s="105"/>
      <c r="F147" s="105"/>
      <c r="G147" s="105"/>
      <c r="H147" s="105"/>
      <c r="I147" s="105"/>
      <c r="J147" s="105"/>
      <c r="K147" s="105"/>
      <c r="L147" s="105"/>
      <c r="M147" s="105"/>
      <c r="N147" s="105"/>
      <c r="O147" s="2"/>
    </row>
    <row r="148" spans="4:15" x14ac:dyDescent="0.2">
      <c r="D148" s="2"/>
      <c r="E148" s="105"/>
      <c r="F148" s="105"/>
      <c r="G148" s="105"/>
      <c r="H148" s="105"/>
      <c r="I148" s="105"/>
      <c r="J148" s="105"/>
      <c r="K148" s="105"/>
      <c r="L148" s="105"/>
      <c r="M148" s="105"/>
      <c r="N148" s="105"/>
      <c r="O148" s="2"/>
    </row>
    <row r="149" spans="4:15" x14ac:dyDescent="0.2">
      <c r="D149" s="2"/>
      <c r="E149" s="105"/>
      <c r="F149" s="105"/>
      <c r="G149" s="105"/>
      <c r="H149" s="105"/>
      <c r="I149" s="105"/>
      <c r="J149" s="105"/>
      <c r="K149" s="105"/>
      <c r="L149" s="105"/>
      <c r="M149" s="105"/>
      <c r="N149" s="105"/>
      <c r="O149" s="2"/>
    </row>
    <row r="150" spans="4:15" x14ac:dyDescent="0.2">
      <c r="D150" s="2"/>
      <c r="E150" s="105"/>
      <c r="F150" s="105"/>
      <c r="G150" s="105"/>
      <c r="H150" s="105"/>
      <c r="I150" s="105"/>
      <c r="J150" s="105"/>
      <c r="K150" s="105"/>
      <c r="L150" s="105"/>
      <c r="M150" s="105"/>
      <c r="N150" s="105"/>
      <c r="O150" s="2"/>
    </row>
    <row r="151" spans="4:15" x14ac:dyDescent="0.2">
      <c r="D151" s="2"/>
      <c r="E151" s="105"/>
      <c r="F151" s="105"/>
      <c r="G151" s="105"/>
      <c r="H151" s="105"/>
      <c r="I151" s="105"/>
      <c r="J151" s="105"/>
      <c r="K151" s="105"/>
      <c r="L151" s="105"/>
      <c r="M151" s="105"/>
      <c r="N151" s="105"/>
      <c r="O151" s="2"/>
    </row>
    <row r="152" spans="4:15" x14ac:dyDescent="0.2">
      <c r="D152" s="2"/>
      <c r="E152" s="105"/>
      <c r="F152" s="105"/>
      <c r="G152" s="105"/>
      <c r="H152" s="105"/>
      <c r="I152" s="105"/>
      <c r="J152" s="105"/>
      <c r="K152" s="105"/>
      <c r="L152" s="105"/>
      <c r="M152" s="105"/>
      <c r="N152" s="105"/>
      <c r="O152" s="2"/>
    </row>
    <row r="153" spans="4:15" x14ac:dyDescent="0.2">
      <c r="D153" s="2"/>
      <c r="E153" s="105"/>
      <c r="F153" s="105"/>
      <c r="G153" s="105"/>
      <c r="H153" s="105"/>
      <c r="I153" s="105"/>
      <c r="J153" s="105"/>
      <c r="K153" s="105"/>
      <c r="L153" s="105"/>
      <c r="M153" s="105"/>
      <c r="N153" s="105"/>
      <c r="O153" s="2"/>
    </row>
    <row r="154" spans="4:15" x14ac:dyDescent="0.2">
      <c r="D154" s="2"/>
      <c r="E154" s="105"/>
      <c r="F154" s="105"/>
      <c r="G154" s="105"/>
      <c r="H154" s="105"/>
      <c r="I154" s="105"/>
      <c r="J154" s="105"/>
      <c r="K154" s="105"/>
      <c r="L154" s="105"/>
      <c r="M154" s="105"/>
      <c r="N154" s="105"/>
      <c r="O154" s="2"/>
    </row>
    <row r="155" spans="4:15" x14ac:dyDescent="0.2">
      <c r="D155" s="2"/>
      <c r="E155" s="105"/>
      <c r="F155" s="105"/>
      <c r="G155" s="105"/>
      <c r="H155" s="105"/>
      <c r="I155" s="105"/>
      <c r="J155" s="105"/>
      <c r="K155" s="105"/>
      <c r="L155" s="105"/>
      <c r="M155" s="105"/>
      <c r="N155" s="105"/>
      <c r="O155" s="2"/>
    </row>
    <row r="156" spans="4:15" x14ac:dyDescent="0.2">
      <c r="D156" s="2"/>
      <c r="E156" s="105"/>
      <c r="F156" s="105"/>
      <c r="G156" s="105"/>
      <c r="H156" s="105"/>
      <c r="I156" s="105"/>
      <c r="J156" s="105"/>
      <c r="K156" s="105"/>
      <c r="L156" s="105"/>
      <c r="M156" s="105"/>
      <c r="N156" s="105"/>
      <c r="O156" s="2"/>
    </row>
    <row r="157" spans="4:15" x14ac:dyDescent="0.2">
      <c r="D157" s="2"/>
      <c r="E157" s="105"/>
      <c r="F157" s="105"/>
      <c r="G157" s="105"/>
      <c r="H157" s="105"/>
      <c r="I157" s="105"/>
      <c r="J157" s="105"/>
      <c r="K157" s="105"/>
      <c r="L157" s="105"/>
      <c r="M157" s="105"/>
      <c r="N157" s="105"/>
      <c r="O157" s="2"/>
    </row>
    <row r="158" spans="4:15" x14ac:dyDescent="0.2">
      <c r="D158" s="2"/>
      <c r="E158" s="105"/>
      <c r="F158" s="105"/>
      <c r="G158" s="105"/>
      <c r="H158" s="105"/>
      <c r="I158" s="105"/>
      <c r="J158" s="105"/>
      <c r="K158" s="105"/>
      <c r="L158" s="105"/>
      <c r="M158" s="105"/>
      <c r="N158" s="105"/>
      <c r="O158" s="2"/>
    </row>
    <row r="159" spans="4:15" x14ac:dyDescent="0.2">
      <c r="D159" s="2"/>
      <c r="E159" s="105"/>
      <c r="F159" s="105"/>
      <c r="G159" s="105"/>
      <c r="H159" s="105"/>
      <c r="I159" s="105"/>
      <c r="J159" s="105"/>
      <c r="K159" s="105"/>
      <c r="L159" s="105"/>
      <c r="M159" s="105"/>
      <c r="N159" s="105"/>
      <c r="O159" s="2"/>
    </row>
    <row r="160" spans="4:15" x14ac:dyDescent="0.2">
      <c r="D160" s="2"/>
      <c r="E160" s="105"/>
      <c r="F160" s="105"/>
      <c r="G160" s="105"/>
      <c r="H160" s="105"/>
      <c r="I160" s="105"/>
      <c r="J160" s="105"/>
      <c r="K160" s="105"/>
      <c r="L160" s="105"/>
      <c r="M160" s="105"/>
      <c r="N160" s="105"/>
      <c r="O160" s="2"/>
    </row>
    <row r="161" spans="4:15" x14ac:dyDescent="0.2">
      <c r="D161" s="2"/>
      <c r="E161" s="105"/>
      <c r="F161" s="105"/>
      <c r="G161" s="105"/>
      <c r="H161" s="105"/>
      <c r="I161" s="105"/>
      <c r="J161" s="105"/>
      <c r="K161" s="105"/>
      <c r="L161" s="105"/>
      <c r="M161" s="105"/>
      <c r="N161" s="105"/>
      <c r="O161" s="2"/>
    </row>
    <row r="162" spans="4:15" x14ac:dyDescent="0.2">
      <c r="D162" s="2"/>
      <c r="E162" s="105"/>
      <c r="F162" s="105"/>
      <c r="G162" s="105"/>
      <c r="H162" s="105"/>
      <c r="I162" s="105"/>
      <c r="J162" s="105"/>
      <c r="K162" s="105"/>
      <c r="L162" s="105"/>
      <c r="M162" s="105"/>
      <c r="N162" s="105"/>
      <c r="O162" s="2"/>
    </row>
    <row r="163" spans="4:15" x14ac:dyDescent="0.2">
      <c r="D163" s="2"/>
      <c r="E163" s="105"/>
      <c r="F163" s="105"/>
      <c r="G163" s="105"/>
      <c r="H163" s="105"/>
      <c r="I163" s="105"/>
      <c r="J163" s="105"/>
      <c r="K163" s="105"/>
      <c r="L163" s="105"/>
      <c r="M163" s="105"/>
      <c r="N163" s="105"/>
      <c r="O163" s="2"/>
    </row>
    <row r="164" spans="4:15" x14ac:dyDescent="0.2">
      <c r="D164" s="2"/>
      <c r="E164" s="105"/>
      <c r="F164" s="105"/>
      <c r="G164" s="105"/>
      <c r="H164" s="105"/>
      <c r="I164" s="105"/>
      <c r="J164" s="105"/>
      <c r="K164" s="105"/>
      <c r="L164" s="105"/>
      <c r="M164" s="105"/>
      <c r="N164" s="105"/>
      <c r="O164" s="2"/>
    </row>
    <row r="165" spans="4:15" x14ac:dyDescent="0.2">
      <c r="D165" s="2"/>
      <c r="E165" s="105"/>
      <c r="F165" s="105"/>
      <c r="G165" s="105"/>
      <c r="H165" s="105"/>
      <c r="I165" s="105"/>
      <c r="J165" s="105"/>
      <c r="K165" s="105"/>
      <c r="L165" s="105"/>
      <c r="M165" s="105"/>
      <c r="N165" s="105"/>
      <c r="O165" s="2"/>
    </row>
    <row r="166" spans="4:15" x14ac:dyDescent="0.2">
      <c r="D166" s="2"/>
      <c r="E166" s="105"/>
      <c r="F166" s="105"/>
      <c r="G166" s="105"/>
      <c r="H166" s="105"/>
      <c r="I166" s="105"/>
      <c r="J166" s="105"/>
      <c r="K166" s="105"/>
      <c r="L166" s="105"/>
      <c r="M166" s="105"/>
      <c r="N166" s="105"/>
      <c r="O166" s="2"/>
    </row>
    <row r="167" spans="4:15" x14ac:dyDescent="0.2">
      <c r="D167" s="2"/>
      <c r="E167" s="105"/>
      <c r="F167" s="105"/>
      <c r="G167" s="105"/>
      <c r="H167" s="105"/>
      <c r="I167" s="105"/>
      <c r="J167" s="105"/>
      <c r="K167" s="105"/>
      <c r="L167" s="105"/>
      <c r="M167" s="105"/>
      <c r="N167" s="105"/>
      <c r="O167" s="2"/>
    </row>
    <row r="168" spans="4:15" x14ac:dyDescent="0.2">
      <c r="D168" s="2"/>
      <c r="E168" s="105"/>
      <c r="F168" s="105"/>
      <c r="G168" s="105"/>
      <c r="H168" s="105"/>
      <c r="I168" s="105"/>
      <c r="J168" s="105"/>
      <c r="K168" s="105"/>
      <c r="L168" s="105"/>
      <c r="M168" s="105"/>
      <c r="N168" s="105"/>
      <c r="O168" s="2"/>
    </row>
    <row r="169" spans="4:15" x14ac:dyDescent="0.2">
      <c r="D169" s="2"/>
      <c r="E169" s="105"/>
      <c r="F169" s="105"/>
      <c r="G169" s="105"/>
      <c r="H169" s="105"/>
      <c r="I169" s="105"/>
      <c r="J169" s="105"/>
      <c r="K169" s="105"/>
      <c r="L169" s="105"/>
      <c r="M169" s="105"/>
      <c r="N169" s="105"/>
      <c r="O169" s="2"/>
    </row>
    <row r="170" spans="4:15" x14ac:dyDescent="0.2">
      <c r="D170" s="2"/>
      <c r="E170" s="105"/>
      <c r="F170" s="105"/>
      <c r="G170" s="105"/>
      <c r="H170" s="105"/>
      <c r="I170" s="105"/>
      <c r="J170" s="105"/>
      <c r="K170" s="105"/>
      <c r="L170" s="105"/>
      <c r="M170" s="105"/>
      <c r="N170" s="105"/>
      <c r="O170" s="2"/>
    </row>
    <row r="171" spans="4:15" x14ac:dyDescent="0.2">
      <c r="D171" s="2"/>
      <c r="E171" s="105"/>
      <c r="F171" s="105"/>
      <c r="G171" s="105"/>
      <c r="H171" s="105"/>
      <c r="I171" s="105"/>
      <c r="J171" s="105"/>
      <c r="K171" s="105"/>
      <c r="L171" s="105"/>
      <c r="M171" s="105"/>
      <c r="N171" s="105"/>
      <c r="O171" s="2"/>
    </row>
    <row r="172" spans="4:15" x14ac:dyDescent="0.2">
      <c r="D172" s="2"/>
      <c r="E172" s="105"/>
      <c r="F172" s="105"/>
      <c r="G172" s="105"/>
      <c r="H172" s="105"/>
      <c r="I172" s="105"/>
      <c r="J172" s="105"/>
      <c r="K172" s="105"/>
      <c r="L172" s="105"/>
      <c r="M172" s="105"/>
      <c r="N172" s="105"/>
      <c r="O172" s="2"/>
    </row>
    <row r="173" spans="4:15" x14ac:dyDescent="0.2">
      <c r="D173" s="2"/>
      <c r="E173" s="105"/>
      <c r="F173" s="105"/>
      <c r="G173" s="105"/>
      <c r="H173" s="105"/>
      <c r="I173" s="105"/>
      <c r="J173" s="105"/>
      <c r="K173" s="105"/>
      <c r="L173" s="105"/>
      <c r="M173" s="105"/>
      <c r="N173" s="105"/>
      <c r="O173" s="2"/>
    </row>
    <row r="174" spans="4:15" x14ac:dyDescent="0.2">
      <c r="D174" s="2"/>
      <c r="E174" s="105"/>
      <c r="F174" s="105"/>
      <c r="G174" s="105"/>
      <c r="H174" s="105"/>
      <c r="I174" s="105"/>
      <c r="J174" s="105"/>
      <c r="K174" s="105"/>
      <c r="L174" s="105"/>
      <c r="M174" s="105"/>
      <c r="N174" s="105"/>
      <c r="O174" s="2"/>
    </row>
    <row r="175" spans="4:15" x14ac:dyDescent="0.2">
      <c r="D175" s="2"/>
      <c r="E175" s="105"/>
      <c r="F175" s="105"/>
      <c r="G175" s="105"/>
      <c r="H175" s="105"/>
      <c r="I175" s="105"/>
      <c r="J175" s="105"/>
      <c r="K175" s="105"/>
      <c r="L175" s="105"/>
      <c r="M175" s="105"/>
      <c r="N175" s="105"/>
      <c r="O175" s="2"/>
    </row>
    <row r="176" spans="4:15" x14ac:dyDescent="0.2">
      <c r="D176" s="2"/>
      <c r="E176" s="105"/>
      <c r="F176" s="105"/>
      <c r="G176" s="105"/>
      <c r="H176" s="105"/>
      <c r="I176" s="105"/>
      <c r="J176" s="105"/>
      <c r="K176" s="105"/>
      <c r="L176" s="105"/>
      <c r="M176" s="105"/>
      <c r="N176" s="105"/>
      <c r="O176" s="2"/>
    </row>
    <row r="177" spans="4:15" x14ac:dyDescent="0.2">
      <c r="D177" s="2"/>
      <c r="E177" s="105"/>
      <c r="F177" s="105"/>
      <c r="G177" s="105"/>
      <c r="H177" s="105"/>
      <c r="I177" s="105"/>
      <c r="J177" s="105"/>
      <c r="K177" s="105"/>
      <c r="L177" s="105"/>
      <c r="M177" s="105"/>
      <c r="N177" s="105"/>
      <c r="O177" s="2"/>
    </row>
    <row r="178" spans="4:15" x14ac:dyDescent="0.2">
      <c r="D178" s="2"/>
      <c r="E178" s="105"/>
      <c r="F178" s="105"/>
      <c r="G178" s="105"/>
      <c r="H178" s="105"/>
      <c r="I178" s="105"/>
      <c r="J178" s="105"/>
      <c r="K178" s="105"/>
      <c r="L178" s="105"/>
      <c r="M178" s="105"/>
      <c r="N178" s="105"/>
      <c r="O178" s="2"/>
    </row>
    <row r="179" spans="4:15" x14ac:dyDescent="0.2">
      <c r="D179" s="2"/>
      <c r="E179" s="105"/>
      <c r="F179" s="105"/>
      <c r="G179" s="105"/>
      <c r="H179" s="105"/>
      <c r="I179" s="105"/>
      <c r="J179" s="105"/>
      <c r="K179" s="105"/>
      <c r="L179" s="105"/>
      <c r="M179" s="105"/>
      <c r="N179" s="105"/>
      <c r="O179" s="2"/>
    </row>
    <row r="180" spans="4:15" x14ac:dyDescent="0.2">
      <c r="D180" s="2"/>
      <c r="E180" s="105"/>
      <c r="F180" s="105"/>
      <c r="G180" s="105"/>
      <c r="H180" s="105"/>
      <c r="I180" s="105"/>
      <c r="J180" s="105"/>
      <c r="K180" s="105"/>
      <c r="L180" s="105"/>
      <c r="M180" s="105"/>
      <c r="N180" s="105"/>
      <c r="O180" s="2"/>
    </row>
    <row r="181" spans="4:15" x14ac:dyDescent="0.2">
      <c r="D181" s="2"/>
      <c r="E181" s="105"/>
      <c r="F181" s="105"/>
      <c r="G181" s="105"/>
      <c r="H181" s="105"/>
      <c r="I181" s="105"/>
      <c r="J181" s="105"/>
      <c r="K181" s="105"/>
      <c r="L181" s="105"/>
      <c r="M181" s="105"/>
      <c r="N181" s="105"/>
      <c r="O181" s="2"/>
    </row>
    <row r="182" spans="4:15" x14ac:dyDescent="0.2">
      <c r="D182" s="2"/>
      <c r="E182" s="105"/>
      <c r="F182" s="105"/>
      <c r="G182" s="105"/>
      <c r="H182" s="105"/>
      <c r="I182" s="105"/>
      <c r="J182" s="105"/>
      <c r="K182" s="105"/>
      <c r="L182" s="105"/>
      <c r="M182" s="105"/>
      <c r="N182" s="105"/>
      <c r="O182" s="2"/>
    </row>
    <row r="183" spans="4:15" x14ac:dyDescent="0.2">
      <c r="D183" s="2"/>
      <c r="E183" s="105"/>
      <c r="F183" s="105"/>
      <c r="G183" s="105"/>
      <c r="H183" s="105"/>
      <c r="I183" s="105"/>
      <c r="J183" s="105"/>
      <c r="K183" s="105"/>
      <c r="L183" s="105"/>
      <c r="M183" s="105"/>
      <c r="N183" s="105"/>
      <c r="O183" s="2"/>
    </row>
    <row r="184" spans="4:15" x14ac:dyDescent="0.2">
      <c r="D184" s="2"/>
      <c r="E184" s="105"/>
      <c r="F184" s="105"/>
      <c r="G184" s="105"/>
      <c r="H184" s="105"/>
      <c r="I184" s="105"/>
      <c r="J184" s="105"/>
      <c r="K184" s="105"/>
      <c r="L184" s="105"/>
      <c r="M184" s="105"/>
      <c r="N184" s="105"/>
      <c r="O184" s="2"/>
    </row>
    <row r="185" spans="4:15" x14ac:dyDescent="0.2">
      <c r="D185" s="2"/>
      <c r="E185" s="105"/>
      <c r="F185" s="105"/>
      <c r="G185" s="105"/>
      <c r="H185" s="105"/>
      <c r="I185" s="105"/>
      <c r="J185" s="105"/>
      <c r="K185" s="105"/>
      <c r="L185" s="105"/>
      <c r="M185" s="105"/>
      <c r="N185" s="105"/>
      <c r="O185" s="2"/>
    </row>
    <row r="186" spans="4:15" x14ac:dyDescent="0.2">
      <c r="D186" s="2"/>
      <c r="E186" s="105"/>
      <c r="F186" s="105"/>
      <c r="G186" s="105"/>
      <c r="H186" s="105"/>
      <c r="I186" s="105"/>
      <c r="J186" s="105"/>
      <c r="K186" s="105"/>
      <c r="L186" s="105"/>
      <c r="M186" s="105"/>
      <c r="N186" s="105"/>
      <c r="O186" s="2"/>
    </row>
    <row r="187" spans="4:15" x14ac:dyDescent="0.2">
      <c r="D187" s="2"/>
      <c r="E187" s="105"/>
      <c r="F187" s="105"/>
      <c r="G187" s="105"/>
      <c r="H187" s="105"/>
      <c r="I187" s="105"/>
      <c r="J187" s="105"/>
      <c r="K187" s="105"/>
      <c r="L187" s="105"/>
      <c r="M187" s="105"/>
      <c r="N187" s="105"/>
      <c r="O187" s="2"/>
    </row>
    <row r="188" spans="4:15" x14ac:dyDescent="0.2">
      <c r="D188" s="2"/>
      <c r="E188" s="105"/>
      <c r="F188" s="105"/>
      <c r="G188" s="105"/>
      <c r="H188" s="105"/>
      <c r="I188" s="105"/>
      <c r="J188" s="105"/>
      <c r="K188" s="105"/>
      <c r="L188" s="105"/>
      <c r="M188" s="105"/>
      <c r="N188" s="105"/>
      <c r="O188" s="2"/>
    </row>
    <row r="189" spans="4:15" x14ac:dyDescent="0.2">
      <c r="D189" s="2"/>
      <c r="E189" s="105"/>
      <c r="F189" s="105"/>
      <c r="G189" s="105"/>
      <c r="H189" s="105"/>
      <c r="I189" s="105"/>
      <c r="J189" s="105"/>
      <c r="K189" s="105"/>
      <c r="L189" s="105"/>
      <c r="M189" s="105"/>
      <c r="N189" s="105"/>
      <c r="O189" s="2"/>
    </row>
    <row r="190" spans="4:15" x14ac:dyDescent="0.2">
      <c r="D190" s="2"/>
      <c r="E190" s="105"/>
      <c r="F190" s="105"/>
      <c r="G190" s="105"/>
      <c r="H190" s="105"/>
      <c r="I190" s="105"/>
      <c r="J190" s="105"/>
      <c r="K190" s="105"/>
      <c r="L190" s="105"/>
      <c r="M190" s="105"/>
      <c r="N190" s="105"/>
      <c r="O190" s="2"/>
    </row>
    <row r="191" spans="4:15" x14ac:dyDescent="0.2">
      <c r="D191" s="2"/>
      <c r="E191" s="105"/>
      <c r="F191" s="105"/>
      <c r="G191" s="105"/>
      <c r="H191" s="105"/>
      <c r="I191" s="105"/>
      <c r="J191" s="105"/>
      <c r="K191" s="105"/>
      <c r="L191" s="105"/>
      <c r="M191" s="105"/>
      <c r="N191" s="105"/>
      <c r="O191" s="2"/>
    </row>
    <row r="192" spans="4:15" x14ac:dyDescent="0.2">
      <c r="D192" s="2"/>
      <c r="E192" s="105"/>
      <c r="F192" s="105"/>
      <c r="G192" s="105"/>
      <c r="H192" s="105"/>
      <c r="I192" s="105"/>
      <c r="J192" s="105"/>
      <c r="K192" s="105"/>
      <c r="L192" s="105"/>
      <c r="M192" s="105"/>
      <c r="N192" s="105"/>
      <c r="O192" s="2"/>
    </row>
    <row r="193" spans="4:15" x14ac:dyDescent="0.2">
      <c r="D193" s="2"/>
      <c r="E193" s="105"/>
      <c r="F193" s="105"/>
      <c r="G193" s="105"/>
      <c r="H193" s="105"/>
      <c r="I193" s="105"/>
      <c r="J193" s="105"/>
      <c r="K193" s="105"/>
      <c r="L193" s="105"/>
      <c r="M193" s="105"/>
      <c r="N193" s="105"/>
      <c r="O193" s="2"/>
    </row>
    <row r="194" spans="4:15" x14ac:dyDescent="0.2">
      <c r="D194" s="2"/>
      <c r="E194" s="105"/>
      <c r="F194" s="105"/>
      <c r="G194" s="105"/>
      <c r="H194" s="105"/>
      <c r="I194" s="105"/>
      <c r="J194" s="105"/>
      <c r="K194" s="105"/>
      <c r="L194" s="105"/>
      <c r="M194" s="105"/>
      <c r="N194" s="105"/>
      <c r="O194" s="2"/>
    </row>
    <row r="195" spans="4:15" x14ac:dyDescent="0.2">
      <c r="D195" s="2"/>
      <c r="E195" s="105"/>
      <c r="F195" s="105"/>
      <c r="G195" s="105"/>
      <c r="H195" s="105"/>
      <c r="I195" s="105"/>
      <c r="J195" s="105"/>
      <c r="K195" s="105"/>
      <c r="L195" s="105"/>
      <c r="M195" s="105"/>
      <c r="N195" s="105"/>
      <c r="O195" s="2"/>
    </row>
    <row r="196" spans="4:15" x14ac:dyDescent="0.2">
      <c r="D196" s="2"/>
      <c r="E196" s="105"/>
      <c r="F196" s="105"/>
      <c r="G196" s="105"/>
      <c r="H196" s="105"/>
      <c r="I196" s="105"/>
      <c r="J196" s="105"/>
      <c r="K196" s="105"/>
      <c r="L196" s="105"/>
      <c r="M196" s="105"/>
      <c r="N196" s="105"/>
      <c r="O196" s="2"/>
    </row>
    <row r="197" spans="4:15" x14ac:dyDescent="0.2">
      <c r="D197" s="2"/>
      <c r="E197" s="105"/>
      <c r="F197" s="105"/>
      <c r="G197" s="105"/>
      <c r="H197" s="105"/>
      <c r="I197" s="105"/>
      <c r="J197" s="105"/>
      <c r="K197" s="105"/>
      <c r="L197" s="105"/>
      <c r="M197" s="105"/>
      <c r="N197" s="105"/>
      <c r="O197" s="2"/>
    </row>
    <row r="198" spans="4:15" x14ac:dyDescent="0.2">
      <c r="D198" s="2"/>
      <c r="E198" s="105"/>
      <c r="F198" s="105"/>
      <c r="G198" s="105"/>
      <c r="H198" s="105"/>
      <c r="I198" s="105"/>
      <c r="J198" s="105"/>
      <c r="K198" s="105"/>
      <c r="L198" s="105"/>
      <c r="M198" s="105"/>
      <c r="N198" s="105"/>
      <c r="O198" s="2"/>
    </row>
    <row r="199" spans="4:15" x14ac:dyDescent="0.2">
      <c r="D199" s="2"/>
      <c r="E199" s="105"/>
      <c r="F199" s="105"/>
      <c r="G199" s="105"/>
      <c r="H199" s="105"/>
      <c r="I199" s="105"/>
      <c r="J199" s="105"/>
      <c r="K199" s="105"/>
      <c r="L199" s="105"/>
      <c r="M199" s="105"/>
      <c r="N199" s="105"/>
      <c r="O199" s="2"/>
    </row>
    <row r="200" spans="4:15" x14ac:dyDescent="0.2">
      <c r="D200" s="2"/>
      <c r="E200" s="105"/>
      <c r="F200" s="105"/>
      <c r="G200" s="105"/>
      <c r="H200" s="105"/>
      <c r="I200" s="105"/>
      <c r="J200" s="105"/>
      <c r="K200" s="105"/>
      <c r="L200" s="105"/>
      <c r="M200" s="105"/>
      <c r="N200" s="105"/>
      <c r="O200" s="2"/>
    </row>
    <row r="201" spans="4:15" x14ac:dyDescent="0.2">
      <c r="D201" s="2"/>
      <c r="E201" s="105"/>
      <c r="F201" s="105"/>
      <c r="G201" s="105"/>
      <c r="H201" s="105"/>
      <c r="I201" s="105"/>
      <c r="J201" s="105"/>
      <c r="K201" s="105"/>
      <c r="L201" s="105"/>
      <c r="M201" s="105"/>
      <c r="N201" s="105"/>
      <c r="O201" s="2"/>
    </row>
    <row r="202" spans="4:15" x14ac:dyDescent="0.2">
      <c r="D202" s="2"/>
      <c r="E202" s="105"/>
      <c r="F202" s="105"/>
      <c r="G202" s="105"/>
      <c r="H202" s="105"/>
      <c r="I202" s="105"/>
      <c r="J202" s="105"/>
      <c r="K202" s="105"/>
      <c r="L202" s="105"/>
      <c r="M202" s="105"/>
      <c r="N202" s="105"/>
      <c r="O202" s="2"/>
    </row>
    <row r="203" spans="4:15" x14ac:dyDescent="0.2">
      <c r="D203" s="2"/>
      <c r="E203" s="105"/>
      <c r="F203" s="105"/>
      <c r="G203" s="105"/>
      <c r="H203" s="105"/>
      <c r="I203" s="105"/>
      <c r="J203" s="105"/>
      <c r="K203" s="105"/>
      <c r="L203" s="105"/>
      <c r="M203" s="105"/>
      <c r="N203" s="105"/>
      <c r="O203" s="2"/>
    </row>
    <row r="204" spans="4:15" x14ac:dyDescent="0.2">
      <c r="D204" s="2"/>
      <c r="E204" s="105"/>
      <c r="F204" s="105"/>
      <c r="G204" s="105"/>
      <c r="H204" s="105"/>
      <c r="I204" s="105"/>
      <c r="J204" s="105"/>
      <c r="K204" s="105"/>
      <c r="L204" s="105"/>
      <c r="M204" s="105"/>
      <c r="N204" s="105"/>
      <c r="O204" s="2"/>
    </row>
    <row r="205" spans="4:15" x14ac:dyDescent="0.2">
      <c r="D205" s="2"/>
      <c r="E205" s="105"/>
      <c r="F205" s="105"/>
      <c r="G205" s="105"/>
      <c r="H205" s="105"/>
      <c r="I205" s="105"/>
      <c r="J205" s="105"/>
      <c r="K205" s="105"/>
      <c r="L205" s="105"/>
      <c r="M205" s="105"/>
      <c r="N205" s="105"/>
      <c r="O205" s="2"/>
    </row>
    <row r="206" spans="4:15" x14ac:dyDescent="0.2">
      <c r="D206" s="2"/>
      <c r="E206" s="105"/>
      <c r="F206" s="105"/>
      <c r="G206" s="105"/>
      <c r="H206" s="105"/>
      <c r="I206" s="105"/>
      <c r="J206" s="105"/>
      <c r="K206" s="105"/>
      <c r="L206" s="105"/>
      <c r="M206" s="105"/>
      <c r="N206" s="105"/>
      <c r="O206" s="2"/>
    </row>
    <row r="207" spans="4:15" x14ac:dyDescent="0.2">
      <c r="D207" s="2"/>
      <c r="E207" s="105"/>
      <c r="F207" s="105"/>
      <c r="G207" s="105"/>
      <c r="H207" s="105"/>
      <c r="I207" s="105"/>
      <c r="J207" s="105"/>
      <c r="K207" s="105"/>
      <c r="L207" s="105"/>
      <c r="M207" s="105"/>
      <c r="N207" s="105"/>
      <c r="O207" s="2"/>
    </row>
    <row r="208" spans="4:15" x14ac:dyDescent="0.2">
      <c r="D208" s="2"/>
      <c r="E208" s="105"/>
      <c r="F208" s="105"/>
      <c r="G208" s="105"/>
      <c r="H208" s="105"/>
      <c r="I208" s="105"/>
      <c r="J208" s="105"/>
      <c r="K208" s="105"/>
      <c r="L208" s="105"/>
      <c r="M208" s="105"/>
      <c r="N208" s="105"/>
      <c r="O208" s="2"/>
    </row>
    <row r="209" spans="4:15" x14ac:dyDescent="0.2">
      <c r="D209" s="2"/>
      <c r="E209" s="105"/>
      <c r="F209" s="105"/>
      <c r="G209" s="105"/>
      <c r="H209" s="105"/>
      <c r="I209" s="105"/>
      <c r="J209" s="105"/>
      <c r="K209" s="105"/>
      <c r="L209" s="105"/>
      <c r="M209" s="105"/>
      <c r="N209" s="105"/>
      <c r="O209" s="2"/>
    </row>
    <row r="210" spans="4:15" x14ac:dyDescent="0.2">
      <c r="D210" s="2"/>
      <c r="E210" s="105"/>
      <c r="F210" s="105"/>
      <c r="G210" s="105"/>
      <c r="H210" s="105"/>
      <c r="I210" s="105"/>
      <c r="J210" s="105"/>
      <c r="K210" s="105"/>
      <c r="L210" s="105"/>
      <c r="M210" s="105"/>
      <c r="N210" s="105"/>
      <c r="O210" s="2"/>
    </row>
    <row r="211" spans="4:15" x14ac:dyDescent="0.2">
      <c r="D211" s="2"/>
      <c r="E211" s="105"/>
      <c r="F211" s="105"/>
      <c r="G211" s="105"/>
      <c r="H211" s="105"/>
      <c r="I211" s="105"/>
      <c r="J211" s="105"/>
      <c r="K211" s="105"/>
      <c r="L211" s="105"/>
      <c r="M211" s="105"/>
      <c r="N211" s="105"/>
      <c r="O211" s="2"/>
    </row>
    <row r="212" spans="4:15" x14ac:dyDescent="0.2">
      <c r="D212" s="2"/>
      <c r="E212" s="105"/>
      <c r="F212" s="105"/>
      <c r="G212" s="105"/>
      <c r="H212" s="105"/>
      <c r="I212" s="105"/>
      <c r="J212" s="105"/>
      <c r="K212" s="105"/>
      <c r="L212" s="105"/>
      <c r="M212" s="105"/>
      <c r="N212" s="105"/>
      <c r="O212" s="2"/>
    </row>
    <row r="213" spans="4:15" x14ac:dyDescent="0.2">
      <c r="D213" s="2"/>
      <c r="E213" s="105"/>
      <c r="F213" s="105"/>
      <c r="G213" s="105"/>
      <c r="H213" s="105"/>
      <c r="I213" s="105"/>
      <c r="J213" s="105"/>
      <c r="K213" s="105"/>
      <c r="L213" s="105"/>
      <c r="M213" s="105"/>
      <c r="N213" s="105"/>
      <c r="O213" s="2"/>
    </row>
    <row r="214" spans="4:15" x14ac:dyDescent="0.2">
      <c r="D214" s="2"/>
      <c r="E214" s="105"/>
      <c r="F214" s="105"/>
      <c r="G214" s="105"/>
      <c r="H214" s="105"/>
      <c r="I214" s="105"/>
      <c r="J214" s="105"/>
      <c r="K214" s="105"/>
      <c r="L214" s="105"/>
      <c r="M214" s="105"/>
      <c r="N214" s="105"/>
      <c r="O214" s="2"/>
    </row>
    <row r="215" spans="4:15" x14ac:dyDescent="0.2">
      <c r="D215" s="2"/>
      <c r="E215" s="105"/>
      <c r="F215" s="105"/>
      <c r="G215" s="105"/>
      <c r="H215" s="105"/>
      <c r="I215" s="105"/>
      <c r="J215" s="105"/>
      <c r="K215" s="105"/>
      <c r="L215" s="105"/>
      <c r="M215" s="105"/>
      <c r="N215" s="105"/>
      <c r="O215" s="2"/>
    </row>
    <row r="216" spans="4:15" x14ac:dyDescent="0.2">
      <c r="D216" s="2"/>
      <c r="E216" s="105"/>
      <c r="F216" s="105"/>
      <c r="G216" s="105"/>
      <c r="H216" s="105"/>
      <c r="I216" s="105"/>
      <c r="J216" s="105"/>
      <c r="K216" s="105"/>
      <c r="L216" s="105"/>
      <c r="M216" s="105"/>
      <c r="N216" s="105"/>
      <c r="O216" s="2"/>
    </row>
    <row r="217" spans="4:15" x14ac:dyDescent="0.2">
      <c r="D217" s="2"/>
      <c r="E217" s="105"/>
      <c r="F217" s="105"/>
      <c r="G217" s="105"/>
      <c r="H217" s="105"/>
      <c r="I217" s="105"/>
      <c r="J217" s="105"/>
      <c r="K217" s="105"/>
      <c r="L217" s="105"/>
      <c r="M217" s="105"/>
      <c r="N217" s="105"/>
      <c r="O217" s="2"/>
    </row>
    <row r="218" spans="4:15" x14ac:dyDescent="0.2">
      <c r="D218" s="2"/>
      <c r="E218" s="105"/>
      <c r="F218" s="105"/>
      <c r="G218" s="105"/>
      <c r="H218" s="105"/>
      <c r="I218" s="105"/>
      <c r="J218" s="105"/>
      <c r="K218" s="105"/>
      <c r="L218" s="105"/>
      <c r="M218" s="105"/>
      <c r="N218" s="105"/>
      <c r="O218" s="2"/>
    </row>
    <row r="219" spans="4:15" x14ac:dyDescent="0.2">
      <c r="D219" s="2"/>
      <c r="E219" s="105"/>
      <c r="F219" s="105"/>
      <c r="G219" s="105"/>
      <c r="H219" s="105"/>
      <c r="I219" s="105"/>
      <c r="J219" s="105"/>
      <c r="K219" s="105"/>
      <c r="L219" s="105"/>
      <c r="M219" s="105"/>
      <c r="N219" s="105"/>
      <c r="O219" s="2"/>
    </row>
    <row r="220" spans="4:15" x14ac:dyDescent="0.2">
      <c r="D220" s="2"/>
      <c r="E220" s="105"/>
      <c r="F220" s="105"/>
      <c r="G220" s="105"/>
      <c r="H220" s="105"/>
      <c r="I220" s="105"/>
      <c r="J220" s="105"/>
      <c r="K220" s="105"/>
      <c r="L220" s="105"/>
      <c r="M220" s="105"/>
      <c r="N220" s="105"/>
      <c r="O220" s="2"/>
    </row>
    <row r="221" spans="4:15" x14ac:dyDescent="0.2">
      <c r="D221" s="2"/>
      <c r="E221" s="105"/>
      <c r="F221" s="105"/>
      <c r="G221" s="105"/>
      <c r="H221" s="105"/>
      <c r="I221" s="105"/>
      <c r="J221" s="105"/>
      <c r="K221" s="105"/>
      <c r="L221" s="105"/>
      <c r="M221" s="105"/>
      <c r="N221" s="105"/>
      <c r="O221" s="2"/>
    </row>
    <row r="222" spans="4:15" x14ac:dyDescent="0.2">
      <c r="D222" s="2"/>
      <c r="E222" s="105"/>
      <c r="F222" s="105"/>
      <c r="G222" s="105"/>
      <c r="H222" s="105"/>
      <c r="I222" s="105"/>
      <c r="J222" s="105"/>
      <c r="K222" s="105"/>
      <c r="L222" s="105"/>
      <c r="M222" s="105"/>
      <c r="N222" s="105"/>
      <c r="O222" s="2"/>
    </row>
    <row r="223" spans="4:15" x14ac:dyDescent="0.2">
      <c r="D223" s="2"/>
      <c r="E223" s="105"/>
      <c r="F223" s="105"/>
      <c r="G223" s="105"/>
      <c r="H223" s="105"/>
      <c r="I223" s="105"/>
      <c r="J223" s="105"/>
      <c r="K223" s="105"/>
      <c r="L223" s="105"/>
      <c r="M223" s="105"/>
      <c r="N223" s="105"/>
      <c r="O223" s="2"/>
    </row>
    <row r="224" spans="4:15" x14ac:dyDescent="0.2">
      <c r="D224" s="2"/>
      <c r="E224" s="105"/>
      <c r="F224" s="105"/>
      <c r="G224" s="105"/>
      <c r="H224" s="105"/>
      <c r="I224" s="105"/>
      <c r="J224" s="105"/>
      <c r="K224" s="105"/>
      <c r="L224" s="105"/>
      <c r="M224" s="105"/>
      <c r="N224" s="105"/>
      <c r="O224" s="2"/>
    </row>
    <row r="225" spans="4:15" x14ac:dyDescent="0.2">
      <c r="D225" s="2"/>
      <c r="E225" s="105"/>
      <c r="F225" s="105"/>
      <c r="G225" s="105"/>
      <c r="H225" s="105"/>
      <c r="I225" s="105"/>
      <c r="J225" s="105"/>
      <c r="K225" s="105"/>
      <c r="L225" s="105"/>
      <c r="M225" s="105"/>
      <c r="N225" s="105"/>
      <c r="O225" s="2"/>
    </row>
    <row r="226" spans="4:15" x14ac:dyDescent="0.2">
      <c r="D226" s="2"/>
      <c r="E226" s="105"/>
      <c r="F226" s="105"/>
      <c r="G226" s="105"/>
      <c r="H226" s="105"/>
      <c r="I226" s="105"/>
      <c r="J226" s="105"/>
      <c r="K226" s="105"/>
      <c r="L226" s="105"/>
      <c r="M226" s="105"/>
      <c r="N226" s="105"/>
      <c r="O226" s="2"/>
    </row>
    <row r="227" spans="4:15" x14ac:dyDescent="0.2">
      <c r="D227" s="2"/>
      <c r="E227" s="105"/>
      <c r="F227" s="105"/>
      <c r="G227" s="105"/>
      <c r="H227" s="105"/>
      <c r="I227" s="105"/>
      <c r="J227" s="105"/>
      <c r="K227" s="105"/>
      <c r="L227" s="105"/>
      <c r="M227" s="105"/>
      <c r="N227" s="105"/>
      <c r="O227" s="2"/>
    </row>
    <row r="228" spans="4:15" x14ac:dyDescent="0.2">
      <c r="D228" s="2"/>
      <c r="E228" s="105"/>
      <c r="F228" s="105"/>
      <c r="G228" s="105"/>
      <c r="H228" s="105"/>
      <c r="I228" s="105"/>
      <c r="J228" s="105"/>
      <c r="K228" s="105"/>
      <c r="L228" s="105"/>
      <c r="M228" s="105"/>
      <c r="N228" s="105"/>
      <c r="O228" s="2"/>
    </row>
    <row r="229" spans="4:15" x14ac:dyDescent="0.2">
      <c r="D229" s="2"/>
      <c r="E229" s="105"/>
      <c r="F229" s="105"/>
      <c r="G229" s="105"/>
      <c r="H229" s="105"/>
      <c r="I229" s="105"/>
      <c r="J229" s="105"/>
      <c r="K229" s="105"/>
      <c r="L229" s="105"/>
      <c r="M229" s="105"/>
      <c r="N229" s="105"/>
      <c r="O229" s="2"/>
    </row>
    <row r="230" spans="4:15" x14ac:dyDescent="0.2">
      <c r="D230" s="2"/>
      <c r="E230" s="105"/>
      <c r="F230" s="105"/>
      <c r="G230" s="105"/>
      <c r="H230" s="105"/>
      <c r="I230" s="105"/>
      <c r="J230" s="105"/>
      <c r="K230" s="105"/>
      <c r="L230" s="105"/>
      <c r="M230" s="105"/>
      <c r="N230" s="105"/>
      <c r="O230" s="2"/>
    </row>
    <row r="231" spans="4:15" x14ac:dyDescent="0.2">
      <c r="D231" s="2"/>
      <c r="E231" s="105"/>
      <c r="F231" s="105"/>
      <c r="G231" s="105"/>
      <c r="H231" s="105"/>
      <c r="I231" s="105"/>
      <c r="J231" s="105"/>
      <c r="K231" s="105"/>
      <c r="L231" s="105"/>
      <c r="M231" s="105"/>
      <c r="N231" s="105"/>
      <c r="O231" s="2"/>
    </row>
    <row r="232" spans="4:15" x14ac:dyDescent="0.2">
      <c r="D232" s="2"/>
      <c r="E232" s="105"/>
      <c r="F232" s="105"/>
      <c r="G232" s="105"/>
      <c r="H232" s="105"/>
      <c r="I232" s="105"/>
      <c r="J232" s="105"/>
      <c r="K232" s="105"/>
      <c r="L232" s="105"/>
      <c r="M232" s="105"/>
      <c r="N232" s="105"/>
      <c r="O232" s="2"/>
    </row>
    <row r="233" spans="4:15" x14ac:dyDescent="0.2">
      <c r="D233" s="2"/>
      <c r="E233" s="105"/>
      <c r="F233" s="105"/>
      <c r="G233" s="105"/>
      <c r="H233" s="105"/>
      <c r="I233" s="105"/>
      <c r="J233" s="105"/>
      <c r="K233" s="105"/>
      <c r="L233" s="105"/>
      <c r="M233" s="105"/>
      <c r="N233" s="105"/>
      <c r="O233" s="2"/>
    </row>
    <row r="234" spans="4:15" x14ac:dyDescent="0.2">
      <c r="D234" s="2"/>
      <c r="E234" s="105"/>
      <c r="F234" s="105"/>
      <c r="G234" s="105"/>
      <c r="H234" s="105"/>
      <c r="I234" s="105"/>
      <c r="J234" s="105"/>
      <c r="K234" s="105"/>
      <c r="L234" s="105"/>
      <c r="M234" s="105"/>
      <c r="N234" s="105"/>
      <c r="O234" s="2"/>
    </row>
    <row r="235" spans="4:15" x14ac:dyDescent="0.2">
      <c r="D235" s="2"/>
      <c r="E235" s="105"/>
      <c r="F235" s="105"/>
      <c r="G235" s="105"/>
      <c r="H235" s="105"/>
      <c r="I235" s="105"/>
      <c r="J235" s="105"/>
      <c r="K235" s="105"/>
      <c r="L235" s="105"/>
      <c r="M235" s="105"/>
      <c r="N235" s="105"/>
      <c r="O235" s="2"/>
    </row>
    <row r="236" spans="4:15" x14ac:dyDescent="0.2">
      <c r="D236" s="2"/>
      <c r="E236" s="105"/>
      <c r="F236" s="105"/>
      <c r="G236" s="105"/>
      <c r="H236" s="105"/>
      <c r="I236" s="105"/>
      <c r="J236" s="105"/>
      <c r="K236" s="105"/>
      <c r="L236" s="105"/>
      <c r="M236" s="105"/>
      <c r="N236" s="105"/>
      <c r="O236" s="2"/>
    </row>
    <row r="237" spans="4:15" x14ac:dyDescent="0.2">
      <c r="D237" s="2"/>
      <c r="E237" s="105"/>
      <c r="F237" s="105"/>
      <c r="G237" s="105"/>
      <c r="H237" s="105"/>
      <c r="I237" s="105"/>
      <c r="J237" s="105"/>
      <c r="K237" s="105"/>
      <c r="L237" s="105"/>
      <c r="M237" s="105"/>
      <c r="N237" s="105"/>
      <c r="O237" s="2"/>
    </row>
    <row r="238" spans="4:15" x14ac:dyDescent="0.2">
      <c r="D238" s="2"/>
      <c r="E238" s="105"/>
      <c r="F238" s="105"/>
      <c r="G238" s="105"/>
      <c r="H238" s="105"/>
      <c r="I238" s="105"/>
      <c r="J238" s="105"/>
      <c r="K238" s="105"/>
      <c r="L238" s="105"/>
      <c r="M238" s="105"/>
      <c r="N238" s="105"/>
      <c r="O238" s="2"/>
    </row>
    <row r="239" spans="4:15" x14ac:dyDescent="0.2">
      <c r="D239" s="2"/>
      <c r="E239" s="105"/>
      <c r="F239" s="105"/>
      <c r="G239" s="105"/>
      <c r="H239" s="105"/>
      <c r="I239" s="105"/>
      <c r="J239" s="105"/>
      <c r="K239" s="105"/>
      <c r="L239" s="105"/>
      <c r="M239" s="105"/>
      <c r="N239" s="105"/>
      <c r="O239" s="2"/>
    </row>
    <row r="240" spans="4:15" x14ac:dyDescent="0.2">
      <c r="D240" s="2"/>
      <c r="E240" s="105"/>
      <c r="F240" s="105"/>
      <c r="G240" s="105"/>
      <c r="H240" s="105"/>
      <c r="I240" s="105"/>
      <c r="J240" s="105"/>
      <c r="K240" s="105"/>
      <c r="L240" s="105"/>
      <c r="M240" s="105"/>
      <c r="N240" s="105"/>
      <c r="O240" s="2"/>
    </row>
    <row r="241" spans="4:15" x14ac:dyDescent="0.2">
      <c r="D241" s="2"/>
      <c r="E241" s="105"/>
      <c r="F241" s="105"/>
      <c r="G241" s="105"/>
      <c r="H241" s="105"/>
      <c r="I241" s="105"/>
      <c r="J241" s="105"/>
      <c r="K241" s="105"/>
      <c r="L241" s="105"/>
      <c r="M241" s="105"/>
      <c r="N241" s="105"/>
      <c r="O241" s="2"/>
    </row>
    <row r="242" spans="4:15" x14ac:dyDescent="0.2">
      <c r="D242" s="2"/>
      <c r="E242" s="105"/>
      <c r="F242" s="105"/>
      <c r="G242" s="105"/>
      <c r="H242" s="105"/>
      <c r="I242" s="105"/>
      <c r="J242" s="105"/>
      <c r="K242" s="105"/>
      <c r="L242" s="105"/>
      <c r="M242" s="105"/>
      <c r="N242" s="105"/>
      <c r="O242" s="2"/>
    </row>
    <row r="243" spans="4:15" x14ac:dyDescent="0.2">
      <c r="D243" s="2"/>
      <c r="E243" s="105"/>
      <c r="F243" s="105"/>
      <c r="G243" s="105"/>
      <c r="H243" s="105"/>
      <c r="I243" s="105"/>
      <c r="J243" s="105"/>
      <c r="K243" s="105"/>
      <c r="L243" s="105"/>
      <c r="M243" s="105"/>
      <c r="N243" s="105"/>
      <c r="O243" s="2"/>
    </row>
    <row r="244" spans="4:15" x14ac:dyDescent="0.2">
      <c r="D244" s="2"/>
      <c r="E244" s="105"/>
      <c r="F244" s="105"/>
      <c r="G244" s="105"/>
      <c r="H244" s="105"/>
      <c r="I244" s="105"/>
      <c r="J244" s="105"/>
      <c r="K244" s="105"/>
      <c r="L244" s="105"/>
      <c r="M244" s="105"/>
      <c r="N244" s="105"/>
      <c r="O244" s="2"/>
    </row>
    <row r="245" spans="4:15" x14ac:dyDescent="0.2">
      <c r="D245" s="2"/>
      <c r="E245" s="105"/>
      <c r="F245" s="105"/>
      <c r="G245" s="105"/>
      <c r="H245" s="105"/>
      <c r="I245" s="105"/>
      <c r="J245" s="105"/>
      <c r="K245" s="105"/>
      <c r="L245" s="105"/>
      <c r="M245" s="105"/>
      <c r="N245" s="105"/>
      <c r="O245" s="2"/>
    </row>
    <row r="246" spans="4:15" x14ac:dyDescent="0.2">
      <c r="D246" s="2"/>
      <c r="E246" s="105"/>
      <c r="F246" s="105"/>
      <c r="G246" s="105"/>
      <c r="H246" s="105"/>
      <c r="I246" s="105"/>
      <c r="J246" s="105"/>
      <c r="K246" s="105"/>
      <c r="L246" s="105"/>
      <c r="M246" s="105"/>
      <c r="N246" s="105"/>
      <c r="O246" s="2"/>
    </row>
    <row r="247" spans="4:15" x14ac:dyDescent="0.2">
      <c r="D247" s="2"/>
      <c r="E247" s="105"/>
      <c r="F247" s="105"/>
      <c r="G247" s="105"/>
      <c r="H247" s="105"/>
      <c r="I247" s="105"/>
      <c r="J247" s="105"/>
      <c r="K247" s="105"/>
      <c r="L247" s="105"/>
      <c r="M247" s="105"/>
      <c r="N247" s="105"/>
      <c r="O247" s="2"/>
    </row>
    <row r="248" spans="4:15" x14ac:dyDescent="0.2">
      <c r="D248" s="2"/>
      <c r="E248" s="105"/>
      <c r="F248" s="105"/>
      <c r="G248" s="105"/>
      <c r="H248" s="105"/>
      <c r="I248" s="105"/>
      <c r="J248" s="105"/>
      <c r="K248" s="105"/>
      <c r="L248" s="105"/>
      <c r="M248" s="105"/>
      <c r="N248" s="105"/>
      <c r="O248" s="2"/>
    </row>
    <row r="249" spans="4:15" x14ac:dyDescent="0.2">
      <c r="D249" s="2"/>
      <c r="E249" s="105"/>
      <c r="F249" s="105"/>
      <c r="G249" s="105"/>
      <c r="H249" s="105"/>
      <c r="I249" s="105"/>
      <c r="J249" s="105"/>
      <c r="K249" s="105"/>
      <c r="L249" s="105"/>
      <c r="M249" s="105"/>
      <c r="N249" s="105"/>
      <c r="O249" s="2"/>
    </row>
    <row r="250" spans="4:15" x14ac:dyDescent="0.2">
      <c r="D250" s="2"/>
      <c r="E250" s="105"/>
      <c r="F250" s="105"/>
      <c r="G250" s="105"/>
      <c r="H250" s="105"/>
      <c r="I250" s="105"/>
      <c r="J250" s="105"/>
      <c r="K250" s="105"/>
      <c r="L250" s="105"/>
      <c r="M250" s="105"/>
      <c r="N250" s="105"/>
      <c r="O250" s="2"/>
    </row>
    <row r="251" spans="4:15" x14ac:dyDescent="0.2">
      <c r="D251" s="2"/>
      <c r="E251" s="105"/>
      <c r="F251" s="105"/>
      <c r="G251" s="105"/>
      <c r="H251" s="105"/>
      <c r="I251" s="105"/>
      <c r="J251" s="105"/>
      <c r="K251" s="105"/>
      <c r="L251" s="105"/>
      <c r="M251" s="105"/>
      <c r="N251" s="105"/>
      <c r="O251" s="2"/>
    </row>
    <row r="252" spans="4:15" x14ac:dyDescent="0.2">
      <c r="D252" s="2"/>
      <c r="E252" s="105"/>
      <c r="F252" s="105"/>
      <c r="G252" s="105"/>
      <c r="H252" s="105"/>
      <c r="I252" s="105"/>
      <c r="J252" s="105"/>
      <c r="K252" s="105"/>
      <c r="L252" s="105"/>
      <c r="M252" s="105"/>
      <c r="N252" s="105"/>
      <c r="O252" s="2"/>
    </row>
    <row r="253" spans="4:15" x14ac:dyDescent="0.2">
      <c r="D253" s="2"/>
      <c r="E253" s="105"/>
      <c r="F253" s="105"/>
      <c r="G253" s="105"/>
      <c r="H253" s="105"/>
      <c r="I253" s="105"/>
      <c r="J253" s="105"/>
      <c r="K253" s="105"/>
      <c r="L253" s="105"/>
      <c r="M253" s="105"/>
      <c r="N253" s="105"/>
      <c r="O253" s="2"/>
    </row>
    <row r="254" spans="4:15" x14ac:dyDescent="0.2">
      <c r="D254" s="2"/>
      <c r="E254" s="105"/>
      <c r="F254" s="105"/>
      <c r="G254" s="105"/>
      <c r="H254" s="105"/>
      <c r="I254" s="105"/>
      <c r="J254" s="105"/>
      <c r="K254" s="105"/>
      <c r="L254" s="105"/>
      <c r="M254" s="105"/>
      <c r="N254" s="105"/>
      <c r="O254" s="2"/>
    </row>
    <row r="255" spans="4:15" x14ac:dyDescent="0.2">
      <c r="D255" s="2"/>
      <c r="E255" s="105"/>
      <c r="F255" s="105"/>
      <c r="G255" s="105"/>
      <c r="H255" s="105"/>
      <c r="I255" s="105"/>
      <c r="J255" s="105"/>
      <c r="K255" s="105"/>
      <c r="L255" s="105"/>
      <c r="M255" s="105"/>
      <c r="N255" s="105"/>
      <c r="O255" s="2"/>
    </row>
    <row r="256" spans="4:15" x14ac:dyDescent="0.2">
      <c r="D256" s="2"/>
      <c r="E256" s="105"/>
      <c r="F256" s="105"/>
      <c r="G256" s="105"/>
      <c r="H256" s="105"/>
      <c r="I256" s="105"/>
      <c r="J256" s="105"/>
      <c r="K256" s="105"/>
      <c r="L256" s="105"/>
      <c r="M256" s="105"/>
      <c r="N256" s="105"/>
      <c r="O256" s="2"/>
    </row>
    <row r="257" spans="4:15" x14ac:dyDescent="0.2">
      <c r="D257" s="2"/>
      <c r="E257" s="105"/>
      <c r="F257" s="105"/>
      <c r="G257" s="105"/>
      <c r="H257" s="105"/>
      <c r="I257" s="105"/>
      <c r="J257" s="105"/>
      <c r="K257" s="105"/>
      <c r="L257" s="105"/>
      <c r="M257" s="105"/>
      <c r="N257" s="105"/>
      <c r="O257" s="2"/>
    </row>
    <row r="258" spans="4:15" x14ac:dyDescent="0.2">
      <c r="D258" s="2"/>
      <c r="E258" s="105"/>
      <c r="F258" s="105"/>
      <c r="G258" s="105"/>
      <c r="H258" s="105"/>
      <c r="I258" s="105"/>
      <c r="J258" s="105"/>
      <c r="K258" s="105"/>
      <c r="L258" s="105"/>
      <c r="M258" s="105"/>
      <c r="N258" s="105"/>
      <c r="O258" s="2"/>
    </row>
    <row r="259" spans="4:15" x14ac:dyDescent="0.2">
      <c r="D259" s="2"/>
      <c r="E259" s="105"/>
      <c r="F259" s="105"/>
      <c r="G259" s="105"/>
      <c r="H259" s="105"/>
      <c r="I259" s="105"/>
      <c r="J259" s="105"/>
      <c r="K259" s="105"/>
      <c r="L259" s="105"/>
      <c r="M259" s="105"/>
      <c r="N259" s="105"/>
      <c r="O259" s="2"/>
    </row>
    <row r="260" spans="4:15" x14ac:dyDescent="0.2">
      <c r="D260" s="2"/>
      <c r="E260" s="105"/>
      <c r="F260" s="105"/>
      <c r="G260" s="105"/>
      <c r="H260" s="105"/>
      <c r="I260" s="105"/>
      <c r="J260" s="105"/>
      <c r="K260" s="105"/>
      <c r="L260" s="105"/>
      <c r="M260" s="105"/>
      <c r="N260" s="105"/>
      <c r="O260" s="2"/>
    </row>
    <row r="261" spans="4:15" x14ac:dyDescent="0.2">
      <c r="D261" s="2"/>
      <c r="E261" s="105"/>
      <c r="F261" s="105"/>
      <c r="G261" s="105"/>
      <c r="H261" s="105"/>
      <c r="I261" s="105"/>
      <c r="J261" s="105"/>
      <c r="K261" s="105"/>
      <c r="L261" s="105"/>
      <c r="M261" s="105"/>
      <c r="N261" s="105"/>
      <c r="O261" s="2"/>
    </row>
    <row r="262" spans="4:15" x14ac:dyDescent="0.2">
      <c r="D262" s="2"/>
      <c r="E262" s="105"/>
      <c r="F262" s="105"/>
      <c r="G262" s="105"/>
      <c r="H262" s="105"/>
      <c r="I262" s="105"/>
      <c r="J262" s="105"/>
      <c r="K262" s="105"/>
      <c r="L262" s="105"/>
      <c r="M262" s="105"/>
      <c r="N262" s="105"/>
      <c r="O262" s="2"/>
    </row>
    <row r="263" spans="4:15" x14ac:dyDescent="0.2">
      <c r="D263" s="2"/>
      <c r="E263" s="105"/>
      <c r="F263" s="105"/>
      <c r="G263" s="105"/>
      <c r="H263" s="105"/>
      <c r="I263" s="105"/>
      <c r="J263" s="105"/>
      <c r="K263" s="105"/>
      <c r="L263" s="105"/>
      <c r="M263" s="105"/>
      <c r="N263" s="105"/>
      <c r="O263" s="2"/>
    </row>
    <row r="264" spans="4:15" x14ac:dyDescent="0.2">
      <c r="D264" s="2"/>
      <c r="E264" s="105"/>
      <c r="F264" s="105"/>
      <c r="G264" s="105"/>
      <c r="H264" s="105"/>
      <c r="I264" s="105"/>
      <c r="J264" s="105"/>
      <c r="K264" s="105"/>
      <c r="L264" s="105"/>
      <c r="M264" s="105"/>
      <c r="N264" s="105"/>
      <c r="O264" s="2"/>
    </row>
    <row r="265" spans="4:15" x14ac:dyDescent="0.2">
      <c r="D265" s="2"/>
      <c r="E265" s="105"/>
      <c r="F265" s="105"/>
      <c r="G265" s="105"/>
      <c r="H265" s="105"/>
      <c r="I265" s="105"/>
      <c r="J265" s="105"/>
      <c r="K265" s="105"/>
      <c r="L265" s="105"/>
      <c r="M265" s="105"/>
      <c r="N265" s="105"/>
      <c r="O265" s="2"/>
    </row>
    <row r="266" spans="4:15" x14ac:dyDescent="0.2">
      <c r="D266" s="2"/>
      <c r="E266" s="105"/>
      <c r="F266" s="105"/>
      <c r="G266" s="105"/>
      <c r="H266" s="105"/>
      <c r="I266" s="105"/>
      <c r="J266" s="105"/>
      <c r="K266" s="105"/>
      <c r="L266" s="105"/>
      <c r="M266" s="105"/>
      <c r="N266" s="105"/>
      <c r="O266" s="2"/>
    </row>
    <row r="267" spans="4:15" x14ac:dyDescent="0.2">
      <c r="D267" s="2"/>
      <c r="E267" s="105"/>
      <c r="F267" s="105"/>
      <c r="G267" s="105"/>
      <c r="H267" s="105"/>
      <c r="I267" s="105"/>
      <c r="J267" s="105"/>
      <c r="K267" s="105"/>
      <c r="L267" s="105"/>
      <c r="M267" s="105"/>
      <c r="N267" s="105"/>
      <c r="O267" s="2"/>
    </row>
    <row r="268" spans="4:15" x14ac:dyDescent="0.2">
      <c r="D268" s="2"/>
      <c r="E268" s="105"/>
      <c r="F268" s="105"/>
      <c r="G268" s="105"/>
      <c r="H268" s="105"/>
      <c r="I268" s="105"/>
      <c r="J268" s="105"/>
      <c r="K268" s="105"/>
      <c r="L268" s="105"/>
      <c r="M268" s="105"/>
      <c r="N268" s="105"/>
      <c r="O268" s="2"/>
    </row>
    <row r="269" spans="4:15" x14ac:dyDescent="0.2">
      <c r="D269" s="2"/>
      <c r="E269" s="105"/>
      <c r="F269" s="105"/>
      <c r="G269" s="105"/>
      <c r="H269" s="105"/>
      <c r="I269" s="105"/>
      <c r="J269" s="105"/>
      <c r="K269" s="105"/>
      <c r="L269" s="105"/>
      <c r="M269" s="105"/>
      <c r="N269" s="105"/>
      <c r="O269" s="2"/>
    </row>
    <row r="270" spans="4:15" x14ac:dyDescent="0.2">
      <c r="D270" s="2"/>
      <c r="E270" s="105"/>
      <c r="F270" s="105"/>
      <c r="G270" s="105"/>
      <c r="H270" s="105"/>
      <c r="I270" s="105"/>
      <c r="J270" s="105"/>
      <c r="K270" s="105"/>
      <c r="L270" s="105"/>
      <c r="M270" s="105"/>
      <c r="N270" s="105"/>
      <c r="O270" s="2"/>
    </row>
    <row r="271" spans="4:15" x14ac:dyDescent="0.2">
      <c r="D271" s="2"/>
      <c r="E271" s="105"/>
      <c r="F271" s="105"/>
      <c r="G271" s="105"/>
      <c r="H271" s="105"/>
      <c r="I271" s="105"/>
      <c r="J271" s="105"/>
      <c r="K271" s="105"/>
      <c r="L271" s="105"/>
      <c r="M271" s="105"/>
      <c r="N271" s="105"/>
      <c r="O271" s="2"/>
    </row>
    <row r="272" spans="4:15" x14ac:dyDescent="0.2">
      <c r="D272" s="2"/>
      <c r="E272" s="105"/>
      <c r="F272" s="105"/>
      <c r="G272" s="105"/>
      <c r="H272" s="105"/>
      <c r="I272" s="105"/>
      <c r="J272" s="105"/>
      <c r="K272" s="105"/>
      <c r="L272" s="105"/>
      <c r="M272" s="105"/>
      <c r="N272" s="105"/>
      <c r="O272" s="2"/>
    </row>
    <row r="273" spans="4:15" x14ac:dyDescent="0.2">
      <c r="D273" s="2"/>
      <c r="E273" s="105"/>
      <c r="F273" s="105"/>
      <c r="G273" s="105"/>
      <c r="H273" s="105"/>
      <c r="I273" s="105"/>
      <c r="J273" s="105"/>
      <c r="K273" s="105"/>
      <c r="L273" s="105"/>
      <c r="M273" s="105"/>
      <c r="N273" s="105"/>
      <c r="O273" s="2"/>
    </row>
    <row r="274" spans="4:15" x14ac:dyDescent="0.2">
      <c r="D274" s="2"/>
      <c r="E274" s="105"/>
      <c r="F274" s="105"/>
      <c r="G274" s="105"/>
      <c r="H274" s="105"/>
      <c r="I274" s="105"/>
      <c r="J274" s="105"/>
      <c r="K274" s="105"/>
      <c r="L274" s="105"/>
      <c r="M274" s="105"/>
      <c r="N274" s="105"/>
      <c r="O274" s="2"/>
    </row>
    <row r="275" spans="4:15" x14ac:dyDescent="0.2">
      <c r="D275" s="2"/>
      <c r="E275" s="105"/>
      <c r="F275" s="105"/>
      <c r="G275" s="105"/>
      <c r="H275" s="105"/>
      <c r="I275" s="105"/>
      <c r="J275" s="105"/>
      <c r="K275" s="105"/>
      <c r="L275" s="105"/>
      <c r="M275" s="105"/>
      <c r="N275" s="105"/>
      <c r="O275" s="2"/>
    </row>
    <row r="276" spans="4:15" x14ac:dyDescent="0.2">
      <c r="D276" s="2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2"/>
    </row>
    <row r="277" spans="4:15" x14ac:dyDescent="0.2">
      <c r="D277" s="2"/>
      <c r="E277" s="105"/>
      <c r="F277" s="105"/>
      <c r="G277" s="105"/>
      <c r="H277" s="105"/>
      <c r="I277" s="105"/>
      <c r="J277" s="105"/>
      <c r="K277" s="105"/>
      <c r="L277" s="105"/>
      <c r="M277" s="105"/>
      <c r="N277" s="105"/>
      <c r="O277" s="2"/>
    </row>
    <row r="278" spans="4:15" x14ac:dyDescent="0.2">
      <c r="D278" s="2"/>
      <c r="E278" s="105"/>
      <c r="F278" s="105"/>
      <c r="G278" s="105"/>
      <c r="H278" s="105"/>
      <c r="I278" s="105"/>
      <c r="J278" s="105"/>
      <c r="K278" s="105"/>
      <c r="L278" s="105"/>
      <c r="M278" s="105"/>
      <c r="N278" s="105"/>
      <c r="O278" s="2"/>
    </row>
    <row r="279" spans="4:15" x14ac:dyDescent="0.2">
      <c r="D279" s="2"/>
      <c r="E279" s="105"/>
      <c r="F279" s="105"/>
      <c r="G279" s="105"/>
      <c r="H279" s="105"/>
      <c r="I279" s="105"/>
      <c r="J279" s="105"/>
      <c r="K279" s="105"/>
      <c r="L279" s="105"/>
      <c r="M279" s="105"/>
      <c r="N279" s="105"/>
      <c r="O279" s="2"/>
    </row>
    <row r="280" spans="4:15" x14ac:dyDescent="0.2">
      <c r="D280" s="2"/>
      <c r="E280" s="105"/>
      <c r="F280" s="105"/>
      <c r="G280" s="105"/>
      <c r="H280" s="105"/>
      <c r="I280" s="105"/>
      <c r="J280" s="105"/>
      <c r="K280" s="105"/>
      <c r="L280" s="105"/>
      <c r="M280" s="105"/>
      <c r="N280" s="105"/>
      <c r="O280" s="2"/>
    </row>
    <row r="281" spans="4:15" x14ac:dyDescent="0.2">
      <c r="D281" s="2"/>
      <c r="E281" s="105"/>
      <c r="F281" s="105"/>
      <c r="G281" s="105"/>
      <c r="H281" s="105"/>
      <c r="I281" s="105"/>
      <c r="J281" s="105"/>
      <c r="K281" s="105"/>
      <c r="L281" s="105"/>
      <c r="M281" s="105"/>
      <c r="N281" s="105"/>
      <c r="O281" s="2"/>
    </row>
    <row r="282" spans="4:15" x14ac:dyDescent="0.2">
      <c r="D282" s="2"/>
      <c r="E282" s="105"/>
      <c r="F282" s="105"/>
      <c r="G282" s="105"/>
      <c r="H282" s="105"/>
      <c r="I282" s="105"/>
      <c r="J282" s="105"/>
      <c r="K282" s="105"/>
      <c r="L282" s="105"/>
      <c r="M282" s="105"/>
      <c r="N282" s="105"/>
      <c r="O282" s="2"/>
    </row>
    <row r="283" spans="4:15" x14ac:dyDescent="0.2">
      <c r="D283" s="2"/>
      <c r="E283" s="105"/>
      <c r="F283" s="105"/>
      <c r="G283" s="105"/>
      <c r="H283" s="105"/>
      <c r="I283" s="105"/>
      <c r="J283" s="105"/>
      <c r="K283" s="105"/>
      <c r="L283" s="105"/>
      <c r="M283" s="105"/>
      <c r="N283" s="105"/>
      <c r="O283" s="2"/>
    </row>
    <row r="284" spans="4:15" x14ac:dyDescent="0.2">
      <c r="D284" s="2"/>
      <c r="E284" s="105"/>
      <c r="F284" s="105"/>
      <c r="G284" s="105"/>
      <c r="H284" s="105"/>
      <c r="I284" s="105"/>
      <c r="J284" s="105"/>
      <c r="K284" s="105"/>
      <c r="L284" s="105"/>
      <c r="M284" s="105"/>
      <c r="N284" s="105"/>
      <c r="O284" s="2"/>
    </row>
    <row r="285" spans="4:15" x14ac:dyDescent="0.2">
      <c r="D285" s="2"/>
      <c r="E285" s="105"/>
      <c r="F285" s="105"/>
      <c r="G285" s="105"/>
      <c r="H285" s="105"/>
      <c r="I285" s="105"/>
      <c r="J285" s="105"/>
      <c r="K285" s="105"/>
      <c r="L285" s="105"/>
      <c r="M285" s="105"/>
      <c r="N285" s="105"/>
      <c r="O285" s="2"/>
    </row>
    <row r="286" spans="4:15" x14ac:dyDescent="0.2">
      <c r="D286" s="2"/>
      <c r="E286" s="105"/>
      <c r="F286" s="105"/>
      <c r="G286" s="105"/>
      <c r="H286" s="105"/>
      <c r="I286" s="105"/>
      <c r="J286" s="105"/>
      <c r="K286" s="105"/>
      <c r="L286" s="105"/>
      <c r="M286" s="105"/>
      <c r="N286" s="105"/>
      <c r="O286" s="2"/>
    </row>
    <row r="287" spans="4:15" x14ac:dyDescent="0.2">
      <c r="D287" s="2"/>
      <c r="E287" s="105"/>
      <c r="F287" s="105"/>
      <c r="G287" s="105"/>
      <c r="H287" s="105"/>
      <c r="I287" s="105"/>
      <c r="J287" s="105"/>
      <c r="K287" s="105"/>
      <c r="L287" s="105"/>
      <c r="M287" s="105"/>
      <c r="N287" s="105"/>
      <c r="O287" s="2"/>
    </row>
    <row r="288" spans="4:15" x14ac:dyDescent="0.2">
      <c r="D288" s="2"/>
      <c r="E288" s="105"/>
      <c r="F288" s="105"/>
      <c r="G288" s="105"/>
      <c r="H288" s="105"/>
      <c r="I288" s="105"/>
      <c r="J288" s="105"/>
      <c r="K288" s="105"/>
      <c r="L288" s="105"/>
      <c r="M288" s="105"/>
      <c r="N288" s="105"/>
      <c r="O288" s="2"/>
    </row>
    <row r="289" spans="4:15" x14ac:dyDescent="0.2">
      <c r="D289" s="2"/>
      <c r="E289" s="105"/>
      <c r="F289" s="105"/>
      <c r="G289" s="105"/>
      <c r="H289" s="105"/>
      <c r="I289" s="105"/>
      <c r="J289" s="105"/>
      <c r="K289" s="105"/>
      <c r="L289" s="105"/>
      <c r="M289" s="105"/>
      <c r="N289" s="105"/>
      <c r="O289" s="2"/>
    </row>
    <row r="290" spans="4:15" x14ac:dyDescent="0.2">
      <c r="D290" s="2"/>
      <c r="E290" s="105"/>
      <c r="F290" s="105"/>
      <c r="G290" s="105"/>
      <c r="H290" s="105"/>
      <c r="I290" s="105"/>
      <c r="J290" s="105"/>
      <c r="K290" s="105"/>
      <c r="L290" s="105"/>
      <c r="M290" s="105"/>
      <c r="N290" s="105"/>
      <c r="O290" s="2"/>
    </row>
    <row r="291" spans="4:15" x14ac:dyDescent="0.2">
      <c r="D291" s="2"/>
      <c r="E291" s="105"/>
      <c r="F291" s="105"/>
      <c r="G291" s="105"/>
      <c r="H291" s="105"/>
      <c r="I291" s="105"/>
      <c r="J291" s="105"/>
      <c r="K291" s="105"/>
      <c r="L291" s="105"/>
      <c r="M291" s="105"/>
      <c r="N291" s="105"/>
      <c r="O291" s="2"/>
    </row>
    <row r="292" spans="4:15" x14ac:dyDescent="0.2">
      <c r="D292" s="2"/>
      <c r="E292" s="105"/>
      <c r="F292" s="105"/>
      <c r="G292" s="105"/>
      <c r="H292" s="105"/>
      <c r="I292" s="105"/>
      <c r="J292" s="105"/>
      <c r="K292" s="105"/>
      <c r="L292" s="105"/>
      <c r="M292" s="105"/>
      <c r="N292" s="105"/>
      <c r="O292" s="2"/>
    </row>
    <row r="293" spans="4:15" x14ac:dyDescent="0.2">
      <c r="D293" s="2"/>
      <c r="E293" s="105"/>
      <c r="F293" s="105"/>
      <c r="G293" s="105"/>
      <c r="H293" s="105"/>
      <c r="I293" s="105"/>
      <c r="J293" s="105"/>
      <c r="K293" s="105"/>
      <c r="L293" s="105"/>
      <c r="M293" s="105"/>
      <c r="N293" s="105"/>
      <c r="O293" s="2"/>
    </row>
    <row r="294" spans="4:15" x14ac:dyDescent="0.2">
      <c r="D294" s="2"/>
      <c r="E294" s="105"/>
      <c r="F294" s="105"/>
      <c r="G294" s="105"/>
      <c r="H294" s="105"/>
      <c r="I294" s="105"/>
      <c r="J294" s="105"/>
      <c r="K294" s="105"/>
      <c r="L294" s="105"/>
      <c r="M294" s="105"/>
      <c r="N294" s="105"/>
      <c r="O294" s="2"/>
    </row>
    <row r="295" spans="4:15" x14ac:dyDescent="0.2">
      <c r="D295" s="2"/>
      <c r="E295" s="105"/>
      <c r="F295" s="105"/>
      <c r="G295" s="105"/>
      <c r="H295" s="105"/>
      <c r="I295" s="105"/>
      <c r="J295" s="105"/>
      <c r="K295" s="105"/>
      <c r="L295" s="105"/>
      <c r="M295" s="105"/>
      <c r="N295" s="105"/>
      <c r="O295" s="2"/>
    </row>
    <row r="296" spans="4:15" x14ac:dyDescent="0.2">
      <c r="D296" s="2"/>
      <c r="E296" s="105"/>
      <c r="F296" s="105"/>
      <c r="G296" s="105"/>
      <c r="H296" s="105"/>
      <c r="I296" s="105"/>
      <c r="J296" s="105"/>
      <c r="K296" s="105"/>
      <c r="L296" s="105"/>
      <c r="M296" s="105"/>
      <c r="N296" s="105"/>
      <c r="O296" s="2"/>
    </row>
    <row r="297" spans="4:15" x14ac:dyDescent="0.2">
      <c r="D297" s="2"/>
      <c r="E297" s="105"/>
      <c r="F297" s="105"/>
      <c r="G297" s="105"/>
      <c r="H297" s="105"/>
      <c r="I297" s="105"/>
      <c r="J297" s="105"/>
      <c r="K297" s="105"/>
      <c r="L297" s="105"/>
      <c r="M297" s="105"/>
      <c r="N297" s="105"/>
      <c r="O297" s="2"/>
    </row>
    <row r="298" spans="4:15" x14ac:dyDescent="0.2">
      <c r="D298" s="2"/>
      <c r="E298" s="105"/>
      <c r="F298" s="105"/>
      <c r="G298" s="105"/>
      <c r="H298" s="105"/>
      <c r="I298" s="105"/>
      <c r="J298" s="105"/>
      <c r="K298" s="105"/>
      <c r="L298" s="105"/>
      <c r="M298" s="105"/>
      <c r="N298" s="105"/>
      <c r="O298" s="2"/>
    </row>
    <row r="299" spans="4:15" x14ac:dyDescent="0.2">
      <c r="D299" s="2"/>
      <c r="E299" s="105"/>
      <c r="F299" s="105"/>
      <c r="G299" s="105"/>
      <c r="H299" s="105"/>
      <c r="I299" s="105"/>
      <c r="J299" s="105"/>
      <c r="K299" s="105"/>
      <c r="L299" s="105"/>
      <c r="M299" s="105"/>
      <c r="N299" s="105"/>
      <c r="O299" s="2"/>
    </row>
    <row r="300" spans="4:15" x14ac:dyDescent="0.2">
      <c r="D300" s="2"/>
      <c r="E300" s="105"/>
      <c r="F300" s="105"/>
      <c r="G300" s="105"/>
      <c r="H300" s="105"/>
      <c r="I300" s="105"/>
      <c r="J300" s="105"/>
      <c r="K300" s="105"/>
      <c r="L300" s="105"/>
      <c r="M300" s="105"/>
      <c r="N300" s="105"/>
      <c r="O300" s="2"/>
    </row>
    <row r="301" spans="4:15" x14ac:dyDescent="0.2">
      <c r="D301" s="2"/>
      <c r="E301" s="105"/>
      <c r="F301" s="105"/>
      <c r="G301" s="105"/>
      <c r="H301" s="105"/>
      <c r="I301" s="105"/>
      <c r="J301" s="105"/>
      <c r="K301" s="105"/>
      <c r="L301" s="105"/>
      <c r="M301" s="105"/>
      <c r="N301" s="105"/>
      <c r="O301" s="2"/>
    </row>
    <row r="302" spans="4:15" x14ac:dyDescent="0.2">
      <c r="D302" s="2"/>
      <c r="E302" s="105"/>
      <c r="F302" s="105"/>
      <c r="G302" s="105"/>
      <c r="H302" s="105"/>
      <c r="I302" s="105"/>
      <c r="J302" s="105"/>
      <c r="K302" s="105"/>
      <c r="L302" s="105"/>
      <c r="M302" s="105"/>
      <c r="N302" s="105"/>
      <c r="O302" s="2"/>
    </row>
    <row r="303" spans="4:15" x14ac:dyDescent="0.2">
      <c r="D303" s="2"/>
      <c r="E303" s="105"/>
      <c r="F303" s="105"/>
      <c r="G303" s="105"/>
      <c r="H303" s="105"/>
      <c r="I303" s="105"/>
      <c r="J303" s="105"/>
      <c r="K303" s="105"/>
      <c r="L303" s="105"/>
      <c r="M303" s="105"/>
      <c r="N303" s="105"/>
      <c r="O303" s="2"/>
    </row>
    <row r="304" spans="4:15" x14ac:dyDescent="0.2">
      <c r="D304" s="2"/>
      <c r="E304" s="105"/>
      <c r="F304" s="105"/>
      <c r="G304" s="105"/>
      <c r="H304" s="105"/>
      <c r="I304" s="105"/>
      <c r="J304" s="105"/>
      <c r="K304" s="105"/>
      <c r="L304" s="105"/>
      <c r="M304" s="105"/>
      <c r="N304" s="105"/>
      <c r="O304" s="2"/>
    </row>
    <row r="305" spans="4:15" x14ac:dyDescent="0.2">
      <c r="D305" s="2"/>
      <c r="E305" s="105"/>
      <c r="F305" s="105"/>
      <c r="G305" s="105"/>
      <c r="H305" s="105"/>
      <c r="I305" s="105"/>
      <c r="J305" s="105"/>
      <c r="K305" s="105"/>
      <c r="L305" s="105"/>
      <c r="M305" s="105"/>
      <c r="N305" s="105"/>
      <c r="O305" s="2"/>
    </row>
    <row r="306" spans="4:15" x14ac:dyDescent="0.2">
      <c r="D306" s="2"/>
      <c r="E306" s="105"/>
      <c r="F306" s="105"/>
      <c r="G306" s="105"/>
      <c r="H306" s="105"/>
      <c r="I306" s="105"/>
      <c r="J306" s="105"/>
      <c r="K306" s="105"/>
      <c r="L306" s="105"/>
      <c r="M306" s="105"/>
      <c r="N306" s="105"/>
      <c r="O306" s="2"/>
    </row>
    <row r="307" spans="4:15" x14ac:dyDescent="0.2">
      <c r="D307" s="2"/>
      <c r="E307" s="105"/>
      <c r="F307" s="105"/>
      <c r="G307" s="105"/>
      <c r="H307" s="105"/>
      <c r="I307" s="105"/>
      <c r="J307" s="105"/>
      <c r="K307" s="105"/>
      <c r="L307" s="105"/>
      <c r="M307" s="105"/>
      <c r="N307" s="105"/>
      <c r="O307" s="2"/>
    </row>
    <row r="308" spans="4:15" x14ac:dyDescent="0.2">
      <c r="D308" s="2"/>
      <c r="E308" s="105"/>
      <c r="F308" s="105"/>
      <c r="G308" s="105"/>
      <c r="H308" s="105"/>
      <c r="I308" s="105"/>
      <c r="J308" s="105"/>
      <c r="K308" s="105"/>
      <c r="L308" s="105"/>
      <c r="M308" s="105"/>
      <c r="N308" s="105"/>
      <c r="O308" s="2"/>
    </row>
    <row r="309" spans="4:15" x14ac:dyDescent="0.2">
      <c r="D309" s="2"/>
      <c r="E309" s="105"/>
      <c r="F309" s="105"/>
      <c r="G309" s="105"/>
      <c r="H309" s="105"/>
      <c r="I309" s="105"/>
      <c r="J309" s="105"/>
      <c r="K309" s="105"/>
      <c r="L309" s="105"/>
      <c r="M309" s="105"/>
      <c r="N309" s="105"/>
      <c r="O309" s="2"/>
    </row>
    <row r="310" spans="4:15" x14ac:dyDescent="0.2">
      <c r="D310" s="2"/>
      <c r="E310" s="105"/>
      <c r="F310" s="105"/>
      <c r="G310" s="105"/>
      <c r="H310" s="105"/>
      <c r="I310" s="105"/>
      <c r="J310" s="105"/>
      <c r="K310" s="105"/>
      <c r="L310" s="105"/>
      <c r="M310" s="105"/>
      <c r="N310" s="105"/>
      <c r="O310" s="2"/>
    </row>
    <row r="311" spans="4:15" x14ac:dyDescent="0.2">
      <c r="D311" s="2"/>
      <c r="E311" s="105"/>
      <c r="F311" s="105"/>
      <c r="G311" s="105"/>
      <c r="H311" s="105"/>
      <c r="I311" s="105"/>
      <c r="J311" s="105"/>
      <c r="K311" s="105"/>
      <c r="L311" s="105"/>
      <c r="M311" s="105"/>
      <c r="N311" s="105"/>
      <c r="O311" s="2"/>
    </row>
    <row r="312" spans="4:15" x14ac:dyDescent="0.2">
      <c r="D312" s="105"/>
      <c r="E312" s="105"/>
      <c r="F312" s="105"/>
      <c r="G312" s="105"/>
      <c r="H312" s="105"/>
      <c r="I312" s="105"/>
      <c r="J312" s="105"/>
      <c r="K312" s="105"/>
      <c r="L312" s="105"/>
      <c r="M312" s="105"/>
      <c r="N312" s="105"/>
      <c r="O312" s="2"/>
    </row>
    <row r="313" spans="4:15" x14ac:dyDescent="0.2">
      <c r="O313" s="2"/>
    </row>
    <row r="314" spans="4:15" x14ac:dyDescent="0.2">
      <c r="O314" s="2"/>
    </row>
    <row r="315" spans="4:15" x14ac:dyDescent="0.2">
      <c r="O315" s="2"/>
    </row>
    <row r="316" spans="4:15" x14ac:dyDescent="0.2">
      <c r="O316" s="2"/>
    </row>
    <row r="317" spans="4:15" x14ac:dyDescent="0.2">
      <c r="O317" s="2"/>
    </row>
    <row r="318" spans="4:15" x14ac:dyDescent="0.2">
      <c r="O318" s="2"/>
    </row>
    <row r="319" spans="4:15" x14ac:dyDescent="0.2">
      <c r="O319" s="2"/>
    </row>
    <row r="320" spans="4:15" x14ac:dyDescent="0.2">
      <c r="O320" s="2"/>
    </row>
    <row r="321" spans="15:15" x14ac:dyDescent="0.2">
      <c r="O321" s="2"/>
    </row>
    <row r="322" spans="15:15" x14ac:dyDescent="0.2">
      <c r="O322" s="2"/>
    </row>
  </sheetData>
  <mergeCells count="22">
    <mergeCell ref="D32:E32"/>
    <mergeCell ref="C25:K25"/>
    <mergeCell ref="C26:K26"/>
    <mergeCell ref="D30:E30"/>
    <mergeCell ref="F30:I30"/>
    <mergeCell ref="C28:K28"/>
    <mergeCell ref="C27:K27"/>
    <mergeCell ref="C24:K24"/>
    <mergeCell ref="F4:N5"/>
    <mergeCell ref="E9:N9"/>
    <mergeCell ref="B11:D11"/>
    <mergeCell ref="E11:N11"/>
    <mergeCell ref="B16:D16"/>
    <mergeCell ref="E16:N16"/>
    <mergeCell ref="B13:D14"/>
    <mergeCell ref="E18:N18"/>
    <mergeCell ref="B20:B22"/>
    <mergeCell ref="C20:K22"/>
    <mergeCell ref="M20:N21"/>
    <mergeCell ref="C23:K23"/>
    <mergeCell ref="E13:E14"/>
    <mergeCell ref="L20:L22"/>
  </mergeCells>
  <pageMargins left="0.25" right="0.25" top="0.75" bottom="0.75" header="0.3" footer="0.3"/>
  <pageSetup paperSize="2295" scale="8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42"/>
  <sheetViews>
    <sheetView topLeftCell="A7" zoomScale="98" zoomScaleNormal="98" workbookViewId="0">
      <selection activeCell="D36" sqref="D36:G36"/>
    </sheetView>
  </sheetViews>
  <sheetFormatPr baseColWidth="10" defaultRowHeight="12.75" x14ac:dyDescent="0.2"/>
  <cols>
    <col min="1" max="1" width="1.42578125" style="2" customWidth="1"/>
    <col min="2" max="2" width="11.28515625" style="2" customWidth="1"/>
    <col min="3" max="3" width="19.7109375" style="2" customWidth="1"/>
    <col min="4" max="4" width="23.42578125" style="3" customWidth="1"/>
    <col min="5" max="5" width="11.42578125" style="2" customWidth="1"/>
    <col min="6" max="6" width="19.7109375" style="2" customWidth="1"/>
    <col min="7" max="7" width="11.42578125" style="2" customWidth="1"/>
    <col min="8" max="8" width="14.42578125" style="2" customWidth="1"/>
    <col min="9" max="9" width="11.42578125" style="2" hidden="1" customWidth="1"/>
    <col min="10" max="10" width="8" style="2" customWidth="1"/>
    <col min="11" max="11" width="9.28515625" style="2" customWidth="1"/>
    <col min="12" max="12" width="15.7109375" style="2" customWidth="1"/>
    <col min="13" max="13" width="15.42578125" style="2" customWidth="1"/>
    <col min="14" max="14" width="16.140625" style="2" customWidth="1"/>
    <col min="15" max="15" width="13.140625" style="39" customWidth="1"/>
    <col min="16" max="257" width="11.42578125" style="2"/>
    <col min="258" max="258" width="1.42578125" style="2" customWidth="1"/>
    <col min="259" max="259" width="11.28515625" style="2" customWidth="1"/>
    <col min="260" max="260" width="19.7109375" style="2" customWidth="1"/>
    <col min="261" max="261" width="23.42578125" style="2" customWidth="1"/>
    <col min="262" max="262" width="11.42578125" style="2" customWidth="1"/>
    <col min="263" max="263" width="19.7109375" style="2" customWidth="1"/>
    <col min="264" max="264" width="11.42578125" style="2" customWidth="1"/>
    <col min="265" max="265" width="14.42578125" style="2" customWidth="1"/>
    <col min="266" max="266" width="0" style="2" hidden="1" customWidth="1"/>
    <col min="267" max="267" width="8" style="2" customWidth="1"/>
    <col min="268" max="268" width="9.28515625" style="2" customWidth="1"/>
    <col min="269" max="269" width="15.42578125" style="2" customWidth="1"/>
    <col min="270" max="270" width="16.140625" style="2" customWidth="1"/>
    <col min="271" max="271" width="13.140625" style="2" customWidth="1"/>
    <col min="272" max="513" width="11.42578125" style="2"/>
    <col min="514" max="514" width="1.42578125" style="2" customWidth="1"/>
    <col min="515" max="515" width="11.28515625" style="2" customWidth="1"/>
    <col min="516" max="516" width="19.7109375" style="2" customWidth="1"/>
    <col min="517" max="517" width="23.42578125" style="2" customWidth="1"/>
    <col min="518" max="518" width="11.42578125" style="2" customWidth="1"/>
    <col min="519" max="519" width="19.7109375" style="2" customWidth="1"/>
    <col min="520" max="520" width="11.42578125" style="2" customWidth="1"/>
    <col min="521" max="521" width="14.42578125" style="2" customWidth="1"/>
    <col min="522" max="522" width="0" style="2" hidden="1" customWidth="1"/>
    <col min="523" max="523" width="8" style="2" customWidth="1"/>
    <col min="524" max="524" width="9.28515625" style="2" customWidth="1"/>
    <col min="525" max="525" width="15.42578125" style="2" customWidth="1"/>
    <col min="526" max="526" width="16.140625" style="2" customWidth="1"/>
    <col min="527" max="527" width="13.140625" style="2" customWidth="1"/>
    <col min="528" max="769" width="11.42578125" style="2"/>
    <col min="770" max="770" width="1.42578125" style="2" customWidth="1"/>
    <col min="771" max="771" width="11.28515625" style="2" customWidth="1"/>
    <col min="772" max="772" width="19.7109375" style="2" customWidth="1"/>
    <col min="773" max="773" width="23.42578125" style="2" customWidth="1"/>
    <col min="774" max="774" width="11.42578125" style="2" customWidth="1"/>
    <col min="775" max="775" width="19.7109375" style="2" customWidth="1"/>
    <col min="776" max="776" width="11.42578125" style="2" customWidth="1"/>
    <col min="777" max="777" width="14.42578125" style="2" customWidth="1"/>
    <col min="778" max="778" width="0" style="2" hidden="1" customWidth="1"/>
    <col min="779" max="779" width="8" style="2" customWidth="1"/>
    <col min="780" max="780" width="9.28515625" style="2" customWidth="1"/>
    <col min="781" max="781" width="15.42578125" style="2" customWidth="1"/>
    <col min="782" max="782" width="16.140625" style="2" customWidth="1"/>
    <col min="783" max="783" width="13.140625" style="2" customWidth="1"/>
    <col min="784" max="1025" width="11.42578125" style="2"/>
    <col min="1026" max="1026" width="1.42578125" style="2" customWidth="1"/>
    <col min="1027" max="1027" width="11.28515625" style="2" customWidth="1"/>
    <col min="1028" max="1028" width="19.7109375" style="2" customWidth="1"/>
    <col min="1029" max="1029" width="23.42578125" style="2" customWidth="1"/>
    <col min="1030" max="1030" width="11.42578125" style="2" customWidth="1"/>
    <col min="1031" max="1031" width="19.7109375" style="2" customWidth="1"/>
    <col min="1032" max="1032" width="11.42578125" style="2" customWidth="1"/>
    <col min="1033" max="1033" width="14.42578125" style="2" customWidth="1"/>
    <col min="1034" max="1034" width="0" style="2" hidden="1" customWidth="1"/>
    <col min="1035" max="1035" width="8" style="2" customWidth="1"/>
    <col min="1036" max="1036" width="9.28515625" style="2" customWidth="1"/>
    <col min="1037" max="1037" width="15.42578125" style="2" customWidth="1"/>
    <col min="1038" max="1038" width="16.140625" style="2" customWidth="1"/>
    <col min="1039" max="1039" width="13.140625" style="2" customWidth="1"/>
    <col min="1040" max="1281" width="11.42578125" style="2"/>
    <col min="1282" max="1282" width="1.42578125" style="2" customWidth="1"/>
    <col min="1283" max="1283" width="11.28515625" style="2" customWidth="1"/>
    <col min="1284" max="1284" width="19.7109375" style="2" customWidth="1"/>
    <col min="1285" max="1285" width="23.42578125" style="2" customWidth="1"/>
    <col min="1286" max="1286" width="11.42578125" style="2" customWidth="1"/>
    <col min="1287" max="1287" width="19.7109375" style="2" customWidth="1"/>
    <col min="1288" max="1288" width="11.42578125" style="2" customWidth="1"/>
    <col min="1289" max="1289" width="14.42578125" style="2" customWidth="1"/>
    <col min="1290" max="1290" width="0" style="2" hidden="1" customWidth="1"/>
    <col min="1291" max="1291" width="8" style="2" customWidth="1"/>
    <col min="1292" max="1292" width="9.28515625" style="2" customWidth="1"/>
    <col min="1293" max="1293" width="15.42578125" style="2" customWidth="1"/>
    <col min="1294" max="1294" width="16.140625" style="2" customWidth="1"/>
    <col min="1295" max="1295" width="13.140625" style="2" customWidth="1"/>
    <col min="1296" max="1537" width="11.42578125" style="2"/>
    <col min="1538" max="1538" width="1.42578125" style="2" customWidth="1"/>
    <col min="1539" max="1539" width="11.28515625" style="2" customWidth="1"/>
    <col min="1540" max="1540" width="19.7109375" style="2" customWidth="1"/>
    <col min="1541" max="1541" width="23.42578125" style="2" customWidth="1"/>
    <col min="1542" max="1542" width="11.42578125" style="2" customWidth="1"/>
    <col min="1543" max="1543" width="19.7109375" style="2" customWidth="1"/>
    <col min="1544" max="1544" width="11.42578125" style="2" customWidth="1"/>
    <col min="1545" max="1545" width="14.42578125" style="2" customWidth="1"/>
    <col min="1546" max="1546" width="0" style="2" hidden="1" customWidth="1"/>
    <col min="1547" max="1547" width="8" style="2" customWidth="1"/>
    <col min="1548" max="1548" width="9.28515625" style="2" customWidth="1"/>
    <col min="1549" max="1549" width="15.42578125" style="2" customWidth="1"/>
    <col min="1550" max="1550" width="16.140625" style="2" customWidth="1"/>
    <col min="1551" max="1551" width="13.140625" style="2" customWidth="1"/>
    <col min="1552" max="1793" width="11.42578125" style="2"/>
    <col min="1794" max="1794" width="1.42578125" style="2" customWidth="1"/>
    <col min="1795" max="1795" width="11.28515625" style="2" customWidth="1"/>
    <col min="1796" max="1796" width="19.7109375" style="2" customWidth="1"/>
    <col min="1797" max="1797" width="23.42578125" style="2" customWidth="1"/>
    <col min="1798" max="1798" width="11.42578125" style="2" customWidth="1"/>
    <col min="1799" max="1799" width="19.7109375" style="2" customWidth="1"/>
    <col min="1800" max="1800" width="11.42578125" style="2" customWidth="1"/>
    <col min="1801" max="1801" width="14.42578125" style="2" customWidth="1"/>
    <col min="1802" max="1802" width="0" style="2" hidden="1" customWidth="1"/>
    <col min="1803" max="1803" width="8" style="2" customWidth="1"/>
    <col min="1804" max="1804" width="9.28515625" style="2" customWidth="1"/>
    <col min="1805" max="1805" width="15.42578125" style="2" customWidth="1"/>
    <col min="1806" max="1806" width="16.140625" style="2" customWidth="1"/>
    <col min="1807" max="1807" width="13.140625" style="2" customWidth="1"/>
    <col min="1808" max="2049" width="11.42578125" style="2"/>
    <col min="2050" max="2050" width="1.42578125" style="2" customWidth="1"/>
    <col min="2051" max="2051" width="11.28515625" style="2" customWidth="1"/>
    <col min="2052" max="2052" width="19.7109375" style="2" customWidth="1"/>
    <col min="2053" max="2053" width="23.42578125" style="2" customWidth="1"/>
    <col min="2054" max="2054" width="11.42578125" style="2" customWidth="1"/>
    <col min="2055" max="2055" width="19.7109375" style="2" customWidth="1"/>
    <col min="2056" max="2056" width="11.42578125" style="2" customWidth="1"/>
    <col min="2057" max="2057" width="14.42578125" style="2" customWidth="1"/>
    <col min="2058" max="2058" width="0" style="2" hidden="1" customWidth="1"/>
    <col min="2059" max="2059" width="8" style="2" customWidth="1"/>
    <col min="2060" max="2060" width="9.28515625" style="2" customWidth="1"/>
    <col min="2061" max="2061" width="15.42578125" style="2" customWidth="1"/>
    <col min="2062" max="2062" width="16.140625" style="2" customWidth="1"/>
    <col min="2063" max="2063" width="13.140625" style="2" customWidth="1"/>
    <col min="2064" max="2305" width="11.42578125" style="2"/>
    <col min="2306" max="2306" width="1.42578125" style="2" customWidth="1"/>
    <col min="2307" max="2307" width="11.28515625" style="2" customWidth="1"/>
    <col min="2308" max="2308" width="19.7109375" style="2" customWidth="1"/>
    <col min="2309" max="2309" width="23.42578125" style="2" customWidth="1"/>
    <col min="2310" max="2310" width="11.42578125" style="2" customWidth="1"/>
    <col min="2311" max="2311" width="19.7109375" style="2" customWidth="1"/>
    <col min="2312" max="2312" width="11.42578125" style="2" customWidth="1"/>
    <col min="2313" max="2313" width="14.42578125" style="2" customWidth="1"/>
    <col min="2314" max="2314" width="0" style="2" hidden="1" customWidth="1"/>
    <col min="2315" max="2315" width="8" style="2" customWidth="1"/>
    <col min="2316" max="2316" width="9.28515625" style="2" customWidth="1"/>
    <col min="2317" max="2317" width="15.42578125" style="2" customWidth="1"/>
    <col min="2318" max="2318" width="16.140625" style="2" customWidth="1"/>
    <col min="2319" max="2319" width="13.140625" style="2" customWidth="1"/>
    <col min="2320" max="2561" width="11.42578125" style="2"/>
    <col min="2562" max="2562" width="1.42578125" style="2" customWidth="1"/>
    <col min="2563" max="2563" width="11.28515625" style="2" customWidth="1"/>
    <col min="2564" max="2564" width="19.7109375" style="2" customWidth="1"/>
    <col min="2565" max="2565" width="23.42578125" style="2" customWidth="1"/>
    <col min="2566" max="2566" width="11.42578125" style="2" customWidth="1"/>
    <col min="2567" max="2567" width="19.7109375" style="2" customWidth="1"/>
    <col min="2568" max="2568" width="11.42578125" style="2" customWidth="1"/>
    <col min="2569" max="2569" width="14.42578125" style="2" customWidth="1"/>
    <col min="2570" max="2570" width="0" style="2" hidden="1" customWidth="1"/>
    <col min="2571" max="2571" width="8" style="2" customWidth="1"/>
    <col min="2572" max="2572" width="9.28515625" style="2" customWidth="1"/>
    <col min="2573" max="2573" width="15.42578125" style="2" customWidth="1"/>
    <col min="2574" max="2574" width="16.140625" style="2" customWidth="1"/>
    <col min="2575" max="2575" width="13.140625" style="2" customWidth="1"/>
    <col min="2576" max="2817" width="11.42578125" style="2"/>
    <col min="2818" max="2818" width="1.42578125" style="2" customWidth="1"/>
    <col min="2819" max="2819" width="11.28515625" style="2" customWidth="1"/>
    <col min="2820" max="2820" width="19.7109375" style="2" customWidth="1"/>
    <col min="2821" max="2821" width="23.42578125" style="2" customWidth="1"/>
    <col min="2822" max="2822" width="11.42578125" style="2" customWidth="1"/>
    <col min="2823" max="2823" width="19.7109375" style="2" customWidth="1"/>
    <col min="2824" max="2824" width="11.42578125" style="2" customWidth="1"/>
    <col min="2825" max="2825" width="14.42578125" style="2" customWidth="1"/>
    <col min="2826" max="2826" width="0" style="2" hidden="1" customWidth="1"/>
    <col min="2827" max="2827" width="8" style="2" customWidth="1"/>
    <col min="2828" max="2828" width="9.28515625" style="2" customWidth="1"/>
    <col min="2829" max="2829" width="15.42578125" style="2" customWidth="1"/>
    <col min="2830" max="2830" width="16.140625" style="2" customWidth="1"/>
    <col min="2831" max="2831" width="13.140625" style="2" customWidth="1"/>
    <col min="2832" max="3073" width="11.42578125" style="2"/>
    <col min="3074" max="3074" width="1.42578125" style="2" customWidth="1"/>
    <col min="3075" max="3075" width="11.28515625" style="2" customWidth="1"/>
    <col min="3076" max="3076" width="19.7109375" style="2" customWidth="1"/>
    <col min="3077" max="3077" width="23.42578125" style="2" customWidth="1"/>
    <col min="3078" max="3078" width="11.42578125" style="2" customWidth="1"/>
    <col min="3079" max="3079" width="19.7109375" style="2" customWidth="1"/>
    <col min="3080" max="3080" width="11.42578125" style="2" customWidth="1"/>
    <col min="3081" max="3081" width="14.42578125" style="2" customWidth="1"/>
    <col min="3082" max="3082" width="0" style="2" hidden="1" customWidth="1"/>
    <col min="3083" max="3083" width="8" style="2" customWidth="1"/>
    <col min="3084" max="3084" width="9.28515625" style="2" customWidth="1"/>
    <col min="3085" max="3085" width="15.42578125" style="2" customWidth="1"/>
    <col min="3086" max="3086" width="16.140625" style="2" customWidth="1"/>
    <col min="3087" max="3087" width="13.140625" style="2" customWidth="1"/>
    <col min="3088" max="3329" width="11.42578125" style="2"/>
    <col min="3330" max="3330" width="1.42578125" style="2" customWidth="1"/>
    <col min="3331" max="3331" width="11.28515625" style="2" customWidth="1"/>
    <col min="3332" max="3332" width="19.7109375" style="2" customWidth="1"/>
    <col min="3333" max="3333" width="23.42578125" style="2" customWidth="1"/>
    <col min="3334" max="3334" width="11.42578125" style="2" customWidth="1"/>
    <col min="3335" max="3335" width="19.7109375" style="2" customWidth="1"/>
    <col min="3336" max="3336" width="11.42578125" style="2" customWidth="1"/>
    <col min="3337" max="3337" width="14.42578125" style="2" customWidth="1"/>
    <col min="3338" max="3338" width="0" style="2" hidden="1" customWidth="1"/>
    <col min="3339" max="3339" width="8" style="2" customWidth="1"/>
    <col min="3340" max="3340" width="9.28515625" style="2" customWidth="1"/>
    <col min="3341" max="3341" width="15.42578125" style="2" customWidth="1"/>
    <col min="3342" max="3342" width="16.140625" style="2" customWidth="1"/>
    <col min="3343" max="3343" width="13.140625" style="2" customWidth="1"/>
    <col min="3344" max="3585" width="11.42578125" style="2"/>
    <col min="3586" max="3586" width="1.42578125" style="2" customWidth="1"/>
    <col min="3587" max="3587" width="11.28515625" style="2" customWidth="1"/>
    <col min="3588" max="3588" width="19.7109375" style="2" customWidth="1"/>
    <col min="3589" max="3589" width="23.42578125" style="2" customWidth="1"/>
    <col min="3590" max="3590" width="11.42578125" style="2" customWidth="1"/>
    <col min="3591" max="3591" width="19.7109375" style="2" customWidth="1"/>
    <col min="3592" max="3592" width="11.42578125" style="2" customWidth="1"/>
    <col min="3593" max="3593" width="14.42578125" style="2" customWidth="1"/>
    <col min="3594" max="3594" width="0" style="2" hidden="1" customWidth="1"/>
    <col min="3595" max="3595" width="8" style="2" customWidth="1"/>
    <col min="3596" max="3596" width="9.28515625" style="2" customWidth="1"/>
    <col min="3597" max="3597" width="15.42578125" style="2" customWidth="1"/>
    <col min="3598" max="3598" width="16.140625" style="2" customWidth="1"/>
    <col min="3599" max="3599" width="13.140625" style="2" customWidth="1"/>
    <col min="3600" max="3841" width="11.42578125" style="2"/>
    <col min="3842" max="3842" width="1.42578125" style="2" customWidth="1"/>
    <col min="3843" max="3843" width="11.28515625" style="2" customWidth="1"/>
    <col min="3844" max="3844" width="19.7109375" style="2" customWidth="1"/>
    <col min="3845" max="3845" width="23.42578125" style="2" customWidth="1"/>
    <col min="3846" max="3846" width="11.42578125" style="2" customWidth="1"/>
    <col min="3847" max="3847" width="19.7109375" style="2" customWidth="1"/>
    <col min="3848" max="3848" width="11.42578125" style="2" customWidth="1"/>
    <col min="3849" max="3849" width="14.42578125" style="2" customWidth="1"/>
    <col min="3850" max="3850" width="0" style="2" hidden="1" customWidth="1"/>
    <col min="3851" max="3851" width="8" style="2" customWidth="1"/>
    <col min="3852" max="3852" width="9.28515625" style="2" customWidth="1"/>
    <col min="3853" max="3853" width="15.42578125" style="2" customWidth="1"/>
    <col min="3854" max="3854" width="16.140625" style="2" customWidth="1"/>
    <col min="3855" max="3855" width="13.140625" style="2" customWidth="1"/>
    <col min="3856" max="4097" width="11.42578125" style="2"/>
    <col min="4098" max="4098" width="1.42578125" style="2" customWidth="1"/>
    <col min="4099" max="4099" width="11.28515625" style="2" customWidth="1"/>
    <col min="4100" max="4100" width="19.7109375" style="2" customWidth="1"/>
    <col min="4101" max="4101" width="23.42578125" style="2" customWidth="1"/>
    <col min="4102" max="4102" width="11.42578125" style="2" customWidth="1"/>
    <col min="4103" max="4103" width="19.7109375" style="2" customWidth="1"/>
    <col min="4104" max="4104" width="11.42578125" style="2" customWidth="1"/>
    <col min="4105" max="4105" width="14.42578125" style="2" customWidth="1"/>
    <col min="4106" max="4106" width="0" style="2" hidden="1" customWidth="1"/>
    <col min="4107" max="4107" width="8" style="2" customWidth="1"/>
    <col min="4108" max="4108" width="9.28515625" style="2" customWidth="1"/>
    <col min="4109" max="4109" width="15.42578125" style="2" customWidth="1"/>
    <col min="4110" max="4110" width="16.140625" style="2" customWidth="1"/>
    <col min="4111" max="4111" width="13.140625" style="2" customWidth="1"/>
    <col min="4112" max="4353" width="11.42578125" style="2"/>
    <col min="4354" max="4354" width="1.42578125" style="2" customWidth="1"/>
    <col min="4355" max="4355" width="11.28515625" style="2" customWidth="1"/>
    <col min="4356" max="4356" width="19.7109375" style="2" customWidth="1"/>
    <col min="4357" max="4357" width="23.42578125" style="2" customWidth="1"/>
    <col min="4358" max="4358" width="11.42578125" style="2" customWidth="1"/>
    <col min="4359" max="4359" width="19.7109375" style="2" customWidth="1"/>
    <col min="4360" max="4360" width="11.42578125" style="2" customWidth="1"/>
    <col min="4361" max="4361" width="14.42578125" style="2" customWidth="1"/>
    <col min="4362" max="4362" width="0" style="2" hidden="1" customWidth="1"/>
    <col min="4363" max="4363" width="8" style="2" customWidth="1"/>
    <col min="4364" max="4364" width="9.28515625" style="2" customWidth="1"/>
    <col min="4365" max="4365" width="15.42578125" style="2" customWidth="1"/>
    <col min="4366" max="4366" width="16.140625" style="2" customWidth="1"/>
    <col min="4367" max="4367" width="13.140625" style="2" customWidth="1"/>
    <col min="4368" max="4609" width="11.42578125" style="2"/>
    <col min="4610" max="4610" width="1.42578125" style="2" customWidth="1"/>
    <col min="4611" max="4611" width="11.28515625" style="2" customWidth="1"/>
    <col min="4612" max="4612" width="19.7109375" style="2" customWidth="1"/>
    <col min="4613" max="4613" width="23.42578125" style="2" customWidth="1"/>
    <col min="4614" max="4614" width="11.42578125" style="2" customWidth="1"/>
    <col min="4615" max="4615" width="19.7109375" style="2" customWidth="1"/>
    <col min="4616" max="4616" width="11.42578125" style="2" customWidth="1"/>
    <col min="4617" max="4617" width="14.42578125" style="2" customWidth="1"/>
    <col min="4618" max="4618" width="0" style="2" hidden="1" customWidth="1"/>
    <col min="4619" max="4619" width="8" style="2" customWidth="1"/>
    <col min="4620" max="4620" width="9.28515625" style="2" customWidth="1"/>
    <col min="4621" max="4621" width="15.42578125" style="2" customWidth="1"/>
    <col min="4622" max="4622" width="16.140625" style="2" customWidth="1"/>
    <col min="4623" max="4623" width="13.140625" style="2" customWidth="1"/>
    <col min="4624" max="4865" width="11.42578125" style="2"/>
    <col min="4866" max="4866" width="1.42578125" style="2" customWidth="1"/>
    <col min="4867" max="4867" width="11.28515625" style="2" customWidth="1"/>
    <col min="4868" max="4868" width="19.7109375" style="2" customWidth="1"/>
    <col min="4869" max="4869" width="23.42578125" style="2" customWidth="1"/>
    <col min="4870" max="4870" width="11.42578125" style="2" customWidth="1"/>
    <col min="4871" max="4871" width="19.7109375" style="2" customWidth="1"/>
    <col min="4872" max="4872" width="11.42578125" style="2" customWidth="1"/>
    <col min="4873" max="4873" width="14.42578125" style="2" customWidth="1"/>
    <col min="4874" max="4874" width="0" style="2" hidden="1" customWidth="1"/>
    <col min="4875" max="4875" width="8" style="2" customWidth="1"/>
    <col min="4876" max="4876" width="9.28515625" style="2" customWidth="1"/>
    <col min="4877" max="4877" width="15.42578125" style="2" customWidth="1"/>
    <col min="4878" max="4878" width="16.140625" style="2" customWidth="1"/>
    <col min="4879" max="4879" width="13.140625" style="2" customWidth="1"/>
    <col min="4880" max="5121" width="11.42578125" style="2"/>
    <col min="5122" max="5122" width="1.42578125" style="2" customWidth="1"/>
    <col min="5123" max="5123" width="11.28515625" style="2" customWidth="1"/>
    <col min="5124" max="5124" width="19.7109375" style="2" customWidth="1"/>
    <col min="5125" max="5125" width="23.42578125" style="2" customWidth="1"/>
    <col min="5126" max="5126" width="11.42578125" style="2" customWidth="1"/>
    <col min="5127" max="5127" width="19.7109375" style="2" customWidth="1"/>
    <col min="5128" max="5128" width="11.42578125" style="2" customWidth="1"/>
    <col min="5129" max="5129" width="14.42578125" style="2" customWidth="1"/>
    <col min="5130" max="5130" width="0" style="2" hidden="1" customWidth="1"/>
    <col min="5131" max="5131" width="8" style="2" customWidth="1"/>
    <col min="5132" max="5132" width="9.28515625" style="2" customWidth="1"/>
    <col min="5133" max="5133" width="15.42578125" style="2" customWidth="1"/>
    <col min="5134" max="5134" width="16.140625" style="2" customWidth="1"/>
    <col min="5135" max="5135" width="13.140625" style="2" customWidth="1"/>
    <col min="5136" max="5377" width="11.42578125" style="2"/>
    <col min="5378" max="5378" width="1.42578125" style="2" customWidth="1"/>
    <col min="5379" max="5379" width="11.28515625" style="2" customWidth="1"/>
    <col min="5380" max="5380" width="19.7109375" style="2" customWidth="1"/>
    <col min="5381" max="5381" width="23.42578125" style="2" customWidth="1"/>
    <col min="5382" max="5382" width="11.42578125" style="2" customWidth="1"/>
    <col min="5383" max="5383" width="19.7109375" style="2" customWidth="1"/>
    <col min="5384" max="5384" width="11.42578125" style="2" customWidth="1"/>
    <col min="5385" max="5385" width="14.42578125" style="2" customWidth="1"/>
    <col min="5386" max="5386" width="0" style="2" hidden="1" customWidth="1"/>
    <col min="5387" max="5387" width="8" style="2" customWidth="1"/>
    <col min="5388" max="5388" width="9.28515625" style="2" customWidth="1"/>
    <col min="5389" max="5389" width="15.42578125" style="2" customWidth="1"/>
    <col min="5390" max="5390" width="16.140625" style="2" customWidth="1"/>
    <col min="5391" max="5391" width="13.140625" style="2" customWidth="1"/>
    <col min="5392" max="5633" width="11.42578125" style="2"/>
    <col min="5634" max="5634" width="1.42578125" style="2" customWidth="1"/>
    <col min="5635" max="5635" width="11.28515625" style="2" customWidth="1"/>
    <col min="5636" max="5636" width="19.7109375" style="2" customWidth="1"/>
    <col min="5637" max="5637" width="23.42578125" style="2" customWidth="1"/>
    <col min="5638" max="5638" width="11.42578125" style="2" customWidth="1"/>
    <col min="5639" max="5639" width="19.7109375" style="2" customWidth="1"/>
    <col min="5640" max="5640" width="11.42578125" style="2" customWidth="1"/>
    <col min="5641" max="5641" width="14.42578125" style="2" customWidth="1"/>
    <col min="5642" max="5642" width="0" style="2" hidden="1" customWidth="1"/>
    <col min="5643" max="5643" width="8" style="2" customWidth="1"/>
    <col min="5644" max="5644" width="9.28515625" style="2" customWidth="1"/>
    <col min="5645" max="5645" width="15.42578125" style="2" customWidth="1"/>
    <col min="5646" max="5646" width="16.140625" style="2" customWidth="1"/>
    <col min="5647" max="5647" width="13.140625" style="2" customWidth="1"/>
    <col min="5648" max="5889" width="11.42578125" style="2"/>
    <col min="5890" max="5890" width="1.42578125" style="2" customWidth="1"/>
    <col min="5891" max="5891" width="11.28515625" style="2" customWidth="1"/>
    <col min="5892" max="5892" width="19.7109375" style="2" customWidth="1"/>
    <col min="5893" max="5893" width="23.42578125" style="2" customWidth="1"/>
    <col min="5894" max="5894" width="11.42578125" style="2" customWidth="1"/>
    <col min="5895" max="5895" width="19.7109375" style="2" customWidth="1"/>
    <col min="5896" max="5896" width="11.42578125" style="2" customWidth="1"/>
    <col min="5897" max="5897" width="14.42578125" style="2" customWidth="1"/>
    <col min="5898" max="5898" width="0" style="2" hidden="1" customWidth="1"/>
    <col min="5899" max="5899" width="8" style="2" customWidth="1"/>
    <col min="5900" max="5900" width="9.28515625" style="2" customWidth="1"/>
    <col min="5901" max="5901" width="15.42578125" style="2" customWidth="1"/>
    <col min="5902" max="5902" width="16.140625" style="2" customWidth="1"/>
    <col min="5903" max="5903" width="13.140625" style="2" customWidth="1"/>
    <col min="5904" max="6145" width="11.42578125" style="2"/>
    <col min="6146" max="6146" width="1.42578125" style="2" customWidth="1"/>
    <col min="6147" max="6147" width="11.28515625" style="2" customWidth="1"/>
    <col min="6148" max="6148" width="19.7109375" style="2" customWidth="1"/>
    <col min="6149" max="6149" width="23.42578125" style="2" customWidth="1"/>
    <col min="6150" max="6150" width="11.42578125" style="2" customWidth="1"/>
    <col min="6151" max="6151" width="19.7109375" style="2" customWidth="1"/>
    <col min="6152" max="6152" width="11.42578125" style="2" customWidth="1"/>
    <col min="6153" max="6153" width="14.42578125" style="2" customWidth="1"/>
    <col min="6154" max="6154" width="0" style="2" hidden="1" customWidth="1"/>
    <col min="6155" max="6155" width="8" style="2" customWidth="1"/>
    <col min="6156" max="6156" width="9.28515625" style="2" customWidth="1"/>
    <col min="6157" max="6157" width="15.42578125" style="2" customWidth="1"/>
    <col min="6158" max="6158" width="16.140625" style="2" customWidth="1"/>
    <col min="6159" max="6159" width="13.140625" style="2" customWidth="1"/>
    <col min="6160" max="6401" width="11.42578125" style="2"/>
    <col min="6402" max="6402" width="1.42578125" style="2" customWidth="1"/>
    <col min="6403" max="6403" width="11.28515625" style="2" customWidth="1"/>
    <col min="6404" max="6404" width="19.7109375" style="2" customWidth="1"/>
    <col min="6405" max="6405" width="23.42578125" style="2" customWidth="1"/>
    <col min="6406" max="6406" width="11.42578125" style="2" customWidth="1"/>
    <col min="6407" max="6407" width="19.7109375" style="2" customWidth="1"/>
    <col min="6408" max="6408" width="11.42578125" style="2" customWidth="1"/>
    <col min="6409" max="6409" width="14.42578125" style="2" customWidth="1"/>
    <col min="6410" max="6410" width="0" style="2" hidden="1" customWidth="1"/>
    <col min="6411" max="6411" width="8" style="2" customWidth="1"/>
    <col min="6412" max="6412" width="9.28515625" style="2" customWidth="1"/>
    <col min="6413" max="6413" width="15.42578125" style="2" customWidth="1"/>
    <col min="6414" max="6414" width="16.140625" style="2" customWidth="1"/>
    <col min="6415" max="6415" width="13.140625" style="2" customWidth="1"/>
    <col min="6416" max="6657" width="11.42578125" style="2"/>
    <col min="6658" max="6658" width="1.42578125" style="2" customWidth="1"/>
    <col min="6659" max="6659" width="11.28515625" style="2" customWidth="1"/>
    <col min="6660" max="6660" width="19.7109375" style="2" customWidth="1"/>
    <col min="6661" max="6661" width="23.42578125" style="2" customWidth="1"/>
    <col min="6662" max="6662" width="11.42578125" style="2" customWidth="1"/>
    <col min="6663" max="6663" width="19.7109375" style="2" customWidth="1"/>
    <col min="6664" max="6664" width="11.42578125" style="2" customWidth="1"/>
    <col min="6665" max="6665" width="14.42578125" style="2" customWidth="1"/>
    <col min="6666" max="6666" width="0" style="2" hidden="1" customWidth="1"/>
    <col min="6667" max="6667" width="8" style="2" customWidth="1"/>
    <col min="6668" max="6668" width="9.28515625" style="2" customWidth="1"/>
    <col min="6669" max="6669" width="15.42578125" style="2" customWidth="1"/>
    <col min="6670" max="6670" width="16.140625" style="2" customWidth="1"/>
    <col min="6671" max="6671" width="13.140625" style="2" customWidth="1"/>
    <col min="6672" max="6913" width="11.42578125" style="2"/>
    <col min="6914" max="6914" width="1.42578125" style="2" customWidth="1"/>
    <col min="6915" max="6915" width="11.28515625" style="2" customWidth="1"/>
    <col min="6916" max="6916" width="19.7109375" style="2" customWidth="1"/>
    <col min="6917" max="6917" width="23.42578125" style="2" customWidth="1"/>
    <col min="6918" max="6918" width="11.42578125" style="2" customWidth="1"/>
    <col min="6919" max="6919" width="19.7109375" style="2" customWidth="1"/>
    <col min="6920" max="6920" width="11.42578125" style="2" customWidth="1"/>
    <col min="6921" max="6921" width="14.42578125" style="2" customWidth="1"/>
    <col min="6922" max="6922" width="0" style="2" hidden="1" customWidth="1"/>
    <col min="6923" max="6923" width="8" style="2" customWidth="1"/>
    <col min="6924" max="6924" width="9.28515625" style="2" customWidth="1"/>
    <col min="6925" max="6925" width="15.42578125" style="2" customWidth="1"/>
    <col min="6926" max="6926" width="16.140625" style="2" customWidth="1"/>
    <col min="6927" max="6927" width="13.140625" style="2" customWidth="1"/>
    <col min="6928" max="7169" width="11.42578125" style="2"/>
    <col min="7170" max="7170" width="1.42578125" style="2" customWidth="1"/>
    <col min="7171" max="7171" width="11.28515625" style="2" customWidth="1"/>
    <col min="7172" max="7172" width="19.7109375" style="2" customWidth="1"/>
    <col min="7173" max="7173" width="23.42578125" style="2" customWidth="1"/>
    <col min="7174" max="7174" width="11.42578125" style="2" customWidth="1"/>
    <col min="7175" max="7175" width="19.7109375" style="2" customWidth="1"/>
    <col min="7176" max="7176" width="11.42578125" style="2" customWidth="1"/>
    <col min="7177" max="7177" width="14.42578125" style="2" customWidth="1"/>
    <col min="7178" max="7178" width="0" style="2" hidden="1" customWidth="1"/>
    <col min="7179" max="7179" width="8" style="2" customWidth="1"/>
    <col min="7180" max="7180" width="9.28515625" style="2" customWidth="1"/>
    <col min="7181" max="7181" width="15.42578125" style="2" customWidth="1"/>
    <col min="7182" max="7182" width="16.140625" style="2" customWidth="1"/>
    <col min="7183" max="7183" width="13.140625" style="2" customWidth="1"/>
    <col min="7184" max="7425" width="11.42578125" style="2"/>
    <col min="7426" max="7426" width="1.42578125" style="2" customWidth="1"/>
    <col min="7427" max="7427" width="11.28515625" style="2" customWidth="1"/>
    <col min="7428" max="7428" width="19.7109375" style="2" customWidth="1"/>
    <col min="7429" max="7429" width="23.42578125" style="2" customWidth="1"/>
    <col min="7430" max="7430" width="11.42578125" style="2" customWidth="1"/>
    <col min="7431" max="7431" width="19.7109375" style="2" customWidth="1"/>
    <col min="7432" max="7432" width="11.42578125" style="2" customWidth="1"/>
    <col min="7433" max="7433" width="14.42578125" style="2" customWidth="1"/>
    <col min="7434" max="7434" width="0" style="2" hidden="1" customWidth="1"/>
    <col min="7435" max="7435" width="8" style="2" customWidth="1"/>
    <col min="7436" max="7436" width="9.28515625" style="2" customWidth="1"/>
    <col min="7437" max="7437" width="15.42578125" style="2" customWidth="1"/>
    <col min="7438" max="7438" width="16.140625" style="2" customWidth="1"/>
    <col min="7439" max="7439" width="13.140625" style="2" customWidth="1"/>
    <col min="7440" max="7681" width="11.42578125" style="2"/>
    <col min="7682" max="7682" width="1.42578125" style="2" customWidth="1"/>
    <col min="7683" max="7683" width="11.28515625" style="2" customWidth="1"/>
    <col min="7684" max="7684" width="19.7109375" style="2" customWidth="1"/>
    <col min="7685" max="7685" width="23.42578125" style="2" customWidth="1"/>
    <col min="7686" max="7686" width="11.42578125" style="2" customWidth="1"/>
    <col min="7687" max="7687" width="19.7109375" style="2" customWidth="1"/>
    <col min="7688" max="7688" width="11.42578125" style="2" customWidth="1"/>
    <col min="7689" max="7689" width="14.42578125" style="2" customWidth="1"/>
    <col min="7690" max="7690" width="0" style="2" hidden="1" customWidth="1"/>
    <col min="7691" max="7691" width="8" style="2" customWidth="1"/>
    <col min="7692" max="7692" width="9.28515625" style="2" customWidth="1"/>
    <col min="7693" max="7693" width="15.42578125" style="2" customWidth="1"/>
    <col min="7694" max="7694" width="16.140625" style="2" customWidth="1"/>
    <col min="7695" max="7695" width="13.140625" style="2" customWidth="1"/>
    <col min="7696" max="7937" width="11.42578125" style="2"/>
    <col min="7938" max="7938" width="1.42578125" style="2" customWidth="1"/>
    <col min="7939" max="7939" width="11.28515625" style="2" customWidth="1"/>
    <col min="7940" max="7940" width="19.7109375" style="2" customWidth="1"/>
    <col min="7941" max="7941" width="23.42578125" style="2" customWidth="1"/>
    <col min="7942" max="7942" width="11.42578125" style="2" customWidth="1"/>
    <col min="7943" max="7943" width="19.7109375" style="2" customWidth="1"/>
    <col min="7944" max="7944" width="11.42578125" style="2" customWidth="1"/>
    <col min="7945" max="7945" width="14.42578125" style="2" customWidth="1"/>
    <col min="7946" max="7946" width="0" style="2" hidden="1" customWidth="1"/>
    <col min="7947" max="7947" width="8" style="2" customWidth="1"/>
    <col min="7948" max="7948" width="9.28515625" style="2" customWidth="1"/>
    <col min="7949" max="7949" width="15.42578125" style="2" customWidth="1"/>
    <col min="7950" max="7950" width="16.140625" style="2" customWidth="1"/>
    <col min="7951" max="7951" width="13.140625" style="2" customWidth="1"/>
    <col min="7952" max="8193" width="11.42578125" style="2"/>
    <col min="8194" max="8194" width="1.42578125" style="2" customWidth="1"/>
    <col min="8195" max="8195" width="11.28515625" style="2" customWidth="1"/>
    <col min="8196" max="8196" width="19.7109375" style="2" customWidth="1"/>
    <col min="8197" max="8197" width="23.42578125" style="2" customWidth="1"/>
    <col min="8198" max="8198" width="11.42578125" style="2" customWidth="1"/>
    <col min="8199" max="8199" width="19.7109375" style="2" customWidth="1"/>
    <col min="8200" max="8200" width="11.42578125" style="2" customWidth="1"/>
    <col min="8201" max="8201" width="14.42578125" style="2" customWidth="1"/>
    <col min="8202" max="8202" width="0" style="2" hidden="1" customWidth="1"/>
    <col min="8203" max="8203" width="8" style="2" customWidth="1"/>
    <col min="8204" max="8204" width="9.28515625" style="2" customWidth="1"/>
    <col min="8205" max="8205" width="15.42578125" style="2" customWidth="1"/>
    <col min="8206" max="8206" width="16.140625" style="2" customWidth="1"/>
    <col min="8207" max="8207" width="13.140625" style="2" customWidth="1"/>
    <col min="8208" max="8449" width="11.42578125" style="2"/>
    <col min="8450" max="8450" width="1.42578125" style="2" customWidth="1"/>
    <col min="8451" max="8451" width="11.28515625" style="2" customWidth="1"/>
    <col min="8452" max="8452" width="19.7109375" style="2" customWidth="1"/>
    <col min="8453" max="8453" width="23.42578125" style="2" customWidth="1"/>
    <col min="8454" max="8454" width="11.42578125" style="2" customWidth="1"/>
    <col min="8455" max="8455" width="19.7109375" style="2" customWidth="1"/>
    <col min="8456" max="8456" width="11.42578125" style="2" customWidth="1"/>
    <col min="8457" max="8457" width="14.42578125" style="2" customWidth="1"/>
    <col min="8458" max="8458" width="0" style="2" hidden="1" customWidth="1"/>
    <col min="8459" max="8459" width="8" style="2" customWidth="1"/>
    <col min="8460" max="8460" width="9.28515625" style="2" customWidth="1"/>
    <col min="8461" max="8461" width="15.42578125" style="2" customWidth="1"/>
    <col min="8462" max="8462" width="16.140625" style="2" customWidth="1"/>
    <col min="8463" max="8463" width="13.140625" style="2" customWidth="1"/>
    <col min="8464" max="8705" width="11.42578125" style="2"/>
    <col min="8706" max="8706" width="1.42578125" style="2" customWidth="1"/>
    <col min="8707" max="8707" width="11.28515625" style="2" customWidth="1"/>
    <col min="8708" max="8708" width="19.7109375" style="2" customWidth="1"/>
    <col min="8709" max="8709" width="23.42578125" style="2" customWidth="1"/>
    <col min="8710" max="8710" width="11.42578125" style="2" customWidth="1"/>
    <col min="8711" max="8711" width="19.7109375" style="2" customWidth="1"/>
    <col min="8712" max="8712" width="11.42578125" style="2" customWidth="1"/>
    <col min="8713" max="8713" width="14.42578125" style="2" customWidth="1"/>
    <col min="8714" max="8714" width="0" style="2" hidden="1" customWidth="1"/>
    <col min="8715" max="8715" width="8" style="2" customWidth="1"/>
    <col min="8716" max="8716" width="9.28515625" style="2" customWidth="1"/>
    <col min="8717" max="8717" width="15.42578125" style="2" customWidth="1"/>
    <col min="8718" max="8718" width="16.140625" style="2" customWidth="1"/>
    <col min="8719" max="8719" width="13.140625" style="2" customWidth="1"/>
    <col min="8720" max="8961" width="11.42578125" style="2"/>
    <col min="8962" max="8962" width="1.42578125" style="2" customWidth="1"/>
    <col min="8963" max="8963" width="11.28515625" style="2" customWidth="1"/>
    <col min="8964" max="8964" width="19.7109375" style="2" customWidth="1"/>
    <col min="8965" max="8965" width="23.42578125" style="2" customWidth="1"/>
    <col min="8966" max="8966" width="11.42578125" style="2" customWidth="1"/>
    <col min="8967" max="8967" width="19.7109375" style="2" customWidth="1"/>
    <col min="8968" max="8968" width="11.42578125" style="2" customWidth="1"/>
    <col min="8969" max="8969" width="14.42578125" style="2" customWidth="1"/>
    <col min="8970" max="8970" width="0" style="2" hidden="1" customWidth="1"/>
    <col min="8971" max="8971" width="8" style="2" customWidth="1"/>
    <col min="8972" max="8972" width="9.28515625" style="2" customWidth="1"/>
    <col min="8973" max="8973" width="15.42578125" style="2" customWidth="1"/>
    <col min="8974" max="8974" width="16.140625" style="2" customWidth="1"/>
    <col min="8975" max="8975" width="13.140625" style="2" customWidth="1"/>
    <col min="8976" max="9217" width="11.42578125" style="2"/>
    <col min="9218" max="9218" width="1.42578125" style="2" customWidth="1"/>
    <col min="9219" max="9219" width="11.28515625" style="2" customWidth="1"/>
    <col min="9220" max="9220" width="19.7109375" style="2" customWidth="1"/>
    <col min="9221" max="9221" width="23.42578125" style="2" customWidth="1"/>
    <col min="9222" max="9222" width="11.42578125" style="2" customWidth="1"/>
    <col min="9223" max="9223" width="19.7109375" style="2" customWidth="1"/>
    <col min="9224" max="9224" width="11.42578125" style="2" customWidth="1"/>
    <col min="9225" max="9225" width="14.42578125" style="2" customWidth="1"/>
    <col min="9226" max="9226" width="0" style="2" hidden="1" customWidth="1"/>
    <col min="9227" max="9227" width="8" style="2" customWidth="1"/>
    <col min="9228" max="9228" width="9.28515625" style="2" customWidth="1"/>
    <col min="9229" max="9229" width="15.42578125" style="2" customWidth="1"/>
    <col min="9230" max="9230" width="16.140625" style="2" customWidth="1"/>
    <col min="9231" max="9231" width="13.140625" style="2" customWidth="1"/>
    <col min="9232" max="9473" width="11.42578125" style="2"/>
    <col min="9474" max="9474" width="1.42578125" style="2" customWidth="1"/>
    <col min="9475" max="9475" width="11.28515625" style="2" customWidth="1"/>
    <col min="9476" max="9476" width="19.7109375" style="2" customWidth="1"/>
    <col min="9477" max="9477" width="23.42578125" style="2" customWidth="1"/>
    <col min="9478" max="9478" width="11.42578125" style="2" customWidth="1"/>
    <col min="9479" max="9479" width="19.7109375" style="2" customWidth="1"/>
    <col min="9480" max="9480" width="11.42578125" style="2" customWidth="1"/>
    <col min="9481" max="9481" width="14.42578125" style="2" customWidth="1"/>
    <col min="9482" max="9482" width="0" style="2" hidden="1" customWidth="1"/>
    <col min="9483" max="9483" width="8" style="2" customWidth="1"/>
    <col min="9484" max="9484" width="9.28515625" style="2" customWidth="1"/>
    <col min="9485" max="9485" width="15.42578125" style="2" customWidth="1"/>
    <col min="9486" max="9486" width="16.140625" style="2" customWidth="1"/>
    <col min="9487" max="9487" width="13.140625" style="2" customWidth="1"/>
    <col min="9488" max="9729" width="11.42578125" style="2"/>
    <col min="9730" max="9730" width="1.42578125" style="2" customWidth="1"/>
    <col min="9731" max="9731" width="11.28515625" style="2" customWidth="1"/>
    <col min="9732" max="9732" width="19.7109375" style="2" customWidth="1"/>
    <col min="9733" max="9733" width="23.42578125" style="2" customWidth="1"/>
    <col min="9734" max="9734" width="11.42578125" style="2" customWidth="1"/>
    <col min="9735" max="9735" width="19.7109375" style="2" customWidth="1"/>
    <col min="9736" max="9736" width="11.42578125" style="2" customWidth="1"/>
    <col min="9737" max="9737" width="14.42578125" style="2" customWidth="1"/>
    <col min="9738" max="9738" width="0" style="2" hidden="1" customWidth="1"/>
    <col min="9739" max="9739" width="8" style="2" customWidth="1"/>
    <col min="9740" max="9740" width="9.28515625" style="2" customWidth="1"/>
    <col min="9741" max="9741" width="15.42578125" style="2" customWidth="1"/>
    <col min="9742" max="9742" width="16.140625" style="2" customWidth="1"/>
    <col min="9743" max="9743" width="13.140625" style="2" customWidth="1"/>
    <col min="9744" max="9985" width="11.42578125" style="2"/>
    <col min="9986" max="9986" width="1.42578125" style="2" customWidth="1"/>
    <col min="9987" max="9987" width="11.28515625" style="2" customWidth="1"/>
    <col min="9988" max="9988" width="19.7109375" style="2" customWidth="1"/>
    <col min="9989" max="9989" width="23.42578125" style="2" customWidth="1"/>
    <col min="9990" max="9990" width="11.42578125" style="2" customWidth="1"/>
    <col min="9991" max="9991" width="19.7109375" style="2" customWidth="1"/>
    <col min="9992" max="9992" width="11.42578125" style="2" customWidth="1"/>
    <col min="9993" max="9993" width="14.42578125" style="2" customWidth="1"/>
    <col min="9994" max="9994" width="0" style="2" hidden="1" customWidth="1"/>
    <col min="9995" max="9995" width="8" style="2" customWidth="1"/>
    <col min="9996" max="9996" width="9.28515625" style="2" customWidth="1"/>
    <col min="9997" max="9997" width="15.42578125" style="2" customWidth="1"/>
    <col min="9998" max="9998" width="16.140625" style="2" customWidth="1"/>
    <col min="9999" max="9999" width="13.140625" style="2" customWidth="1"/>
    <col min="10000" max="10241" width="11.42578125" style="2"/>
    <col min="10242" max="10242" width="1.42578125" style="2" customWidth="1"/>
    <col min="10243" max="10243" width="11.28515625" style="2" customWidth="1"/>
    <col min="10244" max="10244" width="19.7109375" style="2" customWidth="1"/>
    <col min="10245" max="10245" width="23.42578125" style="2" customWidth="1"/>
    <col min="10246" max="10246" width="11.42578125" style="2" customWidth="1"/>
    <col min="10247" max="10247" width="19.7109375" style="2" customWidth="1"/>
    <col min="10248" max="10248" width="11.42578125" style="2" customWidth="1"/>
    <col min="10249" max="10249" width="14.42578125" style="2" customWidth="1"/>
    <col min="10250" max="10250" width="0" style="2" hidden="1" customWidth="1"/>
    <col min="10251" max="10251" width="8" style="2" customWidth="1"/>
    <col min="10252" max="10252" width="9.28515625" style="2" customWidth="1"/>
    <col min="10253" max="10253" width="15.42578125" style="2" customWidth="1"/>
    <col min="10254" max="10254" width="16.140625" style="2" customWidth="1"/>
    <col min="10255" max="10255" width="13.140625" style="2" customWidth="1"/>
    <col min="10256" max="10497" width="11.42578125" style="2"/>
    <col min="10498" max="10498" width="1.42578125" style="2" customWidth="1"/>
    <col min="10499" max="10499" width="11.28515625" style="2" customWidth="1"/>
    <col min="10500" max="10500" width="19.7109375" style="2" customWidth="1"/>
    <col min="10501" max="10501" width="23.42578125" style="2" customWidth="1"/>
    <col min="10502" max="10502" width="11.42578125" style="2" customWidth="1"/>
    <col min="10503" max="10503" width="19.7109375" style="2" customWidth="1"/>
    <col min="10504" max="10504" width="11.42578125" style="2" customWidth="1"/>
    <col min="10505" max="10505" width="14.42578125" style="2" customWidth="1"/>
    <col min="10506" max="10506" width="0" style="2" hidden="1" customWidth="1"/>
    <col min="10507" max="10507" width="8" style="2" customWidth="1"/>
    <col min="10508" max="10508" width="9.28515625" style="2" customWidth="1"/>
    <col min="10509" max="10509" width="15.42578125" style="2" customWidth="1"/>
    <col min="10510" max="10510" width="16.140625" style="2" customWidth="1"/>
    <col min="10511" max="10511" width="13.140625" style="2" customWidth="1"/>
    <col min="10512" max="10753" width="11.42578125" style="2"/>
    <col min="10754" max="10754" width="1.42578125" style="2" customWidth="1"/>
    <col min="10755" max="10755" width="11.28515625" style="2" customWidth="1"/>
    <col min="10756" max="10756" width="19.7109375" style="2" customWidth="1"/>
    <col min="10757" max="10757" width="23.42578125" style="2" customWidth="1"/>
    <col min="10758" max="10758" width="11.42578125" style="2" customWidth="1"/>
    <col min="10759" max="10759" width="19.7109375" style="2" customWidth="1"/>
    <col min="10760" max="10760" width="11.42578125" style="2" customWidth="1"/>
    <col min="10761" max="10761" width="14.42578125" style="2" customWidth="1"/>
    <col min="10762" max="10762" width="0" style="2" hidden="1" customWidth="1"/>
    <col min="10763" max="10763" width="8" style="2" customWidth="1"/>
    <col min="10764" max="10764" width="9.28515625" style="2" customWidth="1"/>
    <col min="10765" max="10765" width="15.42578125" style="2" customWidth="1"/>
    <col min="10766" max="10766" width="16.140625" style="2" customWidth="1"/>
    <col min="10767" max="10767" width="13.140625" style="2" customWidth="1"/>
    <col min="10768" max="11009" width="11.42578125" style="2"/>
    <col min="11010" max="11010" width="1.42578125" style="2" customWidth="1"/>
    <col min="11011" max="11011" width="11.28515625" style="2" customWidth="1"/>
    <col min="11012" max="11012" width="19.7109375" style="2" customWidth="1"/>
    <col min="11013" max="11013" width="23.42578125" style="2" customWidth="1"/>
    <col min="11014" max="11014" width="11.42578125" style="2" customWidth="1"/>
    <col min="11015" max="11015" width="19.7109375" style="2" customWidth="1"/>
    <col min="11016" max="11016" width="11.42578125" style="2" customWidth="1"/>
    <col min="11017" max="11017" width="14.42578125" style="2" customWidth="1"/>
    <col min="11018" max="11018" width="0" style="2" hidden="1" customWidth="1"/>
    <col min="11019" max="11019" width="8" style="2" customWidth="1"/>
    <col min="11020" max="11020" width="9.28515625" style="2" customWidth="1"/>
    <col min="11021" max="11021" width="15.42578125" style="2" customWidth="1"/>
    <col min="11022" max="11022" width="16.140625" style="2" customWidth="1"/>
    <col min="11023" max="11023" width="13.140625" style="2" customWidth="1"/>
    <col min="11024" max="11265" width="11.42578125" style="2"/>
    <col min="11266" max="11266" width="1.42578125" style="2" customWidth="1"/>
    <col min="11267" max="11267" width="11.28515625" style="2" customWidth="1"/>
    <col min="11268" max="11268" width="19.7109375" style="2" customWidth="1"/>
    <col min="11269" max="11269" width="23.42578125" style="2" customWidth="1"/>
    <col min="11270" max="11270" width="11.42578125" style="2" customWidth="1"/>
    <col min="11271" max="11271" width="19.7109375" style="2" customWidth="1"/>
    <col min="11272" max="11272" width="11.42578125" style="2" customWidth="1"/>
    <col min="11273" max="11273" width="14.42578125" style="2" customWidth="1"/>
    <col min="11274" max="11274" width="0" style="2" hidden="1" customWidth="1"/>
    <col min="11275" max="11275" width="8" style="2" customWidth="1"/>
    <col min="11276" max="11276" width="9.28515625" style="2" customWidth="1"/>
    <col min="11277" max="11277" width="15.42578125" style="2" customWidth="1"/>
    <col min="11278" max="11278" width="16.140625" style="2" customWidth="1"/>
    <col min="11279" max="11279" width="13.140625" style="2" customWidth="1"/>
    <col min="11280" max="11521" width="11.42578125" style="2"/>
    <col min="11522" max="11522" width="1.42578125" style="2" customWidth="1"/>
    <col min="11523" max="11523" width="11.28515625" style="2" customWidth="1"/>
    <col min="11524" max="11524" width="19.7109375" style="2" customWidth="1"/>
    <col min="11525" max="11525" width="23.42578125" style="2" customWidth="1"/>
    <col min="11526" max="11526" width="11.42578125" style="2" customWidth="1"/>
    <col min="11527" max="11527" width="19.7109375" style="2" customWidth="1"/>
    <col min="11528" max="11528" width="11.42578125" style="2" customWidth="1"/>
    <col min="11529" max="11529" width="14.42578125" style="2" customWidth="1"/>
    <col min="11530" max="11530" width="0" style="2" hidden="1" customWidth="1"/>
    <col min="11531" max="11531" width="8" style="2" customWidth="1"/>
    <col min="11532" max="11532" width="9.28515625" style="2" customWidth="1"/>
    <col min="11533" max="11533" width="15.42578125" style="2" customWidth="1"/>
    <col min="11534" max="11534" width="16.140625" style="2" customWidth="1"/>
    <col min="11535" max="11535" width="13.140625" style="2" customWidth="1"/>
    <col min="11536" max="11777" width="11.42578125" style="2"/>
    <col min="11778" max="11778" width="1.42578125" style="2" customWidth="1"/>
    <col min="11779" max="11779" width="11.28515625" style="2" customWidth="1"/>
    <col min="11780" max="11780" width="19.7109375" style="2" customWidth="1"/>
    <col min="11781" max="11781" width="23.42578125" style="2" customWidth="1"/>
    <col min="11782" max="11782" width="11.42578125" style="2" customWidth="1"/>
    <col min="11783" max="11783" width="19.7109375" style="2" customWidth="1"/>
    <col min="11784" max="11784" width="11.42578125" style="2" customWidth="1"/>
    <col min="11785" max="11785" width="14.42578125" style="2" customWidth="1"/>
    <col min="11786" max="11786" width="0" style="2" hidden="1" customWidth="1"/>
    <col min="11787" max="11787" width="8" style="2" customWidth="1"/>
    <col min="11788" max="11788" width="9.28515625" style="2" customWidth="1"/>
    <col min="11789" max="11789" width="15.42578125" style="2" customWidth="1"/>
    <col min="11790" max="11790" width="16.140625" style="2" customWidth="1"/>
    <col min="11791" max="11791" width="13.140625" style="2" customWidth="1"/>
    <col min="11792" max="12033" width="11.42578125" style="2"/>
    <col min="12034" max="12034" width="1.42578125" style="2" customWidth="1"/>
    <col min="12035" max="12035" width="11.28515625" style="2" customWidth="1"/>
    <col min="12036" max="12036" width="19.7109375" style="2" customWidth="1"/>
    <col min="12037" max="12037" width="23.42578125" style="2" customWidth="1"/>
    <col min="12038" max="12038" width="11.42578125" style="2" customWidth="1"/>
    <col min="12039" max="12039" width="19.7109375" style="2" customWidth="1"/>
    <col min="12040" max="12040" width="11.42578125" style="2" customWidth="1"/>
    <col min="12041" max="12041" width="14.42578125" style="2" customWidth="1"/>
    <col min="12042" max="12042" width="0" style="2" hidden="1" customWidth="1"/>
    <col min="12043" max="12043" width="8" style="2" customWidth="1"/>
    <col min="12044" max="12044" width="9.28515625" style="2" customWidth="1"/>
    <col min="12045" max="12045" width="15.42578125" style="2" customWidth="1"/>
    <col min="12046" max="12046" width="16.140625" style="2" customWidth="1"/>
    <col min="12047" max="12047" width="13.140625" style="2" customWidth="1"/>
    <col min="12048" max="12289" width="11.42578125" style="2"/>
    <col min="12290" max="12290" width="1.42578125" style="2" customWidth="1"/>
    <col min="12291" max="12291" width="11.28515625" style="2" customWidth="1"/>
    <col min="12292" max="12292" width="19.7109375" style="2" customWidth="1"/>
    <col min="12293" max="12293" width="23.42578125" style="2" customWidth="1"/>
    <col min="12294" max="12294" width="11.42578125" style="2" customWidth="1"/>
    <col min="12295" max="12295" width="19.7109375" style="2" customWidth="1"/>
    <col min="12296" max="12296" width="11.42578125" style="2" customWidth="1"/>
    <col min="12297" max="12297" width="14.42578125" style="2" customWidth="1"/>
    <col min="12298" max="12298" width="0" style="2" hidden="1" customWidth="1"/>
    <col min="12299" max="12299" width="8" style="2" customWidth="1"/>
    <col min="12300" max="12300" width="9.28515625" style="2" customWidth="1"/>
    <col min="12301" max="12301" width="15.42578125" style="2" customWidth="1"/>
    <col min="12302" max="12302" width="16.140625" style="2" customWidth="1"/>
    <col min="12303" max="12303" width="13.140625" style="2" customWidth="1"/>
    <col min="12304" max="12545" width="11.42578125" style="2"/>
    <col min="12546" max="12546" width="1.42578125" style="2" customWidth="1"/>
    <col min="12547" max="12547" width="11.28515625" style="2" customWidth="1"/>
    <col min="12548" max="12548" width="19.7109375" style="2" customWidth="1"/>
    <col min="12549" max="12549" width="23.42578125" style="2" customWidth="1"/>
    <col min="12550" max="12550" width="11.42578125" style="2" customWidth="1"/>
    <col min="12551" max="12551" width="19.7109375" style="2" customWidth="1"/>
    <col min="12552" max="12552" width="11.42578125" style="2" customWidth="1"/>
    <col min="12553" max="12553" width="14.42578125" style="2" customWidth="1"/>
    <col min="12554" max="12554" width="0" style="2" hidden="1" customWidth="1"/>
    <col min="12555" max="12555" width="8" style="2" customWidth="1"/>
    <col min="12556" max="12556" width="9.28515625" style="2" customWidth="1"/>
    <col min="12557" max="12557" width="15.42578125" style="2" customWidth="1"/>
    <col min="12558" max="12558" width="16.140625" style="2" customWidth="1"/>
    <col min="12559" max="12559" width="13.140625" style="2" customWidth="1"/>
    <col min="12560" max="12801" width="11.42578125" style="2"/>
    <col min="12802" max="12802" width="1.42578125" style="2" customWidth="1"/>
    <col min="12803" max="12803" width="11.28515625" style="2" customWidth="1"/>
    <col min="12804" max="12804" width="19.7109375" style="2" customWidth="1"/>
    <col min="12805" max="12805" width="23.42578125" style="2" customWidth="1"/>
    <col min="12806" max="12806" width="11.42578125" style="2" customWidth="1"/>
    <col min="12807" max="12807" width="19.7109375" style="2" customWidth="1"/>
    <col min="12808" max="12808" width="11.42578125" style="2" customWidth="1"/>
    <col min="12809" max="12809" width="14.42578125" style="2" customWidth="1"/>
    <col min="12810" max="12810" width="0" style="2" hidden="1" customWidth="1"/>
    <col min="12811" max="12811" width="8" style="2" customWidth="1"/>
    <col min="12812" max="12812" width="9.28515625" style="2" customWidth="1"/>
    <col min="12813" max="12813" width="15.42578125" style="2" customWidth="1"/>
    <col min="12814" max="12814" width="16.140625" style="2" customWidth="1"/>
    <col min="12815" max="12815" width="13.140625" style="2" customWidth="1"/>
    <col min="12816" max="13057" width="11.42578125" style="2"/>
    <col min="13058" max="13058" width="1.42578125" style="2" customWidth="1"/>
    <col min="13059" max="13059" width="11.28515625" style="2" customWidth="1"/>
    <col min="13060" max="13060" width="19.7109375" style="2" customWidth="1"/>
    <col min="13061" max="13061" width="23.42578125" style="2" customWidth="1"/>
    <col min="13062" max="13062" width="11.42578125" style="2" customWidth="1"/>
    <col min="13063" max="13063" width="19.7109375" style="2" customWidth="1"/>
    <col min="13064" max="13064" width="11.42578125" style="2" customWidth="1"/>
    <col min="13065" max="13065" width="14.42578125" style="2" customWidth="1"/>
    <col min="13066" max="13066" width="0" style="2" hidden="1" customWidth="1"/>
    <col min="13067" max="13067" width="8" style="2" customWidth="1"/>
    <col min="13068" max="13068" width="9.28515625" style="2" customWidth="1"/>
    <col min="13069" max="13069" width="15.42578125" style="2" customWidth="1"/>
    <col min="13070" max="13070" width="16.140625" style="2" customWidth="1"/>
    <col min="13071" max="13071" width="13.140625" style="2" customWidth="1"/>
    <col min="13072" max="13313" width="11.42578125" style="2"/>
    <col min="13314" max="13314" width="1.42578125" style="2" customWidth="1"/>
    <col min="13315" max="13315" width="11.28515625" style="2" customWidth="1"/>
    <col min="13316" max="13316" width="19.7109375" style="2" customWidth="1"/>
    <col min="13317" max="13317" width="23.42578125" style="2" customWidth="1"/>
    <col min="13318" max="13318" width="11.42578125" style="2" customWidth="1"/>
    <col min="13319" max="13319" width="19.7109375" style="2" customWidth="1"/>
    <col min="13320" max="13320" width="11.42578125" style="2" customWidth="1"/>
    <col min="13321" max="13321" width="14.42578125" style="2" customWidth="1"/>
    <col min="13322" max="13322" width="0" style="2" hidden="1" customWidth="1"/>
    <col min="13323" max="13323" width="8" style="2" customWidth="1"/>
    <col min="13324" max="13324" width="9.28515625" style="2" customWidth="1"/>
    <col min="13325" max="13325" width="15.42578125" style="2" customWidth="1"/>
    <col min="13326" max="13326" width="16.140625" style="2" customWidth="1"/>
    <col min="13327" max="13327" width="13.140625" style="2" customWidth="1"/>
    <col min="13328" max="13569" width="11.42578125" style="2"/>
    <col min="13570" max="13570" width="1.42578125" style="2" customWidth="1"/>
    <col min="13571" max="13571" width="11.28515625" style="2" customWidth="1"/>
    <col min="13572" max="13572" width="19.7109375" style="2" customWidth="1"/>
    <col min="13573" max="13573" width="23.42578125" style="2" customWidth="1"/>
    <col min="13574" max="13574" width="11.42578125" style="2" customWidth="1"/>
    <col min="13575" max="13575" width="19.7109375" style="2" customWidth="1"/>
    <col min="13576" max="13576" width="11.42578125" style="2" customWidth="1"/>
    <col min="13577" max="13577" width="14.42578125" style="2" customWidth="1"/>
    <col min="13578" max="13578" width="0" style="2" hidden="1" customWidth="1"/>
    <col min="13579" max="13579" width="8" style="2" customWidth="1"/>
    <col min="13580" max="13580" width="9.28515625" style="2" customWidth="1"/>
    <col min="13581" max="13581" width="15.42578125" style="2" customWidth="1"/>
    <col min="13582" max="13582" width="16.140625" style="2" customWidth="1"/>
    <col min="13583" max="13583" width="13.140625" style="2" customWidth="1"/>
    <col min="13584" max="13825" width="11.42578125" style="2"/>
    <col min="13826" max="13826" width="1.42578125" style="2" customWidth="1"/>
    <col min="13827" max="13827" width="11.28515625" style="2" customWidth="1"/>
    <col min="13828" max="13828" width="19.7109375" style="2" customWidth="1"/>
    <col min="13829" max="13829" width="23.42578125" style="2" customWidth="1"/>
    <col min="13830" max="13830" width="11.42578125" style="2" customWidth="1"/>
    <col min="13831" max="13831" width="19.7109375" style="2" customWidth="1"/>
    <col min="13832" max="13832" width="11.42578125" style="2" customWidth="1"/>
    <col min="13833" max="13833" width="14.42578125" style="2" customWidth="1"/>
    <col min="13834" max="13834" width="0" style="2" hidden="1" customWidth="1"/>
    <col min="13835" max="13835" width="8" style="2" customWidth="1"/>
    <col min="13836" max="13836" width="9.28515625" style="2" customWidth="1"/>
    <col min="13837" max="13837" width="15.42578125" style="2" customWidth="1"/>
    <col min="13838" max="13838" width="16.140625" style="2" customWidth="1"/>
    <col min="13839" max="13839" width="13.140625" style="2" customWidth="1"/>
    <col min="13840" max="14081" width="11.42578125" style="2"/>
    <col min="14082" max="14082" width="1.42578125" style="2" customWidth="1"/>
    <col min="14083" max="14083" width="11.28515625" style="2" customWidth="1"/>
    <col min="14084" max="14084" width="19.7109375" style="2" customWidth="1"/>
    <col min="14085" max="14085" width="23.42578125" style="2" customWidth="1"/>
    <col min="14086" max="14086" width="11.42578125" style="2" customWidth="1"/>
    <col min="14087" max="14087" width="19.7109375" style="2" customWidth="1"/>
    <col min="14088" max="14088" width="11.42578125" style="2" customWidth="1"/>
    <col min="14089" max="14089" width="14.42578125" style="2" customWidth="1"/>
    <col min="14090" max="14090" width="0" style="2" hidden="1" customWidth="1"/>
    <col min="14091" max="14091" width="8" style="2" customWidth="1"/>
    <col min="14092" max="14092" width="9.28515625" style="2" customWidth="1"/>
    <col min="14093" max="14093" width="15.42578125" style="2" customWidth="1"/>
    <col min="14094" max="14094" width="16.140625" style="2" customWidth="1"/>
    <col min="14095" max="14095" width="13.140625" style="2" customWidth="1"/>
    <col min="14096" max="14337" width="11.42578125" style="2"/>
    <col min="14338" max="14338" width="1.42578125" style="2" customWidth="1"/>
    <col min="14339" max="14339" width="11.28515625" style="2" customWidth="1"/>
    <col min="14340" max="14340" width="19.7109375" style="2" customWidth="1"/>
    <col min="14341" max="14341" width="23.42578125" style="2" customWidth="1"/>
    <col min="14342" max="14342" width="11.42578125" style="2" customWidth="1"/>
    <col min="14343" max="14343" width="19.7109375" style="2" customWidth="1"/>
    <col min="14344" max="14344" width="11.42578125" style="2" customWidth="1"/>
    <col min="14345" max="14345" width="14.42578125" style="2" customWidth="1"/>
    <col min="14346" max="14346" width="0" style="2" hidden="1" customWidth="1"/>
    <col min="14347" max="14347" width="8" style="2" customWidth="1"/>
    <col min="14348" max="14348" width="9.28515625" style="2" customWidth="1"/>
    <col min="14349" max="14349" width="15.42578125" style="2" customWidth="1"/>
    <col min="14350" max="14350" width="16.140625" style="2" customWidth="1"/>
    <col min="14351" max="14351" width="13.140625" style="2" customWidth="1"/>
    <col min="14352" max="14593" width="11.42578125" style="2"/>
    <col min="14594" max="14594" width="1.42578125" style="2" customWidth="1"/>
    <col min="14595" max="14595" width="11.28515625" style="2" customWidth="1"/>
    <col min="14596" max="14596" width="19.7109375" style="2" customWidth="1"/>
    <col min="14597" max="14597" width="23.42578125" style="2" customWidth="1"/>
    <col min="14598" max="14598" width="11.42578125" style="2" customWidth="1"/>
    <col min="14599" max="14599" width="19.7109375" style="2" customWidth="1"/>
    <col min="14600" max="14600" width="11.42578125" style="2" customWidth="1"/>
    <col min="14601" max="14601" width="14.42578125" style="2" customWidth="1"/>
    <col min="14602" max="14602" width="0" style="2" hidden="1" customWidth="1"/>
    <col min="14603" max="14603" width="8" style="2" customWidth="1"/>
    <col min="14604" max="14604" width="9.28515625" style="2" customWidth="1"/>
    <col min="14605" max="14605" width="15.42578125" style="2" customWidth="1"/>
    <col min="14606" max="14606" width="16.140625" style="2" customWidth="1"/>
    <col min="14607" max="14607" width="13.140625" style="2" customWidth="1"/>
    <col min="14608" max="14849" width="11.42578125" style="2"/>
    <col min="14850" max="14850" width="1.42578125" style="2" customWidth="1"/>
    <col min="14851" max="14851" width="11.28515625" style="2" customWidth="1"/>
    <col min="14852" max="14852" width="19.7109375" style="2" customWidth="1"/>
    <col min="14853" max="14853" width="23.42578125" style="2" customWidth="1"/>
    <col min="14854" max="14854" width="11.42578125" style="2" customWidth="1"/>
    <col min="14855" max="14855" width="19.7109375" style="2" customWidth="1"/>
    <col min="14856" max="14856" width="11.42578125" style="2" customWidth="1"/>
    <col min="14857" max="14857" width="14.42578125" style="2" customWidth="1"/>
    <col min="14858" max="14858" width="0" style="2" hidden="1" customWidth="1"/>
    <col min="14859" max="14859" width="8" style="2" customWidth="1"/>
    <col min="14860" max="14860" width="9.28515625" style="2" customWidth="1"/>
    <col min="14861" max="14861" width="15.42578125" style="2" customWidth="1"/>
    <col min="14862" max="14862" width="16.140625" style="2" customWidth="1"/>
    <col min="14863" max="14863" width="13.140625" style="2" customWidth="1"/>
    <col min="14864" max="15105" width="11.42578125" style="2"/>
    <col min="15106" max="15106" width="1.42578125" style="2" customWidth="1"/>
    <col min="15107" max="15107" width="11.28515625" style="2" customWidth="1"/>
    <col min="15108" max="15108" width="19.7109375" style="2" customWidth="1"/>
    <col min="15109" max="15109" width="23.42578125" style="2" customWidth="1"/>
    <col min="15110" max="15110" width="11.42578125" style="2" customWidth="1"/>
    <col min="15111" max="15111" width="19.7109375" style="2" customWidth="1"/>
    <col min="15112" max="15112" width="11.42578125" style="2" customWidth="1"/>
    <col min="15113" max="15113" width="14.42578125" style="2" customWidth="1"/>
    <col min="15114" max="15114" width="0" style="2" hidden="1" customWidth="1"/>
    <col min="15115" max="15115" width="8" style="2" customWidth="1"/>
    <col min="15116" max="15116" width="9.28515625" style="2" customWidth="1"/>
    <col min="15117" max="15117" width="15.42578125" style="2" customWidth="1"/>
    <col min="15118" max="15118" width="16.140625" style="2" customWidth="1"/>
    <col min="15119" max="15119" width="13.140625" style="2" customWidth="1"/>
    <col min="15120" max="15361" width="11.42578125" style="2"/>
    <col min="15362" max="15362" width="1.42578125" style="2" customWidth="1"/>
    <col min="15363" max="15363" width="11.28515625" style="2" customWidth="1"/>
    <col min="15364" max="15364" width="19.7109375" style="2" customWidth="1"/>
    <col min="15365" max="15365" width="23.42578125" style="2" customWidth="1"/>
    <col min="15366" max="15366" width="11.42578125" style="2" customWidth="1"/>
    <col min="15367" max="15367" width="19.7109375" style="2" customWidth="1"/>
    <col min="15368" max="15368" width="11.42578125" style="2" customWidth="1"/>
    <col min="15369" max="15369" width="14.42578125" style="2" customWidth="1"/>
    <col min="15370" max="15370" width="0" style="2" hidden="1" customWidth="1"/>
    <col min="15371" max="15371" width="8" style="2" customWidth="1"/>
    <col min="15372" max="15372" width="9.28515625" style="2" customWidth="1"/>
    <col min="15373" max="15373" width="15.42578125" style="2" customWidth="1"/>
    <col min="15374" max="15374" width="16.140625" style="2" customWidth="1"/>
    <col min="15375" max="15375" width="13.140625" style="2" customWidth="1"/>
    <col min="15376" max="15617" width="11.42578125" style="2"/>
    <col min="15618" max="15618" width="1.42578125" style="2" customWidth="1"/>
    <col min="15619" max="15619" width="11.28515625" style="2" customWidth="1"/>
    <col min="15620" max="15620" width="19.7109375" style="2" customWidth="1"/>
    <col min="15621" max="15621" width="23.42578125" style="2" customWidth="1"/>
    <col min="15622" max="15622" width="11.42578125" style="2" customWidth="1"/>
    <col min="15623" max="15623" width="19.7109375" style="2" customWidth="1"/>
    <col min="15624" max="15624" width="11.42578125" style="2" customWidth="1"/>
    <col min="15625" max="15625" width="14.42578125" style="2" customWidth="1"/>
    <col min="15626" max="15626" width="0" style="2" hidden="1" customWidth="1"/>
    <col min="15627" max="15627" width="8" style="2" customWidth="1"/>
    <col min="15628" max="15628" width="9.28515625" style="2" customWidth="1"/>
    <col min="15629" max="15629" width="15.42578125" style="2" customWidth="1"/>
    <col min="15630" max="15630" width="16.140625" style="2" customWidth="1"/>
    <col min="15631" max="15631" width="13.140625" style="2" customWidth="1"/>
    <col min="15632" max="15873" width="11.42578125" style="2"/>
    <col min="15874" max="15874" width="1.42578125" style="2" customWidth="1"/>
    <col min="15875" max="15875" width="11.28515625" style="2" customWidth="1"/>
    <col min="15876" max="15876" width="19.7109375" style="2" customWidth="1"/>
    <col min="15877" max="15877" width="23.42578125" style="2" customWidth="1"/>
    <col min="15878" max="15878" width="11.42578125" style="2" customWidth="1"/>
    <col min="15879" max="15879" width="19.7109375" style="2" customWidth="1"/>
    <col min="15880" max="15880" width="11.42578125" style="2" customWidth="1"/>
    <col min="15881" max="15881" width="14.42578125" style="2" customWidth="1"/>
    <col min="15882" max="15882" width="0" style="2" hidden="1" customWidth="1"/>
    <col min="15883" max="15883" width="8" style="2" customWidth="1"/>
    <col min="15884" max="15884" width="9.28515625" style="2" customWidth="1"/>
    <col min="15885" max="15885" width="15.42578125" style="2" customWidth="1"/>
    <col min="15886" max="15886" width="16.140625" style="2" customWidth="1"/>
    <col min="15887" max="15887" width="13.140625" style="2" customWidth="1"/>
    <col min="15888" max="16129" width="11.42578125" style="2"/>
    <col min="16130" max="16130" width="1.42578125" style="2" customWidth="1"/>
    <col min="16131" max="16131" width="11.28515625" style="2" customWidth="1"/>
    <col min="16132" max="16132" width="19.7109375" style="2" customWidth="1"/>
    <col min="16133" max="16133" width="23.42578125" style="2" customWidth="1"/>
    <col min="16134" max="16134" width="11.42578125" style="2" customWidth="1"/>
    <col min="16135" max="16135" width="19.7109375" style="2" customWidth="1"/>
    <col min="16136" max="16136" width="11.42578125" style="2" customWidth="1"/>
    <col min="16137" max="16137" width="14.42578125" style="2" customWidth="1"/>
    <col min="16138" max="16138" width="0" style="2" hidden="1" customWidth="1"/>
    <col min="16139" max="16139" width="8" style="2" customWidth="1"/>
    <col min="16140" max="16140" width="9.28515625" style="2" customWidth="1"/>
    <col min="16141" max="16141" width="15.42578125" style="2" customWidth="1"/>
    <col min="16142" max="16142" width="16.140625" style="2" customWidth="1"/>
    <col min="16143" max="16143" width="13.140625" style="2" customWidth="1"/>
    <col min="16144" max="16384" width="11.42578125" style="2"/>
  </cols>
  <sheetData>
    <row r="1" spans="2:17" x14ac:dyDescent="0.2">
      <c r="O1" s="40"/>
      <c r="P1" s="1"/>
      <c r="Q1" s="1"/>
    </row>
    <row r="2" spans="2:17" x14ac:dyDescent="0.2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1"/>
    </row>
    <row r="3" spans="2:17" x14ac:dyDescent="0.2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40"/>
      <c r="P3" s="1"/>
      <c r="Q3" s="1"/>
    </row>
    <row r="4" spans="2:17" x14ac:dyDescent="0.2">
      <c r="F4" s="340" t="s">
        <v>10</v>
      </c>
      <c r="G4" s="340"/>
      <c r="H4" s="340"/>
      <c r="I4" s="340"/>
      <c r="J4" s="340"/>
      <c r="K4" s="340"/>
      <c r="L4" s="340"/>
      <c r="M4" s="340"/>
      <c r="N4" s="340"/>
      <c r="O4" s="40"/>
      <c r="P4" s="1"/>
      <c r="Q4" s="1"/>
    </row>
    <row r="5" spans="2:17" x14ac:dyDescent="0.2">
      <c r="F5" s="340"/>
      <c r="G5" s="340"/>
      <c r="H5" s="340"/>
      <c r="I5" s="340"/>
      <c r="J5" s="340"/>
      <c r="K5" s="340"/>
      <c r="L5" s="340"/>
      <c r="M5" s="340"/>
      <c r="N5" s="340"/>
      <c r="O5" s="40"/>
      <c r="P5" s="1"/>
      <c r="Q5" s="1"/>
    </row>
    <row r="6" spans="2:17" x14ac:dyDescent="0.2">
      <c r="F6" s="6"/>
      <c r="G6" s="6"/>
      <c r="H6" s="6"/>
      <c r="I6" s="6"/>
      <c r="J6" s="6"/>
      <c r="K6" s="6"/>
      <c r="L6" s="6"/>
      <c r="M6" s="6"/>
      <c r="N6" s="6"/>
      <c r="O6" s="40"/>
      <c r="P6" s="1"/>
      <c r="Q6" s="1"/>
    </row>
    <row r="7" spans="2:17" x14ac:dyDescent="0.2">
      <c r="F7" s="6"/>
      <c r="G7" s="6"/>
      <c r="H7" s="6"/>
      <c r="I7" s="6"/>
      <c r="J7" s="6"/>
      <c r="K7" s="6"/>
      <c r="L7" s="6"/>
      <c r="M7" s="6"/>
      <c r="N7" s="6"/>
      <c r="O7" s="40"/>
      <c r="P7" s="1"/>
      <c r="Q7" s="1"/>
    </row>
    <row r="8" spans="2:17" x14ac:dyDescent="0.2">
      <c r="B8" s="7"/>
      <c r="C8" s="7"/>
      <c r="D8" s="8" t="s">
        <v>38</v>
      </c>
      <c r="E8" s="371" t="s">
        <v>281</v>
      </c>
      <c r="F8" s="371"/>
      <c r="G8" s="371"/>
      <c r="H8" s="371"/>
      <c r="I8" s="371"/>
      <c r="J8" s="371"/>
      <c r="K8" s="371"/>
      <c r="L8" s="371"/>
      <c r="M8" s="371"/>
      <c r="N8" s="371"/>
      <c r="O8" s="43"/>
      <c r="P8" s="1"/>
      <c r="Q8" s="1"/>
    </row>
    <row r="9" spans="2:17" x14ac:dyDescent="0.2">
      <c r="B9" s="7"/>
      <c r="C9" s="7"/>
      <c r="D9" s="8"/>
      <c r="E9" s="44"/>
      <c r="F9" s="44"/>
      <c r="G9" s="44"/>
      <c r="H9" s="44"/>
      <c r="I9" s="44"/>
      <c r="J9" s="44"/>
      <c r="K9" s="44"/>
      <c r="L9" s="44"/>
      <c r="M9" s="44"/>
      <c r="N9" s="44"/>
      <c r="O9" s="43"/>
      <c r="P9" s="1"/>
      <c r="Q9" s="1"/>
    </row>
    <row r="10" spans="2:17" x14ac:dyDescent="0.2">
      <c r="B10" s="326" t="s">
        <v>7</v>
      </c>
      <c r="C10" s="326"/>
      <c r="D10" s="326"/>
      <c r="E10" s="341" t="s">
        <v>291</v>
      </c>
      <c r="F10" s="341"/>
      <c r="G10" s="341"/>
      <c r="H10" s="341"/>
      <c r="I10" s="341"/>
      <c r="J10" s="341"/>
      <c r="K10" s="341"/>
      <c r="L10" s="341"/>
      <c r="M10" s="341"/>
      <c r="N10" s="341"/>
      <c r="O10" s="40"/>
      <c r="P10" s="1"/>
      <c r="Q10" s="1"/>
    </row>
    <row r="11" spans="2:17" x14ac:dyDescent="0.2">
      <c r="B11" s="10"/>
      <c r="C11" s="10"/>
      <c r="D11" s="10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40"/>
      <c r="P11" s="1"/>
      <c r="Q11" s="1"/>
    </row>
    <row r="12" spans="2:17" s="3" customFormat="1" ht="12.75" customHeight="1" x14ac:dyDescent="0.2">
      <c r="B12" s="26"/>
      <c r="C12" s="385" t="s">
        <v>9</v>
      </c>
      <c r="D12" s="303"/>
      <c r="E12" s="398">
        <v>0.15</v>
      </c>
      <c r="F12" s="398"/>
      <c r="G12" s="11"/>
      <c r="H12" s="11"/>
      <c r="I12" s="11"/>
      <c r="J12" s="11"/>
      <c r="K12" s="11"/>
      <c r="L12" s="11"/>
      <c r="M12" s="11"/>
      <c r="N12" s="46"/>
      <c r="O12" s="47"/>
      <c r="P12" s="47"/>
    </row>
    <row r="13" spans="2:17" x14ac:dyDescent="0.2">
      <c r="B13" s="10"/>
      <c r="C13" s="303"/>
      <c r="D13" s="303"/>
      <c r="E13" s="398"/>
      <c r="F13" s="398"/>
      <c r="G13" s="66"/>
      <c r="H13" s="66"/>
      <c r="I13" s="66"/>
      <c r="J13" s="66"/>
      <c r="K13" s="66"/>
      <c r="L13" s="66"/>
      <c r="M13" s="66"/>
      <c r="N13" s="66"/>
      <c r="O13" s="51"/>
      <c r="P13" s="1"/>
      <c r="Q13" s="1"/>
    </row>
    <row r="14" spans="2:17" x14ac:dyDescent="0.2">
      <c r="B14" s="69"/>
      <c r="C14" s="72"/>
      <c r="D14" s="72"/>
      <c r="E14" s="110"/>
      <c r="F14" s="110"/>
      <c r="G14" s="66"/>
      <c r="H14" s="66"/>
      <c r="I14" s="66"/>
      <c r="J14" s="66"/>
      <c r="K14" s="66"/>
      <c r="L14" s="66"/>
      <c r="M14" s="66"/>
      <c r="N14" s="66"/>
      <c r="O14" s="70"/>
      <c r="P14" s="1"/>
      <c r="Q14" s="1"/>
    </row>
    <row r="15" spans="2:17" ht="15" customHeight="1" x14ac:dyDescent="0.2">
      <c r="B15" s="295" t="s">
        <v>1</v>
      </c>
      <c r="C15" s="295"/>
      <c r="D15" s="295"/>
      <c r="E15" s="378" t="s">
        <v>292</v>
      </c>
      <c r="F15" s="379"/>
      <c r="G15" s="379"/>
      <c r="H15" s="379"/>
      <c r="I15" s="379"/>
      <c r="J15" s="379"/>
      <c r="K15" s="379"/>
      <c r="L15" s="379"/>
      <c r="M15" s="379"/>
      <c r="N15" s="379"/>
      <c r="O15" s="51"/>
      <c r="P15" s="1"/>
      <c r="Q15" s="1"/>
    </row>
    <row r="16" spans="2:17" x14ac:dyDescent="0.2">
      <c r="B16" s="15"/>
      <c r="C16" s="15"/>
      <c r="D16" s="15"/>
      <c r="E16" s="380"/>
      <c r="F16" s="380"/>
      <c r="G16" s="380"/>
      <c r="H16" s="380"/>
      <c r="I16" s="380"/>
      <c r="J16" s="380"/>
      <c r="K16" s="380"/>
      <c r="L16" s="380"/>
      <c r="M16" s="380"/>
      <c r="N16" s="380"/>
      <c r="O16" s="51"/>
      <c r="P16" s="1"/>
      <c r="Q16" s="1"/>
    </row>
    <row r="17" spans="2:18" x14ac:dyDescent="0.2">
      <c r="B17" s="15"/>
      <c r="C17" s="15"/>
      <c r="D17" s="15"/>
      <c r="E17" s="63"/>
      <c r="F17" s="63"/>
      <c r="G17" s="63"/>
      <c r="H17" s="63"/>
      <c r="I17" s="63"/>
      <c r="J17" s="63"/>
      <c r="K17" s="63"/>
      <c r="L17" s="117"/>
      <c r="M17" s="63"/>
      <c r="N17" s="63"/>
      <c r="O17" s="51"/>
      <c r="P17" s="1"/>
      <c r="Q17" s="1"/>
    </row>
    <row r="18" spans="2:18" s="3" customFormat="1" ht="26.25" customHeight="1" x14ac:dyDescent="0.2">
      <c r="B18" s="16"/>
      <c r="C18" s="16"/>
      <c r="D18" s="111" t="s">
        <v>46</v>
      </c>
      <c r="E18" s="384" t="s">
        <v>293</v>
      </c>
      <c r="F18" s="384"/>
      <c r="G18" s="384"/>
      <c r="H18" s="384"/>
      <c r="I18" s="67"/>
      <c r="J18" s="67"/>
      <c r="K18" s="67"/>
      <c r="L18" s="67"/>
      <c r="M18" s="67"/>
      <c r="N18" s="67"/>
      <c r="O18" s="46"/>
      <c r="P18" s="47"/>
      <c r="Q18" s="47"/>
    </row>
    <row r="19" spans="2:18" s="3" customFormat="1" x14ac:dyDescent="0.2">
      <c r="B19" s="16"/>
      <c r="C19" s="16"/>
      <c r="D19" s="15"/>
      <c r="E19" s="397"/>
      <c r="F19" s="397"/>
      <c r="G19" s="397"/>
      <c r="H19" s="397"/>
      <c r="I19" s="397"/>
      <c r="J19" s="397"/>
      <c r="K19" s="397"/>
      <c r="L19" s="397"/>
      <c r="M19" s="397"/>
      <c r="N19" s="397"/>
      <c r="O19" s="46"/>
      <c r="P19" s="47"/>
      <c r="Q19" s="47"/>
    </row>
    <row r="20" spans="2:18" x14ac:dyDescent="0.2">
      <c r="B20" s="22"/>
      <c r="C20" s="16"/>
      <c r="D20" s="15"/>
      <c r="E20" s="16"/>
      <c r="F20" s="23"/>
      <c r="G20" s="24"/>
      <c r="H20" s="24"/>
      <c r="I20" s="24"/>
      <c r="J20" s="25"/>
      <c r="K20" s="26"/>
      <c r="L20" s="26"/>
      <c r="M20" s="27"/>
      <c r="N20" s="27"/>
      <c r="O20" s="40"/>
      <c r="P20" s="1"/>
      <c r="Q20" s="1"/>
    </row>
    <row r="21" spans="2:18" x14ac:dyDescent="0.2">
      <c r="B21" s="337" t="s">
        <v>2</v>
      </c>
      <c r="C21" s="300" t="s">
        <v>3</v>
      </c>
      <c r="D21" s="300"/>
      <c r="E21" s="300"/>
      <c r="F21" s="300"/>
      <c r="G21" s="300"/>
      <c r="H21" s="300"/>
      <c r="I21" s="300"/>
      <c r="J21" s="300"/>
      <c r="K21" s="301"/>
      <c r="L21" s="381" t="s">
        <v>55</v>
      </c>
      <c r="M21" s="338" t="s">
        <v>4</v>
      </c>
      <c r="N21" s="338"/>
      <c r="O21" s="339"/>
      <c r="P21" s="1"/>
    </row>
    <row r="22" spans="2:18" x14ac:dyDescent="0.2">
      <c r="B22" s="337"/>
      <c r="C22" s="303"/>
      <c r="D22" s="303"/>
      <c r="E22" s="303"/>
      <c r="F22" s="303"/>
      <c r="G22" s="303"/>
      <c r="H22" s="303"/>
      <c r="I22" s="303"/>
      <c r="J22" s="303"/>
      <c r="K22" s="304"/>
      <c r="L22" s="317"/>
      <c r="M22" s="338"/>
      <c r="N22" s="338"/>
      <c r="O22" s="339"/>
      <c r="P22" s="1"/>
    </row>
    <row r="23" spans="2:18" x14ac:dyDescent="0.2">
      <c r="B23" s="337"/>
      <c r="C23" s="306"/>
      <c r="D23" s="306"/>
      <c r="E23" s="306"/>
      <c r="F23" s="306"/>
      <c r="G23" s="306"/>
      <c r="H23" s="306"/>
      <c r="I23" s="306"/>
      <c r="J23" s="306"/>
      <c r="K23" s="307"/>
      <c r="L23" s="318"/>
      <c r="M23" s="28" t="s">
        <v>5</v>
      </c>
      <c r="N23" s="28" t="s">
        <v>6</v>
      </c>
      <c r="O23" s="339"/>
      <c r="P23" s="1"/>
    </row>
    <row r="24" spans="2:18" ht="33.950000000000003" customHeight="1" x14ac:dyDescent="0.2">
      <c r="B24" s="29" t="s">
        <v>14</v>
      </c>
      <c r="C24" s="288" t="s">
        <v>162</v>
      </c>
      <c r="D24" s="376"/>
      <c r="E24" s="376"/>
      <c r="F24" s="376"/>
      <c r="G24" s="376"/>
      <c r="H24" s="376"/>
      <c r="I24" s="376"/>
      <c r="J24" s="376"/>
      <c r="K24" s="377"/>
      <c r="L24" s="116" t="s">
        <v>84</v>
      </c>
      <c r="M24" s="31">
        <v>42737</v>
      </c>
      <c r="N24" s="30">
        <v>43100</v>
      </c>
      <c r="O24" s="339"/>
      <c r="P24" s="1"/>
    </row>
    <row r="25" spans="2:18" ht="33.950000000000003" customHeight="1" x14ac:dyDescent="0.2">
      <c r="B25" s="29" t="s">
        <v>15</v>
      </c>
      <c r="C25" s="288" t="s">
        <v>163</v>
      </c>
      <c r="D25" s="376"/>
      <c r="E25" s="376"/>
      <c r="F25" s="376"/>
      <c r="G25" s="376"/>
      <c r="H25" s="376"/>
      <c r="I25" s="376"/>
      <c r="J25" s="376"/>
      <c r="K25" s="377"/>
      <c r="L25" s="125" t="s">
        <v>71</v>
      </c>
      <c r="M25" s="31">
        <v>42737</v>
      </c>
      <c r="N25" s="30">
        <v>42916</v>
      </c>
      <c r="O25" s="50"/>
      <c r="P25" s="375"/>
      <c r="Q25" s="375"/>
      <c r="R25" s="1"/>
    </row>
    <row r="26" spans="2:18" ht="33.950000000000003" customHeight="1" x14ac:dyDescent="0.2">
      <c r="B26" s="68" t="s">
        <v>16</v>
      </c>
      <c r="C26" s="288" t="s">
        <v>164</v>
      </c>
      <c r="D26" s="289"/>
      <c r="E26" s="289"/>
      <c r="F26" s="289"/>
      <c r="G26" s="289"/>
      <c r="H26" s="289"/>
      <c r="I26" s="289"/>
      <c r="J26" s="289"/>
      <c r="K26" s="290"/>
      <c r="L26" s="125" t="s">
        <v>59</v>
      </c>
      <c r="M26" s="31">
        <v>42737</v>
      </c>
      <c r="N26" s="30">
        <v>43100</v>
      </c>
      <c r="O26" s="50"/>
      <c r="P26" s="1"/>
    </row>
    <row r="27" spans="2:18" ht="33.950000000000003" customHeight="1" x14ac:dyDescent="0.2">
      <c r="B27" s="68" t="s">
        <v>17</v>
      </c>
      <c r="C27" s="288" t="s">
        <v>165</v>
      </c>
      <c r="D27" s="376"/>
      <c r="E27" s="376"/>
      <c r="F27" s="376"/>
      <c r="G27" s="376"/>
      <c r="H27" s="376"/>
      <c r="I27" s="376"/>
      <c r="J27" s="376"/>
      <c r="K27" s="377"/>
      <c r="L27" s="125" t="s">
        <v>84</v>
      </c>
      <c r="M27" s="31">
        <v>42737</v>
      </c>
      <c r="N27" s="30">
        <v>43100</v>
      </c>
      <c r="O27" s="50"/>
      <c r="P27" s="1"/>
    </row>
    <row r="28" spans="2:18" ht="33.950000000000003" customHeight="1" x14ac:dyDescent="0.2">
      <c r="B28" s="68" t="s">
        <v>18</v>
      </c>
      <c r="C28" s="356" t="s">
        <v>166</v>
      </c>
      <c r="D28" s="357"/>
      <c r="E28" s="357"/>
      <c r="F28" s="357"/>
      <c r="G28" s="357"/>
      <c r="H28" s="357"/>
      <c r="I28" s="357"/>
      <c r="J28" s="357"/>
      <c r="K28" s="358"/>
      <c r="L28" s="135" t="s">
        <v>64</v>
      </c>
      <c r="M28" s="31">
        <v>42737</v>
      </c>
      <c r="N28" s="30">
        <v>43100</v>
      </c>
      <c r="O28" s="40"/>
      <c r="P28" s="1"/>
      <c r="Q28" s="1"/>
    </row>
    <row r="29" spans="2:18" ht="33.950000000000003" customHeight="1" x14ac:dyDescent="0.2">
      <c r="B29" s="68" t="s">
        <v>19</v>
      </c>
      <c r="C29" s="288" t="s">
        <v>167</v>
      </c>
      <c r="D29" s="289"/>
      <c r="E29" s="289"/>
      <c r="F29" s="289"/>
      <c r="G29" s="289"/>
      <c r="H29" s="289"/>
      <c r="I29" s="289"/>
      <c r="J29" s="289"/>
      <c r="K29" s="290"/>
      <c r="L29" s="125" t="s">
        <v>84</v>
      </c>
      <c r="M29" s="31">
        <v>42737</v>
      </c>
      <c r="N29" s="77">
        <v>42855</v>
      </c>
      <c r="O29" s="40"/>
      <c r="P29" s="1"/>
      <c r="Q29" s="1"/>
    </row>
    <row r="30" spans="2:18" ht="33.950000000000003" customHeight="1" x14ac:dyDescent="0.2">
      <c r="B30" s="68" t="s">
        <v>20</v>
      </c>
      <c r="C30" s="356" t="s">
        <v>168</v>
      </c>
      <c r="D30" s="357"/>
      <c r="E30" s="357"/>
      <c r="F30" s="357"/>
      <c r="G30" s="357"/>
      <c r="H30" s="357"/>
      <c r="I30" s="357"/>
      <c r="J30" s="357"/>
      <c r="K30" s="358"/>
      <c r="L30" s="135" t="s">
        <v>64</v>
      </c>
      <c r="M30" s="31">
        <v>42826</v>
      </c>
      <c r="N30" s="30">
        <v>42886</v>
      </c>
    </row>
    <row r="31" spans="2:18" ht="33.950000000000003" customHeight="1" x14ac:dyDescent="0.2">
      <c r="B31" s="68" t="s">
        <v>21</v>
      </c>
      <c r="C31" s="288" t="s">
        <v>169</v>
      </c>
      <c r="D31" s="289"/>
      <c r="E31" s="289"/>
      <c r="F31" s="289"/>
      <c r="G31" s="289"/>
      <c r="H31" s="289"/>
      <c r="I31" s="289"/>
      <c r="J31" s="289"/>
      <c r="K31" s="290"/>
      <c r="L31" s="125" t="s">
        <v>71</v>
      </c>
      <c r="M31" s="31">
        <v>42737</v>
      </c>
      <c r="N31" s="30">
        <v>42825</v>
      </c>
    </row>
    <row r="32" spans="2:18" ht="23.25" customHeight="1" x14ac:dyDescent="0.2">
      <c r="B32" s="72"/>
      <c r="C32" s="82"/>
      <c r="D32" s="65"/>
      <c r="E32" s="65"/>
      <c r="F32" s="65"/>
      <c r="G32" s="65"/>
      <c r="H32" s="65"/>
      <c r="I32" s="65"/>
      <c r="J32" s="65"/>
      <c r="K32" s="65"/>
      <c r="L32" s="65"/>
      <c r="M32" s="81"/>
      <c r="N32" s="83"/>
    </row>
    <row r="33" spans="2:15" x14ac:dyDescent="0.2">
      <c r="B33" s="3"/>
      <c r="C33" s="3"/>
      <c r="D33" s="32"/>
      <c r="E33" s="32"/>
      <c r="F33" s="32"/>
      <c r="G33" s="32"/>
      <c r="H33" s="32"/>
      <c r="I33" s="32"/>
      <c r="J33" s="32"/>
      <c r="K33" s="32"/>
      <c r="L33" s="32"/>
      <c r="M33" s="33"/>
      <c r="N33" s="33"/>
    </row>
    <row r="34" spans="2:15" x14ac:dyDescent="0.2">
      <c r="B34" s="369" t="s">
        <v>41</v>
      </c>
      <c r="C34" s="369"/>
      <c r="D34" s="396" t="s">
        <v>273</v>
      </c>
      <c r="E34" s="376"/>
      <c r="F34" s="376"/>
      <c r="G34" s="377"/>
      <c r="I34" s="34"/>
      <c r="J34" s="34"/>
      <c r="K34" s="34"/>
      <c r="L34" s="34"/>
      <c r="M34" s="34"/>
      <c r="N34" s="34"/>
    </row>
    <row r="35" spans="2:15" x14ac:dyDescent="0.2">
      <c r="B35" s="35"/>
      <c r="C35" s="32"/>
      <c r="D35" s="32"/>
      <c r="E35" s="32"/>
      <c r="F35" s="32"/>
      <c r="I35" s="34"/>
      <c r="J35" s="34"/>
      <c r="K35" s="34"/>
      <c r="L35" s="34"/>
      <c r="M35" s="34"/>
      <c r="N35" s="34"/>
    </row>
    <row r="36" spans="2:15" x14ac:dyDescent="0.2">
      <c r="B36" s="348" t="s">
        <v>0</v>
      </c>
      <c r="C36" s="348"/>
      <c r="D36" s="399" t="s">
        <v>288</v>
      </c>
      <c r="E36" s="400"/>
      <c r="F36" s="400"/>
      <c r="G36" s="400"/>
      <c r="I36" s="25"/>
      <c r="J36" s="25"/>
      <c r="K36" s="25"/>
      <c r="L36" s="25"/>
      <c r="M36" s="25"/>
      <c r="N36" s="25"/>
    </row>
    <row r="37" spans="2:15" x14ac:dyDescent="0.2">
      <c r="B37" s="18"/>
      <c r="C37" s="37"/>
      <c r="D37" s="38"/>
      <c r="E37" s="38"/>
      <c r="F37" s="38"/>
      <c r="I37" s="25"/>
      <c r="J37" s="25"/>
      <c r="K37" s="25"/>
      <c r="L37" s="25"/>
      <c r="M37" s="25"/>
      <c r="N37" s="25"/>
    </row>
    <row r="45" spans="2:15" x14ac:dyDescent="0.2">
      <c r="O45" s="2"/>
    </row>
    <row r="46" spans="2:15" x14ac:dyDescent="0.2">
      <c r="O46" s="2"/>
    </row>
    <row r="47" spans="2:15" x14ac:dyDescent="0.2">
      <c r="O47" s="2"/>
    </row>
    <row r="48" spans="2:15" x14ac:dyDescent="0.2">
      <c r="O48" s="2"/>
    </row>
    <row r="49" spans="4:15" x14ac:dyDescent="0.2">
      <c r="O49" s="2"/>
    </row>
    <row r="50" spans="4:15" x14ac:dyDescent="0.2">
      <c r="O50" s="2"/>
    </row>
    <row r="51" spans="4:15" x14ac:dyDescent="0.2">
      <c r="O51" s="2"/>
    </row>
    <row r="52" spans="4:15" x14ac:dyDescent="0.2">
      <c r="O52" s="2"/>
    </row>
    <row r="53" spans="4:15" x14ac:dyDescent="0.2">
      <c r="D53" s="2"/>
      <c r="O53" s="2"/>
    </row>
    <row r="54" spans="4:15" x14ac:dyDescent="0.2">
      <c r="D54" s="2"/>
      <c r="O54" s="2"/>
    </row>
    <row r="55" spans="4:15" x14ac:dyDescent="0.2">
      <c r="D55" s="2"/>
      <c r="O55" s="2"/>
    </row>
    <row r="56" spans="4:15" x14ac:dyDescent="0.2">
      <c r="D56" s="2"/>
      <c r="O56" s="2"/>
    </row>
    <row r="57" spans="4:15" x14ac:dyDescent="0.2">
      <c r="D57" s="2"/>
      <c r="O57" s="2"/>
    </row>
    <row r="58" spans="4:15" x14ac:dyDescent="0.2">
      <c r="D58" s="2"/>
      <c r="O58" s="2"/>
    </row>
    <row r="59" spans="4:15" x14ac:dyDescent="0.2">
      <c r="D59" s="2"/>
      <c r="O59" s="2"/>
    </row>
    <row r="60" spans="4:15" x14ac:dyDescent="0.2">
      <c r="D60" s="2"/>
      <c r="O60" s="2"/>
    </row>
    <row r="61" spans="4:15" x14ac:dyDescent="0.2">
      <c r="D61" s="2"/>
      <c r="O61" s="2"/>
    </row>
    <row r="62" spans="4:15" x14ac:dyDescent="0.2">
      <c r="D62" s="2"/>
      <c r="O62" s="2"/>
    </row>
    <row r="63" spans="4:15" x14ac:dyDescent="0.2">
      <c r="D63" s="2"/>
      <c r="O63" s="2"/>
    </row>
    <row r="64" spans="4:15" x14ac:dyDescent="0.2">
      <c r="D64" s="2"/>
      <c r="O64" s="2"/>
    </row>
    <row r="65" spans="4:15" x14ac:dyDescent="0.2">
      <c r="D65" s="2"/>
      <c r="O65" s="2"/>
    </row>
    <row r="66" spans="4:15" x14ac:dyDescent="0.2">
      <c r="D66" s="2"/>
      <c r="O66" s="2"/>
    </row>
    <row r="67" spans="4:15" x14ac:dyDescent="0.2">
      <c r="D67" s="2"/>
      <c r="O67" s="2"/>
    </row>
    <row r="68" spans="4:15" x14ac:dyDescent="0.2">
      <c r="D68" s="2"/>
      <c r="O68" s="2"/>
    </row>
    <row r="69" spans="4:15" x14ac:dyDescent="0.2">
      <c r="D69" s="2"/>
      <c r="O69" s="2"/>
    </row>
    <row r="70" spans="4:15" x14ac:dyDescent="0.2">
      <c r="D70" s="2"/>
      <c r="O70" s="2"/>
    </row>
    <row r="71" spans="4:15" x14ac:dyDescent="0.2">
      <c r="D71" s="2"/>
      <c r="O71" s="2"/>
    </row>
    <row r="72" spans="4:15" x14ac:dyDescent="0.2">
      <c r="D72" s="2"/>
      <c r="O72" s="2"/>
    </row>
    <row r="73" spans="4:15" x14ac:dyDescent="0.2">
      <c r="D73" s="2"/>
      <c r="O73" s="2"/>
    </row>
    <row r="74" spans="4:15" x14ac:dyDescent="0.2">
      <c r="D74" s="2"/>
      <c r="O74" s="2"/>
    </row>
    <row r="75" spans="4:15" x14ac:dyDescent="0.2">
      <c r="D75" s="2"/>
      <c r="O75" s="2"/>
    </row>
    <row r="76" spans="4:15" x14ac:dyDescent="0.2">
      <c r="D76" s="2"/>
      <c r="O76" s="2"/>
    </row>
    <row r="77" spans="4:15" x14ac:dyDescent="0.2">
      <c r="D77" s="2"/>
      <c r="O77" s="2"/>
    </row>
    <row r="78" spans="4:15" x14ac:dyDescent="0.2">
      <c r="D78" s="2"/>
      <c r="O78" s="2"/>
    </row>
    <row r="79" spans="4:15" x14ac:dyDescent="0.2">
      <c r="D79" s="2"/>
      <c r="O79" s="2"/>
    </row>
    <row r="80" spans="4:15" x14ac:dyDescent="0.2">
      <c r="D80" s="2"/>
      <c r="O80" s="2"/>
    </row>
    <row r="81" spans="4:15" x14ac:dyDescent="0.2">
      <c r="D81" s="2"/>
      <c r="O81" s="2"/>
    </row>
    <row r="82" spans="4:15" x14ac:dyDescent="0.2">
      <c r="D82" s="2"/>
      <c r="O82" s="2"/>
    </row>
    <row r="83" spans="4:15" x14ac:dyDescent="0.2">
      <c r="D83" s="2"/>
      <c r="O83" s="2"/>
    </row>
    <row r="84" spans="4:15" x14ac:dyDescent="0.2">
      <c r="D84" s="2"/>
      <c r="O84" s="2"/>
    </row>
    <row r="85" spans="4:15" x14ac:dyDescent="0.2">
      <c r="D85" s="2"/>
      <c r="O85" s="2"/>
    </row>
    <row r="86" spans="4:15" x14ac:dyDescent="0.2">
      <c r="D86" s="2"/>
      <c r="O86" s="2"/>
    </row>
    <row r="87" spans="4:15" x14ac:dyDescent="0.2">
      <c r="D87" s="2"/>
      <c r="O87" s="2"/>
    </row>
    <row r="88" spans="4:15" x14ac:dyDescent="0.2">
      <c r="D88" s="2"/>
      <c r="O88" s="2"/>
    </row>
    <row r="89" spans="4:15" x14ac:dyDescent="0.2">
      <c r="D89" s="2"/>
      <c r="O89" s="2"/>
    </row>
    <row r="90" spans="4:15" x14ac:dyDescent="0.2">
      <c r="D90" s="2"/>
      <c r="O90" s="2"/>
    </row>
    <row r="91" spans="4:15" x14ac:dyDescent="0.2">
      <c r="D91" s="2"/>
      <c r="O91" s="2"/>
    </row>
    <row r="92" spans="4:15" x14ac:dyDescent="0.2">
      <c r="D92" s="2"/>
      <c r="O92" s="2"/>
    </row>
    <row r="93" spans="4:15" x14ac:dyDescent="0.2">
      <c r="D93" s="2"/>
      <c r="O93" s="2"/>
    </row>
    <row r="94" spans="4:15" x14ac:dyDescent="0.2">
      <c r="D94" s="2"/>
      <c r="O94" s="2"/>
    </row>
    <row r="95" spans="4:15" x14ac:dyDescent="0.2">
      <c r="D95" s="2"/>
      <c r="O95" s="2"/>
    </row>
    <row r="96" spans="4:15" x14ac:dyDescent="0.2">
      <c r="D96" s="2"/>
      <c r="O96" s="2"/>
    </row>
    <row r="97" spans="4:15" x14ac:dyDescent="0.2">
      <c r="D97" s="2"/>
      <c r="O97" s="2"/>
    </row>
    <row r="98" spans="4:15" x14ac:dyDescent="0.2">
      <c r="D98" s="2"/>
      <c r="O98" s="2"/>
    </row>
    <row r="99" spans="4:15" x14ac:dyDescent="0.2">
      <c r="D99" s="2"/>
      <c r="O99" s="2"/>
    </row>
    <row r="100" spans="4:15" x14ac:dyDescent="0.2">
      <c r="D100" s="2"/>
      <c r="O100" s="2"/>
    </row>
    <row r="101" spans="4:15" x14ac:dyDescent="0.2">
      <c r="D101" s="2"/>
      <c r="O101" s="2"/>
    </row>
    <row r="102" spans="4:15" x14ac:dyDescent="0.2">
      <c r="D102" s="2"/>
      <c r="O102" s="2"/>
    </row>
    <row r="103" spans="4:15" x14ac:dyDescent="0.2">
      <c r="D103" s="2"/>
      <c r="O103" s="2"/>
    </row>
    <row r="104" spans="4:15" x14ac:dyDescent="0.2">
      <c r="D104" s="2"/>
      <c r="O104" s="2"/>
    </row>
    <row r="105" spans="4:15" x14ac:dyDescent="0.2">
      <c r="D105" s="2"/>
      <c r="O105" s="2"/>
    </row>
    <row r="106" spans="4:15" x14ac:dyDescent="0.2">
      <c r="D106" s="2"/>
      <c r="O106" s="2"/>
    </row>
    <row r="107" spans="4:15" x14ac:dyDescent="0.2">
      <c r="D107" s="2"/>
      <c r="O107" s="2"/>
    </row>
    <row r="108" spans="4:15" x14ac:dyDescent="0.2">
      <c r="D108" s="2"/>
      <c r="O108" s="2"/>
    </row>
    <row r="109" spans="4:15" x14ac:dyDescent="0.2">
      <c r="D109" s="2"/>
      <c r="O109" s="2"/>
    </row>
    <row r="110" spans="4:15" x14ac:dyDescent="0.2">
      <c r="D110" s="2"/>
      <c r="O110" s="2"/>
    </row>
    <row r="111" spans="4:15" x14ac:dyDescent="0.2">
      <c r="D111" s="2"/>
      <c r="O111" s="2"/>
    </row>
    <row r="112" spans="4:15" x14ac:dyDescent="0.2">
      <c r="D112" s="2"/>
      <c r="O112" s="2"/>
    </row>
    <row r="113" spans="4:15" x14ac:dyDescent="0.2">
      <c r="D113" s="2"/>
      <c r="O113" s="2"/>
    </row>
    <row r="114" spans="4:15" x14ac:dyDescent="0.2">
      <c r="D114" s="2"/>
      <c r="O114" s="2"/>
    </row>
    <row r="115" spans="4:15" x14ac:dyDescent="0.2">
      <c r="D115" s="2"/>
      <c r="O115" s="2"/>
    </row>
    <row r="116" spans="4:15" x14ac:dyDescent="0.2">
      <c r="D116" s="2"/>
      <c r="O116" s="2"/>
    </row>
    <row r="117" spans="4:15" x14ac:dyDescent="0.2">
      <c r="D117" s="2"/>
      <c r="O117" s="2"/>
    </row>
    <row r="118" spans="4:15" x14ac:dyDescent="0.2">
      <c r="D118" s="2"/>
      <c r="O118" s="2"/>
    </row>
    <row r="119" spans="4:15" x14ac:dyDescent="0.2">
      <c r="D119" s="2"/>
      <c r="O119" s="2"/>
    </row>
    <row r="120" spans="4:15" x14ac:dyDescent="0.2">
      <c r="D120" s="2"/>
      <c r="O120" s="2"/>
    </row>
    <row r="121" spans="4:15" x14ac:dyDescent="0.2">
      <c r="D121" s="2"/>
      <c r="O121" s="2"/>
    </row>
    <row r="122" spans="4:15" x14ac:dyDescent="0.2">
      <c r="D122" s="2"/>
      <c r="O122" s="2"/>
    </row>
    <row r="123" spans="4:15" x14ac:dyDescent="0.2">
      <c r="D123" s="2"/>
      <c r="O123" s="2"/>
    </row>
    <row r="124" spans="4:15" x14ac:dyDescent="0.2">
      <c r="D124" s="2"/>
      <c r="O124" s="2"/>
    </row>
    <row r="125" spans="4:15" x14ac:dyDescent="0.2">
      <c r="D125" s="2"/>
      <c r="O125" s="2"/>
    </row>
    <row r="126" spans="4:15" x14ac:dyDescent="0.2">
      <c r="D126" s="2"/>
      <c r="O126" s="2"/>
    </row>
    <row r="127" spans="4:15" x14ac:dyDescent="0.2">
      <c r="D127" s="2"/>
      <c r="O127" s="2"/>
    </row>
    <row r="128" spans="4:15" x14ac:dyDescent="0.2">
      <c r="D128" s="2"/>
      <c r="O128" s="2"/>
    </row>
    <row r="129" spans="4:15" x14ac:dyDescent="0.2">
      <c r="D129" s="2"/>
      <c r="O129" s="2"/>
    </row>
    <row r="130" spans="4:15" x14ac:dyDescent="0.2">
      <c r="D130" s="2"/>
      <c r="O130" s="2"/>
    </row>
    <row r="131" spans="4:15" x14ac:dyDescent="0.2">
      <c r="D131" s="2"/>
      <c r="O131" s="2"/>
    </row>
    <row r="132" spans="4:15" x14ac:dyDescent="0.2">
      <c r="D132" s="2"/>
      <c r="O132" s="2"/>
    </row>
    <row r="133" spans="4:15" x14ac:dyDescent="0.2">
      <c r="D133" s="2"/>
      <c r="O133" s="2"/>
    </row>
    <row r="134" spans="4:15" x14ac:dyDescent="0.2">
      <c r="D134" s="2"/>
      <c r="O134" s="2"/>
    </row>
    <row r="135" spans="4:15" x14ac:dyDescent="0.2">
      <c r="D135" s="2"/>
      <c r="O135" s="2"/>
    </row>
    <row r="136" spans="4:15" x14ac:dyDescent="0.2">
      <c r="D136" s="2"/>
      <c r="O136" s="2"/>
    </row>
    <row r="137" spans="4:15" x14ac:dyDescent="0.2">
      <c r="D137" s="2"/>
      <c r="O137" s="2"/>
    </row>
    <row r="138" spans="4:15" x14ac:dyDescent="0.2">
      <c r="D138" s="2"/>
      <c r="O138" s="2"/>
    </row>
    <row r="139" spans="4:15" x14ac:dyDescent="0.2">
      <c r="D139" s="2"/>
      <c r="O139" s="2"/>
    </row>
    <row r="140" spans="4:15" x14ac:dyDescent="0.2">
      <c r="D140" s="2"/>
      <c r="O140" s="2"/>
    </row>
    <row r="141" spans="4:15" x14ac:dyDescent="0.2">
      <c r="D141" s="2"/>
      <c r="O141" s="2"/>
    </row>
    <row r="142" spans="4:15" x14ac:dyDescent="0.2">
      <c r="D142" s="2"/>
      <c r="O142" s="2"/>
    </row>
    <row r="143" spans="4:15" x14ac:dyDescent="0.2">
      <c r="D143" s="2"/>
      <c r="O143" s="2"/>
    </row>
    <row r="144" spans="4:15" x14ac:dyDescent="0.2">
      <c r="D144" s="2"/>
      <c r="O144" s="2"/>
    </row>
    <row r="145" spans="4:15" x14ac:dyDescent="0.2">
      <c r="D145" s="2"/>
      <c r="O145" s="2"/>
    </row>
    <row r="146" spans="4:15" x14ac:dyDescent="0.2">
      <c r="D146" s="2"/>
      <c r="O146" s="2"/>
    </row>
    <row r="147" spans="4:15" x14ac:dyDescent="0.2">
      <c r="D147" s="2"/>
      <c r="O147" s="2"/>
    </row>
    <row r="148" spans="4:15" x14ac:dyDescent="0.2">
      <c r="D148" s="2"/>
      <c r="O148" s="2"/>
    </row>
    <row r="149" spans="4:15" x14ac:dyDescent="0.2">
      <c r="D149" s="2"/>
      <c r="O149" s="2"/>
    </row>
    <row r="150" spans="4:15" x14ac:dyDescent="0.2">
      <c r="D150" s="2"/>
      <c r="O150" s="2"/>
    </row>
    <row r="151" spans="4:15" x14ac:dyDescent="0.2">
      <c r="D151" s="2"/>
      <c r="O151" s="2"/>
    </row>
    <row r="152" spans="4:15" x14ac:dyDescent="0.2">
      <c r="D152" s="2"/>
      <c r="O152" s="2"/>
    </row>
    <row r="153" spans="4:15" x14ac:dyDescent="0.2">
      <c r="D153" s="2"/>
      <c r="O153" s="2"/>
    </row>
    <row r="154" spans="4:15" x14ac:dyDescent="0.2">
      <c r="D154" s="2"/>
      <c r="O154" s="2"/>
    </row>
    <row r="155" spans="4:15" x14ac:dyDescent="0.2">
      <c r="D155" s="2"/>
      <c r="O155" s="2"/>
    </row>
    <row r="156" spans="4:15" x14ac:dyDescent="0.2">
      <c r="D156" s="2"/>
      <c r="O156" s="2"/>
    </row>
    <row r="157" spans="4:15" x14ac:dyDescent="0.2">
      <c r="D157" s="2"/>
      <c r="O157" s="2"/>
    </row>
    <row r="158" spans="4:15" x14ac:dyDescent="0.2">
      <c r="D158" s="2"/>
      <c r="O158" s="2"/>
    </row>
    <row r="159" spans="4:15" x14ac:dyDescent="0.2">
      <c r="D159" s="2"/>
      <c r="O159" s="2"/>
    </row>
    <row r="160" spans="4:15" x14ac:dyDescent="0.2">
      <c r="D160" s="2"/>
      <c r="O160" s="2"/>
    </row>
    <row r="161" spans="4:15" x14ac:dyDescent="0.2">
      <c r="D161" s="2"/>
      <c r="O161" s="2"/>
    </row>
    <row r="162" spans="4:15" x14ac:dyDescent="0.2">
      <c r="D162" s="2"/>
      <c r="O162" s="2"/>
    </row>
    <row r="163" spans="4:15" x14ac:dyDescent="0.2">
      <c r="D163" s="2"/>
      <c r="O163" s="2"/>
    </row>
    <row r="164" spans="4:15" x14ac:dyDescent="0.2">
      <c r="D164" s="2"/>
      <c r="O164" s="2"/>
    </row>
    <row r="165" spans="4:15" x14ac:dyDescent="0.2">
      <c r="D165" s="2"/>
      <c r="O165" s="2"/>
    </row>
    <row r="166" spans="4:15" x14ac:dyDescent="0.2">
      <c r="D166" s="2"/>
      <c r="O166" s="2"/>
    </row>
    <row r="167" spans="4:15" x14ac:dyDescent="0.2">
      <c r="D167" s="2"/>
      <c r="O167" s="2"/>
    </row>
    <row r="168" spans="4:15" x14ac:dyDescent="0.2">
      <c r="D168" s="2"/>
      <c r="O168" s="2"/>
    </row>
    <row r="169" spans="4:15" x14ac:dyDescent="0.2">
      <c r="D169" s="2"/>
      <c r="O169" s="2"/>
    </row>
    <row r="170" spans="4:15" x14ac:dyDescent="0.2">
      <c r="D170" s="2"/>
      <c r="O170" s="2"/>
    </row>
    <row r="171" spans="4:15" x14ac:dyDescent="0.2">
      <c r="D171" s="2"/>
      <c r="O171" s="2"/>
    </row>
    <row r="172" spans="4:15" x14ac:dyDescent="0.2">
      <c r="D172" s="2"/>
      <c r="O172" s="2"/>
    </row>
    <row r="173" spans="4:15" x14ac:dyDescent="0.2">
      <c r="D173" s="2"/>
      <c r="O173" s="2"/>
    </row>
    <row r="174" spans="4:15" x14ac:dyDescent="0.2">
      <c r="D174" s="2"/>
      <c r="O174" s="2"/>
    </row>
    <row r="175" spans="4:15" x14ac:dyDescent="0.2">
      <c r="D175" s="2"/>
      <c r="O175" s="2"/>
    </row>
    <row r="176" spans="4:15" x14ac:dyDescent="0.2">
      <c r="D176" s="2"/>
      <c r="O176" s="2"/>
    </row>
    <row r="177" spans="4:15" x14ac:dyDescent="0.2">
      <c r="D177" s="2"/>
      <c r="O177" s="2"/>
    </row>
    <row r="178" spans="4:15" x14ac:dyDescent="0.2">
      <c r="D178" s="2"/>
      <c r="O178" s="2"/>
    </row>
    <row r="179" spans="4:15" x14ac:dyDescent="0.2">
      <c r="D179" s="2"/>
      <c r="O179" s="2"/>
    </row>
    <row r="180" spans="4:15" x14ac:dyDescent="0.2">
      <c r="D180" s="2"/>
      <c r="O180" s="2"/>
    </row>
    <row r="181" spans="4:15" x14ac:dyDescent="0.2">
      <c r="D181" s="2"/>
      <c r="O181" s="2"/>
    </row>
    <row r="182" spans="4:15" x14ac:dyDescent="0.2">
      <c r="D182" s="2"/>
      <c r="O182" s="2"/>
    </row>
    <row r="183" spans="4:15" x14ac:dyDescent="0.2">
      <c r="D183" s="2"/>
      <c r="O183" s="2"/>
    </row>
    <row r="184" spans="4:15" x14ac:dyDescent="0.2">
      <c r="D184" s="2"/>
      <c r="O184" s="2"/>
    </row>
    <row r="185" spans="4:15" x14ac:dyDescent="0.2">
      <c r="D185" s="2"/>
      <c r="O185" s="2"/>
    </row>
    <row r="186" spans="4:15" x14ac:dyDescent="0.2">
      <c r="D186" s="2"/>
      <c r="O186" s="2"/>
    </row>
    <row r="187" spans="4:15" x14ac:dyDescent="0.2">
      <c r="D187" s="2"/>
      <c r="O187" s="2"/>
    </row>
    <row r="188" spans="4:15" x14ac:dyDescent="0.2">
      <c r="D188" s="2"/>
      <c r="O188" s="2"/>
    </row>
    <row r="189" spans="4:15" x14ac:dyDescent="0.2">
      <c r="D189" s="2"/>
      <c r="O189" s="2"/>
    </row>
    <row r="190" spans="4:15" x14ac:dyDescent="0.2">
      <c r="D190" s="2"/>
      <c r="O190" s="2"/>
    </row>
    <row r="191" spans="4:15" x14ac:dyDescent="0.2">
      <c r="D191" s="2"/>
      <c r="O191" s="2"/>
    </row>
    <row r="192" spans="4:15" x14ac:dyDescent="0.2">
      <c r="D192" s="2"/>
      <c r="O192" s="2"/>
    </row>
    <row r="193" spans="4:15" x14ac:dyDescent="0.2">
      <c r="D193" s="2"/>
      <c r="O193" s="2"/>
    </row>
    <row r="194" spans="4:15" x14ac:dyDescent="0.2">
      <c r="D194" s="2"/>
      <c r="O194" s="2"/>
    </row>
    <row r="195" spans="4:15" x14ac:dyDescent="0.2">
      <c r="D195" s="2"/>
      <c r="O195" s="2"/>
    </row>
    <row r="196" spans="4:15" x14ac:dyDescent="0.2">
      <c r="D196" s="2"/>
      <c r="O196" s="2"/>
    </row>
    <row r="197" spans="4:15" x14ac:dyDescent="0.2">
      <c r="D197" s="2"/>
      <c r="O197" s="2"/>
    </row>
    <row r="198" spans="4:15" x14ac:dyDescent="0.2">
      <c r="D198" s="2"/>
      <c r="O198" s="2"/>
    </row>
    <row r="199" spans="4:15" x14ac:dyDescent="0.2">
      <c r="D199" s="2"/>
      <c r="O199" s="2"/>
    </row>
    <row r="200" spans="4:15" x14ac:dyDescent="0.2">
      <c r="D200" s="2"/>
      <c r="O200" s="2"/>
    </row>
    <row r="201" spans="4:15" x14ac:dyDescent="0.2">
      <c r="D201" s="2"/>
      <c r="O201" s="2"/>
    </row>
    <row r="202" spans="4:15" x14ac:dyDescent="0.2">
      <c r="D202" s="2"/>
      <c r="O202" s="2"/>
    </row>
    <row r="203" spans="4:15" x14ac:dyDescent="0.2">
      <c r="D203" s="2"/>
      <c r="O203" s="2"/>
    </row>
    <row r="204" spans="4:15" x14ac:dyDescent="0.2">
      <c r="D204" s="2"/>
      <c r="O204" s="2"/>
    </row>
    <row r="205" spans="4:15" x14ac:dyDescent="0.2">
      <c r="D205" s="2"/>
      <c r="O205" s="2"/>
    </row>
    <row r="206" spans="4:15" x14ac:dyDescent="0.2">
      <c r="D206" s="2"/>
      <c r="O206" s="2"/>
    </row>
    <row r="207" spans="4:15" x14ac:dyDescent="0.2">
      <c r="D207" s="2"/>
      <c r="O207" s="2"/>
    </row>
    <row r="208" spans="4:15" x14ac:dyDescent="0.2">
      <c r="D208" s="2"/>
      <c r="O208" s="2"/>
    </row>
    <row r="209" spans="4:15" x14ac:dyDescent="0.2">
      <c r="D209" s="2"/>
      <c r="O209" s="2"/>
    </row>
    <row r="210" spans="4:15" x14ac:dyDescent="0.2">
      <c r="D210" s="2"/>
      <c r="O210" s="2"/>
    </row>
    <row r="211" spans="4:15" x14ac:dyDescent="0.2">
      <c r="D211" s="2"/>
      <c r="O211" s="2"/>
    </row>
    <row r="212" spans="4:15" x14ac:dyDescent="0.2">
      <c r="D212" s="2"/>
      <c r="O212" s="2"/>
    </row>
    <row r="213" spans="4:15" x14ac:dyDescent="0.2">
      <c r="D213" s="2"/>
      <c r="O213" s="2"/>
    </row>
    <row r="214" spans="4:15" x14ac:dyDescent="0.2">
      <c r="D214" s="2"/>
      <c r="O214" s="2"/>
    </row>
    <row r="215" spans="4:15" x14ac:dyDescent="0.2">
      <c r="D215" s="2"/>
      <c r="O215" s="2"/>
    </row>
    <row r="216" spans="4:15" x14ac:dyDescent="0.2">
      <c r="D216" s="2"/>
      <c r="O216" s="2"/>
    </row>
    <row r="217" spans="4:15" x14ac:dyDescent="0.2">
      <c r="D217" s="2"/>
      <c r="O217" s="2"/>
    </row>
    <row r="218" spans="4:15" x14ac:dyDescent="0.2">
      <c r="D218" s="2"/>
      <c r="O218" s="2"/>
    </row>
    <row r="219" spans="4:15" x14ac:dyDescent="0.2">
      <c r="D219" s="2"/>
      <c r="O219" s="2"/>
    </row>
    <row r="220" spans="4:15" x14ac:dyDescent="0.2">
      <c r="D220" s="2"/>
      <c r="O220" s="2"/>
    </row>
    <row r="221" spans="4:15" x14ac:dyDescent="0.2">
      <c r="D221" s="2"/>
      <c r="O221" s="2"/>
    </row>
    <row r="222" spans="4:15" x14ac:dyDescent="0.2">
      <c r="D222" s="2"/>
      <c r="O222" s="2"/>
    </row>
    <row r="223" spans="4:15" x14ac:dyDescent="0.2">
      <c r="D223" s="2"/>
      <c r="O223" s="2"/>
    </row>
    <row r="224" spans="4:15" x14ac:dyDescent="0.2">
      <c r="D224" s="2"/>
      <c r="O224" s="2"/>
    </row>
    <row r="225" spans="4:15" x14ac:dyDescent="0.2">
      <c r="D225" s="2"/>
      <c r="O225" s="2"/>
    </row>
    <row r="226" spans="4:15" x14ac:dyDescent="0.2">
      <c r="D226" s="2"/>
      <c r="O226" s="2"/>
    </row>
    <row r="227" spans="4:15" x14ac:dyDescent="0.2">
      <c r="D227" s="2"/>
      <c r="O227" s="2"/>
    </row>
    <row r="228" spans="4:15" x14ac:dyDescent="0.2">
      <c r="D228" s="2"/>
      <c r="O228" s="2"/>
    </row>
    <row r="229" spans="4:15" x14ac:dyDescent="0.2">
      <c r="D229" s="2"/>
      <c r="O229" s="2"/>
    </row>
    <row r="230" spans="4:15" x14ac:dyDescent="0.2">
      <c r="D230" s="2"/>
      <c r="O230" s="2"/>
    </row>
    <row r="231" spans="4:15" x14ac:dyDescent="0.2">
      <c r="D231" s="2"/>
      <c r="O231" s="2"/>
    </row>
    <row r="232" spans="4:15" x14ac:dyDescent="0.2">
      <c r="D232" s="2"/>
      <c r="O232" s="2"/>
    </row>
    <row r="233" spans="4:15" x14ac:dyDescent="0.2">
      <c r="D233" s="2"/>
      <c r="O233" s="2"/>
    </row>
    <row r="234" spans="4:15" x14ac:dyDescent="0.2">
      <c r="D234" s="2"/>
      <c r="O234" s="2"/>
    </row>
    <row r="235" spans="4:15" x14ac:dyDescent="0.2">
      <c r="D235" s="2"/>
      <c r="O235" s="2"/>
    </row>
    <row r="236" spans="4:15" x14ac:dyDescent="0.2">
      <c r="D236" s="2"/>
      <c r="O236" s="2"/>
    </row>
    <row r="237" spans="4:15" x14ac:dyDescent="0.2">
      <c r="D237" s="2"/>
      <c r="O237" s="2"/>
    </row>
    <row r="238" spans="4:15" x14ac:dyDescent="0.2">
      <c r="D238" s="2"/>
      <c r="O238" s="2"/>
    </row>
    <row r="239" spans="4:15" x14ac:dyDescent="0.2">
      <c r="D239" s="2"/>
      <c r="O239" s="2"/>
    </row>
    <row r="240" spans="4:15" x14ac:dyDescent="0.2">
      <c r="D240" s="2"/>
      <c r="O240" s="2"/>
    </row>
    <row r="241" spans="4:15" x14ac:dyDescent="0.2">
      <c r="D241" s="2"/>
      <c r="O241" s="2"/>
    </row>
    <row r="242" spans="4:15" x14ac:dyDescent="0.2">
      <c r="D242" s="2"/>
      <c r="O242" s="2"/>
    </row>
    <row r="243" spans="4:15" x14ac:dyDescent="0.2">
      <c r="D243" s="2"/>
      <c r="O243" s="2"/>
    </row>
    <row r="244" spans="4:15" x14ac:dyDescent="0.2">
      <c r="D244" s="2"/>
      <c r="O244" s="2"/>
    </row>
    <row r="245" spans="4:15" x14ac:dyDescent="0.2">
      <c r="D245" s="2"/>
      <c r="O245" s="2"/>
    </row>
    <row r="246" spans="4:15" x14ac:dyDescent="0.2">
      <c r="D246" s="2"/>
      <c r="O246" s="2"/>
    </row>
    <row r="247" spans="4:15" x14ac:dyDescent="0.2">
      <c r="D247" s="2"/>
      <c r="O247" s="2"/>
    </row>
    <row r="248" spans="4:15" x14ac:dyDescent="0.2">
      <c r="D248" s="2"/>
      <c r="O248" s="2"/>
    </row>
    <row r="249" spans="4:15" x14ac:dyDescent="0.2">
      <c r="D249" s="2"/>
      <c r="O249" s="2"/>
    </row>
    <row r="250" spans="4:15" x14ac:dyDescent="0.2">
      <c r="D250" s="2"/>
      <c r="O250" s="2"/>
    </row>
    <row r="251" spans="4:15" x14ac:dyDescent="0.2">
      <c r="D251" s="2"/>
      <c r="O251" s="2"/>
    </row>
    <row r="252" spans="4:15" x14ac:dyDescent="0.2">
      <c r="D252" s="2"/>
      <c r="O252" s="2"/>
    </row>
    <row r="253" spans="4:15" x14ac:dyDescent="0.2">
      <c r="D253" s="2"/>
      <c r="O253" s="2"/>
    </row>
    <row r="254" spans="4:15" x14ac:dyDescent="0.2">
      <c r="D254" s="2"/>
      <c r="O254" s="2"/>
    </row>
    <row r="255" spans="4:15" x14ac:dyDescent="0.2">
      <c r="D255" s="2"/>
      <c r="O255" s="2"/>
    </row>
    <row r="256" spans="4:15" x14ac:dyDescent="0.2">
      <c r="D256" s="2"/>
      <c r="O256" s="2"/>
    </row>
    <row r="257" spans="4:15" x14ac:dyDescent="0.2">
      <c r="D257" s="2"/>
      <c r="O257" s="2"/>
    </row>
    <row r="258" spans="4:15" x14ac:dyDescent="0.2">
      <c r="D258" s="2"/>
      <c r="O258" s="2"/>
    </row>
    <row r="259" spans="4:15" x14ac:dyDescent="0.2">
      <c r="D259" s="2"/>
      <c r="O259" s="2"/>
    </row>
    <row r="260" spans="4:15" x14ac:dyDescent="0.2">
      <c r="D260" s="2"/>
      <c r="O260" s="2"/>
    </row>
    <row r="261" spans="4:15" x14ac:dyDescent="0.2">
      <c r="D261" s="2"/>
      <c r="O261" s="2"/>
    </row>
    <row r="262" spans="4:15" x14ac:dyDescent="0.2">
      <c r="D262" s="2"/>
      <c r="O262" s="2"/>
    </row>
    <row r="263" spans="4:15" x14ac:dyDescent="0.2">
      <c r="D263" s="2"/>
      <c r="O263" s="2"/>
    </row>
    <row r="264" spans="4:15" x14ac:dyDescent="0.2">
      <c r="D264" s="2"/>
      <c r="O264" s="2"/>
    </row>
    <row r="265" spans="4:15" x14ac:dyDescent="0.2">
      <c r="D265" s="2"/>
      <c r="O265" s="2"/>
    </row>
    <row r="266" spans="4:15" x14ac:dyDescent="0.2">
      <c r="D266" s="2"/>
      <c r="O266" s="2"/>
    </row>
    <row r="267" spans="4:15" x14ac:dyDescent="0.2">
      <c r="D267" s="2"/>
      <c r="O267" s="2"/>
    </row>
    <row r="268" spans="4:15" x14ac:dyDescent="0.2">
      <c r="D268" s="2"/>
      <c r="O268" s="2"/>
    </row>
    <row r="269" spans="4:15" x14ac:dyDescent="0.2">
      <c r="D269" s="2"/>
      <c r="O269" s="2"/>
    </row>
    <row r="270" spans="4:15" x14ac:dyDescent="0.2">
      <c r="D270" s="2"/>
      <c r="O270" s="2"/>
    </row>
    <row r="271" spans="4:15" x14ac:dyDescent="0.2">
      <c r="D271" s="2"/>
      <c r="O271" s="2"/>
    </row>
    <row r="272" spans="4:15" x14ac:dyDescent="0.2">
      <c r="D272" s="2"/>
      <c r="O272" s="2"/>
    </row>
    <row r="273" spans="4:15" x14ac:dyDescent="0.2">
      <c r="D273" s="2"/>
      <c r="O273" s="2"/>
    </row>
    <row r="274" spans="4:15" x14ac:dyDescent="0.2">
      <c r="D274" s="2"/>
      <c r="O274" s="2"/>
    </row>
    <row r="275" spans="4:15" x14ac:dyDescent="0.2">
      <c r="D275" s="2"/>
      <c r="O275" s="2"/>
    </row>
    <row r="276" spans="4:15" x14ac:dyDescent="0.2">
      <c r="D276" s="2"/>
      <c r="O276" s="2"/>
    </row>
    <row r="277" spans="4:15" x14ac:dyDescent="0.2">
      <c r="D277" s="2"/>
      <c r="O277" s="2"/>
    </row>
    <row r="278" spans="4:15" x14ac:dyDescent="0.2">
      <c r="D278" s="2"/>
      <c r="O278" s="2"/>
    </row>
    <row r="279" spans="4:15" x14ac:dyDescent="0.2">
      <c r="D279" s="2"/>
      <c r="O279" s="2"/>
    </row>
    <row r="280" spans="4:15" x14ac:dyDescent="0.2">
      <c r="D280" s="2"/>
      <c r="O280" s="2"/>
    </row>
    <row r="281" spans="4:15" x14ac:dyDescent="0.2">
      <c r="D281" s="2"/>
      <c r="O281" s="2"/>
    </row>
    <row r="282" spans="4:15" x14ac:dyDescent="0.2">
      <c r="D282" s="2"/>
      <c r="O282" s="2"/>
    </row>
    <row r="283" spans="4:15" x14ac:dyDescent="0.2">
      <c r="D283" s="2"/>
      <c r="O283" s="2"/>
    </row>
    <row r="284" spans="4:15" x14ac:dyDescent="0.2">
      <c r="D284" s="2"/>
      <c r="O284" s="2"/>
    </row>
    <row r="285" spans="4:15" x14ac:dyDescent="0.2">
      <c r="D285" s="2"/>
      <c r="O285" s="2"/>
    </row>
    <row r="286" spans="4:15" x14ac:dyDescent="0.2">
      <c r="D286" s="2"/>
      <c r="O286" s="2"/>
    </row>
    <row r="287" spans="4:15" x14ac:dyDescent="0.2">
      <c r="D287" s="2"/>
      <c r="O287" s="2"/>
    </row>
    <row r="288" spans="4:15" x14ac:dyDescent="0.2">
      <c r="D288" s="2"/>
      <c r="O288" s="2"/>
    </row>
    <row r="289" spans="4:15" x14ac:dyDescent="0.2">
      <c r="D289" s="2"/>
      <c r="O289" s="2"/>
    </row>
    <row r="290" spans="4:15" x14ac:dyDescent="0.2">
      <c r="D290" s="2"/>
      <c r="O290" s="2"/>
    </row>
    <row r="291" spans="4:15" x14ac:dyDescent="0.2">
      <c r="D291" s="2"/>
      <c r="O291" s="2"/>
    </row>
    <row r="292" spans="4:15" x14ac:dyDescent="0.2">
      <c r="D292" s="2"/>
      <c r="O292" s="2"/>
    </row>
    <row r="293" spans="4:15" x14ac:dyDescent="0.2">
      <c r="D293" s="2"/>
      <c r="O293" s="2"/>
    </row>
    <row r="294" spans="4:15" x14ac:dyDescent="0.2">
      <c r="D294" s="2"/>
      <c r="O294" s="2"/>
    </row>
    <row r="295" spans="4:15" x14ac:dyDescent="0.2">
      <c r="D295" s="2"/>
      <c r="O295" s="2"/>
    </row>
    <row r="296" spans="4:15" x14ac:dyDescent="0.2">
      <c r="D296" s="2"/>
      <c r="O296" s="2"/>
    </row>
    <row r="297" spans="4:15" x14ac:dyDescent="0.2">
      <c r="D297" s="2"/>
      <c r="O297" s="2"/>
    </row>
    <row r="298" spans="4:15" x14ac:dyDescent="0.2">
      <c r="D298" s="2"/>
      <c r="O298" s="2"/>
    </row>
    <row r="299" spans="4:15" x14ac:dyDescent="0.2">
      <c r="D299" s="2"/>
      <c r="O299" s="2"/>
    </row>
    <row r="300" spans="4:15" x14ac:dyDescent="0.2">
      <c r="D300" s="2"/>
      <c r="O300" s="2"/>
    </row>
    <row r="301" spans="4:15" x14ac:dyDescent="0.2">
      <c r="D301" s="2"/>
      <c r="O301" s="2"/>
    </row>
    <row r="302" spans="4:15" x14ac:dyDescent="0.2">
      <c r="D302" s="2"/>
      <c r="O302" s="2"/>
    </row>
    <row r="303" spans="4:15" x14ac:dyDescent="0.2">
      <c r="D303" s="2"/>
      <c r="O303" s="2"/>
    </row>
    <row r="304" spans="4:15" x14ac:dyDescent="0.2">
      <c r="D304" s="2"/>
      <c r="O304" s="2"/>
    </row>
    <row r="305" spans="4:15" x14ac:dyDescent="0.2">
      <c r="D305" s="2"/>
      <c r="O305" s="2"/>
    </row>
    <row r="306" spans="4:15" x14ac:dyDescent="0.2">
      <c r="D306" s="2"/>
      <c r="O306" s="2"/>
    </row>
    <row r="307" spans="4:15" x14ac:dyDescent="0.2">
      <c r="D307" s="2"/>
      <c r="O307" s="2"/>
    </row>
    <row r="308" spans="4:15" x14ac:dyDescent="0.2">
      <c r="D308" s="2"/>
      <c r="O308" s="2"/>
    </row>
    <row r="309" spans="4:15" x14ac:dyDescent="0.2">
      <c r="D309" s="2"/>
      <c r="O309" s="2"/>
    </row>
    <row r="310" spans="4:15" x14ac:dyDescent="0.2">
      <c r="D310" s="2"/>
      <c r="O310" s="2"/>
    </row>
    <row r="311" spans="4:15" x14ac:dyDescent="0.2">
      <c r="D311" s="2"/>
      <c r="O311" s="2"/>
    </row>
    <row r="312" spans="4:15" x14ac:dyDescent="0.2">
      <c r="D312" s="2"/>
      <c r="O312" s="2"/>
    </row>
    <row r="313" spans="4:15" x14ac:dyDescent="0.2">
      <c r="D313" s="2"/>
      <c r="O313" s="2"/>
    </row>
    <row r="314" spans="4:15" x14ac:dyDescent="0.2">
      <c r="D314" s="2"/>
      <c r="O314" s="2"/>
    </row>
    <row r="315" spans="4:15" x14ac:dyDescent="0.2">
      <c r="D315" s="2"/>
      <c r="O315" s="2"/>
    </row>
    <row r="316" spans="4:15" x14ac:dyDescent="0.2">
      <c r="D316" s="2"/>
      <c r="O316" s="2"/>
    </row>
    <row r="317" spans="4:15" x14ac:dyDescent="0.2">
      <c r="D317" s="2"/>
      <c r="O317" s="2"/>
    </row>
    <row r="318" spans="4:15" x14ac:dyDescent="0.2">
      <c r="D318" s="2"/>
      <c r="O318" s="2"/>
    </row>
    <row r="319" spans="4:15" x14ac:dyDescent="0.2">
      <c r="D319" s="2"/>
      <c r="O319" s="2"/>
    </row>
    <row r="320" spans="4:15" x14ac:dyDescent="0.2">
      <c r="D320" s="2"/>
      <c r="O320" s="2"/>
    </row>
    <row r="321" spans="4:15" x14ac:dyDescent="0.2">
      <c r="D321" s="2"/>
      <c r="O321" s="2"/>
    </row>
    <row r="322" spans="4:15" x14ac:dyDescent="0.2">
      <c r="D322" s="2"/>
      <c r="O322" s="2"/>
    </row>
    <row r="323" spans="4:15" x14ac:dyDescent="0.2">
      <c r="D323" s="2"/>
      <c r="O323" s="2"/>
    </row>
    <row r="324" spans="4:15" x14ac:dyDescent="0.2">
      <c r="D324" s="2"/>
      <c r="O324" s="2"/>
    </row>
    <row r="325" spans="4:15" x14ac:dyDescent="0.2">
      <c r="D325" s="2"/>
      <c r="O325" s="2"/>
    </row>
    <row r="326" spans="4:15" x14ac:dyDescent="0.2">
      <c r="D326" s="2"/>
      <c r="O326" s="2"/>
    </row>
    <row r="327" spans="4:15" x14ac:dyDescent="0.2">
      <c r="D327" s="2"/>
      <c r="O327" s="2"/>
    </row>
    <row r="328" spans="4:15" x14ac:dyDescent="0.2">
      <c r="D328" s="2"/>
      <c r="O328" s="2"/>
    </row>
    <row r="329" spans="4:15" x14ac:dyDescent="0.2">
      <c r="D329" s="2"/>
      <c r="O329" s="2"/>
    </row>
    <row r="330" spans="4:15" x14ac:dyDescent="0.2">
      <c r="D330" s="2"/>
      <c r="O330" s="2"/>
    </row>
    <row r="331" spans="4:15" x14ac:dyDescent="0.2">
      <c r="D331" s="2"/>
      <c r="O331" s="2"/>
    </row>
    <row r="332" spans="4:15" x14ac:dyDescent="0.2">
      <c r="D332" s="2"/>
      <c r="O332" s="2"/>
    </row>
    <row r="333" spans="4:15" x14ac:dyDescent="0.2">
      <c r="D333" s="2"/>
      <c r="O333" s="2"/>
    </row>
    <row r="334" spans="4:15" x14ac:dyDescent="0.2">
      <c r="D334" s="2"/>
      <c r="O334" s="2"/>
    </row>
    <row r="335" spans="4:15" x14ac:dyDescent="0.2">
      <c r="D335" s="2"/>
    </row>
    <row r="336" spans="4:15" x14ac:dyDescent="0.2">
      <c r="D336" s="2"/>
    </row>
    <row r="337" spans="4:4" x14ac:dyDescent="0.2">
      <c r="D337" s="2"/>
    </row>
    <row r="338" spans="4:4" x14ac:dyDescent="0.2">
      <c r="D338" s="2"/>
    </row>
    <row r="339" spans="4:4" x14ac:dyDescent="0.2">
      <c r="D339" s="2"/>
    </row>
    <row r="340" spans="4:4" x14ac:dyDescent="0.2">
      <c r="D340" s="2"/>
    </row>
    <row r="341" spans="4:4" x14ac:dyDescent="0.2">
      <c r="D341" s="2"/>
    </row>
    <row r="342" spans="4:4" x14ac:dyDescent="0.2">
      <c r="D342" s="2"/>
    </row>
  </sheetData>
  <mergeCells count="28">
    <mergeCell ref="C28:K28"/>
    <mergeCell ref="B34:C34"/>
    <mergeCell ref="D34:G34"/>
    <mergeCell ref="P25:Q25"/>
    <mergeCell ref="C26:K26"/>
    <mergeCell ref="C27:K27"/>
    <mergeCell ref="C25:K25"/>
    <mergeCell ref="B36:C36"/>
    <mergeCell ref="D36:G36"/>
    <mergeCell ref="C29:K29"/>
    <mergeCell ref="C30:K30"/>
    <mergeCell ref="C31:K31"/>
    <mergeCell ref="E18:H18"/>
    <mergeCell ref="O21:O24"/>
    <mergeCell ref="C24:K24"/>
    <mergeCell ref="F4:N5"/>
    <mergeCell ref="E8:N8"/>
    <mergeCell ref="B10:D10"/>
    <mergeCell ref="E10:N10"/>
    <mergeCell ref="B15:D15"/>
    <mergeCell ref="E15:N16"/>
    <mergeCell ref="E19:N19"/>
    <mergeCell ref="B21:B23"/>
    <mergeCell ref="C21:K23"/>
    <mergeCell ref="M21:N22"/>
    <mergeCell ref="C12:D13"/>
    <mergeCell ref="E12:F13"/>
    <mergeCell ref="L21:L23"/>
  </mergeCells>
  <printOptions horizontalCentered="1"/>
  <pageMargins left="0.23622047244094491" right="0.23622047244094491" top="0.74803149606299213" bottom="0.74803149606299213" header="0.31496062992125984" footer="0.31496062992125984"/>
  <pageSetup paperSize="2295" scale="7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20</vt:i4>
      </vt:variant>
      <vt:variant>
        <vt:lpstr>Rangos con nombre</vt:lpstr>
      </vt:variant>
      <vt:variant>
        <vt:i4>14</vt:i4>
      </vt:variant>
    </vt:vector>
  </HeadingPairs>
  <TitlesOfParts>
    <vt:vector size="34" baseType="lpstr">
      <vt:lpstr>Plantilla de Personal</vt:lpstr>
      <vt:lpstr>Capacitación Electoral </vt:lpstr>
      <vt:lpstr>Evaluación y seguimiento</vt:lpstr>
      <vt:lpstr>Plataforma de Educación Cívica</vt:lpstr>
      <vt:lpstr>Cultura Política D</vt:lpstr>
      <vt:lpstr>Ciclo de Cine</vt:lpstr>
      <vt:lpstr>FIL</vt:lpstr>
      <vt:lpstr>Papirolas</vt:lpstr>
      <vt:lpstr>Formacion de futuros ciudadanos</vt:lpstr>
      <vt:lpstr>INTEGRAC. EDUC. CIV.</vt:lpstr>
      <vt:lpstr>RESUMEN EDUC. CIV.</vt:lpstr>
      <vt:lpstr>Cap Elec</vt:lpstr>
      <vt:lpstr>Eval y seg.</vt:lpstr>
      <vt:lpstr>Plataforma Virtual</vt:lpstr>
      <vt:lpstr>Cultura Politica</vt:lpstr>
      <vt:lpstr>Ciclo Cine1</vt:lpstr>
      <vt:lpstr>FIL (2)</vt:lpstr>
      <vt:lpstr>Inv Elec</vt:lpstr>
      <vt:lpstr>Papirolas (2)</vt:lpstr>
      <vt:lpstr>Formación FC</vt:lpstr>
      <vt:lpstr>'Ciclo de Cine'!Área_de_impresión</vt:lpstr>
      <vt:lpstr>'Cultura Política D'!Área_de_impresión</vt:lpstr>
      <vt:lpstr>'INTEGRAC. EDUC. CIV.'!Área_de_impresión</vt:lpstr>
      <vt:lpstr>'Cap Elec'!Títulos_a_imprimir</vt:lpstr>
      <vt:lpstr>'Ciclo Cine1'!Títulos_a_imprimir</vt:lpstr>
      <vt:lpstr>'Cultura Politica'!Títulos_a_imprimir</vt:lpstr>
      <vt:lpstr>'Eval y seg.'!Títulos_a_imprimir</vt:lpstr>
      <vt:lpstr>'FIL (2)'!Títulos_a_imprimir</vt:lpstr>
      <vt:lpstr>'Formación FC'!Títulos_a_imprimir</vt:lpstr>
      <vt:lpstr>'INTEGRAC. EDUC. CIV.'!Títulos_a_imprimir</vt:lpstr>
      <vt:lpstr>'Inv Elec'!Títulos_a_imprimir</vt:lpstr>
      <vt:lpstr>'Papirolas (2)'!Títulos_a_imprimir</vt:lpstr>
      <vt:lpstr>'Plataforma Virtual'!Títulos_a_imprimir</vt:lpstr>
      <vt:lpstr>'RESUMEN EDUC. CIV.'!Títulos_a_imprimir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Carlos Franco Jimenez</dc:creator>
  <cp:lastModifiedBy>Daniel Aleja Alvarado Pelayo</cp:lastModifiedBy>
  <cp:lastPrinted>2016-08-15T17:44:18Z</cp:lastPrinted>
  <dcterms:created xsi:type="dcterms:W3CDTF">2015-06-25T14:25:02Z</dcterms:created>
  <dcterms:modified xsi:type="dcterms:W3CDTF">2016-09-01T17:29:15Z</dcterms:modified>
</cp:coreProperties>
</file>