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480" windowHeight="11640"/>
  </bookViews>
  <sheets>
    <sheet name="PLANTILLA DE PERSONAL" sheetId="7" r:id="rId1"/>
    <sheet name="CYDIA" sheetId="1" r:id="rId2"/>
    <sheet name="PRODUCE" sheetId="2" r:id="rId3"/>
    <sheet name="PREDIWEB" sheetId="3" r:id="rId4"/>
    <sheet name="ATM" sheetId="5" r:id="rId5"/>
    <sheet name="MONITOR" sheetId="4" r:id="rId6"/>
    <sheet name="VOTO EN EXTRANJERO" sheetId="6" r:id="rId7"/>
    <sheet name="INTEGRAC. COMUNIC. SOCIAL" sheetId="8" r:id="rId8"/>
    <sheet name="RESUMEN COMUN.SOC" sheetId="9" r:id="rId9"/>
    <sheet name="CYDIA (2)" sheetId="10" r:id="rId10"/>
    <sheet name="PRODUCE (2)" sheetId="11" r:id="rId11"/>
    <sheet name="PREDIWEB (2)" sheetId="12" r:id="rId12"/>
    <sheet name="MONITOR (2)" sheetId="13" r:id="rId13"/>
    <sheet name="VOTO EN EXT" sheetId="14" r:id="rId14"/>
    <sheet name="ATM " sheetId="15" r:id="rId15"/>
  </sheets>
  <externalReferences>
    <externalReference r:id="rId16"/>
    <externalReference r:id="rId17"/>
  </externalReferences>
  <definedNames>
    <definedName name="_xlnm.Print_Area" localSheetId="7">'INTEGRAC. COMUNIC. SOCIAL'!$A$1:$F$20</definedName>
    <definedName name="_xlnm.Print_Titles" localSheetId="14">'ATM '!$2:$7</definedName>
    <definedName name="_xlnm.Print_Titles" localSheetId="9">'CYDIA (2)'!$2:$7</definedName>
    <definedName name="_xlnm.Print_Titles" localSheetId="7">'INTEGRAC. COMUNIC. SOCIAL'!$2:$7</definedName>
    <definedName name="_xlnm.Print_Titles" localSheetId="12">'MONITOR (2)'!$2:$7</definedName>
    <definedName name="_xlnm.Print_Titles" localSheetId="11">'PREDIWEB (2)'!$2:$7</definedName>
    <definedName name="_xlnm.Print_Titles" localSheetId="10">'PRODUCE (2)'!$2:$7</definedName>
    <definedName name="_xlnm.Print_Titles" localSheetId="8">'RESUMEN COMUN.SOC'!$2:$7</definedName>
    <definedName name="_xlnm.Print_Titles" localSheetId="13">'VOTO EN EXT'!$2:$7</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9" l="1"/>
  <c r="F25" i="14"/>
  <c r="F22" i="14"/>
  <c r="G15" i="14"/>
  <c r="H15" i="14"/>
  <c r="I15" i="14"/>
  <c r="J15" i="14"/>
  <c r="K15" i="14"/>
  <c r="L15" i="14"/>
  <c r="M15" i="14"/>
  <c r="N15" i="14"/>
  <c r="O15" i="14"/>
  <c r="P15" i="14"/>
  <c r="Q15" i="14"/>
  <c r="R15" i="14"/>
  <c r="S15" i="14"/>
  <c r="F15" i="14"/>
  <c r="C20" i="14"/>
  <c r="E20" i="14"/>
  <c r="F20" i="14" s="1"/>
  <c r="F21" i="14"/>
  <c r="G21" i="14"/>
  <c r="H21" i="14" s="1"/>
  <c r="C23" i="14"/>
  <c r="E23" i="14"/>
  <c r="F23" i="14" s="1"/>
  <c r="F24" i="14"/>
  <c r="G24" i="14"/>
  <c r="H24" i="14" s="1"/>
  <c r="I24" i="14" s="1"/>
  <c r="J24" i="14" s="1"/>
  <c r="K24" i="14" s="1"/>
  <c r="L24" i="14" s="1"/>
  <c r="M24" i="14" s="1"/>
  <c r="N24" i="14" s="1"/>
  <c r="O24" i="14" s="1"/>
  <c r="P24" i="14" s="1"/>
  <c r="Q24" i="14" s="1"/>
  <c r="R24" i="14" s="1"/>
  <c r="G23" i="14" l="1"/>
  <c r="I21" i="14"/>
  <c r="J21" i="14" s="1"/>
  <c r="K21" i="14" s="1"/>
  <c r="L21" i="14" s="1"/>
  <c r="M21" i="14" s="1"/>
  <c r="N21" i="14" s="1"/>
  <c r="O21" i="14" s="1"/>
  <c r="P21" i="14" s="1"/>
  <c r="Q21" i="14" s="1"/>
  <c r="R21" i="14" s="1"/>
  <c r="S21" i="14"/>
  <c r="F19" i="14"/>
  <c r="G20" i="14"/>
  <c r="S24" i="14"/>
  <c r="B2" i="15"/>
  <c r="E10" i="15"/>
  <c r="F10" i="15"/>
  <c r="G10" i="15" s="1"/>
  <c r="E11" i="15"/>
  <c r="F11" i="15"/>
  <c r="F12" i="15"/>
  <c r="F9" i="15"/>
  <c r="H11" i="15"/>
  <c r="H12" i="15"/>
  <c r="I11" i="15"/>
  <c r="I12" i="15"/>
  <c r="J12" i="15"/>
  <c r="K11" i="15"/>
  <c r="K12" i="15"/>
  <c r="L11" i="15"/>
  <c r="L12" i="15"/>
  <c r="M11" i="15"/>
  <c r="N11" i="15"/>
  <c r="N12" i="15"/>
  <c r="O12" i="15"/>
  <c r="P12" i="15" s="1"/>
  <c r="Q11" i="15"/>
  <c r="C10" i="15"/>
  <c r="C11" i="15"/>
  <c r="S11" i="15"/>
  <c r="E14" i="15"/>
  <c r="F14" i="15" s="1"/>
  <c r="G13" i="15"/>
  <c r="H13" i="15"/>
  <c r="J13" i="15"/>
  <c r="K13" i="15"/>
  <c r="L13" i="15"/>
  <c r="M13" i="15"/>
  <c r="O13" i="15"/>
  <c r="P13" i="15"/>
  <c r="Q14" i="15"/>
  <c r="Q13" i="15"/>
  <c r="R13" i="15"/>
  <c r="C14" i="15"/>
  <c r="E17" i="15"/>
  <c r="F17" i="15"/>
  <c r="F16" i="15" s="1"/>
  <c r="E18" i="15"/>
  <c r="F18" i="15"/>
  <c r="H18" i="15" s="1"/>
  <c r="G16" i="15"/>
  <c r="J16" i="15"/>
  <c r="K16" i="15"/>
  <c r="L16" i="15"/>
  <c r="M16" i="15"/>
  <c r="O16" i="15"/>
  <c r="P16" i="15"/>
  <c r="Q16" i="15"/>
  <c r="R16" i="15"/>
  <c r="C17" i="15"/>
  <c r="C18" i="15"/>
  <c r="E21" i="15"/>
  <c r="F21" i="15"/>
  <c r="F20" i="15" s="1"/>
  <c r="G20" i="15"/>
  <c r="H20" i="15"/>
  <c r="I21" i="15"/>
  <c r="I20" i="15" s="1"/>
  <c r="J20" i="15"/>
  <c r="K20" i="15"/>
  <c r="L21" i="15"/>
  <c r="L20" i="15" s="1"/>
  <c r="M20" i="15"/>
  <c r="N21" i="15"/>
  <c r="N20" i="15"/>
  <c r="O21" i="15"/>
  <c r="O20" i="15"/>
  <c r="P20" i="15"/>
  <c r="Q21" i="15"/>
  <c r="Q20" i="15" s="1"/>
  <c r="R20" i="15"/>
  <c r="C21" i="15"/>
  <c r="S21" i="15"/>
  <c r="E24" i="15"/>
  <c r="F24" i="15" s="1"/>
  <c r="F25" i="15"/>
  <c r="G25" i="15"/>
  <c r="G23" i="15" s="1"/>
  <c r="K24" i="15"/>
  <c r="L24" i="15"/>
  <c r="M24" i="15" s="1"/>
  <c r="P24" i="15"/>
  <c r="Q24" i="15"/>
  <c r="C24" i="15"/>
  <c r="E27" i="15"/>
  <c r="F27" i="15"/>
  <c r="H27" i="15" s="1"/>
  <c r="F28" i="15"/>
  <c r="F26" i="15"/>
  <c r="G28" i="15"/>
  <c r="G26" i="15"/>
  <c r="H28" i="15"/>
  <c r="I28" i="15"/>
  <c r="I26" i="15" s="1"/>
  <c r="J28" i="15"/>
  <c r="J26" i="15" s="1"/>
  <c r="K27" i="15"/>
  <c r="L27" i="15" s="1"/>
  <c r="P27" i="15"/>
  <c r="Q27" i="15" s="1"/>
  <c r="C27" i="15"/>
  <c r="E30" i="15"/>
  <c r="F30" i="15" s="1"/>
  <c r="G29" i="15"/>
  <c r="I29" i="15"/>
  <c r="J29" i="15"/>
  <c r="K29" i="15"/>
  <c r="L29" i="15"/>
  <c r="M29" i="15"/>
  <c r="O29" i="15"/>
  <c r="P29" i="15"/>
  <c r="Q29" i="15"/>
  <c r="R29" i="15"/>
  <c r="C30" i="15"/>
  <c r="B2" i="14"/>
  <c r="E11" i="14"/>
  <c r="F11" i="14" s="1"/>
  <c r="I11" i="14" s="1"/>
  <c r="E12" i="14"/>
  <c r="F12" i="14" s="1"/>
  <c r="I12" i="14" s="1"/>
  <c r="E13" i="14"/>
  <c r="F13" i="14" s="1"/>
  <c r="I13" i="14" s="1"/>
  <c r="K13" i="14" s="1"/>
  <c r="G10" i="14"/>
  <c r="H10" i="14"/>
  <c r="J10" i="14"/>
  <c r="L10" i="14"/>
  <c r="M11" i="14"/>
  <c r="N11" i="14" s="1"/>
  <c r="O11" i="14" s="1"/>
  <c r="M12" i="14"/>
  <c r="M13" i="14"/>
  <c r="N13" i="14" s="1"/>
  <c r="O13" i="14" s="1"/>
  <c r="N12" i="14"/>
  <c r="O12" i="14"/>
  <c r="P12" i="14" s="1"/>
  <c r="Q12" i="14" s="1"/>
  <c r="R12" i="14" s="1"/>
  <c r="C11" i="14"/>
  <c r="C12" i="14"/>
  <c r="C13" i="14"/>
  <c r="E16" i="14"/>
  <c r="F16" i="14" s="1"/>
  <c r="C16" i="14"/>
  <c r="B2" i="13"/>
  <c r="E10" i="13"/>
  <c r="F10" i="13" s="1"/>
  <c r="F11" i="13"/>
  <c r="G11" i="13" s="1"/>
  <c r="C10" i="13"/>
  <c r="E13" i="13"/>
  <c r="F13" i="13" s="1"/>
  <c r="H12" i="13"/>
  <c r="I13" i="13"/>
  <c r="I12" i="13" s="1"/>
  <c r="J13" i="13"/>
  <c r="J12" i="13" s="1"/>
  <c r="K13" i="13"/>
  <c r="K12" i="13" s="1"/>
  <c r="L13" i="13"/>
  <c r="L12" i="13" s="1"/>
  <c r="M13" i="13"/>
  <c r="M12" i="13" s="1"/>
  <c r="N12" i="13"/>
  <c r="O13" i="13"/>
  <c r="O12" i="13"/>
  <c r="P12" i="13"/>
  <c r="Q13" i="13"/>
  <c r="Q12" i="13" s="1"/>
  <c r="R13" i="13"/>
  <c r="R12" i="13" s="1"/>
  <c r="C13" i="13"/>
  <c r="E16" i="13"/>
  <c r="F16" i="13"/>
  <c r="F15" i="13" s="1"/>
  <c r="G16" i="13"/>
  <c r="G15" i="13" s="1"/>
  <c r="H16" i="13"/>
  <c r="H15" i="13" s="1"/>
  <c r="I16" i="13"/>
  <c r="I15" i="13" s="1"/>
  <c r="J16" i="13"/>
  <c r="J15" i="13" s="1"/>
  <c r="K16" i="13"/>
  <c r="K15" i="13" s="1"/>
  <c r="L16" i="13"/>
  <c r="L15" i="13" s="1"/>
  <c r="M16" i="13"/>
  <c r="M15" i="13" s="1"/>
  <c r="N16" i="13"/>
  <c r="N15" i="13" s="1"/>
  <c r="O16" i="13"/>
  <c r="O15" i="13" s="1"/>
  <c r="P16" i="13"/>
  <c r="P15" i="13" s="1"/>
  <c r="Q16" i="13"/>
  <c r="Q15" i="13" s="1"/>
  <c r="R16" i="13"/>
  <c r="R15" i="13" s="1"/>
  <c r="C16" i="13"/>
  <c r="S16" i="13"/>
  <c r="E19" i="13"/>
  <c r="F19" i="13"/>
  <c r="F18" i="13" s="1"/>
  <c r="G18" i="13"/>
  <c r="H19" i="13"/>
  <c r="H18" i="13"/>
  <c r="I19" i="13"/>
  <c r="I18" i="13"/>
  <c r="J19" i="13"/>
  <c r="J18" i="13"/>
  <c r="K19" i="13"/>
  <c r="K18" i="13"/>
  <c r="L19" i="13"/>
  <c r="L18" i="13"/>
  <c r="M19" i="13"/>
  <c r="M18" i="13"/>
  <c r="N19" i="13"/>
  <c r="N18" i="13"/>
  <c r="O19" i="13"/>
  <c r="O18" i="13"/>
  <c r="P19" i="13"/>
  <c r="P18" i="13"/>
  <c r="Q18" i="13"/>
  <c r="R19" i="13"/>
  <c r="R18" i="13" s="1"/>
  <c r="S18" i="13"/>
  <c r="C19" i="13"/>
  <c r="S19" i="13"/>
  <c r="E22" i="13"/>
  <c r="F22" i="13"/>
  <c r="G22" i="13" s="1"/>
  <c r="E23" i="13"/>
  <c r="F23" i="13"/>
  <c r="G23" i="13" s="1"/>
  <c r="H21" i="13"/>
  <c r="I23" i="13"/>
  <c r="I21" i="13" s="1"/>
  <c r="J21" i="13"/>
  <c r="K21" i="13"/>
  <c r="L21" i="13"/>
  <c r="M21" i="13"/>
  <c r="N21" i="13"/>
  <c r="O21" i="13"/>
  <c r="P21" i="13"/>
  <c r="Q21" i="13"/>
  <c r="R21" i="13"/>
  <c r="C22" i="13"/>
  <c r="C23" i="13"/>
  <c r="B2" i="12"/>
  <c r="E10" i="12"/>
  <c r="F10" i="12" s="1"/>
  <c r="F9" i="12"/>
  <c r="G10" i="12"/>
  <c r="G9" i="12"/>
  <c r="S9" i="12" s="1"/>
  <c r="H10" i="12"/>
  <c r="H9" i="12"/>
  <c r="I10" i="12"/>
  <c r="I9" i="12"/>
  <c r="J10" i="12"/>
  <c r="J9" i="12"/>
  <c r="K10" i="12"/>
  <c r="K9" i="12"/>
  <c r="L10" i="12"/>
  <c r="L9" i="12"/>
  <c r="M10" i="12"/>
  <c r="M9" i="12"/>
  <c r="N10" i="12"/>
  <c r="N9" i="12"/>
  <c r="O10" i="12"/>
  <c r="O9" i="12"/>
  <c r="P10" i="12"/>
  <c r="P9" i="12"/>
  <c r="Q10" i="12"/>
  <c r="Q9" i="12"/>
  <c r="R10" i="12"/>
  <c r="R9" i="12"/>
  <c r="C10" i="12"/>
  <c r="S10" i="12"/>
  <c r="F11" i="12"/>
  <c r="G11" i="12" s="1"/>
  <c r="E13" i="12"/>
  <c r="F13" i="12" s="1"/>
  <c r="E14" i="12"/>
  <c r="F14" i="12" s="1"/>
  <c r="G14" i="12" s="1"/>
  <c r="F15" i="12"/>
  <c r="G15" i="12"/>
  <c r="S15" i="12" s="1"/>
  <c r="H15" i="12"/>
  <c r="I15" i="12"/>
  <c r="J15" i="12"/>
  <c r="K15" i="12"/>
  <c r="L15" i="12"/>
  <c r="M15" i="12"/>
  <c r="N15" i="12"/>
  <c r="O15" i="12"/>
  <c r="P15" i="12"/>
  <c r="Q15" i="12"/>
  <c r="R15" i="12"/>
  <c r="C13" i="12"/>
  <c r="C14" i="12"/>
  <c r="B2" i="11"/>
  <c r="E10" i="11"/>
  <c r="F10" i="11" s="1"/>
  <c r="J9" i="11"/>
  <c r="K10" i="11"/>
  <c r="K9" i="11" s="1"/>
  <c r="L10" i="11"/>
  <c r="L9" i="11" s="1"/>
  <c r="M10" i="11"/>
  <c r="M9" i="11" s="1"/>
  <c r="N10" i="11"/>
  <c r="N9" i="11" s="1"/>
  <c r="O10" i="11"/>
  <c r="O9" i="11" s="1"/>
  <c r="P10" i="11"/>
  <c r="P9" i="11" s="1"/>
  <c r="Q10" i="11"/>
  <c r="Q9" i="11" s="1"/>
  <c r="R10" i="11"/>
  <c r="R9" i="11" s="1"/>
  <c r="C10" i="11"/>
  <c r="E13" i="11"/>
  <c r="F13" i="11"/>
  <c r="F12" i="11" s="1"/>
  <c r="G13" i="11"/>
  <c r="G12" i="11" s="1"/>
  <c r="H13" i="11"/>
  <c r="H12" i="11" s="1"/>
  <c r="I13" i="11"/>
  <c r="I12" i="11" s="1"/>
  <c r="J12" i="11"/>
  <c r="K12" i="11"/>
  <c r="L12" i="11"/>
  <c r="M12" i="11"/>
  <c r="N12" i="11"/>
  <c r="O12" i="11"/>
  <c r="P12" i="11"/>
  <c r="Q12" i="11"/>
  <c r="R12" i="11"/>
  <c r="C13" i="11"/>
  <c r="E16" i="11"/>
  <c r="F16" i="11" s="1"/>
  <c r="G15" i="11"/>
  <c r="H15" i="11"/>
  <c r="J15" i="11"/>
  <c r="K15" i="11"/>
  <c r="L15" i="11"/>
  <c r="M15" i="11"/>
  <c r="N15" i="11"/>
  <c r="O15" i="11"/>
  <c r="P15" i="11"/>
  <c r="Q15" i="11"/>
  <c r="R15" i="11"/>
  <c r="C16" i="11"/>
  <c r="E19" i="11"/>
  <c r="F19" i="11"/>
  <c r="F18" i="11" s="1"/>
  <c r="G19" i="11"/>
  <c r="G18" i="11" s="1"/>
  <c r="S18" i="11" s="1"/>
  <c r="H18" i="11"/>
  <c r="I19" i="11"/>
  <c r="I18" i="11"/>
  <c r="J19" i="11"/>
  <c r="J18" i="11"/>
  <c r="K19" i="11"/>
  <c r="K18" i="11"/>
  <c r="L19" i="11"/>
  <c r="L18" i="11"/>
  <c r="M19" i="11"/>
  <c r="M18" i="11"/>
  <c r="N19" i="11"/>
  <c r="N18" i="11"/>
  <c r="O19" i="11"/>
  <c r="O18" i="11"/>
  <c r="P19" i="11"/>
  <c r="P18" i="11"/>
  <c r="Q19" i="11"/>
  <c r="Q18" i="11"/>
  <c r="R19" i="11"/>
  <c r="R18" i="11"/>
  <c r="C19" i="11"/>
  <c r="E22" i="11"/>
  <c r="F22" i="11" s="1"/>
  <c r="E23" i="11"/>
  <c r="F23" i="11" s="1"/>
  <c r="G23" i="11" s="1"/>
  <c r="H22" i="11"/>
  <c r="H21" i="11"/>
  <c r="I22" i="11"/>
  <c r="I23" i="11"/>
  <c r="I21" i="11" s="1"/>
  <c r="L22" i="11"/>
  <c r="M22" i="11"/>
  <c r="N22" i="11" s="1"/>
  <c r="C22" i="11"/>
  <c r="C23" i="11"/>
  <c r="F24" i="11"/>
  <c r="G24" i="11"/>
  <c r="S24" i="11" s="1"/>
  <c r="E26" i="11"/>
  <c r="F26" i="11" s="1"/>
  <c r="H25" i="11"/>
  <c r="I25" i="11"/>
  <c r="J25" i="11"/>
  <c r="K25" i="11"/>
  <c r="L25" i="11"/>
  <c r="M25" i="11"/>
  <c r="N25" i="11"/>
  <c r="O25" i="11"/>
  <c r="P25" i="11"/>
  <c r="Q25" i="11"/>
  <c r="R25" i="11"/>
  <c r="C26" i="11"/>
  <c r="F27" i="11"/>
  <c r="S27" i="11"/>
  <c r="E29" i="11"/>
  <c r="F29" i="11"/>
  <c r="F28" i="11" s="1"/>
  <c r="G28" i="11"/>
  <c r="I28" i="11"/>
  <c r="J28" i="11"/>
  <c r="K28" i="11"/>
  <c r="L28" i="11"/>
  <c r="M28" i="11"/>
  <c r="N28" i="11"/>
  <c r="O28" i="11"/>
  <c r="P28" i="11"/>
  <c r="Q28" i="11"/>
  <c r="R28" i="11"/>
  <c r="C29" i="11"/>
  <c r="B2" i="10"/>
  <c r="E11" i="10"/>
  <c r="F11" i="10" s="1"/>
  <c r="C11" i="10"/>
  <c r="E14" i="10"/>
  <c r="F14" i="10" s="1"/>
  <c r="F13" i="10" s="1"/>
  <c r="F15" i="10"/>
  <c r="G14" i="10"/>
  <c r="H14" i="10" s="1"/>
  <c r="R15" i="10"/>
  <c r="C14" i="10"/>
  <c r="S15" i="10"/>
  <c r="E17" i="10"/>
  <c r="F17" i="10"/>
  <c r="G17" i="10" s="1"/>
  <c r="F18" i="10"/>
  <c r="F16" i="10"/>
  <c r="G18" i="10"/>
  <c r="S18" i="10" s="1"/>
  <c r="H16" i="10"/>
  <c r="I16" i="10"/>
  <c r="J16" i="10"/>
  <c r="K16" i="10"/>
  <c r="L16" i="10"/>
  <c r="M16" i="10"/>
  <c r="N16" i="10"/>
  <c r="O16" i="10"/>
  <c r="P16" i="10"/>
  <c r="Q16" i="10"/>
  <c r="R16" i="10"/>
  <c r="C17" i="10"/>
  <c r="E20" i="10"/>
  <c r="F20" i="10"/>
  <c r="F21" i="10"/>
  <c r="F19" i="10"/>
  <c r="G19" i="10"/>
  <c r="H19" i="10"/>
  <c r="I20" i="10"/>
  <c r="I19" i="10"/>
  <c r="J19" i="10"/>
  <c r="K19" i="10"/>
  <c r="L19" i="10"/>
  <c r="M19" i="10"/>
  <c r="N19" i="10"/>
  <c r="O19" i="10"/>
  <c r="P19" i="10"/>
  <c r="Q19" i="10"/>
  <c r="R19" i="10"/>
  <c r="S19" i="10"/>
  <c r="C20" i="10"/>
  <c r="S20" i="10"/>
  <c r="S21" i="10"/>
  <c r="B2" i="9"/>
  <c r="S9" i="9"/>
  <c r="C11" i="9"/>
  <c r="S12" i="9"/>
  <c r="F15" i="9"/>
  <c r="F16" i="9"/>
  <c r="G15" i="9"/>
  <c r="H15" i="9"/>
  <c r="I15" i="9"/>
  <c r="J14" i="9"/>
  <c r="J15" i="9"/>
  <c r="K15" i="9"/>
  <c r="L14" i="9"/>
  <c r="L15" i="9"/>
  <c r="M14" i="9"/>
  <c r="M15" i="9"/>
  <c r="N14" i="9"/>
  <c r="N15" i="9"/>
  <c r="O14" i="9"/>
  <c r="O15" i="9"/>
  <c r="P14" i="9"/>
  <c r="P15" i="9"/>
  <c r="Q14" i="9"/>
  <c r="Q15" i="9"/>
  <c r="R14" i="9"/>
  <c r="R15" i="9"/>
  <c r="C14" i="9"/>
  <c r="C15" i="9"/>
  <c r="S15" i="9"/>
  <c r="C16" i="9"/>
  <c r="H19" i="9"/>
  <c r="H18" i="9"/>
  <c r="I19" i="9"/>
  <c r="I18" i="9"/>
  <c r="J19" i="9"/>
  <c r="J18" i="9"/>
  <c r="K19" i="9"/>
  <c r="K18" i="9"/>
  <c r="L19" i="9"/>
  <c r="L18" i="9"/>
  <c r="M19" i="9"/>
  <c r="M18" i="9"/>
  <c r="N19" i="9"/>
  <c r="N18" i="9"/>
  <c r="O19" i="9"/>
  <c r="O18" i="9"/>
  <c r="P19" i="9"/>
  <c r="P18" i="9"/>
  <c r="Q19" i="9"/>
  <c r="Q18" i="9"/>
  <c r="R19" i="9"/>
  <c r="R18" i="9"/>
  <c r="C19" i="9"/>
  <c r="S20" i="9"/>
  <c r="F22" i="9"/>
  <c r="F21" i="9"/>
  <c r="G22" i="9"/>
  <c r="G21" i="9"/>
  <c r="S21" i="9" s="1"/>
  <c r="H22" i="9"/>
  <c r="H21" i="9"/>
  <c r="I22" i="9"/>
  <c r="I21" i="9"/>
  <c r="J22" i="9"/>
  <c r="J21" i="9"/>
  <c r="K22" i="9"/>
  <c r="K21" i="9"/>
  <c r="L22" i="9"/>
  <c r="L21" i="9"/>
  <c r="M22" i="9"/>
  <c r="M21" i="9"/>
  <c r="N22" i="9"/>
  <c r="N21" i="9"/>
  <c r="O22" i="9"/>
  <c r="O21" i="9"/>
  <c r="P22" i="9"/>
  <c r="P21" i="9"/>
  <c r="Q22" i="9"/>
  <c r="Q21" i="9"/>
  <c r="R22" i="9"/>
  <c r="R21" i="9"/>
  <c r="C22" i="9"/>
  <c r="S22" i="9"/>
  <c r="F25" i="9"/>
  <c r="F24" i="9" s="1"/>
  <c r="G25" i="9"/>
  <c r="G24" i="9" s="1"/>
  <c r="H25" i="9"/>
  <c r="H24" i="9" s="1"/>
  <c r="I25" i="9"/>
  <c r="I24" i="9" s="1"/>
  <c r="J25" i="9"/>
  <c r="J24" i="9" s="1"/>
  <c r="K25" i="9"/>
  <c r="K24" i="9" s="1"/>
  <c r="L25" i="9"/>
  <c r="L24" i="9" s="1"/>
  <c r="M25" i="9"/>
  <c r="M24" i="9" s="1"/>
  <c r="N25" i="9"/>
  <c r="N24" i="9" s="1"/>
  <c r="O25" i="9"/>
  <c r="O24" i="9" s="1"/>
  <c r="P25" i="9"/>
  <c r="P24" i="9" s="1"/>
  <c r="Q25" i="9"/>
  <c r="Q24" i="9" s="1"/>
  <c r="R25" i="9"/>
  <c r="R24" i="9" s="1"/>
  <c r="C25" i="9"/>
  <c r="S25" i="9"/>
  <c r="S26" i="9"/>
  <c r="G28" i="9"/>
  <c r="G27" i="9" s="1"/>
  <c r="H28" i="9"/>
  <c r="H27" i="9" s="1"/>
  <c r="J28" i="9"/>
  <c r="J27" i="9" s="1"/>
  <c r="K28" i="9"/>
  <c r="K27" i="9" s="1"/>
  <c r="L28" i="9"/>
  <c r="L27" i="9" s="1"/>
  <c r="M28" i="9"/>
  <c r="M27" i="9" s="1"/>
  <c r="O28" i="9"/>
  <c r="O27" i="9" s="1"/>
  <c r="P28" i="9"/>
  <c r="P27" i="9" s="1"/>
  <c r="Q28" i="9"/>
  <c r="Q27" i="9" s="1"/>
  <c r="R28" i="9"/>
  <c r="R27" i="9" s="1"/>
  <c r="C28" i="9"/>
  <c r="S29" i="9"/>
  <c r="F32" i="9"/>
  <c r="G31" i="9"/>
  <c r="G32" i="9"/>
  <c r="G30" i="9" s="1"/>
  <c r="H31" i="9"/>
  <c r="J31" i="9"/>
  <c r="J32" i="9"/>
  <c r="J30" i="9"/>
  <c r="K31" i="9"/>
  <c r="K32" i="9"/>
  <c r="K30" i="9" s="1"/>
  <c r="L31" i="9"/>
  <c r="L32" i="9"/>
  <c r="L30" i="9"/>
  <c r="M31" i="9"/>
  <c r="M32" i="9"/>
  <c r="M30" i="9" s="1"/>
  <c r="N31" i="9"/>
  <c r="O31" i="9"/>
  <c r="O32" i="9"/>
  <c r="O30" i="9" s="1"/>
  <c r="P31" i="9"/>
  <c r="P32" i="9"/>
  <c r="P30" i="9"/>
  <c r="Q31" i="9"/>
  <c r="Q32" i="9"/>
  <c r="Q30" i="9" s="1"/>
  <c r="R31" i="9"/>
  <c r="R32" i="9"/>
  <c r="R30" i="9"/>
  <c r="C31" i="9"/>
  <c r="C32" i="9"/>
  <c r="S33" i="9"/>
  <c r="F36" i="9"/>
  <c r="G36" i="9"/>
  <c r="H36" i="9"/>
  <c r="I36" i="9"/>
  <c r="J36" i="9"/>
  <c r="K36" i="9"/>
  <c r="L36" i="9"/>
  <c r="M36" i="9"/>
  <c r="N36" i="9"/>
  <c r="O36" i="9"/>
  <c r="P36" i="9"/>
  <c r="Q36" i="9"/>
  <c r="R36" i="9"/>
  <c r="C35" i="9"/>
  <c r="C36" i="9"/>
  <c r="S36" i="9"/>
  <c r="S37" i="9"/>
  <c r="F39" i="9"/>
  <c r="F42" i="9"/>
  <c r="G42" i="9"/>
  <c r="H42" i="9" s="1"/>
  <c r="H40" i="9"/>
  <c r="I40" i="9"/>
  <c r="C39" i="9"/>
  <c r="C40" i="9"/>
  <c r="C41" i="9"/>
  <c r="F44" i="9"/>
  <c r="G44" i="9"/>
  <c r="G45" i="9"/>
  <c r="G43" i="9" s="1"/>
  <c r="H44" i="9"/>
  <c r="H45" i="9"/>
  <c r="H43" i="9" s="1"/>
  <c r="I44" i="9"/>
  <c r="J44" i="9"/>
  <c r="J45" i="9"/>
  <c r="J43" i="9" s="1"/>
  <c r="K44" i="9"/>
  <c r="L44" i="9"/>
  <c r="L45" i="9"/>
  <c r="L43" i="9" s="1"/>
  <c r="M44" i="9"/>
  <c r="N44" i="9"/>
  <c r="O44" i="9"/>
  <c r="P44" i="9"/>
  <c r="Q44" i="9"/>
  <c r="R44" i="9"/>
  <c r="C44" i="9"/>
  <c r="S44" i="9"/>
  <c r="C45" i="9"/>
  <c r="C48" i="9"/>
  <c r="F51" i="9"/>
  <c r="F50" i="9" s="1"/>
  <c r="G51" i="9"/>
  <c r="G50" i="9" s="1"/>
  <c r="H51" i="9"/>
  <c r="H50" i="9" s="1"/>
  <c r="I51" i="9"/>
  <c r="I50" i="9" s="1"/>
  <c r="J51" i="9"/>
  <c r="J50" i="9" s="1"/>
  <c r="K51" i="9"/>
  <c r="K50" i="9" s="1"/>
  <c r="L51" i="9"/>
  <c r="L50" i="9" s="1"/>
  <c r="M51" i="9"/>
  <c r="M50" i="9" s="1"/>
  <c r="N51" i="9"/>
  <c r="N50" i="9" s="1"/>
  <c r="O51" i="9"/>
  <c r="O50" i="9" s="1"/>
  <c r="P51" i="9"/>
  <c r="P50" i="9" s="1"/>
  <c r="Q51" i="9"/>
  <c r="Q50" i="9" s="1"/>
  <c r="R51" i="9"/>
  <c r="R50" i="9" s="1"/>
  <c r="C51" i="9"/>
  <c r="S51" i="9"/>
  <c r="F55" i="9"/>
  <c r="G55" i="9"/>
  <c r="I55" i="9"/>
  <c r="J55" i="9"/>
  <c r="C54" i="9"/>
  <c r="C55" i="9"/>
  <c r="G57" i="9"/>
  <c r="G56" i="9"/>
  <c r="C57" i="9"/>
  <c r="G60" i="9"/>
  <c r="I60" i="9"/>
  <c r="J60" i="9"/>
  <c r="K60" i="9"/>
  <c r="L60" i="9"/>
  <c r="M60" i="9"/>
  <c r="O60" i="9"/>
  <c r="P60" i="9"/>
  <c r="Q60" i="9"/>
  <c r="R60" i="9"/>
  <c r="C59" i="9"/>
  <c r="C60" i="9"/>
  <c r="F63" i="9"/>
  <c r="F65" i="9"/>
  <c r="G65" i="9"/>
  <c r="H63" i="9"/>
  <c r="H64" i="9"/>
  <c r="H62" i="9"/>
  <c r="I63" i="9"/>
  <c r="I64" i="9"/>
  <c r="I62" i="9" s="1"/>
  <c r="J63" i="9"/>
  <c r="J64" i="9"/>
  <c r="J62" i="9"/>
  <c r="K63" i="9"/>
  <c r="K64" i="9"/>
  <c r="K62" i="9" s="1"/>
  <c r="L63" i="9"/>
  <c r="L64" i="9"/>
  <c r="L62" i="9"/>
  <c r="M63" i="9"/>
  <c r="M64" i="9"/>
  <c r="M62" i="9" s="1"/>
  <c r="N63" i="9"/>
  <c r="N64" i="9"/>
  <c r="N62" i="9"/>
  <c r="O63" i="9"/>
  <c r="O64" i="9"/>
  <c r="O62" i="9" s="1"/>
  <c r="P63" i="9"/>
  <c r="P64" i="9"/>
  <c r="P62" i="9"/>
  <c r="Q63" i="9"/>
  <c r="Q64" i="9"/>
  <c r="Q62" i="9" s="1"/>
  <c r="R63" i="9"/>
  <c r="R64" i="9"/>
  <c r="R62" i="9"/>
  <c r="C63" i="9"/>
  <c r="C64" i="9"/>
  <c r="S65" i="9"/>
  <c r="F67" i="9"/>
  <c r="G67" i="9"/>
  <c r="G69" i="9"/>
  <c r="H67" i="9"/>
  <c r="H68" i="9"/>
  <c r="H66" i="9"/>
  <c r="I67" i="9"/>
  <c r="I68" i="9"/>
  <c r="I66" i="9" s="1"/>
  <c r="J67" i="9"/>
  <c r="J68" i="9"/>
  <c r="J66" i="9"/>
  <c r="K67" i="9"/>
  <c r="K68" i="9"/>
  <c r="K66" i="9" s="1"/>
  <c r="L67" i="9"/>
  <c r="L68" i="9"/>
  <c r="L66" i="9"/>
  <c r="M67" i="9"/>
  <c r="M68" i="9"/>
  <c r="M66" i="9" s="1"/>
  <c r="N67" i="9"/>
  <c r="N68" i="9"/>
  <c r="N66" i="9"/>
  <c r="O67" i="9"/>
  <c r="O68" i="9"/>
  <c r="O66" i="9" s="1"/>
  <c r="P67" i="9"/>
  <c r="P68" i="9"/>
  <c r="P66" i="9"/>
  <c r="Q67" i="9"/>
  <c r="Q68" i="9"/>
  <c r="Q66" i="9" s="1"/>
  <c r="R67" i="9"/>
  <c r="R68" i="9"/>
  <c r="R66" i="9"/>
  <c r="C67" i="9"/>
  <c r="C68" i="9"/>
  <c r="S69" i="9"/>
  <c r="F71" i="9"/>
  <c r="F70" i="9"/>
  <c r="G71" i="9"/>
  <c r="G70" i="9"/>
  <c r="I71" i="9"/>
  <c r="I70" i="9"/>
  <c r="J71" i="9"/>
  <c r="J70" i="9"/>
  <c r="K71" i="9"/>
  <c r="K70" i="9"/>
  <c r="L71" i="9"/>
  <c r="L70" i="9"/>
  <c r="M71" i="9"/>
  <c r="M70" i="9"/>
  <c r="N71" i="9"/>
  <c r="N70" i="9"/>
  <c r="O71" i="9"/>
  <c r="O70" i="9"/>
  <c r="P71" i="9"/>
  <c r="P70" i="9"/>
  <c r="Q71" i="9"/>
  <c r="Q70" i="9"/>
  <c r="R71" i="9"/>
  <c r="R70" i="9"/>
  <c r="C71" i="9"/>
  <c r="B2" i="8"/>
  <c r="C10" i="8"/>
  <c r="C11" i="8"/>
  <c r="C12" i="8"/>
  <c r="C13" i="8"/>
  <c r="C14" i="8"/>
  <c r="C15" i="8"/>
  <c r="S16" i="8"/>
  <c r="S17" i="8"/>
  <c r="H20" i="14" l="1"/>
  <c r="G19" i="14"/>
  <c r="H23" i="14"/>
  <c r="G22" i="14"/>
  <c r="F59" i="9"/>
  <c r="F54" i="9"/>
  <c r="F53" i="9" s="1"/>
  <c r="G16" i="14"/>
  <c r="K12" i="14"/>
  <c r="S12" i="14"/>
  <c r="S50" i="9"/>
  <c r="I42" i="9"/>
  <c r="J42" i="9" s="1"/>
  <c r="K42" i="9" s="1"/>
  <c r="L42" i="9" s="1"/>
  <c r="M42" i="9" s="1"/>
  <c r="N42" i="9" s="1"/>
  <c r="O42" i="9" s="1"/>
  <c r="P42" i="9" s="1"/>
  <c r="Q42" i="9" s="1"/>
  <c r="R42" i="9" s="1"/>
  <c r="S24" i="9"/>
  <c r="H13" i="10"/>
  <c r="H39" i="9" s="1"/>
  <c r="I14" i="10"/>
  <c r="S67" i="9"/>
  <c r="G16" i="10"/>
  <c r="S17" i="10"/>
  <c r="O22" i="11"/>
  <c r="G21" i="11"/>
  <c r="S12" i="11"/>
  <c r="H14" i="12"/>
  <c r="I14" i="12" s="1"/>
  <c r="J14" i="12" s="1"/>
  <c r="K14" i="12" s="1"/>
  <c r="L14" i="12" s="1"/>
  <c r="M14" i="12" s="1"/>
  <c r="N14" i="12" s="1"/>
  <c r="O14" i="12" s="1"/>
  <c r="P14" i="12" s="1"/>
  <c r="Q14" i="12" s="1"/>
  <c r="R14" i="12" s="1"/>
  <c r="H11" i="12"/>
  <c r="I11" i="12" s="1"/>
  <c r="J11" i="12" s="1"/>
  <c r="K11" i="12" s="1"/>
  <c r="L11" i="12" s="1"/>
  <c r="M11" i="12" s="1"/>
  <c r="N11" i="12" s="1"/>
  <c r="O11" i="12" s="1"/>
  <c r="P11" i="12" s="1"/>
  <c r="Q11" i="12" s="1"/>
  <c r="R11" i="12" s="1"/>
  <c r="S11" i="12"/>
  <c r="G13" i="10"/>
  <c r="F10" i="10"/>
  <c r="G11" i="10"/>
  <c r="F25" i="11"/>
  <c r="F68" i="9" s="1"/>
  <c r="F66" i="9" s="1"/>
  <c r="G26" i="11"/>
  <c r="F21" i="11"/>
  <c r="F40" i="9" s="1"/>
  <c r="F38" i="9" s="1"/>
  <c r="J22" i="11"/>
  <c r="F15" i="11"/>
  <c r="F31" i="9" s="1"/>
  <c r="F30" i="9" s="1"/>
  <c r="I16" i="11"/>
  <c r="K14" i="9"/>
  <c r="F9" i="11"/>
  <c r="G10" i="11"/>
  <c r="G13" i="12"/>
  <c r="F12" i="12"/>
  <c r="S22" i="13"/>
  <c r="G21" i="13"/>
  <c r="H29" i="11"/>
  <c r="J23" i="11"/>
  <c r="K23" i="11" s="1"/>
  <c r="S19" i="11"/>
  <c r="S13" i="11"/>
  <c r="S15" i="13"/>
  <c r="F12" i="13"/>
  <c r="F19" i="9" s="1"/>
  <c r="F18" i="9" s="1"/>
  <c r="G13" i="13"/>
  <c r="H11" i="13"/>
  <c r="I11" i="13" s="1"/>
  <c r="J11" i="13" s="1"/>
  <c r="K11" i="13" s="1"/>
  <c r="L11" i="13" s="1"/>
  <c r="M11" i="13" s="1"/>
  <c r="N11" i="13" s="1"/>
  <c r="O11" i="13" s="1"/>
  <c r="P11" i="13" s="1"/>
  <c r="Q11" i="13" s="1"/>
  <c r="R11" i="13" s="1"/>
  <c r="S23" i="13"/>
  <c r="F21" i="13"/>
  <c r="F64" i="9" s="1"/>
  <c r="F62" i="9" s="1"/>
  <c r="G10" i="13"/>
  <c r="F9" i="13"/>
  <c r="P13" i="14"/>
  <c r="Q13" i="14" s="1"/>
  <c r="R13" i="14" s="1"/>
  <c r="S13" i="14"/>
  <c r="O10" i="14"/>
  <c r="P11" i="14"/>
  <c r="I10" i="14"/>
  <c r="K11" i="14"/>
  <c r="K10" i="14" s="1"/>
  <c r="M10" i="14"/>
  <c r="M27" i="15"/>
  <c r="H26" i="15"/>
  <c r="N27" i="15"/>
  <c r="Q12" i="15"/>
  <c r="R12" i="15" s="1"/>
  <c r="N10" i="14"/>
  <c r="F10" i="14"/>
  <c r="F29" i="15"/>
  <c r="F60" i="9" s="1"/>
  <c r="H30" i="15"/>
  <c r="H24" i="15"/>
  <c r="F23" i="15"/>
  <c r="F57" i="9" s="1"/>
  <c r="F56" i="9" s="1"/>
  <c r="S20" i="15"/>
  <c r="H16" i="15"/>
  <c r="N18" i="15"/>
  <c r="S18" i="15"/>
  <c r="F13" i="15"/>
  <c r="I14" i="15"/>
  <c r="G9" i="15"/>
  <c r="H10" i="15"/>
  <c r="K28" i="15"/>
  <c r="H25" i="15"/>
  <c r="I17" i="15"/>
  <c r="F58" i="9" l="1"/>
  <c r="H22" i="14"/>
  <c r="I23" i="14"/>
  <c r="G25" i="14"/>
  <c r="H19" i="14"/>
  <c r="H25" i="14" s="1"/>
  <c r="I20" i="14"/>
  <c r="H16" i="14"/>
  <c r="I25" i="15"/>
  <c r="I13" i="15"/>
  <c r="N14" i="15"/>
  <c r="N13" i="15" s="1"/>
  <c r="N28" i="9" s="1"/>
  <c r="N27" i="9" s="1"/>
  <c r="H32" i="9"/>
  <c r="N45" i="9"/>
  <c r="N43" i="9" s="1"/>
  <c r="H55" i="9"/>
  <c r="M45" i="9"/>
  <c r="M43" i="9" s="1"/>
  <c r="K45" i="9"/>
  <c r="K43" i="9" s="1"/>
  <c r="P10" i="14"/>
  <c r="Q11" i="14"/>
  <c r="G54" i="9"/>
  <c r="H59" i="9"/>
  <c r="G9" i="13"/>
  <c r="H10" i="13"/>
  <c r="K21" i="11"/>
  <c r="L23" i="11"/>
  <c r="S21" i="13"/>
  <c r="G64" i="9"/>
  <c r="S64" i="9" s="1"/>
  <c r="F16" i="12"/>
  <c r="F48" i="9"/>
  <c r="F47" i="9" s="1"/>
  <c r="G9" i="11"/>
  <c r="H10" i="11"/>
  <c r="F22" i="10"/>
  <c r="F35" i="9"/>
  <c r="F34" i="9" s="1"/>
  <c r="G39" i="9"/>
  <c r="S14" i="12"/>
  <c r="S16" i="10"/>
  <c r="G63" i="9"/>
  <c r="I16" i="15"/>
  <c r="I32" i="9" s="1"/>
  <c r="N17" i="15"/>
  <c r="N16" i="15" s="1"/>
  <c r="N32" i="9" s="1"/>
  <c r="N30" i="9" s="1"/>
  <c r="K26" i="15"/>
  <c r="K55" i="9" s="1"/>
  <c r="L28" i="15"/>
  <c r="H9" i="15"/>
  <c r="I10" i="15"/>
  <c r="G32" i="15"/>
  <c r="G16" i="9"/>
  <c r="F32" i="15"/>
  <c r="F28" i="9"/>
  <c r="F27" i="9" s="1"/>
  <c r="H23" i="15"/>
  <c r="N24" i="15"/>
  <c r="S24" i="15"/>
  <c r="H29" i="15"/>
  <c r="N30" i="15"/>
  <c r="N29" i="15" s="1"/>
  <c r="N60" i="9" s="1"/>
  <c r="F45" i="9"/>
  <c r="F43" i="9" s="1"/>
  <c r="S12" i="15"/>
  <c r="S27" i="15"/>
  <c r="I45" i="9"/>
  <c r="O45" i="9"/>
  <c r="O43" i="9" s="1"/>
  <c r="G59" i="9"/>
  <c r="F24" i="13"/>
  <c r="F11" i="9"/>
  <c r="F10" i="9" s="1"/>
  <c r="S11" i="13"/>
  <c r="G12" i="13"/>
  <c r="S13" i="13"/>
  <c r="H28" i="11"/>
  <c r="S28" i="11" s="1"/>
  <c r="S29" i="11"/>
  <c r="H71" i="9"/>
  <c r="H13" i="12"/>
  <c r="G12" i="12"/>
  <c r="F31" i="11"/>
  <c r="F14" i="9"/>
  <c r="F13" i="9" s="1"/>
  <c r="I15" i="11"/>
  <c r="S15" i="11" s="1"/>
  <c r="S16" i="11"/>
  <c r="I31" i="9"/>
  <c r="J21" i="11"/>
  <c r="G25" i="11"/>
  <c r="S25" i="11" s="1"/>
  <c r="S26" i="11"/>
  <c r="G68" i="9"/>
  <c r="G10" i="10"/>
  <c r="H11" i="10"/>
  <c r="G40" i="9"/>
  <c r="P22" i="11"/>
  <c r="I13" i="10"/>
  <c r="I39" i="9" s="1"/>
  <c r="J14" i="10"/>
  <c r="S42" i="9"/>
  <c r="J23" i="14" l="1"/>
  <c r="I22" i="14"/>
  <c r="J20" i="14"/>
  <c r="I19" i="14"/>
  <c r="I25" i="14" s="1"/>
  <c r="H41" i="9"/>
  <c r="I16" i="14"/>
  <c r="G41" i="9"/>
  <c r="J13" i="10"/>
  <c r="J39" i="9" s="1"/>
  <c r="K14" i="10"/>
  <c r="Q22" i="11"/>
  <c r="G22" i="10"/>
  <c r="G35" i="9"/>
  <c r="H10" i="10"/>
  <c r="I11" i="10"/>
  <c r="S68" i="9"/>
  <c r="G66" i="9"/>
  <c r="S66" i="9" s="1"/>
  <c r="J31" i="11"/>
  <c r="J11" i="8" s="1"/>
  <c r="J40" i="9"/>
  <c r="G16" i="12"/>
  <c r="G48" i="9"/>
  <c r="I13" i="12"/>
  <c r="H12" i="12"/>
  <c r="F73" i="9"/>
  <c r="G58" i="9"/>
  <c r="I43" i="9"/>
  <c r="S30" i="15"/>
  <c r="S29" i="15"/>
  <c r="H60" i="9"/>
  <c r="S60" i="9" s="1"/>
  <c r="H32" i="15"/>
  <c r="H15" i="8" s="1"/>
  <c r="H16" i="9"/>
  <c r="S17" i="15"/>
  <c r="G62" i="9"/>
  <c r="S62" i="9" s="1"/>
  <c r="S63" i="9"/>
  <c r="G38" i="9"/>
  <c r="L21" i="11"/>
  <c r="M23" i="11"/>
  <c r="I10" i="13"/>
  <c r="H9" i="13"/>
  <c r="G24" i="13"/>
  <c r="G11" i="9"/>
  <c r="H58" i="9"/>
  <c r="P45" i="9"/>
  <c r="P43" i="9" s="1"/>
  <c r="S16" i="15"/>
  <c r="S14" i="15"/>
  <c r="I23" i="15"/>
  <c r="I57" i="9" s="1"/>
  <c r="I56" i="9" s="1"/>
  <c r="J25" i="15"/>
  <c r="I30" i="9"/>
  <c r="S31" i="9"/>
  <c r="F11" i="8"/>
  <c r="S71" i="9"/>
  <c r="H70" i="9"/>
  <c r="S70" i="9" s="1"/>
  <c r="S12" i="13"/>
  <c r="G19" i="9"/>
  <c r="G14" i="8"/>
  <c r="F13" i="8"/>
  <c r="H54" i="9"/>
  <c r="H53" i="9" s="1"/>
  <c r="H14" i="8"/>
  <c r="F14" i="8"/>
  <c r="H57" i="9"/>
  <c r="F34" i="15"/>
  <c r="F15" i="8"/>
  <c r="G15" i="8"/>
  <c r="I9" i="15"/>
  <c r="J10" i="15"/>
  <c r="M28" i="15"/>
  <c r="L26" i="15"/>
  <c r="L55" i="9" s="1"/>
  <c r="F10" i="8"/>
  <c r="H9" i="11"/>
  <c r="I10" i="11"/>
  <c r="I9" i="11" s="1"/>
  <c r="G31" i="11"/>
  <c r="G14" i="9"/>
  <c r="F12" i="8"/>
  <c r="K40" i="9"/>
  <c r="K31" i="11"/>
  <c r="K11" i="8" s="1"/>
  <c r="G53" i="9"/>
  <c r="Q10" i="14"/>
  <c r="R11" i="14"/>
  <c r="H30" i="9"/>
  <c r="S30" i="9" s="1"/>
  <c r="S32" i="9"/>
  <c r="S13" i="15"/>
  <c r="I28" i="9"/>
  <c r="J22" i="14" l="1"/>
  <c r="K23" i="14"/>
  <c r="J19" i="14"/>
  <c r="K20" i="14"/>
  <c r="H38" i="9"/>
  <c r="J16" i="14"/>
  <c r="F20" i="8"/>
  <c r="F24" i="8" s="1"/>
  <c r="R10" i="14"/>
  <c r="S10" i="14" s="1"/>
  <c r="S11" i="14"/>
  <c r="J59" i="9"/>
  <c r="J58" i="9" s="1"/>
  <c r="I31" i="11"/>
  <c r="I11" i="8" s="1"/>
  <c r="I14" i="9"/>
  <c r="S28" i="9"/>
  <c r="I27" i="9"/>
  <c r="S27" i="9" s="1"/>
  <c r="Q45" i="9"/>
  <c r="Q43" i="9" s="1"/>
  <c r="I59" i="9"/>
  <c r="G13" i="9"/>
  <c r="S14" i="9"/>
  <c r="S9" i="11"/>
  <c r="H31" i="11"/>
  <c r="H11" i="8" s="1"/>
  <c r="H14" i="9"/>
  <c r="H13" i="9" s="1"/>
  <c r="N28" i="15"/>
  <c r="M26" i="15"/>
  <c r="M55" i="9" s="1"/>
  <c r="K10" i="15"/>
  <c r="J9" i="15"/>
  <c r="H56" i="9"/>
  <c r="F23" i="8"/>
  <c r="G18" i="9"/>
  <c r="S18" i="9" s="1"/>
  <c r="S19" i="9"/>
  <c r="J23" i="15"/>
  <c r="K25" i="15"/>
  <c r="G10" i="9"/>
  <c r="I9" i="13"/>
  <c r="J10" i="13"/>
  <c r="L40" i="9"/>
  <c r="L31" i="11"/>
  <c r="L11" i="8" s="1"/>
  <c r="I54" i="9"/>
  <c r="J13" i="12"/>
  <c r="I12" i="12"/>
  <c r="G12" i="8"/>
  <c r="I10" i="10"/>
  <c r="J11" i="10"/>
  <c r="G34" i="9"/>
  <c r="R22" i="11"/>
  <c r="K13" i="10"/>
  <c r="L14" i="10"/>
  <c r="S10" i="11"/>
  <c r="G11" i="8"/>
  <c r="I32" i="15"/>
  <c r="I16" i="9"/>
  <c r="G13" i="8"/>
  <c r="H24" i="13"/>
  <c r="H13" i="8" s="1"/>
  <c r="H11" i="9"/>
  <c r="H10" i="9" s="1"/>
  <c r="M21" i="11"/>
  <c r="N23" i="11"/>
  <c r="H16" i="12"/>
  <c r="H12" i="8" s="1"/>
  <c r="H48" i="9"/>
  <c r="H47" i="9" s="1"/>
  <c r="G47" i="9"/>
  <c r="H22" i="10"/>
  <c r="H10" i="8" s="1"/>
  <c r="H35" i="9"/>
  <c r="H34" i="9" s="1"/>
  <c r="G10" i="8"/>
  <c r="J25" i="14" l="1"/>
  <c r="L20" i="14"/>
  <c r="K19" i="14"/>
  <c r="K25" i="14" s="1"/>
  <c r="L23" i="14"/>
  <c r="K22" i="14"/>
  <c r="J41" i="9"/>
  <c r="J38" i="9" s="1"/>
  <c r="K16" i="14"/>
  <c r="I41" i="9"/>
  <c r="G20" i="8"/>
  <c r="H20" i="8"/>
  <c r="J54" i="9"/>
  <c r="J53" i="9" s="1"/>
  <c r="J14" i="8"/>
  <c r="M40" i="9"/>
  <c r="M31" i="11"/>
  <c r="H23" i="8"/>
  <c r="L13" i="10"/>
  <c r="L39" i="9" s="1"/>
  <c r="M14" i="10"/>
  <c r="S22" i="11"/>
  <c r="I22" i="10"/>
  <c r="I35" i="9"/>
  <c r="I34" i="9" s="1"/>
  <c r="I16" i="12"/>
  <c r="I12" i="8" s="1"/>
  <c r="I48" i="9"/>
  <c r="I14" i="8"/>
  <c r="K10" i="13"/>
  <c r="J9" i="13"/>
  <c r="G73" i="9"/>
  <c r="J57" i="9"/>
  <c r="J32" i="15"/>
  <c r="J15" i="8" s="1"/>
  <c r="J16" i="9"/>
  <c r="J13" i="9" s="1"/>
  <c r="I58" i="9"/>
  <c r="R45" i="9"/>
  <c r="O23" i="11"/>
  <c r="N21" i="11"/>
  <c r="H73" i="9"/>
  <c r="G23" i="8"/>
  <c r="I15" i="8"/>
  <c r="K39" i="9"/>
  <c r="J10" i="10"/>
  <c r="K11" i="10"/>
  <c r="K13" i="12"/>
  <c r="J12" i="12"/>
  <c r="I53" i="9"/>
  <c r="I24" i="13"/>
  <c r="I13" i="8" s="1"/>
  <c r="I11" i="9"/>
  <c r="I10" i="9" s="1"/>
  <c r="K23" i="15"/>
  <c r="K57" i="9" s="1"/>
  <c r="K56" i="9" s="1"/>
  <c r="L25" i="15"/>
  <c r="L10" i="15"/>
  <c r="K9" i="15"/>
  <c r="O28" i="15"/>
  <c r="N26" i="15"/>
  <c r="I13" i="9"/>
  <c r="L22" i="14" l="1"/>
  <c r="M23" i="14"/>
  <c r="L19" i="14"/>
  <c r="L25" i="14" s="1"/>
  <c r="M20" i="14"/>
  <c r="I38" i="9"/>
  <c r="L16" i="14"/>
  <c r="L59" i="9"/>
  <c r="L58" i="9" s="1"/>
  <c r="O26" i="15"/>
  <c r="O55" i="9" s="1"/>
  <c r="P28" i="15"/>
  <c r="K32" i="15"/>
  <c r="K16" i="9"/>
  <c r="K13" i="9" s="1"/>
  <c r="J16" i="12"/>
  <c r="J48" i="9"/>
  <c r="J47" i="9" s="1"/>
  <c r="J22" i="10"/>
  <c r="J10" i="8" s="1"/>
  <c r="J35" i="9"/>
  <c r="J34" i="9" s="1"/>
  <c r="N40" i="9"/>
  <c r="N31" i="11"/>
  <c r="N11" i="8" s="1"/>
  <c r="R43" i="9"/>
  <c r="S43" i="9" s="1"/>
  <c r="S45" i="9"/>
  <c r="J24" i="13"/>
  <c r="J13" i="8" s="1"/>
  <c r="J11" i="9"/>
  <c r="M13" i="10"/>
  <c r="N14" i="10"/>
  <c r="M11" i="8"/>
  <c r="H24" i="8"/>
  <c r="G24" i="8"/>
  <c r="K59" i="9"/>
  <c r="N55" i="9"/>
  <c r="M10" i="15"/>
  <c r="L9" i="15"/>
  <c r="L23" i="15"/>
  <c r="L57" i="9" s="1"/>
  <c r="L56" i="9" s="1"/>
  <c r="M25" i="15"/>
  <c r="L13" i="12"/>
  <c r="K12" i="12"/>
  <c r="K10" i="10"/>
  <c r="L11" i="10"/>
  <c r="P23" i="11"/>
  <c r="O21" i="11"/>
  <c r="K54" i="9"/>
  <c r="J56" i="9"/>
  <c r="K9" i="13"/>
  <c r="L10" i="13"/>
  <c r="I47" i="9"/>
  <c r="I10" i="8"/>
  <c r="I23" i="8" s="1"/>
  <c r="N20" i="14" l="1"/>
  <c r="M19" i="14"/>
  <c r="M25" i="14" s="1"/>
  <c r="N23" i="14"/>
  <c r="M22" i="14"/>
  <c r="L41" i="9"/>
  <c r="L38" i="9" s="1"/>
  <c r="M16" i="14"/>
  <c r="K41" i="9"/>
  <c r="K24" i="13"/>
  <c r="K13" i="8" s="1"/>
  <c r="K11" i="9"/>
  <c r="K10" i="9" s="1"/>
  <c r="K14" i="8"/>
  <c r="O40" i="9"/>
  <c r="O31" i="11"/>
  <c r="L10" i="10"/>
  <c r="M11" i="10"/>
  <c r="M13" i="12"/>
  <c r="L12" i="12"/>
  <c r="M9" i="15"/>
  <c r="N10" i="15"/>
  <c r="K58" i="9"/>
  <c r="M39" i="9"/>
  <c r="J10" i="9"/>
  <c r="L54" i="9"/>
  <c r="L53" i="9" s="1"/>
  <c r="L14" i="8"/>
  <c r="J12" i="8"/>
  <c r="K15" i="8"/>
  <c r="I20" i="8"/>
  <c r="M10" i="13"/>
  <c r="L9" i="13"/>
  <c r="K53" i="9"/>
  <c r="Q23" i="11"/>
  <c r="P21" i="11"/>
  <c r="K22" i="10"/>
  <c r="K35" i="9"/>
  <c r="K16" i="12"/>
  <c r="K12" i="8" s="1"/>
  <c r="K48" i="9"/>
  <c r="N25" i="15"/>
  <c r="M23" i="15"/>
  <c r="M57" i="9" s="1"/>
  <c r="L32" i="15"/>
  <c r="L15" i="8" s="1"/>
  <c r="L16" i="9"/>
  <c r="L13" i="9" s="1"/>
  <c r="N13" i="10"/>
  <c r="N39" i="9" s="1"/>
  <c r="O14" i="10"/>
  <c r="I73" i="9"/>
  <c r="P26" i="15"/>
  <c r="Q28" i="15"/>
  <c r="N22" i="14" l="1"/>
  <c r="O23" i="14"/>
  <c r="N19" i="14"/>
  <c r="N25" i="14" s="1"/>
  <c r="O20" i="14"/>
  <c r="N16" i="14"/>
  <c r="K38" i="9"/>
  <c r="N59" i="9"/>
  <c r="N58" i="9" s="1"/>
  <c r="R28" i="15"/>
  <c r="R26" i="15" s="1"/>
  <c r="R55" i="9" s="1"/>
  <c r="Q26" i="15"/>
  <c r="Q55" i="9" s="1"/>
  <c r="O13" i="10"/>
  <c r="P14" i="10"/>
  <c r="O25" i="15"/>
  <c r="N23" i="15"/>
  <c r="N57" i="9" s="1"/>
  <c r="N56" i="9" s="1"/>
  <c r="K34" i="9"/>
  <c r="R23" i="11"/>
  <c r="Q21" i="11"/>
  <c r="I24" i="8"/>
  <c r="L16" i="12"/>
  <c r="L12" i="8" s="1"/>
  <c r="L48" i="9"/>
  <c r="L47" i="9" s="1"/>
  <c r="O11" i="8"/>
  <c r="M9" i="13"/>
  <c r="N10" i="13"/>
  <c r="N9" i="15"/>
  <c r="O10" i="15"/>
  <c r="M10" i="10"/>
  <c r="N11" i="10"/>
  <c r="M59" i="9"/>
  <c r="S28" i="15"/>
  <c r="P55" i="9"/>
  <c r="S26" i="15"/>
  <c r="J20" i="8"/>
  <c r="M54" i="9"/>
  <c r="M14" i="8"/>
  <c r="J23" i="8"/>
  <c r="M56" i="9"/>
  <c r="K47" i="9"/>
  <c r="K10" i="8"/>
  <c r="P40" i="9"/>
  <c r="P31" i="11"/>
  <c r="P11" i="8" s="1"/>
  <c r="L24" i="13"/>
  <c r="L11" i="9"/>
  <c r="J73" i="9"/>
  <c r="M32" i="15"/>
  <c r="M15" i="8" s="1"/>
  <c r="M16" i="9"/>
  <c r="M13" i="9" s="1"/>
  <c r="N13" i="12"/>
  <c r="M12" i="12"/>
  <c r="L22" i="10"/>
  <c r="L10" i="8" s="1"/>
  <c r="L35" i="9"/>
  <c r="L34" i="9" s="1"/>
  <c r="K23" i="8"/>
  <c r="P20" i="14" l="1"/>
  <c r="O19" i="14"/>
  <c r="O25" i="14" s="1"/>
  <c r="P23" i="14"/>
  <c r="O22" i="14"/>
  <c r="N41" i="9"/>
  <c r="N38" i="9" s="1"/>
  <c r="O16" i="14"/>
  <c r="M41" i="9"/>
  <c r="M16" i="12"/>
  <c r="M48" i="9"/>
  <c r="O13" i="12"/>
  <c r="N12" i="12"/>
  <c r="L10" i="9"/>
  <c r="J24" i="8"/>
  <c r="N10" i="10"/>
  <c r="O11" i="10"/>
  <c r="P10" i="15"/>
  <c r="O9" i="15"/>
  <c r="O10" i="13"/>
  <c r="N9" i="13"/>
  <c r="Q40" i="9"/>
  <c r="Q31" i="11"/>
  <c r="Q11" i="8" s="1"/>
  <c r="P13" i="10"/>
  <c r="P39" i="9" s="1"/>
  <c r="Q14" i="10"/>
  <c r="L20" i="8"/>
  <c r="L13" i="8"/>
  <c r="K20" i="8"/>
  <c r="K24" i="8" s="1"/>
  <c r="M53" i="9"/>
  <c r="M58" i="9"/>
  <c r="M22" i="10"/>
  <c r="M10" i="8" s="1"/>
  <c r="M35" i="9"/>
  <c r="M34" i="9" s="1"/>
  <c r="N32" i="15"/>
  <c r="N16" i="9"/>
  <c r="N13" i="9" s="1"/>
  <c r="M24" i="13"/>
  <c r="M13" i="8" s="1"/>
  <c r="M11" i="9"/>
  <c r="M10" i="9" s="1"/>
  <c r="K73" i="9"/>
  <c r="S23" i="11"/>
  <c r="R21" i="11"/>
  <c r="O23" i="15"/>
  <c r="O57" i="9" s="1"/>
  <c r="P25" i="15"/>
  <c r="O39" i="9"/>
  <c r="N54" i="9"/>
  <c r="N53" i="9" s="1"/>
  <c r="N14" i="8"/>
  <c r="S55" i="9"/>
  <c r="P22" i="14" l="1"/>
  <c r="Q23" i="14"/>
  <c r="P19" i="14"/>
  <c r="P25" i="14" s="1"/>
  <c r="Q20" i="14"/>
  <c r="P16" i="14"/>
  <c r="M38" i="9"/>
  <c r="P23" i="15"/>
  <c r="P57" i="9" s="1"/>
  <c r="P56" i="9" s="1"/>
  <c r="Q25" i="15"/>
  <c r="L23" i="8"/>
  <c r="P59" i="9"/>
  <c r="P58" i="9" s="1"/>
  <c r="O54" i="9"/>
  <c r="O53" i="9" s="1"/>
  <c r="O14" i="8"/>
  <c r="Q13" i="10"/>
  <c r="Q39" i="9" s="1"/>
  <c r="R14" i="10"/>
  <c r="N24" i="13"/>
  <c r="N13" i="8" s="1"/>
  <c r="N11" i="9"/>
  <c r="N10" i="9" s="1"/>
  <c r="O32" i="15"/>
  <c r="O15" i="8" s="1"/>
  <c r="O16" i="9"/>
  <c r="O13" i="9" s="1"/>
  <c r="O10" i="10"/>
  <c r="P11" i="10"/>
  <c r="N16" i="12"/>
  <c r="N12" i="8" s="1"/>
  <c r="N48" i="9"/>
  <c r="N47" i="9" s="1"/>
  <c r="M47" i="9"/>
  <c r="O56" i="9"/>
  <c r="R40" i="9"/>
  <c r="S40" i="9" s="1"/>
  <c r="R31" i="11"/>
  <c r="S21" i="11"/>
  <c r="N15" i="8"/>
  <c r="L24" i="8"/>
  <c r="O59" i="9"/>
  <c r="O9" i="13"/>
  <c r="P10" i="13"/>
  <c r="P9" i="15"/>
  <c r="Q10" i="15"/>
  <c r="N22" i="10"/>
  <c r="N10" i="8" s="1"/>
  <c r="N20" i="8" s="1"/>
  <c r="N35" i="9"/>
  <c r="N34" i="9" s="1"/>
  <c r="L73" i="9"/>
  <c r="P13" i="12"/>
  <c r="O12" i="12"/>
  <c r="M12" i="8"/>
  <c r="M73" i="9" l="1"/>
  <c r="R20" i="14"/>
  <c r="Q19" i="14"/>
  <c r="R23" i="14"/>
  <c r="Q22" i="14"/>
  <c r="P41" i="9"/>
  <c r="P38" i="9" s="1"/>
  <c r="Q16" i="14"/>
  <c r="O41" i="9"/>
  <c r="O16" i="12"/>
  <c r="O12" i="8" s="1"/>
  <c r="O48" i="9"/>
  <c r="P32" i="15"/>
  <c r="P15" i="8" s="1"/>
  <c r="P16" i="9"/>
  <c r="P13" i="9" s="1"/>
  <c r="O24" i="13"/>
  <c r="O13" i="8" s="1"/>
  <c r="O11" i="9"/>
  <c r="O10" i="9" s="1"/>
  <c r="M20" i="8"/>
  <c r="P10" i="10"/>
  <c r="Q11" i="10"/>
  <c r="N73" i="9"/>
  <c r="R13" i="10"/>
  <c r="S14" i="10"/>
  <c r="Q59" i="9"/>
  <c r="Q58" i="9" s="1"/>
  <c r="Q23" i="15"/>
  <c r="Q57" i="9" s="1"/>
  <c r="R25" i="15"/>
  <c r="Q13" i="12"/>
  <c r="P12" i="12"/>
  <c r="Q9" i="15"/>
  <c r="R10" i="15"/>
  <c r="Q10" i="13"/>
  <c r="P9" i="13"/>
  <c r="P54" i="9"/>
  <c r="P53" i="9" s="1"/>
  <c r="P14" i="8"/>
  <c r="O58" i="9"/>
  <c r="M23" i="8"/>
  <c r="R11" i="8"/>
  <c r="S11" i="8" s="1"/>
  <c r="S31" i="11"/>
  <c r="T31" i="11" s="1"/>
  <c r="O22" i="10"/>
  <c r="O10" i="8" s="1"/>
  <c r="O35" i="9"/>
  <c r="O34" i="9" s="1"/>
  <c r="N23" i="8"/>
  <c r="N24" i="8" s="1"/>
  <c r="Q25" i="14" l="1"/>
  <c r="R22" i="14"/>
  <c r="S22" i="14" s="1"/>
  <c r="S23" i="14"/>
  <c r="R19" i="14"/>
  <c r="S20" i="14"/>
  <c r="O38" i="9"/>
  <c r="Q41" i="9"/>
  <c r="Q38" i="9" s="1"/>
  <c r="R16" i="14"/>
  <c r="Q9" i="13"/>
  <c r="R10" i="13"/>
  <c r="Q32" i="15"/>
  <c r="Q15" i="8" s="1"/>
  <c r="Q16" i="9"/>
  <c r="Q13" i="9" s="1"/>
  <c r="R13" i="12"/>
  <c r="Q12" i="12"/>
  <c r="R23" i="15"/>
  <c r="S25" i="15"/>
  <c r="P22" i="10"/>
  <c r="P10" i="8" s="1"/>
  <c r="P35" i="9"/>
  <c r="P34" i="9" s="1"/>
  <c r="Q54" i="9"/>
  <c r="Q53" i="9" s="1"/>
  <c r="Q14" i="8"/>
  <c r="O20" i="8"/>
  <c r="P24" i="13"/>
  <c r="P13" i="8" s="1"/>
  <c r="P11" i="9"/>
  <c r="P10" i="9" s="1"/>
  <c r="R9" i="15"/>
  <c r="S10" i="15"/>
  <c r="P16" i="12"/>
  <c r="P12" i="8" s="1"/>
  <c r="P48" i="9"/>
  <c r="P47" i="9" s="1"/>
  <c r="Q56" i="9"/>
  <c r="R39" i="9"/>
  <c r="S13" i="10"/>
  <c r="Q10" i="10"/>
  <c r="R11" i="10"/>
  <c r="M24" i="8"/>
  <c r="O23" i="8"/>
  <c r="O47" i="9"/>
  <c r="R25" i="14" l="1"/>
  <c r="S25" i="14" s="1"/>
  <c r="S19" i="14"/>
  <c r="S16" i="14"/>
  <c r="O73" i="9"/>
  <c r="R10" i="10"/>
  <c r="S11" i="10"/>
  <c r="R54" i="9"/>
  <c r="Q22" i="10"/>
  <c r="Q10" i="8" s="1"/>
  <c r="Q35" i="9"/>
  <c r="Q34" i="9" s="1"/>
  <c r="S39" i="9"/>
  <c r="R59" i="9"/>
  <c r="R32" i="15"/>
  <c r="R16" i="9"/>
  <c r="S9" i="15"/>
  <c r="P23" i="8"/>
  <c r="O24" i="8"/>
  <c r="Q16" i="12"/>
  <c r="Q12" i="8" s="1"/>
  <c r="Q48" i="9"/>
  <c r="Q47" i="9" s="1"/>
  <c r="R9" i="13"/>
  <c r="S10" i="13"/>
  <c r="P73" i="9"/>
  <c r="P20" i="8"/>
  <c r="P24" i="8" s="1"/>
  <c r="R57" i="9"/>
  <c r="S23" i="15"/>
  <c r="R12" i="12"/>
  <c r="S13" i="12"/>
  <c r="Q24" i="13"/>
  <c r="Q13" i="8" s="1"/>
  <c r="Q23" i="8" s="1"/>
  <c r="Q11" i="9"/>
  <c r="Q10" i="9" s="1"/>
  <c r="Q73" i="9" s="1"/>
  <c r="R41" i="9" l="1"/>
  <c r="R15" i="8"/>
  <c r="S15" i="8" s="1"/>
  <c r="S32" i="15"/>
  <c r="T32" i="15" s="1"/>
  <c r="R58" i="9"/>
  <c r="S58" i="9" s="1"/>
  <c r="S59" i="9"/>
  <c r="Q20" i="8"/>
  <c r="Q24" i="8" s="1"/>
  <c r="R14" i="8"/>
  <c r="S14" i="8" s="1"/>
  <c r="T25" i="14"/>
  <c r="R16" i="12"/>
  <c r="R48" i="9"/>
  <c r="S12" i="12"/>
  <c r="R56" i="9"/>
  <c r="S56" i="9" s="1"/>
  <c r="S57" i="9"/>
  <c r="R24" i="13"/>
  <c r="R11" i="9"/>
  <c r="S9" i="13"/>
  <c r="R13" i="9"/>
  <c r="S13" i="9" s="1"/>
  <c r="S16" i="9"/>
  <c r="R53" i="9"/>
  <c r="S53" i="9" s="1"/>
  <c r="S54" i="9"/>
  <c r="R22" i="10"/>
  <c r="R35" i="9"/>
  <c r="S10" i="10"/>
  <c r="S41" i="9" l="1"/>
  <c r="R38" i="9"/>
  <c r="S38" i="9" s="1"/>
  <c r="R10" i="8"/>
  <c r="S22" i="10"/>
  <c r="T22" i="10" s="1"/>
  <c r="R10" i="9"/>
  <c r="S11" i="9"/>
  <c r="R12" i="8"/>
  <c r="S12" i="8" s="1"/>
  <c r="S16" i="12"/>
  <c r="T16" i="12" s="1"/>
  <c r="R34" i="9"/>
  <c r="S34" i="9" s="1"/>
  <c r="S35" i="9"/>
  <c r="R13" i="8"/>
  <c r="S24" i="13"/>
  <c r="T24" i="13" s="1"/>
  <c r="R47" i="9"/>
  <c r="S47" i="9" s="1"/>
  <c r="S48" i="9"/>
  <c r="R23" i="8" l="1"/>
  <c r="S13" i="8"/>
  <c r="R73" i="9"/>
  <c r="S10" i="9"/>
  <c r="R20" i="8"/>
  <c r="S10" i="8"/>
  <c r="S23" i="8" l="1"/>
  <c r="R24" i="8"/>
  <c r="S20" i="8"/>
  <c r="S73" i="9"/>
  <c r="T73" i="9" l="1"/>
  <c r="T20" i="8"/>
  <c r="S24" i="8"/>
</calcChain>
</file>

<file path=xl/sharedStrings.xml><?xml version="1.0" encoding="utf-8"?>
<sst xmlns="http://schemas.openxmlformats.org/spreadsheetml/2006/main" count="495" uniqueCount="161">
  <si>
    <t>PROGRAMA ANUAL DE ACTIVIDADES 2017</t>
  </si>
  <si>
    <t>ÁREA</t>
  </si>
  <si>
    <t>NOMBRE DE PROYECTO O PROGRAMA:</t>
  </si>
  <si>
    <t>VALOR RELATIVO DEL PROYECTO O PROGRAMA:</t>
  </si>
  <si>
    <t>OBJETIVO ESPECÍFICO:</t>
  </si>
  <si>
    <t>META:</t>
  </si>
  <si>
    <t>INCISO</t>
  </si>
  <si>
    <t xml:space="preserve">ACTIVIDADES INSTITUCIONALES                                                                                                                                                                                                                                </t>
  </si>
  <si>
    <t>PERIODO DE EJECUCIÓN</t>
  </si>
  <si>
    <t>INICIO</t>
  </si>
  <si>
    <t>TÉRMINO</t>
  </si>
  <si>
    <t xml:space="preserve">FECHA DE ELABORACIÓN: </t>
  </si>
  <si>
    <t>NOMBRE DEL PROYECTO O PROGRAMA:</t>
  </si>
  <si>
    <t>d)</t>
  </si>
  <si>
    <t>a)</t>
  </si>
  <si>
    <t>b)</t>
  </si>
  <si>
    <t>c)</t>
  </si>
  <si>
    <t>JOSÉ DE JESÚS GÓMEZ VALLE</t>
  </si>
  <si>
    <t>Proporcionar información y materiales audiovisuales de óptima calidad a los medios de comunicación y a las redes sociales de manera continua y oportuna</t>
  </si>
  <si>
    <t xml:space="preserve">c) </t>
  </si>
  <si>
    <t>PROGRAMA DE MONITOREO (MONITOR)</t>
  </si>
  <si>
    <t>PRENSA Y DISEÑO PARA LA WEB (PREDIWEB)</t>
  </si>
  <si>
    <t>e)</t>
  </si>
  <si>
    <t>ATENCIÓN A MEDIOS (ATM)</t>
  </si>
  <si>
    <t>COMUNICACIÓN Y DIFUSIÓN DE ACTIVIDADES (CYDIA)</t>
  </si>
  <si>
    <t>PRESIDENCIA</t>
  </si>
  <si>
    <t>PRODUCCIÓN AUDIOVISUAL (PRODUCE)</t>
  </si>
  <si>
    <t>INDETERMINADA</t>
  </si>
  <si>
    <t>Producir documental testimonial para reconstruir la historia de la democrácia en Jalisco, con el objeto de generar memoria videográfica.</t>
  </si>
  <si>
    <t>Garantizar de manera eficiente la atención a medios de comunicación que cubran la fuente.</t>
  </si>
  <si>
    <t>INDICADOR</t>
  </si>
  <si>
    <t>VOTO EN EL EXTRANJERO</t>
  </si>
  <si>
    <t>RESPONSABLE DEL PROYECTO:</t>
  </si>
  <si>
    <t xml:space="preserve">70 inserciones </t>
  </si>
  <si>
    <t xml:space="preserve">12 diseños </t>
  </si>
  <si>
    <t>RESPONSABLE DEL PROYECTO :</t>
  </si>
  <si>
    <t>Indicador</t>
  </si>
  <si>
    <t>340 carpetas</t>
  </si>
  <si>
    <t>2 cursos</t>
  </si>
  <si>
    <t xml:space="preserve">1 spot </t>
  </si>
  <si>
    <t>f)</t>
  </si>
  <si>
    <t xml:space="preserve">1 Campaña </t>
  </si>
  <si>
    <t>Indeterminada</t>
  </si>
  <si>
    <t xml:space="preserve">2 spots </t>
  </si>
  <si>
    <t>1 documental de 24 capítulos</t>
  </si>
  <si>
    <t>6 cápsulas</t>
  </si>
  <si>
    <t>Producir  una campaña de posicionamiento institucional y promoción de la participación social y de la educación cívica.</t>
  </si>
  <si>
    <t xml:space="preserve">1 campaña en tierra </t>
  </si>
  <si>
    <t xml:space="preserve">95 % del número de sesiones </t>
  </si>
  <si>
    <t>1 Campaña en tierra</t>
  </si>
  <si>
    <t xml:space="preserve">Transmitir en vivo de las sesiones del Consejo General, así como las sesiones de comisiones que se requieran. </t>
  </si>
  <si>
    <t>Difundir actividades institucionales en medios de comunicación impresos (inserciones en periódicos y revistas).</t>
  </si>
  <si>
    <t>Realizar una campaña en tierra sobre herramientas de participación social.</t>
  </si>
  <si>
    <t>Administrar y difundir información en sala de prensa virtual.</t>
  </si>
  <si>
    <t>Realizar la campaña de difusión de los mecanismos de participación social  en redes sociodigitales.</t>
  </si>
  <si>
    <t>Administrar y difundir información estratégica en las principales plataformas de redes sociodigitales.</t>
  </si>
  <si>
    <t>Producir cápsulas informativas de las actividades institucionales  para difundir valores democráticos, la participación ciudadana y la educación cívica.</t>
  </si>
  <si>
    <t>Producir un programa de radio para difundir actividades de participación ciudadana y educación cívica.</t>
  </si>
  <si>
    <t>1 programa semanal</t>
  </si>
  <si>
    <t>Ejecutar campañas de promoción en redes sociodigítales, análisis de contenidos, planificación de agendas de redes sociodigitales,  análisis situacional diario, análisis de resultados a través de métricas especializadas, retroalimentación y reorientación de campañas en caso de ser necesario.</t>
  </si>
  <si>
    <t>Dar seguimiento y análizar la información política relevante en medios impresos.</t>
  </si>
  <si>
    <t>Dar seguimiento y análizar la información política relevante en radio y televisión.</t>
  </si>
  <si>
    <t>Seguimiento y análisis de la información política relevante en internet.</t>
  </si>
  <si>
    <t>Elaborar y publicar la carpeta informativa diaria.</t>
  </si>
  <si>
    <t>Elaborar respuestas y reacciones a información relativa a el Instituto.</t>
  </si>
  <si>
    <t>Analizar el 95% de las notas relacionadas con el Instituto.</t>
  </si>
  <si>
    <t>Sintetizar y analizar, de manera eficiente, la información relevante para el Instituto y sistematizarla de manera pertinente.</t>
  </si>
  <si>
    <t>Difundir información acerca del derecho a votar de los jaliscienses en el extranjero.</t>
  </si>
  <si>
    <t>Informar sobre el procedimiento para registrarse en el padrón de jaliscienses en el extranjero.</t>
  </si>
  <si>
    <t>Gestionar la difusión de materiales informativos en medios de comunicación del extranjero.</t>
  </si>
  <si>
    <t>Emitir boletines informativos.</t>
  </si>
  <si>
    <t>Difundir información acerca del procedimiento para votar desde el extranjero.</t>
  </si>
  <si>
    <t>Difundir de manera eficiente el derecho de los jalisienses que residen en el extranjero a emitir su voto.</t>
  </si>
  <si>
    <t>Difundir  la extensión del derecho a sufragar de los jaliscienses en ele extranjero ; promover el voto e informar acerca del  procedimeinto para la emisión del voto.</t>
  </si>
  <si>
    <t>Organizar ruedas de prensa y reuniones de capacitación e información para los medios.</t>
  </si>
  <si>
    <t>Gestionar entrevistas ante medios y responder solicitudes de las mismas.</t>
  </si>
  <si>
    <t>Impartir cursos de capacitación para representantes de los medios de comunicación.</t>
  </si>
  <si>
    <t>Brindar las facilidades necesarias a los medios de comunicación que cubren las actividades del Instituto para que nuestra información llegue a las diversas audiencias.</t>
  </si>
  <si>
    <t>Realizar la cobertura de sesiones del Consejo General y sesiones de comisiones y comités.</t>
  </si>
  <si>
    <t>01 de agosto de 2016</t>
  </si>
  <si>
    <t>PLANTILLA DE PERSONAL DEL ÁREA: PRESIDENCIA</t>
  </si>
  <si>
    <t>PUESTO</t>
  </si>
  <si>
    <t>CANTIDAD</t>
  </si>
  <si>
    <t>TEMPORALIDAD</t>
  </si>
  <si>
    <t>PROYECTO O PROGRAMA</t>
  </si>
  <si>
    <t>CYDIA, PRODUCE, PREDIWEB, ATENCIÓN A MEDIOS, VOTO EN EL EXTRANJERO</t>
  </si>
  <si>
    <t xml:space="preserve">ELABORÓ: </t>
  </si>
  <si>
    <t>PROYECTOS</t>
  </si>
  <si>
    <t xml:space="preserve"> </t>
  </si>
  <si>
    <t>TOTAL</t>
  </si>
  <si>
    <t>DIC</t>
  </si>
  <si>
    <t>NOV</t>
  </si>
  <si>
    <t>OCT</t>
  </si>
  <si>
    <t>SEP</t>
  </si>
  <si>
    <t>AGO</t>
  </si>
  <si>
    <t>JUL</t>
  </si>
  <si>
    <t>JUN</t>
  </si>
  <si>
    <t>MAY</t>
  </si>
  <si>
    <t>ABR</t>
  </si>
  <si>
    <t>MAR</t>
  </si>
  <si>
    <t>FEB</t>
  </si>
  <si>
    <t>ENE</t>
  </si>
  <si>
    <t xml:space="preserve">COSTO </t>
  </si>
  <si>
    <t>COSTO UNIT.</t>
  </si>
  <si>
    <t>PROGRAMA</t>
  </si>
  <si>
    <t>No.</t>
  </si>
  <si>
    <t>2017</t>
  </si>
  <si>
    <t>INTEGRACION POR PROGRAMAS</t>
  </si>
  <si>
    <t>ANTEPROYECTO DE PRESUPUESTO 2017</t>
  </si>
  <si>
    <t>SOFTWARE</t>
  </si>
  <si>
    <t>CAMARAS FOTOGRAFICAS Y DE VIDEO</t>
  </si>
  <si>
    <t>EQUIPO DE CÓMPUTO Y DE TECNOLOGÍA DE LA INFORMACIÓN</t>
  </si>
  <si>
    <t>VIATICOS EN EL PAIS</t>
  </si>
  <si>
    <t>PASAJES TERRESTRES NACIONALES</t>
  </si>
  <si>
    <t>PASAJES AEREOS NACIONALES</t>
  </si>
  <si>
    <t>OTROS SERVICIOS DE INFORMACIÓN</t>
  </si>
  <si>
    <t>SERVICIOS DE CREACION Y DIFUSION DE CONTENIDO EXCLUSIVAMENTE A TRAVES DE INTERNET</t>
  </si>
  <si>
    <t>SERVICIOS DE CREATIVIDAD, PREPRODUCCION Y PRODUCCIÓN DE PUBLICIDAD, EXCEPTO INTERNET</t>
  </si>
  <si>
    <t>DIFUSIÓN POR RADIO, TELEVISIÓN Y OTROS MEDIOS DE MENSAJES SOBRE PROGRAMAS Y ACTIVIDADES GUBERNAMENTALES</t>
  </si>
  <si>
    <t>SERVICIOS DE IMPRESIÓN DE MATERIAL INFORMATIVO DERIVADO DE LA OPERACIÓN Y ADMINISTRACIÓN</t>
  </si>
  <si>
    <t>CAPACITACION ESPECIALIZADA</t>
  </si>
  <si>
    <t>ARRENDAMIENTO DE EDIFICIOS</t>
  </si>
  <si>
    <t>SERVICIOS DE TELECOMUNICACIONES Y SATELITALES</t>
  </si>
  <si>
    <t>COMBUSTIBLES, LUBRICANTES Y ADITIVOS PARA VEHÍCULOS DESTINADOS A SERVICIOS ADMINISTRATIVOS</t>
  </si>
  <si>
    <t>MATERIAL ELECTRICO Y ELECTRONICO</t>
  </si>
  <si>
    <t>PRODUCTOS ALIMENTICIOS PARA EL PERSONAL DERIVADO DE ACTIVIDADES EXTRAORDINARIAS</t>
  </si>
  <si>
    <t>MATERIAL IMPRESO E INFORMACION DIGITAL</t>
  </si>
  <si>
    <t>CONCEPTOS</t>
  </si>
  <si>
    <t>PARTIDA</t>
  </si>
  <si>
    <t>RESUMEN DE PROGRAMAS DE</t>
  </si>
  <si>
    <t>CÁMARAS FOTOGRÁFICAS Y DE VIDEO</t>
  </si>
  <si>
    <t>a</t>
  </si>
  <si>
    <t>b</t>
  </si>
  <si>
    <t>c</t>
  </si>
  <si>
    <t>Programa de Comunicación y Difusión de Actividades (CYDIA)</t>
  </si>
  <si>
    <t>b y c</t>
  </si>
  <si>
    <t>e</t>
  </si>
  <si>
    <t>d</t>
  </si>
  <si>
    <t>CAPACITACIÓN ESPECIALIZADA</t>
  </si>
  <si>
    <t>Producción Audiovisual (PRODUCE)</t>
  </si>
  <si>
    <t>Prensa y Diseño para la Web (PREDIWEB)</t>
  </si>
  <si>
    <t>Programa de Monitoreo (MONITOR)</t>
  </si>
  <si>
    <t>Voto en el Extranjero</t>
  </si>
  <si>
    <t>b,d</t>
  </si>
  <si>
    <t>a,b,cyd</t>
  </si>
  <si>
    <t>Atención a Medios (ATM)</t>
  </si>
  <si>
    <t>01 de agosto DE 2016</t>
  </si>
  <si>
    <t>Coordinador central</t>
  </si>
  <si>
    <t>Técnicos Auxiliares</t>
  </si>
  <si>
    <t>A PARTIR DE ENERO 2017</t>
  </si>
  <si>
    <t>PROCESO ELECTORAL 2017</t>
  </si>
  <si>
    <t>Difundir temas relevantes relacionados con actividades institucionales en trípticos, volantes, folletos y otros impresos.</t>
  </si>
  <si>
    <t>Realizar una campaña de difusión de los mecanismos de participación social en medios de comunicación y en redes. sociodigitales.</t>
  </si>
  <si>
    <t>Definición de la imagen de campaña, para la promoción del voto de los Jaliscienses en el extranjero</t>
  </si>
  <si>
    <t>Adquisicion de publicidad en redes sociales, Internet y medios masivos</t>
  </si>
  <si>
    <t>g)</t>
  </si>
  <si>
    <t>Voto de los mexicanos en el extranjero</t>
  </si>
  <si>
    <t>Difundir de manera eficiente y oportuna las actividades institucionales.</t>
  </si>
  <si>
    <t>Difundir la totalidad de las actividades institucionales a través de diversos medios de comunicación.</t>
  </si>
  <si>
    <t>Producir con excelente calidad materiales audiovisuales sobre de las actividades institucionales.</t>
  </si>
  <si>
    <t>Producir y difundir  materiales audiovisuales de alta calidad para radio, TV y redes sociodigitales.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</si>
</sst>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3" formatCode="_-* #,##0.00_-;\-* #,##0.00_-;_-* &quot;-&quot;??_-;_-@_-"/>
    <numFmt numFmtId="164" formatCode="_-* #,##0_-;\-* #,##0_-;_-* &quot;-&quot;??_-;_-@_-"/>
    <numFmt numFmtId="165" formatCode="[$-C0A]d\-mmm\-yy;@"/>
    <numFmt numFmtId="166" formatCode="_ * #,##0.00_ ;_ * \-#,##0.00_ ;_ * &quot;-&quot;??_ ;_ @_ "/>
    <numFmt numFmtId="167" formatCode="_ * #,##0_ ;_ * \-#,##0_ ;_ * &quot;-&quot;??_ ;_ @_ "/>
    <numFmt numFmtId="168" formatCode="&quot;$&quot;#,##0"/>
    <numFmt numFmtId="169" formatCode="#,##0_ ;\-#,##0\ "/>
    <numFmt numFmtId="170" formatCode="_-* #,##0.00\ _P_t_s_-;\-* #,##0.00\ _P_t_s_-;_-* &quot;-&quot;??\ _P_t_s_-;_-@_-"/>
  </numFmts>
  <fonts count="25" x14ac:knownFonts="1">
    <font>
      <sz val="11"/>
      <color theme="1"/>
      <name val="Calibri"/>
      <family val="2"/>
      <scheme val="minor"/>
    </font>
    <font>
      <sz val="11"/>
      <color indexed="8"/>
      <name val="Calibri"/>
      <family val="2"/>
    </font>
    <font>
      <sz val="10"/>
      <color indexed="8"/>
      <name val="Trebuchet MS"/>
      <family val="2"/>
    </font>
    <font>
      <sz val="10"/>
      <name val="Arial"/>
      <family val="2"/>
    </font>
    <font>
      <sz val="10"/>
      <name val="Trebuchet MS"/>
      <family val="2"/>
    </font>
    <font>
      <sz val="9"/>
      <color indexed="8"/>
      <name val="Calibri"/>
      <family val="2"/>
    </font>
    <font>
      <sz val="14"/>
      <name val="Trebuchet MS"/>
      <family val="2"/>
    </font>
    <font>
      <u/>
      <sz val="10"/>
      <name val="Trebuchet MS"/>
      <family val="2"/>
    </font>
    <font>
      <sz val="9"/>
      <name val="Trebuchet MS"/>
      <family val="2"/>
    </font>
    <font>
      <sz val="11"/>
      <color indexed="8"/>
      <name val="Trebuchet MS"/>
      <family val="2"/>
    </font>
    <font>
      <b/>
      <sz val="10"/>
      <name val="Trebuchet MS"/>
      <family val="2"/>
    </font>
    <font>
      <b/>
      <u/>
      <sz val="10"/>
      <name val="Trebuchet MS"/>
      <family val="2"/>
    </font>
    <font>
      <b/>
      <sz val="10"/>
      <color indexed="8"/>
      <name val="Trebuchet MS"/>
      <family val="2"/>
    </font>
    <font>
      <b/>
      <sz val="11"/>
      <color theme="1"/>
      <name val="Calibri"/>
      <family val="2"/>
      <scheme val="minor"/>
    </font>
    <font>
      <b/>
      <sz val="10"/>
      <name val="Arial"/>
      <family val="2"/>
    </font>
    <font>
      <sz val="10"/>
      <name val="Arial"/>
    </font>
    <font>
      <sz val="8"/>
      <name val="Trebuchet MS"/>
      <family val="2"/>
    </font>
    <font>
      <b/>
      <sz val="14"/>
      <name val="Trebuchet MS"/>
      <family val="2"/>
    </font>
    <font>
      <b/>
      <sz val="8"/>
      <name val="Trebuchet MS"/>
      <family val="2"/>
    </font>
    <font>
      <b/>
      <u/>
      <sz val="8"/>
      <name val="Trebuchet MS"/>
      <family val="2"/>
    </font>
    <font>
      <b/>
      <sz val="9"/>
      <name val="Trebuchet MS"/>
      <family val="2"/>
    </font>
    <font>
      <b/>
      <sz val="12"/>
      <name val="Trebuchet MS"/>
      <family val="2"/>
    </font>
    <font>
      <sz val="12"/>
      <name val="Garamond"/>
      <family val="1"/>
    </font>
    <font>
      <b/>
      <u/>
      <sz val="6"/>
      <name val="Trebuchet MS"/>
      <family val="2"/>
    </font>
    <font>
      <b/>
      <sz val="12"/>
      <name val="Arial"/>
      <family val="2"/>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tint="-4.9989318521683403E-2"/>
        <bgColor indexed="64"/>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bottom style="double">
        <color indexed="64"/>
      </bottom>
      <diagonal/>
    </border>
    <border>
      <left/>
      <right style="thin">
        <color indexed="64"/>
      </right>
      <top style="hair">
        <color indexed="64"/>
      </top>
      <bottom style="double">
        <color indexed="64"/>
      </bottom>
      <diagonal/>
    </border>
  </borders>
  <cellStyleXfs count="7">
    <xf numFmtId="0" fontId="0" fillId="0" borderId="0"/>
    <xf numFmtId="0" fontId="1" fillId="0" borderId="0"/>
    <xf numFmtId="43" fontId="3" fillId="0" borderId="0" applyFont="0" applyFill="0" applyBorder="0" applyAlignment="0" applyProtection="0"/>
    <xf numFmtId="0" fontId="15" fillId="0" borderId="0"/>
    <xf numFmtId="170" fontId="22" fillId="0" borderId="0" applyFont="0" applyFill="0" applyBorder="0" applyAlignment="0" applyProtection="0"/>
    <xf numFmtId="0" fontId="22" fillId="0" borderId="0"/>
    <xf numFmtId="9" fontId="22" fillId="0" borderId="0" applyFont="0" applyFill="0" applyBorder="0" applyAlignment="0" applyProtection="0"/>
  </cellStyleXfs>
  <cellXfs count="273">
    <xf numFmtId="0" fontId="0" fillId="0" borderId="0" xfId="0"/>
    <xf numFmtId="0" fontId="2" fillId="0" borderId="0" xfId="1" applyFont="1"/>
    <xf numFmtId="0" fontId="2" fillId="0" borderId="0" xfId="1" applyFont="1" applyBorder="1"/>
    <xf numFmtId="164" fontId="4" fillId="0" borderId="0" xfId="2" applyNumberFormat="1" applyFont="1"/>
    <xf numFmtId="0" fontId="4" fillId="0" borderId="0" xfId="1" applyFont="1"/>
    <xf numFmtId="0" fontId="5" fillId="0" borderId="0" xfId="1" applyFont="1"/>
    <xf numFmtId="0" fontId="4" fillId="2" borderId="0" xfId="1" quotePrefix="1" applyFont="1" applyFill="1" applyBorder="1" applyAlignment="1">
      <alignment vertical="center" wrapText="1"/>
    </xf>
    <xf numFmtId="0" fontId="2" fillId="0" borderId="0" xfId="1" applyFont="1" applyAlignment="1">
      <alignment wrapText="1"/>
    </xf>
    <xf numFmtId="0" fontId="4" fillId="0" borderId="0" xfId="1" applyFont="1" applyBorder="1" applyAlignment="1">
      <alignment horizontal="center"/>
    </xf>
    <xf numFmtId="0" fontId="1" fillId="0" borderId="0" xfId="1" applyFont="1"/>
    <xf numFmtId="0" fontId="4" fillId="0" borderId="0" xfId="1" applyFont="1" applyFill="1" applyBorder="1" applyAlignment="1">
      <alignment horizontal="center" vertical="center" wrapText="1"/>
    </xf>
    <xf numFmtId="0" fontId="4" fillId="0" borderId="0" xfId="1" applyFont="1" applyBorder="1" applyAlignment="1">
      <alignment horizontal="right" vertical="center" wrapText="1"/>
    </xf>
    <xf numFmtId="164" fontId="2" fillId="0" borderId="0" xfId="2" applyNumberFormat="1" applyFont="1" applyBorder="1"/>
    <xf numFmtId="0" fontId="2" fillId="0" borderId="0" xfId="1" applyFont="1" applyBorder="1" applyAlignment="1">
      <alignment horizontal="center"/>
    </xf>
    <xf numFmtId="0" fontId="4" fillId="0" borderId="0" xfId="1" applyFont="1" applyBorder="1" applyAlignment="1">
      <alignment horizontal="right" vertical="center"/>
    </xf>
    <xf numFmtId="0" fontId="7" fillId="0" borderId="0" xfId="1" applyFont="1" applyBorder="1" applyAlignment="1">
      <alignment horizontal="left"/>
    </xf>
    <xf numFmtId="0" fontId="7" fillId="0" borderId="1" xfId="1" applyFont="1" applyBorder="1" applyAlignment="1">
      <alignment horizontal="left"/>
    </xf>
    <xf numFmtId="0" fontId="4" fillId="0" borderId="0" xfId="1" quotePrefix="1" applyFont="1" applyBorder="1" applyAlignment="1">
      <alignment vertical="center"/>
    </xf>
    <xf numFmtId="0" fontId="2" fillId="0" borderId="0" xfId="1" applyFont="1" applyBorder="1" applyAlignment="1">
      <alignment horizontal="right"/>
    </xf>
    <xf numFmtId="0" fontId="2" fillId="0" borderId="0" xfId="1" applyFont="1" applyBorder="1" applyAlignment="1"/>
    <xf numFmtId="0" fontId="4" fillId="0" borderId="0" xfId="1" applyFont="1" applyBorder="1" applyAlignment="1">
      <alignment vertical="top" wrapText="1"/>
    </xf>
    <xf numFmtId="0" fontId="4" fillId="0" borderId="0" xfId="1" applyFont="1" applyBorder="1" applyAlignment="1"/>
    <xf numFmtId="0" fontId="4" fillId="0" borderId="0" xfId="1" applyFont="1" applyBorder="1" applyAlignment="1">
      <alignment vertical="center"/>
    </xf>
    <xf numFmtId="0" fontId="4" fillId="0" borderId="0" xfId="1" applyFont="1" applyBorder="1" applyAlignment="1" applyProtection="1">
      <alignment vertical="top" wrapText="1"/>
      <protection locked="0"/>
    </xf>
    <xf numFmtId="164" fontId="4" fillId="0" borderId="0" xfId="2" applyNumberFormat="1" applyFont="1" applyBorder="1"/>
    <xf numFmtId="0" fontId="4" fillId="0" borderId="0" xfId="1" applyFont="1" applyBorder="1"/>
    <xf numFmtId="0" fontId="1" fillId="0" borderId="0" xfId="1" applyFont="1" applyBorder="1"/>
    <xf numFmtId="0" fontId="2" fillId="0" borderId="1" xfId="1" applyFont="1" applyBorder="1" applyAlignment="1"/>
    <xf numFmtId="0" fontId="4" fillId="0" borderId="2" xfId="1" applyFont="1" applyBorder="1" applyAlignment="1" applyProtection="1">
      <alignment horizontal="center" vertical="center"/>
      <protection locked="0"/>
    </xf>
    <xf numFmtId="0" fontId="4" fillId="0" borderId="2" xfId="1" applyFont="1" applyBorder="1" applyAlignment="1">
      <alignment horizontal="center" vertical="center" wrapText="1"/>
    </xf>
    <xf numFmtId="15" fontId="4" fillId="0" borderId="8" xfId="1" applyNumberFormat="1" applyFont="1" applyBorder="1" applyAlignment="1">
      <alignment horizontal="center" vertical="center" wrapText="1"/>
    </xf>
    <xf numFmtId="165" fontId="4" fillId="0" borderId="2" xfId="1" applyNumberFormat="1" applyFont="1" applyBorder="1" applyAlignment="1" applyProtection="1">
      <alignment horizontal="center" vertical="center"/>
      <protection locked="0"/>
    </xf>
    <xf numFmtId="164" fontId="4" fillId="0" borderId="0" xfId="2" applyNumberFormat="1" applyFont="1" applyBorder="1" applyAlignment="1">
      <alignment horizontal="center"/>
    </xf>
    <xf numFmtId="0" fontId="3" fillId="0" borderId="0" xfId="1" applyFont="1"/>
    <xf numFmtId="0" fontId="4" fillId="0" borderId="0" xfId="1" applyFont="1" applyBorder="1" applyAlignment="1">
      <alignment horizontal="center" wrapText="1"/>
    </xf>
    <xf numFmtId="0" fontId="4" fillId="0" borderId="0" xfId="1" applyFont="1" applyBorder="1" applyAlignment="1" applyProtection="1">
      <alignment horizontal="center" wrapText="1"/>
      <protection locked="0"/>
    </xf>
    <xf numFmtId="0" fontId="4" fillId="0" borderId="0" xfId="1" applyFont="1" applyBorder="1" applyAlignment="1">
      <alignment wrapText="1"/>
    </xf>
    <xf numFmtId="0" fontId="4" fillId="0" borderId="0" xfId="1" applyFont="1" applyBorder="1" applyAlignment="1">
      <alignment horizontal="left" wrapText="1"/>
    </xf>
    <xf numFmtId="0" fontId="1" fillId="0" borderId="0" xfId="1" applyFont="1" applyAlignment="1">
      <alignment horizontal="left"/>
    </xf>
    <xf numFmtId="0" fontId="4" fillId="0" borderId="0" xfId="1" applyFont="1" applyBorder="1" applyAlignment="1">
      <alignment horizontal="left"/>
    </xf>
    <xf numFmtId="15" fontId="2" fillId="0" borderId="0" xfId="1" applyNumberFormat="1" applyFont="1" applyBorder="1" applyAlignment="1">
      <alignment horizontal="center"/>
    </xf>
    <xf numFmtId="164" fontId="2" fillId="0" borderId="0" xfId="2" applyNumberFormat="1" applyFont="1"/>
    <xf numFmtId="0" fontId="2" fillId="0" borderId="0" xfId="1" applyNumberFormat="1" applyFont="1" applyBorder="1" applyAlignment="1">
      <alignment horizontal="center"/>
    </xf>
    <xf numFmtId="0" fontId="9" fillId="0" borderId="0" xfId="1" applyFont="1"/>
    <xf numFmtId="0" fontId="9" fillId="0" borderId="0" xfId="1" applyFont="1" applyBorder="1"/>
    <xf numFmtId="164" fontId="9" fillId="0" borderId="0" xfId="2" applyNumberFormat="1" applyFont="1"/>
    <xf numFmtId="9" fontId="4" fillId="0" borderId="2" xfId="1" applyNumberFormat="1" applyFont="1" applyBorder="1" applyAlignment="1">
      <alignment horizontal="left"/>
    </xf>
    <xf numFmtId="164" fontId="7" fillId="0" borderId="0" xfId="2" applyNumberFormat="1" applyFont="1" applyBorder="1" applyAlignment="1">
      <alignment horizontal="center" vertical="center" wrapText="1"/>
    </xf>
    <xf numFmtId="0" fontId="4" fillId="0" borderId="3" xfId="1" applyFont="1" applyBorder="1" applyAlignment="1">
      <alignment horizontal="left" vertical="center" wrapText="1"/>
    </xf>
    <xf numFmtId="0" fontId="4" fillId="0" borderId="0" xfId="1" applyFont="1" applyBorder="1" applyAlignment="1">
      <alignment horizontal="left" wrapText="1"/>
    </xf>
    <xf numFmtId="0" fontId="4" fillId="0" borderId="0" xfId="1" applyFont="1" applyBorder="1" applyAlignment="1">
      <alignment horizontal="right" vertical="center"/>
    </xf>
    <xf numFmtId="0" fontId="2" fillId="0" borderId="0" xfId="1" applyFont="1" applyBorder="1" applyAlignment="1">
      <alignment horizontal="right"/>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7" fillId="0" borderId="1" xfId="1" applyFont="1" applyBorder="1" applyAlignment="1">
      <alignment horizontal="left"/>
    </xf>
    <xf numFmtId="0" fontId="4" fillId="0" borderId="3" xfId="1" applyFont="1" applyBorder="1" applyAlignment="1">
      <alignment horizontal="center" vertical="center" wrapText="1"/>
    </xf>
    <xf numFmtId="0" fontId="4" fillId="0" borderId="3" xfId="1" applyFont="1" applyBorder="1" applyAlignment="1">
      <alignment horizontal="left"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0" xfId="1" applyFont="1" applyBorder="1" applyAlignment="1">
      <alignment horizontal="center" textRotation="255"/>
    </xf>
    <xf numFmtId="0" fontId="8" fillId="0" borderId="3" xfId="1" applyFont="1" applyBorder="1" applyAlignment="1">
      <alignment horizontal="left" vertical="center" wrapText="1"/>
    </xf>
    <xf numFmtId="0" fontId="10" fillId="0" borderId="7" xfId="1" applyFont="1" applyBorder="1" applyAlignment="1">
      <alignment horizontal="center" vertical="center" wrapText="1"/>
    </xf>
    <xf numFmtId="0" fontId="8" fillId="0" borderId="3" xfId="1" applyFont="1" applyBorder="1" applyAlignment="1">
      <alignment horizontal="center" vertical="center" wrapText="1"/>
    </xf>
    <xf numFmtId="0" fontId="4" fillId="0" borderId="3" xfId="1" applyFont="1" applyBorder="1" applyAlignment="1">
      <alignment horizontal="left" vertical="top"/>
    </xf>
    <xf numFmtId="9" fontId="8" fillId="0" borderId="3" xfId="1" applyNumberFormat="1" applyFont="1" applyBorder="1" applyAlignment="1">
      <alignment horizontal="center" vertical="center" wrapText="1"/>
    </xf>
    <xf numFmtId="9" fontId="4" fillId="0" borderId="3" xfId="1" applyNumberFormat="1" applyFont="1" applyBorder="1" applyAlignment="1">
      <alignment horizontal="center" vertical="center" wrapText="1"/>
    </xf>
    <xf numFmtId="0" fontId="4" fillId="0" borderId="0" xfId="1" applyFont="1" applyBorder="1" applyAlignment="1">
      <alignment horizontal="left" wrapText="1"/>
    </xf>
    <xf numFmtId="0" fontId="0" fillId="0" borderId="0" xfId="0" applyBorder="1"/>
    <xf numFmtId="0" fontId="0" fillId="0" borderId="0" xfId="0" applyAlignment="1"/>
    <xf numFmtId="0" fontId="0" fillId="0" borderId="10" xfId="0" applyBorder="1" applyAlignment="1">
      <alignment horizontal="center" vertical="center"/>
    </xf>
    <xf numFmtId="0" fontId="0" fillId="0" borderId="11" xfId="0" applyBorder="1" applyAlignment="1">
      <alignment horizontal="center" vertical="center"/>
    </xf>
    <xf numFmtId="0" fontId="13" fillId="0" borderId="2" xfId="0" applyFont="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left"/>
    </xf>
    <xf numFmtId="0" fontId="0" fillId="0" borderId="14" xfId="0" applyBorder="1" applyAlignment="1">
      <alignment horizontal="center"/>
    </xf>
    <xf numFmtId="0" fontId="0" fillId="0" borderId="14" xfId="0" applyBorder="1" applyAlignment="1">
      <alignment horizontal="center" vertical="top" wrapText="1"/>
    </xf>
    <xf numFmtId="0" fontId="0" fillId="0" borderId="6" xfId="0" applyBorder="1" applyAlignment="1">
      <alignment horizontal="center"/>
    </xf>
    <xf numFmtId="0" fontId="0" fillId="0" borderId="2" xfId="0" applyBorder="1" applyAlignment="1">
      <alignment horizontal="left"/>
    </xf>
    <xf numFmtId="0" fontId="0" fillId="0" borderId="2" xfId="0" applyBorder="1" applyAlignment="1">
      <alignment horizontal="center"/>
    </xf>
    <xf numFmtId="0" fontId="0" fillId="0" borderId="2" xfId="0" applyBorder="1"/>
    <xf numFmtId="0" fontId="2" fillId="0" borderId="0" xfId="1" applyFont="1" applyBorder="1" applyAlignment="1">
      <alignment horizontal="left"/>
    </xf>
    <xf numFmtId="14" fontId="2" fillId="0" borderId="0" xfId="1" applyNumberFormat="1" applyFont="1" applyBorder="1" applyAlignment="1">
      <alignment horizontal="center"/>
    </xf>
    <xf numFmtId="0" fontId="16" fillId="0" borderId="0" xfId="3" applyFont="1" applyFill="1"/>
    <xf numFmtId="166" fontId="16" fillId="0" borderId="0" xfId="3" applyNumberFormat="1" applyFont="1" applyFill="1"/>
    <xf numFmtId="167" fontId="16" fillId="0" borderId="0" xfId="3" applyNumberFormat="1" applyFont="1" applyFill="1"/>
    <xf numFmtId="167" fontId="16" fillId="0" borderId="0" xfId="3" applyNumberFormat="1" applyFont="1"/>
    <xf numFmtId="168" fontId="16" fillId="0" borderId="0" xfId="3" applyNumberFormat="1" applyFont="1"/>
    <xf numFmtId="0" fontId="16" fillId="0" borderId="0" xfId="3" applyFont="1" applyFill="1" applyAlignment="1">
      <alignment horizontal="center"/>
    </xf>
    <xf numFmtId="0" fontId="16" fillId="0" borderId="0" xfId="3" applyFont="1"/>
    <xf numFmtId="0" fontId="17" fillId="0" borderId="0" xfId="3" applyFont="1" applyFill="1" applyAlignment="1">
      <alignment horizontal="center"/>
    </xf>
    <xf numFmtId="164" fontId="16" fillId="0" borderId="0" xfId="2" applyNumberFormat="1" applyFont="1"/>
    <xf numFmtId="0" fontId="16" fillId="0" borderId="0" xfId="3" applyFont="1" applyAlignment="1">
      <alignment horizontal="center"/>
    </xf>
    <xf numFmtId="0" fontId="18" fillId="0" borderId="0" xfId="3" applyFont="1" applyFill="1"/>
    <xf numFmtId="166" fontId="18" fillId="0" borderId="0" xfId="3" applyNumberFormat="1" applyFont="1" applyFill="1"/>
    <xf numFmtId="169" fontId="18" fillId="0" borderId="0" xfId="3" applyNumberFormat="1" applyFont="1" applyFill="1"/>
    <xf numFmtId="167" fontId="18" fillId="3" borderId="15" xfId="2" applyNumberFormat="1" applyFont="1" applyFill="1" applyBorder="1"/>
    <xf numFmtId="0" fontId="18" fillId="3" borderId="15" xfId="3" applyFont="1" applyFill="1" applyBorder="1" applyAlignment="1">
      <alignment horizontal="center"/>
    </xf>
    <xf numFmtId="3" fontId="16" fillId="0" borderId="0" xfId="2" applyNumberFormat="1" applyFont="1" applyFill="1" applyBorder="1"/>
    <xf numFmtId="3" fontId="16" fillId="0" borderId="16" xfId="2" applyNumberFormat="1" applyFont="1" applyFill="1" applyBorder="1"/>
    <xf numFmtId="3" fontId="16" fillId="0" borderId="17" xfId="3" applyNumberFormat="1" applyFont="1" applyFill="1" applyBorder="1"/>
    <xf numFmtId="3" fontId="16" fillId="0" borderId="17" xfId="2" applyNumberFormat="1" applyFont="1" applyFill="1" applyBorder="1"/>
    <xf numFmtId="41" fontId="16" fillId="0" borderId="16" xfId="2" applyNumberFormat="1" applyFont="1" applyFill="1" applyBorder="1"/>
    <xf numFmtId="41" fontId="16" fillId="0" borderId="16" xfId="3" applyNumberFormat="1" applyFont="1" applyFill="1" applyBorder="1"/>
    <xf numFmtId="164" fontId="16" fillId="0" borderId="17" xfId="2" applyNumberFormat="1" applyFont="1" applyFill="1" applyBorder="1"/>
    <xf numFmtId="164" fontId="16" fillId="0" borderId="18" xfId="2" applyNumberFormat="1" applyFont="1" applyFill="1" applyBorder="1"/>
    <xf numFmtId="0" fontId="16" fillId="0" borderId="17" xfId="3" applyFont="1" applyFill="1" applyBorder="1" applyAlignment="1">
      <alignment horizontal="center"/>
    </xf>
    <xf numFmtId="0" fontId="16" fillId="0" borderId="17" xfId="3" applyFont="1" applyFill="1" applyBorder="1"/>
    <xf numFmtId="167" fontId="18" fillId="4" borderId="19" xfId="2" applyNumberFormat="1" applyFont="1" applyFill="1" applyBorder="1"/>
    <xf numFmtId="43" fontId="16" fillId="4" borderId="19" xfId="2" applyFont="1" applyFill="1" applyBorder="1"/>
    <xf numFmtId="0" fontId="18" fillId="4" borderId="19" xfId="3" applyFont="1" applyFill="1" applyBorder="1"/>
    <xf numFmtId="0" fontId="18" fillId="4" borderId="19" xfId="3" applyFont="1" applyFill="1" applyBorder="1" applyAlignment="1">
      <alignment horizontal="center"/>
    </xf>
    <xf numFmtId="0" fontId="6" fillId="0" borderId="0" xfId="3" applyFont="1" applyFill="1" applyAlignment="1">
      <alignment horizontal="center"/>
    </xf>
    <xf numFmtId="167" fontId="18" fillId="0" borderId="17" xfId="2" applyNumberFormat="1" applyFont="1" applyFill="1" applyBorder="1"/>
    <xf numFmtId="167" fontId="16" fillId="0" borderId="17" xfId="3" applyNumberFormat="1" applyFont="1" applyFill="1" applyBorder="1"/>
    <xf numFmtId="164" fontId="16" fillId="0" borderId="17" xfId="2" applyNumberFormat="1" applyFont="1" applyFill="1" applyBorder="1" applyAlignment="1">
      <alignment horizontal="center"/>
    </xf>
    <xf numFmtId="0" fontId="18" fillId="0" borderId="17" xfId="3" applyFont="1" applyFill="1" applyBorder="1"/>
    <xf numFmtId="0" fontId="18" fillId="0" borderId="17" xfId="3" applyFont="1" applyFill="1" applyBorder="1" applyAlignment="1">
      <alignment horizontal="center"/>
    </xf>
    <xf numFmtId="167" fontId="18" fillId="0" borderId="17" xfId="2" applyNumberFormat="1" applyFont="1" applyFill="1" applyBorder="1" applyAlignment="1">
      <alignment vertical="center"/>
    </xf>
    <xf numFmtId="0" fontId="18" fillId="0" borderId="17" xfId="3" applyFont="1" applyFill="1" applyBorder="1" applyAlignment="1">
      <alignment horizontal="center" vertical="center"/>
    </xf>
    <xf numFmtId="0" fontId="16" fillId="0" borderId="0" xfId="3" applyFont="1" applyFill="1" applyAlignment="1">
      <alignment vertical="center"/>
    </xf>
    <xf numFmtId="166" fontId="16" fillId="0" borderId="0" xfId="3" applyNumberFormat="1" applyFont="1" applyFill="1" applyAlignment="1">
      <alignment vertical="center"/>
    </xf>
    <xf numFmtId="167" fontId="16" fillId="0" borderId="0" xfId="3" applyNumberFormat="1" applyFont="1" applyFill="1" applyAlignment="1">
      <alignment vertical="center"/>
    </xf>
    <xf numFmtId="164" fontId="16" fillId="0" borderId="17" xfId="2" applyNumberFormat="1" applyFont="1" applyFill="1" applyBorder="1" applyAlignment="1">
      <alignment vertical="center"/>
    </xf>
    <xf numFmtId="43" fontId="16" fillId="0" borderId="17" xfId="2" applyFont="1" applyFill="1" applyBorder="1" applyAlignment="1">
      <alignment vertical="center"/>
    </xf>
    <xf numFmtId="1" fontId="16" fillId="0" borderId="17" xfId="3" applyNumberFormat="1" applyFont="1" applyFill="1" applyBorder="1" applyAlignment="1">
      <alignment horizontal="center" vertical="center"/>
    </xf>
    <xf numFmtId="0" fontId="18" fillId="0" borderId="17" xfId="3" applyFont="1" applyFill="1" applyBorder="1" applyAlignment="1">
      <alignment vertical="center" wrapText="1"/>
    </xf>
    <xf numFmtId="0" fontId="17" fillId="0" borderId="0" xfId="3" applyFont="1" applyFill="1" applyAlignment="1">
      <alignment horizontal="center" vertical="center"/>
    </xf>
    <xf numFmtId="167" fontId="18" fillId="4" borderId="19" xfId="2" applyNumberFormat="1" applyFont="1" applyFill="1" applyBorder="1" applyAlignment="1">
      <alignment vertical="center"/>
    </xf>
    <xf numFmtId="43" fontId="16" fillId="4" borderId="19" xfId="2" applyFont="1" applyFill="1" applyBorder="1" applyAlignment="1">
      <alignment vertical="center"/>
    </xf>
    <xf numFmtId="0" fontId="18" fillId="4" borderId="19" xfId="3" applyFont="1" applyFill="1" applyBorder="1" applyAlignment="1">
      <alignment vertical="center" wrapText="1"/>
    </xf>
    <xf numFmtId="0" fontId="18" fillId="4" borderId="19" xfId="3" applyFont="1" applyFill="1" applyBorder="1" applyAlignment="1">
      <alignment horizontal="center" vertical="center"/>
    </xf>
    <xf numFmtId="0" fontId="6" fillId="0" borderId="0" xfId="3" applyFont="1" applyFill="1" applyAlignment="1">
      <alignment horizontal="center" vertical="center"/>
    </xf>
    <xf numFmtId="167" fontId="16" fillId="0" borderId="1" xfId="3" applyNumberFormat="1" applyFont="1" applyBorder="1"/>
    <xf numFmtId="168" fontId="16" fillId="0" borderId="1" xfId="3" applyNumberFormat="1" applyFont="1" applyBorder="1"/>
    <xf numFmtId="0" fontId="16" fillId="0" borderId="1" xfId="3" applyFont="1" applyFill="1" applyBorder="1" applyAlignment="1">
      <alignment horizontal="center"/>
    </xf>
    <xf numFmtId="0" fontId="16" fillId="0" borderId="1" xfId="3" applyFont="1" applyBorder="1"/>
    <xf numFmtId="167" fontId="19" fillId="5" borderId="9" xfId="3" applyNumberFormat="1" applyFont="1" applyFill="1" applyBorder="1" applyAlignment="1">
      <alignment horizontal="center" vertical="center"/>
    </xf>
    <xf numFmtId="167" fontId="19" fillId="5" borderId="2" xfId="3" applyNumberFormat="1" applyFont="1" applyFill="1" applyBorder="1" applyAlignment="1">
      <alignment horizontal="center" vertical="center"/>
    </xf>
    <xf numFmtId="0" fontId="19" fillId="5" borderId="2" xfId="3" applyFont="1" applyFill="1" applyBorder="1" applyAlignment="1">
      <alignment horizontal="center" vertical="center" wrapText="1"/>
    </xf>
    <xf numFmtId="0" fontId="19" fillId="5" borderId="2" xfId="3" applyFont="1" applyFill="1" applyBorder="1" applyAlignment="1">
      <alignment horizontal="center" vertical="center"/>
    </xf>
    <xf numFmtId="0" fontId="21" fillId="0" borderId="0" xfId="3" applyFont="1" applyFill="1" applyAlignment="1">
      <alignment horizontal="center"/>
    </xf>
    <xf numFmtId="167" fontId="16" fillId="0" borderId="0" xfId="3" applyNumberFormat="1" applyFont="1" applyAlignment="1">
      <alignment vertical="center"/>
    </xf>
    <xf numFmtId="168" fontId="16" fillId="0" borderId="0" xfId="3" applyNumberFormat="1" applyFont="1" applyAlignment="1">
      <alignment vertical="center"/>
    </xf>
    <xf numFmtId="0" fontId="16" fillId="0" borderId="0" xfId="3" applyFont="1" applyAlignment="1">
      <alignment vertical="center"/>
    </xf>
    <xf numFmtId="0" fontId="18" fillId="0" borderId="0" xfId="3" applyFont="1" applyFill="1" applyAlignment="1">
      <alignment horizontal="center" vertical="center"/>
    </xf>
    <xf numFmtId="0" fontId="16" fillId="0" borderId="0" xfId="3" applyFont="1" applyFill="1" applyBorder="1" applyAlignment="1">
      <alignment vertical="center"/>
    </xf>
    <xf numFmtId="166" fontId="16" fillId="0" borderId="0" xfId="3" applyNumberFormat="1" applyFont="1" applyFill="1" applyBorder="1" applyAlignment="1">
      <alignment vertical="center"/>
    </xf>
    <xf numFmtId="167" fontId="16" fillId="0" borderId="0" xfId="3" applyNumberFormat="1" applyFont="1" applyFill="1" applyBorder="1" applyAlignment="1">
      <alignment vertical="center"/>
    </xf>
    <xf numFmtId="167" fontId="16" fillId="0" borderId="0" xfId="3" applyNumberFormat="1" applyFont="1" applyBorder="1" applyAlignment="1">
      <alignment vertical="center"/>
    </xf>
    <xf numFmtId="168" fontId="16" fillId="0" borderId="0" xfId="3" applyNumberFormat="1" applyFont="1" applyBorder="1" applyAlignment="1">
      <alignment vertical="center"/>
    </xf>
    <xf numFmtId="0" fontId="16" fillId="0" borderId="0" xfId="3" applyFont="1" applyBorder="1" applyAlignment="1">
      <alignment vertical="center"/>
    </xf>
    <xf numFmtId="0" fontId="18" fillId="0" borderId="0" xfId="3" applyFont="1" applyFill="1" applyBorder="1" applyAlignment="1">
      <alignment horizontal="center" vertical="center"/>
    </xf>
    <xf numFmtId="168" fontId="18" fillId="0" borderId="0" xfId="3" applyNumberFormat="1" applyFont="1" applyBorder="1" applyAlignment="1">
      <alignment vertical="center"/>
    </xf>
    <xf numFmtId="164" fontId="16" fillId="0" borderId="0" xfId="2" applyNumberFormat="1" applyFont="1" applyBorder="1" applyAlignment="1">
      <alignment vertical="center"/>
    </xf>
    <xf numFmtId="0" fontId="18" fillId="0" borderId="0" xfId="3" applyFont="1" applyFill="1" applyAlignment="1">
      <alignment vertical="center"/>
    </xf>
    <xf numFmtId="166" fontId="18" fillId="0" borderId="0" xfId="3" applyNumberFormat="1" applyFont="1" applyFill="1" applyAlignment="1">
      <alignment vertical="center"/>
    </xf>
    <xf numFmtId="167" fontId="18" fillId="0" borderId="0" xfId="3" applyNumberFormat="1" applyFont="1" applyFill="1" applyAlignment="1">
      <alignment vertical="center"/>
    </xf>
    <xf numFmtId="164" fontId="18" fillId="3" borderId="15" xfId="2" applyNumberFormat="1" applyFont="1" applyFill="1" applyBorder="1" applyAlignment="1">
      <alignment vertical="center"/>
    </xf>
    <xf numFmtId="167" fontId="18" fillId="3" borderId="28" xfId="2" applyNumberFormat="1" applyFont="1" applyFill="1" applyBorder="1" applyAlignment="1">
      <alignment vertical="center"/>
    </xf>
    <xf numFmtId="0" fontId="18" fillId="3" borderId="28" xfId="3" applyFont="1" applyFill="1" applyBorder="1" applyAlignment="1">
      <alignment vertical="center"/>
    </xf>
    <xf numFmtId="0" fontId="18" fillId="3" borderId="28" xfId="3" applyFont="1" applyFill="1" applyBorder="1" applyAlignment="1">
      <alignment horizontal="center" vertical="center"/>
    </xf>
    <xf numFmtId="0" fontId="18" fillId="3" borderId="29" xfId="3" applyFont="1" applyFill="1" applyBorder="1" applyAlignment="1">
      <alignment vertical="center"/>
    </xf>
    <xf numFmtId="167" fontId="16" fillId="0" borderId="18" xfId="2" applyNumberFormat="1" applyFont="1" applyFill="1" applyBorder="1" applyAlignment="1">
      <alignment vertical="center"/>
    </xf>
    <xf numFmtId="167" fontId="16" fillId="0" borderId="17" xfId="3" applyNumberFormat="1" applyFont="1" applyFill="1" applyBorder="1" applyAlignment="1">
      <alignment vertical="center"/>
    </xf>
    <xf numFmtId="0" fontId="16" fillId="0" borderId="17" xfId="2" applyNumberFormat="1" applyFont="1" applyFill="1" applyBorder="1" applyAlignment="1">
      <alignment horizontal="center" vertical="center"/>
    </xf>
    <xf numFmtId="0" fontId="16" fillId="0" borderId="17" xfId="3" applyFont="1" applyFill="1" applyBorder="1" applyAlignment="1">
      <alignment vertical="center"/>
    </xf>
    <xf numFmtId="0" fontId="16" fillId="0" borderId="17" xfId="3" applyFont="1" applyFill="1" applyBorder="1" applyAlignment="1">
      <alignment horizontal="center" vertical="center"/>
    </xf>
    <xf numFmtId="0" fontId="18" fillId="4" borderId="19" xfId="3" applyFont="1" applyFill="1" applyBorder="1" applyAlignment="1">
      <alignment vertical="center"/>
    </xf>
    <xf numFmtId="167" fontId="16" fillId="0" borderId="18" xfId="2" applyNumberFormat="1" applyFont="1" applyFill="1" applyBorder="1"/>
    <xf numFmtId="0" fontId="16" fillId="0" borderId="17" xfId="2" applyNumberFormat="1" applyFont="1" applyFill="1" applyBorder="1" applyAlignment="1">
      <alignment horizontal="center"/>
    </xf>
    <xf numFmtId="0" fontId="18" fillId="0" borderId="0" xfId="3" applyFont="1" applyFill="1" applyAlignment="1">
      <alignment horizontal="center"/>
    </xf>
    <xf numFmtId="43" fontId="16" fillId="0" borderId="17" xfId="3" applyNumberFormat="1" applyFont="1" applyFill="1" applyBorder="1" applyAlignment="1">
      <alignment vertical="center"/>
    </xf>
    <xf numFmtId="167" fontId="16" fillId="0" borderId="1" xfId="3" applyNumberFormat="1" applyFont="1" applyBorder="1" applyAlignment="1">
      <alignment vertical="center"/>
    </xf>
    <xf numFmtId="168" fontId="16" fillId="0" borderId="1" xfId="3" applyNumberFormat="1" applyFont="1" applyBorder="1" applyAlignment="1">
      <alignment vertical="center"/>
    </xf>
    <xf numFmtId="0" fontId="16" fillId="0" borderId="1" xfId="3" applyFont="1" applyFill="1" applyBorder="1" applyAlignment="1">
      <alignment vertical="center"/>
    </xf>
    <xf numFmtId="0" fontId="16" fillId="0" borderId="1" xfId="3" applyFont="1" applyBorder="1" applyAlignment="1">
      <alignment vertical="center"/>
    </xf>
    <xf numFmtId="0" fontId="23" fillId="5" borderId="2" xfId="3" applyFont="1" applyFill="1" applyBorder="1" applyAlignment="1">
      <alignment vertical="center"/>
    </xf>
    <xf numFmtId="0" fontId="16" fillId="0" borderId="0" xfId="3" applyFont="1" applyFill="1" applyAlignment="1">
      <alignment horizontal="center" vertical="center"/>
    </xf>
    <xf numFmtId="0" fontId="21" fillId="0" borderId="0" xfId="3" applyFont="1" applyFill="1" applyAlignment="1">
      <alignment horizontal="center" vertical="center"/>
    </xf>
    <xf numFmtId="0" fontId="16" fillId="0" borderId="0" xfId="3" applyFont="1" applyFill="1" applyAlignment="1"/>
    <xf numFmtId="0" fontId="16" fillId="0" borderId="0" xfId="3" applyFont="1" applyFill="1" applyBorder="1"/>
    <xf numFmtId="166" fontId="16" fillId="0" borderId="0" xfId="3" applyNumberFormat="1" applyFont="1" applyFill="1" applyBorder="1"/>
    <xf numFmtId="167" fontId="16" fillId="0" borderId="0" xfId="3" applyNumberFormat="1" applyFont="1" applyFill="1" applyBorder="1"/>
    <xf numFmtId="167" fontId="16" fillId="0" borderId="0" xfId="3" applyNumberFormat="1" applyFont="1" applyBorder="1"/>
    <xf numFmtId="168" fontId="16" fillId="0" borderId="0" xfId="3" applyNumberFormat="1" applyFont="1" applyBorder="1"/>
    <xf numFmtId="0" fontId="16" fillId="0" borderId="0" xfId="3" applyFont="1" applyFill="1" applyBorder="1" applyAlignment="1"/>
    <xf numFmtId="0" fontId="16" fillId="0" borderId="0" xfId="3" applyFont="1" applyBorder="1"/>
    <xf numFmtId="0" fontId="18" fillId="0" borderId="0" xfId="3" applyFont="1" applyFill="1" applyBorder="1" applyAlignment="1">
      <alignment horizontal="center"/>
    </xf>
    <xf numFmtId="168" fontId="18" fillId="0" borderId="0" xfId="3" applyNumberFormat="1" applyFont="1" applyBorder="1"/>
    <xf numFmtId="167" fontId="18" fillId="0" borderId="0" xfId="3" applyNumberFormat="1" applyFont="1" applyFill="1"/>
    <xf numFmtId="167" fontId="18" fillId="3" borderId="28" xfId="2" applyNumberFormat="1" applyFont="1" applyFill="1" applyBorder="1"/>
    <xf numFmtId="0" fontId="18" fillId="3" borderId="28" xfId="3" applyFont="1" applyFill="1" applyBorder="1" applyAlignment="1"/>
    <xf numFmtId="0" fontId="18" fillId="3" borderId="29" xfId="3" applyFont="1" applyFill="1" applyBorder="1"/>
    <xf numFmtId="43" fontId="16" fillId="4" borderId="19" xfId="2" applyFont="1" applyFill="1" applyBorder="1" applyAlignment="1"/>
    <xf numFmtId="43" fontId="16" fillId="0" borderId="17" xfId="2" applyNumberFormat="1" applyFont="1" applyFill="1" applyBorder="1"/>
    <xf numFmtId="43" fontId="16" fillId="0" borderId="17" xfId="3" applyNumberFormat="1" applyFont="1" applyFill="1" applyBorder="1"/>
    <xf numFmtId="0" fontId="16" fillId="0" borderId="1" xfId="3" applyFont="1" applyFill="1" applyBorder="1" applyAlignment="1"/>
    <xf numFmtId="167" fontId="19" fillId="5" borderId="9" xfId="3" applyNumberFormat="1" applyFont="1" applyFill="1" applyBorder="1" applyAlignment="1">
      <alignment horizontal="center"/>
    </xf>
    <xf numFmtId="167" fontId="19" fillId="5" borderId="2" xfId="3" applyNumberFormat="1" applyFont="1" applyFill="1" applyBorder="1" applyAlignment="1">
      <alignment horizontal="center"/>
    </xf>
    <xf numFmtId="0" fontId="19" fillId="5" borderId="2" xfId="3" applyFont="1" applyFill="1" applyBorder="1" applyAlignment="1">
      <alignment horizontal="center" wrapText="1"/>
    </xf>
    <xf numFmtId="0" fontId="23" fillId="5" borderId="2" xfId="3" applyFont="1" applyFill="1" applyBorder="1" applyAlignment="1"/>
    <xf numFmtId="0" fontId="19" fillId="5" borderId="2" xfId="3" applyFont="1" applyFill="1" applyBorder="1" applyAlignment="1">
      <alignment horizontal="center"/>
    </xf>
    <xf numFmtId="0" fontId="18" fillId="0" borderId="19" xfId="3" applyFont="1" applyFill="1" applyBorder="1" applyAlignment="1">
      <alignment horizontal="center"/>
    </xf>
    <xf numFmtId="0" fontId="10" fillId="0" borderId="0" xfId="3" applyFont="1" applyAlignment="1">
      <alignment vertical="center"/>
    </xf>
    <xf numFmtId="0" fontId="24" fillId="0" borderId="0" xfId="3" applyFont="1" applyAlignment="1">
      <alignment vertical="center"/>
    </xf>
    <xf numFmtId="0" fontId="0" fillId="0" borderId="0" xfId="0" applyAlignment="1">
      <alignment horizontal="center" wrapText="1"/>
    </xf>
    <xf numFmtId="15" fontId="4" fillId="0" borderId="2" xfId="1" applyNumberFormat="1" applyFont="1" applyBorder="1" applyAlignment="1">
      <alignment horizontal="center" vertical="center" wrapText="1"/>
    </xf>
    <xf numFmtId="9" fontId="4" fillId="0" borderId="8" xfId="1" applyNumberFormat="1" applyFont="1" applyBorder="1" applyAlignment="1">
      <alignment horizontal="center" vertical="center" wrapText="1"/>
    </xf>
    <xf numFmtId="0" fontId="4" fillId="2" borderId="2" xfId="1" applyFont="1" applyFill="1" applyBorder="1" applyAlignment="1">
      <alignment horizontal="center" vertical="center" wrapText="1"/>
    </xf>
    <xf numFmtId="0" fontId="4" fillId="0" borderId="0" xfId="1" applyFont="1" applyBorder="1" applyAlignment="1">
      <alignment horizontal="center" vertical="center" wrapText="1"/>
    </xf>
    <xf numFmtId="0" fontId="8" fillId="0" borderId="0" xfId="1" applyFont="1" applyBorder="1" applyAlignment="1">
      <alignment horizontal="left" vertical="center" wrapText="1"/>
    </xf>
    <xf numFmtId="0" fontId="8" fillId="0" borderId="1" xfId="1" applyFont="1" applyBorder="1" applyAlignment="1">
      <alignment horizontal="left" vertical="center" wrapText="1"/>
    </xf>
    <xf numFmtId="0" fontId="8" fillId="0" borderId="0" xfId="1" applyFont="1" applyBorder="1" applyAlignment="1">
      <alignment horizontal="center" vertical="center" wrapText="1"/>
    </xf>
    <xf numFmtId="15" fontId="4" fillId="0" borderId="0" xfId="1" applyNumberFormat="1" applyFont="1" applyBorder="1" applyAlignment="1">
      <alignment horizontal="center" vertical="center" wrapText="1"/>
    </xf>
    <xf numFmtId="165" fontId="4" fillId="0" borderId="0" xfId="1" applyNumberFormat="1" applyFont="1" applyBorder="1" applyAlignment="1" applyProtection="1">
      <alignment horizontal="center" vertical="center"/>
      <protection locked="0"/>
    </xf>
    <xf numFmtId="0" fontId="14" fillId="0" borderId="0" xfId="0" applyFont="1" applyAlignment="1">
      <alignment horizontal="left"/>
    </xf>
    <xf numFmtId="0" fontId="4" fillId="0" borderId="1" xfId="1" applyFont="1" applyBorder="1" applyAlignment="1">
      <alignment horizontal="left" wrapText="1"/>
    </xf>
    <xf numFmtId="14" fontId="2" fillId="0" borderId="1" xfId="1" applyNumberFormat="1" applyFont="1" applyBorder="1" applyAlignment="1">
      <alignment horizontal="left"/>
    </xf>
    <xf numFmtId="0" fontId="4" fillId="0" borderId="8" xfId="1" applyFont="1" applyBorder="1" applyAlignment="1">
      <alignment horizontal="left" vertical="center" wrapText="1"/>
    </xf>
    <xf numFmtId="0" fontId="4" fillId="0" borderId="3" xfId="1" applyFont="1" applyBorder="1" applyAlignment="1">
      <alignment horizontal="left" vertical="center" wrapText="1"/>
    </xf>
    <xf numFmtId="0" fontId="4" fillId="0" borderId="9" xfId="1" applyFont="1" applyBorder="1" applyAlignment="1">
      <alignment horizontal="left" vertical="center" wrapText="1"/>
    </xf>
    <xf numFmtId="164" fontId="7" fillId="0" borderId="0" xfId="2" applyNumberFormat="1" applyFont="1" applyBorder="1" applyAlignment="1">
      <alignment horizontal="center" vertical="center" wrapText="1"/>
    </xf>
    <xf numFmtId="0" fontId="6" fillId="0" borderId="0" xfId="1" applyFont="1" applyBorder="1" applyAlignment="1">
      <alignment horizontal="center" vertical="center"/>
    </xf>
    <xf numFmtId="0" fontId="12" fillId="0" borderId="1" xfId="1" applyFont="1" applyBorder="1" applyAlignment="1">
      <alignment horizontal="left"/>
    </xf>
    <xf numFmtId="0" fontId="4" fillId="0" borderId="0" xfId="1" applyFont="1" applyBorder="1" applyAlignment="1">
      <alignment horizontal="right" vertical="center"/>
    </xf>
    <xf numFmtId="0" fontId="10" fillId="0" borderId="1" xfId="1" applyFont="1" applyBorder="1" applyAlignment="1">
      <alignment horizontal="left"/>
    </xf>
    <xf numFmtId="0" fontId="11" fillId="0" borderId="1" xfId="1" applyFont="1" applyBorder="1" applyAlignment="1">
      <alignment horizontal="left"/>
    </xf>
    <xf numFmtId="0" fontId="2" fillId="0" borderId="0" xfId="1" applyFont="1" applyBorder="1" applyAlignment="1">
      <alignment horizontal="right"/>
    </xf>
    <xf numFmtId="0" fontId="4" fillId="0" borderId="1" xfId="1" applyFont="1" applyBorder="1" applyAlignment="1">
      <alignment horizontal="left"/>
    </xf>
    <xf numFmtId="0" fontId="4" fillId="0" borderId="3" xfId="1" applyFont="1" applyBorder="1" applyAlignment="1">
      <alignment horizontal="left"/>
    </xf>
    <xf numFmtId="0" fontId="2" fillId="0" borderId="1" xfId="1" applyFont="1" applyBorder="1" applyAlignment="1">
      <alignment horizontal="left"/>
    </xf>
    <xf numFmtId="0" fontId="2" fillId="0" borderId="2" xfId="1" applyFont="1" applyBorder="1" applyAlignment="1">
      <alignment horizontal="center" vertical="center"/>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0" xfId="1" applyFont="1" applyBorder="1" applyAlignment="1">
      <alignment horizontal="center" vertical="center" wrapText="1"/>
    </xf>
    <xf numFmtId="0" fontId="4" fillId="0" borderId="6" xfId="1" applyFont="1" applyBorder="1" applyAlignment="1">
      <alignment horizontal="center" vertical="center" wrapText="1"/>
    </xf>
    <xf numFmtId="0" fontId="4" fillId="0" borderId="1" xfId="1" applyFont="1" applyBorder="1" applyAlignment="1">
      <alignment horizontal="center" vertical="center" wrapText="1"/>
    </xf>
    <xf numFmtId="0" fontId="4" fillId="0" borderId="7" xfId="1" applyFont="1" applyBorder="1" applyAlignment="1">
      <alignment horizontal="center" vertical="center" wrapText="1"/>
    </xf>
    <xf numFmtId="0" fontId="4" fillId="0" borderId="2" xfId="1" applyFont="1" applyBorder="1" applyAlignment="1" applyProtection="1">
      <alignment horizontal="center" vertical="center" wrapText="1"/>
      <protection locked="0"/>
    </xf>
    <xf numFmtId="0" fontId="2" fillId="0" borderId="1" xfId="1" applyNumberFormat="1" applyFont="1" applyBorder="1" applyAlignment="1">
      <alignment horizontal="left"/>
    </xf>
    <xf numFmtId="0" fontId="4" fillId="0" borderId="0" xfId="1" applyFont="1" applyBorder="1" applyAlignment="1">
      <alignment horizontal="center" textRotation="255"/>
    </xf>
    <xf numFmtId="0" fontId="4" fillId="0" borderId="0" xfId="1" applyFont="1" applyBorder="1" applyAlignment="1">
      <alignment horizontal="left" wrapText="1"/>
    </xf>
    <xf numFmtId="0" fontId="10" fillId="0" borderId="1" xfId="1" applyFont="1" applyBorder="1" applyAlignment="1">
      <alignment horizontal="left" wrapText="1"/>
    </xf>
    <xf numFmtId="0" fontId="4" fillId="0" borderId="1" xfId="1" applyFont="1" applyBorder="1" applyAlignment="1">
      <alignment horizontal="left" vertical="top" wrapText="1"/>
    </xf>
    <xf numFmtId="0" fontId="4" fillId="0" borderId="0" xfId="1" applyFont="1" applyBorder="1" applyAlignment="1">
      <alignment horizontal="left" vertical="top"/>
    </xf>
    <xf numFmtId="0" fontId="8" fillId="0" borderId="8" xfId="1" applyFont="1" applyBorder="1" applyAlignment="1">
      <alignment horizontal="left" vertical="center" wrapText="1"/>
    </xf>
    <xf numFmtId="0" fontId="8" fillId="0" borderId="3" xfId="1" applyFont="1" applyBorder="1" applyAlignment="1">
      <alignment horizontal="left" vertical="center" wrapText="1"/>
    </xf>
    <xf numFmtId="0" fontId="8" fillId="0" borderId="9" xfId="1" applyFont="1" applyBorder="1" applyAlignment="1">
      <alignment horizontal="left" vertical="center" wrapText="1"/>
    </xf>
    <xf numFmtId="0" fontId="8" fillId="0" borderId="1" xfId="1" applyFont="1" applyBorder="1" applyAlignment="1">
      <alignment horizontal="left" vertical="top" wrapText="1"/>
    </xf>
    <xf numFmtId="0" fontId="7" fillId="0" borderId="1" xfId="1" applyFont="1" applyBorder="1" applyAlignment="1">
      <alignment horizontal="left"/>
    </xf>
    <xf numFmtId="0" fontId="10" fillId="0" borderId="27" xfId="3" applyFont="1" applyFill="1" applyBorder="1" applyAlignment="1">
      <alignment horizontal="center" vertical="center" wrapText="1"/>
    </xf>
    <xf numFmtId="0" fontId="10" fillId="0" borderId="26" xfId="3" applyFont="1" applyFill="1" applyBorder="1" applyAlignment="1">
      <alignment horizontal="center" vertical="center" wrapText="1"/>
    </xf>
    <xf numFmtId="0" fontId="10" fillId="0" borderId="25" xfId="3" applyFont="1" applyFill="1" applyBorder="1" applyAlignment="1">
      <alignment horizontal="center" vertical="center" wrapText="1"/>
    </xf>
    <xf numFmtId="0" fontId="10" fillId="0" borderId="24"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23" xfId="3" applyFont="1" applyFill="1" applyBorder="1" applyAlignment="1">
      <alignment horizontal="center" vertical="center" wrapText="1"/>
    </xf>
    <xf numFmtId="0" fontId="10" fillId="0" borderId="24" xfId="3" applyFont="1" applyFill="1" applyBorder="1" applyAlignment="1">
      <alignment horizontal="center"/>
    </xf>
    <xf numFmtId="0" fontId="10" fillId="0" borderId="0" xfId="3" applyFont="1" applyFill="1" applyBorder="1" applyAlignment="1">
      <alignment horizontal="center"/>
    </xf>
    <xf numFmtId="0" fontId="10" fillId="0" borderId="23" xfId="3" applyFont="1" applyFill="1" applyBorder="1" applyAlignment="1">
      <alignment horizontal="center"/>
    </xf>
    <xf numFmtId="0" fontId="10" fillId="0" borderId="22" xfId="3" applyFont="1" applyFill="1" applyBorder="1" applyAlignment="1">
      <alignment horizontal="center"/>
    </xf>
    <xf numFmtId="0" fontId="10" fillId="0" borderId="21" xfId="3" applyFont="1" applyFill="1" applyBorder="1" applyAlignment="1">
      <alignment horizontal="center"/>
    </xf>
    <xf numFmtId="0" fontId="10" fillId="0" borderId="20" xfId="3" applyFont="1" applyFill="1" applyBorder="1" applyAlignment="1">
      <alignment horizontal="center"/>
    </xf>
    <xf numFmtId="49" fontId="20" fillId="5" borderId="8" xfId="3" applyNumberFormat="1" applyFont="1" applyFill="1" applyBorder="1" applyAlignment="1">
      <alignment horizontal="center" vertical="center"/>
    </xf>
    <xf numFmtId="0" fontId="20" fillId="5" borderId="3" xfId="3" applyFont="1" applyFill="1" applyBorder="1" applyAlignment="1">
      <alignment horizontal="center" vertical="center"/>
    </xf>
    <xf numFmtId="0" fontId="20" fillId="5" borderId="9" xfId="3" applyFont="1" applyFill="1" applyBorder="1" applyAlignment="1">
      <alignment horizontal="center" vertical="center"/>
    </xf>
    <xf numFmtId="0" fontId="10" fillId="0" borderId="24" xfId="3" applyFont="1" applyFill="1" applyBorder="1" applyAlignment="1">
      <alignment horizontal="center" vertical="center"/>
    </xf>
    <xf numFmtId="0" fontId="10" fillId="0" borderId="0" xfId="3" applyFont="1" applyFill="1" applyBorder="1" applyAlignment="1">
      <alignment horizontal="center" vertical="center"/>
    </xf>
    <xf numFmtId="0" fontId="10" fillId="0" borderId="23" xfId="3" applyFont="1" applyFill="1" applyBorder="1" applyAlignment="1">
      <alignment horizontal="center" vertical="center"/>
    </xf>
    <xf numFmtId="0" fontId="10" fillId="0" borderId="22" xfId="3" applyFont="1" applyFill="1" applyBorder="1" applyAlignment="1">
      <alignment horizontal="center" vertical="center"/>
    </xf>
    <xf numFmtId="0" fontId="10" fillId="0" borderId="21" xfId="3" applyFont="1" applyFill="1" applyBorder="1" applyAlignment="1">
      <alignment horizontal="center" vertical="center"/>
    </xf>
    <xf numFmtId="0" fontId="10" fillId="0" borderId="20" xfId="3" applyFont="1" applyFill="1" applyBorder="1" applyAlignment="1">
      <alignment horizontal="center" vertical="center"/>
    </xf>
  </cellXfs>
  <cellStyles count="7">
    <cellStyle name="Millares 2" xfId="2"/>
    <cellStyle name="Millares 2 2" xfId="4"/>
    <cellStyle name="Normal" xfId="0" builtinId="0"/>
    <cellStyle name="Normal 2" xfId="3"/>
    <cellStyle name="Normal 3" xfId="5"/>
    <cellStyle name="Normal_ACT. CAPACIT" xfId="1"/>
    <cellStyle name="Porcentaje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161924</xdr:rowOff>
    </xdr:from>
    <xdr:to>
      <xdr:col>1</xdr:col>
      <xdr:colOff>2263140</xdr:colOff>
      <xdr:row>6</xdr:row>
      <xdr:rowOff>83819</xdr:rowOff>
    </xdr:to>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161924"/>
          <a:ext cx="2263140" cy="10191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4</xdr:col>
      <xdr:colOff>731044</xdr:colOff>
      <xdr:row>8</xdr:row>
      <xdr:rowOff>19050</xdr:rowOff>
    </xdr:to>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0"/>
          <a:ext cx="3462338" cy="15430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5</xdr:col>
      <xdr:colOff>119063</xdr:colOff>
      <xdr:row>8</xdr:row>
      <xdr:rowOff>19050</xdr:rowOff>
    </xdr:to>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0"/>
          <a:ext cx="3462338" cy="154305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5</xdr:col>
      <xdr:colOff>226219</xdr:colOff>
      <xdr:row>8</xdr:row>
      <xdr:rowOff>19050</xdr:rowOff>
    </xdr:to>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0"/>
          <a:ext cx="3462338" cy="15430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5</xdr:col>
      <xdr:colOff>547688</xdr:colOff>
      <xdr:row>8</xdr:row>
      <xdr:rowOff>19050</xdr:rowOff>
    </xdr:to>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0"/>
          <a:ext cx="3462338" cy="15430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180975</xdr:colOff>
      <xdr:row>0</xdr:row>
      <xdr:rowOff>0</xdr:rowOff>
    </xdr:from>
    <xdr:to>
      <xdr:col>5</xdr:col>
      <xdr:colOff>416719</xdr:colOff>
      <xdr:row>8</xdr:row>
      <xdr:rowOff>19050</xdr:rowOff>
    </xdr:to>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975" y="0"/>
          <a:ext cx="3462338" cy="16383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5</xdr:col>
      <xdr:colOff>476250</xdr:colOff>
      <xdr:row>7</xdr:row>
      <xdr:rowOff>9525</xdr:rowOff>
    </xdr:to>
    <xdr:pic>
      <xdr:nvPicPr>
        <xdr:cNvPr id="2" name="Imagen 1"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5350" y="0"/>
          <a:ext cx="3362325" cy="14097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ugo.pulido/Dropbox/IEPC/PRESUPUESTOS/2016/RESUMEN%20detalle%20Presup%202016%2013%20agosto%2020%2025%20hrs%20158%20MD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riana.molina/Desktop/Concluidos/1%20COMUNICACION%20SOCIAL2/COSTOS%20%202017%20Comunicaci&#243;n%20Social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TOTAL GENERALCALEND."/>
      <sheetName val="POR AREA"/>
      <sheetName val="INTEGRAC. D.G."/>
      <sheetName val="Resúmen D.G."/>
      <sheetName val="Inclusión"/>
      <sheetName val="ISO"/>
      <sheetName val="Cursos Capac"/>
      <sheetName val="ADMON"/>
      <sheetName val="INTEGRAC. CAPAC"/>
      <sheetName val="CONCEN CAPAC"/>
      <sheetName val="Plataf Educ"/>
      <sheetName val="Serv Social"/>
      <sheetName val="Capacit"/>
      <sheetName val="Ciclo del Cine"/>
      <sheetName val="Debate"/>
      <sheetName val="Cedel "/>
      <sheetName val="Fest Valores"/>
      <sheetName val="Ahorro Mat Ecolog"/>
      <sheetName val="Fest Papirolas"/>
      <sheetName val="Capac Interna"/>
      <sheetName val="FIL"/>
      <sheetName val="Concurso Cuento Inf"/>
      <sheetName val="Concurso Juegos Inter"/>
      <sheetName val="Concurso de Video"/>
      <sheetName val="Concurso de Proyectos de EC"/>
      <sheetName val="Elecc. Escolar "/>
      <sheetName val="Democracia Infantil"/>
      <sheetName val="Congreso Infantil "/>
      <sheetName val="Educar P Democ"/>
      <sheetName val="Mat Ed Civ"/>
      <sheetName val="Investig"/>
      <sheetName val="INTEGRAC. INFORMATICA"/>
      <sheetName val="CONC INFORM"/>
      <sheetName val="Socializ Urna Externo"/>
      <sheetName val="Socializ. Urna Local"/>
      <sheetName val="Infraest de Tec ( Licenc )"/>
      <sheetName val="Desarr Aplic"/>
      <sheetName val="Soporte Téc"/>
      <sheetName val="INTEGRAC. JURIDICO"/>
      <sheetName val="Gestión y Tra"/>
      <sheetName val="INTEGRAC. ORGANIZ"/>
      <sheetName val="CONCEN ORG "/>
      <sheetName val="ESTAD ELECT"/>
      <sheetName val="Evaluac y Seg"/>
      <sheetName val="Sidicog"/>
      <sheetName val="Cartog"/>
      <sheetName val="Acond Bodega"/>
      <sheetName val="REHAMEr"/>
      <sheetName val="lOGISTICA"/>
      <sheetName val="INTEGRAC. COMUNIC. SOCIAL"/>
      <sheetName val="RESUMEN COMUN.SOC"/>
      <sheetName val="Cobert. y Difusion act"/>
      <sheetName val="Produc. Audiovis"/>
      <sheetName val="Prensa y Dif. Web"/>
      <sheetName val="Monitoreo"/>
      <sheetName val="Atn Medios"/>
      <sheetName val="INTEGRAC. PARTIC. CIUDAD"/>
      <sheetName val="RESUMEN PART CIUD"/>
      <sheetName val="Tablero Elect"/>
      <sheetName val="Dipl Virtual"/>
      <sheetName val="Regl Tipo Partic"/>
      <sheetName val="Figuras Democ"/>
      <sheetName val="Con Todo Vs Lodo"/>
      <sheetName val="Observ de la PC"/>
      <sheetName val="Caja de Hmtas"/>
      <sheetName val="Incub ONGs"/>
      <sheetName val="Capsulas"/>
      <sheetName val="Vinculac OSCs"/>
      <sheetName val="Big Date"/>
      <sheetName val="Facilit"/>
      <sheetName val="Incub Juv"/>
      <sheetName val="Incub Femenil"/>
      <sheetName val="Concurso La DEmocrac"/>
      <sheetName val="Ensayo Sobre Femin"/>
      <sheetName val="5o Foro"/>
      <sheetName val="Conf Magist"/>
      <sheetName val="part mas alla"/>
      <sheetName val="redes sociales"/>
      <sheetName val="INTEGRAC. SRIA. TECNICA"/>
      <sheetName val="Agenda Comis"/>
      <sheetName val="INTEGRAC. TRANSP"/>
      <sheetName val="RESUMEN TRANSP"/>
      <sheetName val="Acceso a la Inf"/>
      <sheetName val="Internet"/>
      <sheetName val="Promoc y Vinc"/>
      <sheetName val="INTEGRAC. UNIDAD EDIT."/>
      <sheetName val="CONCENTRADO UNIDAD EDIT."/>
      <sheetName val="Ediciones y Public."/>
      <sheetName val="Dif, Prom y Dist Pdtos Edit"/>
      <sheetName val="Produc. Gráfica"/>
      <sheetName val="INTEGRAC. PRERROGATIVAS"/>
      <sheetName val="CONCENT PRERR"/>
      <sheetName val="Prerrog Part"/>
      <sheetName val="Inv Mat Debat"/>
      <sheetName val="Inclus"/>
      <sheetName val="INTEGRAC. FISCALIZAC."/>
      <sheetName val="FISCALIZ2012"/>
      <sheetName val="INTEGRAC. CONTRALORIA"/>
      <sheetName val="Conc CONTRALORIA"/>
      <sheetName val="Fiscaliz 2015"/>
      <sheetName val="Fiscaliz 2016"/>
      <sheetName val="Depurac Padrón"/>
      <sheetName val="Declarac patrim"/>
      <sheetName val="Quejas y Denunc"/>
      <sheetName val="5TO. FORO"/>
    </sheetNames>
    <sheetDataSet>
      <sheetData sheetId="0" refreshError="1"/>
      <sheetData sheetId="1" refreshError="1">
        <row r="2">
          <cell r="B2" t="str">
            <v>INSTITUTO ELECTORAL Y DE PARTICIPACIÓN CIUDADANA DEL ESTADO DE JALISCO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YDIA "/>
      <sheetName val="PRODUCE"/>
      <sheetName val="PREDIWEB"/>
      <sheetName val="MONITOR"/>
      <sheetName val="VOTO EN EL EXTRANJERO"/>
      <sheetName val="ATENCIÓN A MEDIOS"/>
    </sheetNames>
    <sheetDataSet>
      <sheetData sheetId="0" refreshError="1">
        <row r="16">
          <cell r="C16" t="str">
            <v xml:space="preserve">Equipo de cómputo MAC HD para transmisión de video de la sesiones y tarjeta de video del pleno del Consejo General 01 Equipo de Cómputo MAC
iMac de 27 pulgadas
con pantalla Retina 5K
 para Comunicación procesador Core i7 de 4.0 GHz 16 GB SDRAM teclado y mause </v>
          </cell>
          <cell r="J16">
            <v>54698</v>
          </cell>
        </row>
        <row r="17">
          <cell r="C17" t="str">
            <v>Equipo Broadcaster PRO Go live de video inhalámbrico para eventos del Instituto Electoral, BAM con Gigas de paquete de datos celular para transmitir en vivo</v>
          </cell>
          <cell r="J17">
            <v>12000</v>
          </cell>
        </row>
        <row r="18">
          <cell r="C18" t="str">
            <v xml:space="preserve">96  Inserciones en medios impresos </v>
          </cell>
          <cell r="J18">
            <v>3241000</v>
          </cell>
        </row>
        <row r="19">
          <cell r="C19" t="str">
            <v>Diseño e impresión de folletos y volantes</v>
          </cell>
          <cell r="J19">
            <v>34788</v>
          </cell>
        </row>
      </sheetData>
      <sheetData sheetId="1" refreshError="1">
        <row r="16">
          <cell r="C16" t="str">
            <v>Producir  una campaña de posicionamiento institucional y promoción de la participación social y de la educación cívica.  La Campaña en tierra consistiría en parabuses, camiones urbanos, tren ligero y espectaculares</v>
          </cell>
          <cell r="E16">
            <v>6122773</v>
          </cell>
          <cell r="I16">
            <v>12000</v>
          </cell>
        </row>
        <row r="17">
          <cell r="C17" t="str">
            <v>Realizar 2 spots para una campaña de difusión de los mecanismos de participación social en medios de comunicación y en redes sociodigitales</v>
          </cell>
          <cell r="J17">
            <v>247000</v>
          </cell>
        </row>
        <row r="18">
          <cell r="C18" t="str">
            <v xml:space="preserve"> Dron Phantom 3 profesional con batería adicional y mochila; incluye cámara de fotos de 12 mega pixeles y video 4K, control remoto, Gimbal con estabilización de 3 ejes integrado </v>
          </cell>
          <cell r="J18">
            <v>40000</v>
          </cell>
        </row>
        <row r="19">
          <cell r="C19" t="str">
            <v xml:space="preserve">Programas de cómputo para producir de cápsulas informativas de las actividades intitucionales  para difundir valores democráticos, la participación ciudadana y la educación cívica: • Software: Photoshop CC, Illustrator CC, Premiere Pro CC, After Effects CC, Adobe Audition CC, Acrobat Pro DC, </v>
          </cell>
          <cell r="J19">
            <v>80000</v>
          </cell>
        </row>
        <row r="20">
          <cell r="C20" t="str">
            <v xml:space="preserve">Cursos de Edición y Postproducción de Video Digital  y de Animación Stop Motion </v>
          </cell>
          <cell r="J20">
            <v>25000</v>
          </cell>
        </row>
        <row r="21">
          <cell r="C21" t="str">
            <v>Producción de documental histórico</v>
          </cell>
          <cell r="J21">
            <v>1250000</v>
          </cell>
        </row>
        <row r="22">
          <cell r="C22" t="str">
            <v xml:space="preserve">Producción de programa de radio </v>
          </cell>
          <cell r="J22">
            <v>300000</v>
          </cell>
        </row>
      </sheetData>
      <sheetData sheetId="2" refreshError="1">
        <row r="16">
          <cell r="C16" t="str">
            <v>Administrar y difundir información en sala de prensa virtual</v>
          </cell>
          <cell r="J16">
            <v>48000</v>
          </cell>
        </row>
        <row r="18">
          <cell r="C18" t="str">
            <v>Realizar la campaña de difusión de los mecanismos de participación social  en redes sociodigitales</v>
          </cell>
          <cell r="J18">
            <v>300000</v>
          </cell>
        </row>
        <row r="19">
          <cell r="C19" t="str">
            <v>Ejecutar campañas de promoción en redes sociales, análisis de contenidos, planificación de agendas de redes sociodigitales,  análisis situacional diario, análisis de resultados a través de métricas especializadas, retroalimentación y reorientación de campañas en caso de ser necesario.</v>
          </cell>
          <cell r="J19">
            <v>500000</v>
          </cell>
        </row>
      </sheetData>
      <sheetData sheetId="3" refreshError="1">
        <row r="16">
          <cell r="C16" t="str">
            <v>Suscripciones a periódicos y revistas</v>
          </cell>
          <cell r="J16">
            <v>29837</v>
          </cell>
        </row>
        <row r="17">
          <cell r="C17" t="str">
            <v>Scaner de Rodillo Escaner Epson Workforce Ds-7500 Duplex 40ppm Usb B11b205321para las tareas de Comunicación Social</v>
          </cell>
          <cell r="J17">
            <v>21890</v>
          </cell>
        </row>
        <row r="18">
          <cell r="C18" t="str">
            <v>80 Baterias recargables Energizer AA con cargador</v>
          </cell>
          <cell r="J18">
            <v>6990</v>
          </cell>
        </row>
        <row r="19">
          <cell r="C19" t="str">
            <v>Servicio de monitoreo especializado sobre información relevante para el IEP</v>
          </cell>
          <cell r="J19">
            <v>90000</v>
          </cell>
        </row>
        <row r="20">
          <cell r="C20" t="str">
            <v>Señal de cable tipo hotelero para diversos canales de noticias para el monitoreo interno del IEPC</v>
          </cell>
          <cell r="J20">
            <v>51600</v>
          </cell>
        </row>
        <row r="21">
          <cell r="C21" t="str">
            <v xml:space="preserve">Equipo exclusivo de cómputo para almacenar y editar el contenido noticioso del monitoreo interno del IEPC </v>
          </cell>
          <cell r="J21">
            <v>54698</v>
          </cell>
        </row>
      </sheetData>
      <sheetData sheetId="4" refreshError="1">
        <row r="16">
          <cell r="C16" t="str">
            <v xml:space="preserve">Spot para difundir información acerca del derecho a votar de los jaliscienses en el extranjero </v>
          </cell>
          <cell r="E16">
            <v>173500</v>
          </cell>
        </row>
        <row r="17">
          <cell r="C17" t="str">
            <v>Spot Informar sobre el procedimiento para registrarse en el padrón de jaliscienses en el extranjero</v>
          </cell>
          <cell r="E17">
            <v>173500</v>
          </cell>
        </row>
        <row r="18">
          <cell r="C18" t="str">
            <v xml:space="preserve">Gestionar la difusión de materiales informativos y entrevistas de funcionarios del IEPC en medios de comunicación del extranjero </v>
          </cell>
          <cell r="E18">
            <v>300000</v>
          </cell>
          <cell r="G18" t="str">
            <v>Viajes, viáticos y alimentos</v>
          </cell>
          <cell r="I18">
            <v>356000</v>
          </cell>
        </row>
        <row r="19">
          <cell r="G19" t="str">
            <v>Viajes, viáticos y alimentos</v>
          </cell>
          <cell r="I19">
            <v>144000</v>
          </cell>
        </row>
        <row r="20">
          <cell r="C20" t="str">
            <v>Spot para difundir información acerca del procedimiento para votar desde el extranjero</v>
          </cell>
          <cell r="E20">
            <v>173500</v>
          </cell>
        </row>
      </sheetData>
      <sheetData sheetId="5" refreshError="1">
        <row r="17">
          <cell r="G17" t="str">
            <v>Alimentos</v>
          </cell>
          <cell r="J17">
            <v>48000</v>
          </cell>
        </row>
        <row r="18">
          <cell r="C18" t="str">
            <v>Organizar la impartición de  cursos de capacitación para representantes de los medios de comunicación</v>
          </cell>
          <cell r="J18">
            <v>50000</v>
          </cell>
        </row>
        <row r="19">
          <cell r="C19" t="str">
            <v>Organizar la impartición de  cursos de capacitación para representantes de los medios de comunicación</v>
          </cell>
          <cell r="J19">
            <v>50000</v>
          </cell>
        </row>
        <row r="20">
          <cell r="C20" t="str">
            <v>Organizar la impartición de  cursos de capacitación para representantes de los medios de comunicación</v>
          </cell>
          <cell r="J20">
            <v>100000</v>
          </cell>
        </row>
        <row r="21">
          <cell r="J21">
            <v>50000</v>
          </cell>
        </row>
        <row r="22">
          <cell r="C22" t="str">
            <v>Asistir a cursos de capacitación para el personal de comunicación social</v>
          </cell>
          <cell r="J22">
            <v>30000</v>
          </cell>
        </row>
        <row r="23">
          <cell r="C23" t="str">
            <v>Asistir a cursos de capacitación para el personal de comunicación social</v>
          </cell>
          <cell r="E23">
            <v>24000</v>
          </cell>
        </row>
        <row r="24">
          <cell r="E24">
            <v>50000</v>
          </cell>
          <cell r="G24" t="str">
            <v>Viáticos</v>
          </cell>
        </row>
        <row r="25">
          <cell r="C25" t="str">
            <v>Asistir a cursos de capacitación para el personal de comunicación social</v>
          </cell>
          <cell r="E25">
            <v>16000</v>
          </cell>
        </row>
        <row r="26">
          <cell r="J26">
            <v>418000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3"/>
  <sheetViews>
    <sheetView tabSelected="1" workbookViewId="0">
      <selection activeCell="D16" sqref="D16"/>
    </sheetView>
  </sheetViews>
  <sheetFormatPr baseColWidth="10" defaultRowHeight="15" x14ac:dyDescent="0.25"/>
  <cols>
    <col min="2" max="2" width="35.85546875" customWidth="1"/>
    <col min="3" max="3" width="17.85546875" customWidth="1"/>
    <col min="4" max="4" width="22.140625" customWidth="1"/>
    <col min="5" max="5" width="71.140625" customWidth="1"/>
    <col min="6" max="6" width="69" customWidth="1"/>
  </cols>
  <sheetData>
    <row r="3" spans="1:6" x14ac:dyDescent="0.25">
      <c r="C3" s="69"/>
    </row>
    <row r="9" spans="1:6" x14ac:dyDescent="0.25">
      <c r="B9" s="217" t="s">
        <v>80</v>
      </c>
      <c r="C9" s="217"/>
      <c r="D9" s="217"/>
      <c r="E9" s="217"/>
    </row>
    <row r="10" spans="1:6" ht="15.75" thickBot="1" x14ac:dyDescent="0.3"/>
    <row r="11" spans="1:6" ht="15.75" thickBot="1" x14ac:dyDescent="0.3">
      <c r="A11" s="70"/>
      <c r="B11" s="71" t="s">
        <v>81</v>
      </c>
      <c r="C11" s="72" t="s">
        <v>82</v>
      </c>
      <c r="D11" s="73" t="s">
        <v>83</v>
      </c>
      <c r="E11" s="74" t="s">
        <v>84</v>
      </c>
      <c r="F11" s="70"/>
    </row>
    <row r="12" spans="1:6" ht="30" x14ac:dyDescent="0.25">
      <c r="B12" s="75" t="s">
        <v>147</v>
      </c>
      <c r="C12" s="76">
        <v>2</v>
      </c>
      <c r="D12" s="207" t="s">
        <v>149</v>
      </c>
      <c r="E12" s="78" t="s">
        <v>85</v>
      </c>
    </row>
    <row r="13" spans="1:6" ht="30" x14ac:dyDescent="0.25">
      <c r="B13" s="79" t="s">
        <v>148</v>
      </c>
      <c r="C13" s="80">
        <v>1</v>
      </c>
      <c r="D13" s="207" t="s">
        <v>149</v>
      </c>
      <c r="E13" s="78" t="s">
        <v>85</v>
      </c>
    </row>
    <row r="14" spans="1:6" ht="30" x14ac:dyDescent="0.25">
      <c r="B14" s="75" t="s">
        <v>147</v>
      </c>
      <c r="C14" s="80">
        <v>2</v>
      </c>
      <c r="D14" s="77" t="s">
        <v>150</v>
      </c>
      <c r="E14" s="78" t="s">
        <v>85</v>
      </c>
    </row>
    <row r="15" spans="1:6" ht="30" x14ac:dyDescent="0.25">
      <c r="B15" s="79" t="s">
        <v>148</v>
      </c>
      <c r="C15" s="80">
        <v>1</v>
      </c>
      <c r="D15" s="77" t="s">
        <v>150</v>
      </c>
      <c r="E15" s="78" t="s">
        <v>85</v>
      </c>
    </row>
    <row r="16" spans="1:6" x14ac:dyDescent="0.25">
      <c r="B16" s="80"/>
      <c r="C16" s="80"/>
      <c r="D16" s="80"/>
      <c r="E16" s="80"/>
    </row>
    <row r="17" spans="2:6" x14ac:dyDescent="0.25">
      <c r="B17" s="81"/>
      <c r="C17" s="81"/>
      <c r="D17" s="81"/>
      <c r="E17" s="80"/>
    </row>
    <row r="18" spans="2:6" x14ac:dyDescent="0.25">
      <c r="B18" s="81"/>
      <c r="C18" s="81"/>
      <c r="D18" s="81"/>
      <c r="E18" s="80"/>
    </row>
    <row r="19" spans="2:6" x14ac:dyDescent="0.25">
      <c r="B19" s="81"/>
      <c r="C19" s="81"/>
      <c r="D19" s="81"/>
      <c r="E19" s="80"/>
    </row>
    <row r="20" spans="2:6" x14ac:dyDescent="0.25">
      <c r="B20" s="81"/>
      <c r="C20" s="81"/>
      <c r="D20" s="81"/>
      <c r="E20" s="80"/>
    </row>
    <row r="21" spans="2:6" x14ac:dyDescent="0.25">
      <c r="B21" s="81"/>
      <c r="C21" s="81"/>
      <c r="D21" s="81"/>
      <c r="E21" s="80"/>
    </row>
    <row r="22" spans="2:6" x14ac:dyDescent="0.25">
      <c r="B22" s="81"/>
      <c r="C22" s="81"/>
      <c r="D22" s="81"/>
      <c r="E22" s="80"/>
    </row>
    <row r="23" spans="2:6" x14ac:dyDescent="0.25">
      <c r="B23" s="81"/>
      <c r="C23" s="81"/>
      <c r="D23" s="81"/>
      <c r="E23" s="80"/>
    </row>
    <row r="24" spans="2:6" x14ac:dyDescent="0.25">
      <c r="B24" s="81"/>
      <c r="C24" s="81"/>
      <c r="D24" s="81"/>
      <c r="E24" s="80"/>
    </row>
    <row r="25" spans="2:6" x14ac:dyDescent="0.25">
      <c r="B25" s="81"/>
      <c r="C25" s="81"/>
      <c r="D25" s="81"/>
      <c r="E25" s="80"/>
    </row>
    <row r="26" spans="2:6" x14ac:dyDescent="0.25">
      <c r="B26" s="81"/>
      <c r="C26" s="81"/>
      <c r="D26" s="81"/>
      <c r="E26" s="80"/>
    </row>
    <row r="27" spans="2:6" x14ac:dyDescent="0.25">
      <c r="B27" s="81"/>
      <c r="C27" s="81"/>
      <c r="D27" s="81"/>
      <c r="E27" s="80"/>
    </row>
    <row r="29" spans="2:6" x14ac:dyDescent="0.25">
      <c r="D29" s="69"/>
    </row>
    <row r="30" spans="2:6" ht="15.75" x14ac:dyDescent="0.3">
      <c r="B30" s="68" t="s">
        <v>86</v>
      </c>
      <c r="C30" s="68"/>
      <c r="D30" s="218" t="s">
        <v>17</v>
      </c>
      <c r="E30" s="218"/>
      <c r="F30" s="34"/>
    </row>
    <row r="31" spans="2:6" ht="15.75" x14ac:dyDescent="0.3">
      <c r="B31" s="82"/>
      <c r="C31" s="82"/>
      <c r="D31" s="68"/>
      <c r="E31" s="68"/>
      <c r="F31" s="34"/>
    </row>
    <row r="32" spans="2:6" ht="15.75" x14ac:dyDescent="0.3">
      <c r="B32" s="39" t="s">
        <v>11</v>
      </c>
      <c r="C32" s="39"/>
      <c r="D32" s="219" t="s">
        <v>146</v>
      </c>
      <c r="E32" s="219"/>
      <c r="F32" s="42"/>
    </row>
    <row r="33" spans="2:6" ht="15.75" x14ac:dyDescent="0.3">
      <c r="B33" s="82"/>
      <c r="C33" s="82"/>
      <c r="D33" s="83"/>
      <c r="E33" s="13"/>
      <c r="F33" s="13"/>
    </row>
  </sheetData>
  <mergeCells count="3">
    <mergeCell ref="B9:E9"/>
    <mergeCell ref="D30:E30"/>
    <mergeCell ref="D32:E3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F32"/>
  <sheetViews>
    <sheetView workbookViewId="0">
      <selection activeCell="B4" sqref="B4:F4"/>
    </sheetView>
  </sheetViews>
  <sheetFormatPr baseColWidth="10" defaultColWidth="11.42578125" defaultRowHeight="13.5" x14ac:dyDescent="0.3"/>
  <cols>
    <col min="1" max="1" width="5.5703125" style="172" customWidth="1"/>
    <col min="2" max="2" width="8" style="90" customWidth="1"/>
    <col min="3" max="3" width="49.42578125" style="90" customWidth="1"/>
    <col min="4" max="4" width="7.140625" style="181" customWidth="1"/>
    <col min="5" max="5" width="9.28515625" style="88" bestFit="1" customWidth="1"/>
    <col min="6" max="6" width="11.5703125" style="88" bestFit="1" customWidth="1"/>
    <col min="7" max="7" width="10.5703125" style="87" customWidth="1"/>
    <col min="8" max="8" width="9.85546875" style="87" bestFit="1" customWidth="1"/>
    <col min="9" max="9" width="10.7109375" style="87" customWidth="1"/>
    <col min="10" max="10" width="11.140625" style="87" bestFit="1" customWidth="1"/>
    <col min="11" max="11" width="9.7109375" style="87" customWidth="1"/>
    <col min="12" max="12" width="9.5703125" style="87" customWidth="1"/>
    <col min="13" max="13" width="10" style="87" customWidth="1"/>
    <col min="14" max="14" width="9.5703125" style="87" customWidth="1"/>
    <col min="15" max="15" width="10.28515625" style="87" customWidth="1"/>
    <col min="16" max="16" width="9.85546875" style="87" customWidth="1"/>
    <col min="17" max="17" width="9.42578125" style="87" customWidth="1"/>
    <col min="18" max="18" width="9" style="87" customWidth="1"/>
    <col min="19" max="19" width="12" style="87" customWidth="1"/>
    <col min="20" max="20" width="11.42578125" style="86"/>
    <col min="21" max="240" width="11.42578125" style="85"/>
    <col min="241" max="16384" width="11.42578125" style="84"/>
  </cols>
  <sheetData>
    <row r="1" spans="1:240" ht="14.25" thickBot="1" x14ac:dyDescent="0.35"/>
    <row r="2" spans="1:240" ht="19.899999999999999" customHeight="1" x14ac:dyDescent="0.35">
      <c r="A2" s="142"/>
      <c r="B2" s="252" t="str">
        <f>'[1]TOTAL GENERALCALEND.'!B2:G2</f>
        <v>INSTITUTO ELECTORAL Y DE PARTICIPACIÓN CIUDADANA DEL ESTADO DE JALISCO</v>
      </c>
      <c r="C2" s="253"/>
      <c r="D2" s="253"/>
      <c r="E2" s="253"/>
      <c r="F2" s="254"/>
      <c r="T2" s="85"/>
      <c r="IF2" s="84"/>
    </row>
    <row r="3" spans="1:240" ht="12" customHeight="1" x14ac:dyDescent="0.35">
      <c r="A3" s="142"/>
      <c r="B3" s="255" t="s">
        <v>108</v>
      </c>
      <c r="C3" s="256"/>
      <c r="D3" s="256"/>
      <c r="E3" s="256"/>
      <c r="F3" s="257"/>
      <c r="T3" s="85"/>
      <c r="IF3" s="84"/>
    </row>
    <row r="4" spans="1:240" ht="18" x14ac:dyDescent="0.35">
      <c r="A4" s="142"/>
      <c r="B4" s="258" t="s">
        <v>25</v>
      </c>
      <c r="C4" s="259"/>
      <c r="D4" s="259"/>
      <c r="E4" s="259"/>
      <c r="F4" s="260"/>
      <c r="G4" s="86"/>
      <c r="T4" s="85"/>
      <c r="IF4" s="84"/>
    </row>
    <row r="5" spans="1:240" ht="18.75" thickBot="1" x14ac:dyDescent="0.4">
      <c r="A5" s="142"/>
      <c r="B5" s="261" t="s">
        <v>134</v>
      </c>
      <c r="C5" s="262"/>
      <c r="D5" s="262"/>
      <c r="E5" s="262"/>
      <c r="F5" s="263"/>
      <c r="G5" s="86"/>
      <c r="T5" s="85"/>
      <c r="IF5" s="84"/>
    </row>
    <row r="6" spans="1:240" ht="15" x14ac:dyDescent="0.3">
      <c r="A6" s="84"/>
      <c r="B6" s="89"/>
      <c r="C6" s="84"/>
      <c r="D6" s="89"/>
      <c r="E6" s="84"/>
      <c r="F6" s="84"/>
      <c r="G6" s="264" t="s">
        <v>106</v>
      </c>
      <c r="H6" s="265"/>
      <c r="I6" s="265"/>
      <c r="J6" s="265"/>
      <c r="K6" s="265"/>
      <c r="L6" s="265"/>
      <c r="M6" s="265"/>
      <c r="N6" s="265"/>
      <c r="O6" s="265"/>
      <c r="P6" s="265"/>
      <c r="Q6" s="265"/>
      <c r="R6" s="265"/>
      <c r="S6" s="266"/>
    </row>
    <row r="7" spans="1:240" ht="27" x14ac:dyDescent="0.3">
      <c r="B7" s="203" t="s">
        <v>128</v>
      </c>
      <c r="C7" s="203" t="s">
        <v>127</v>
      </c>
      <c r="D7" s="202" t="s">
        <v>82</v>
      </c>
      <c r="E7" s="201" t="s">
        <v>103</v>
      </c>
      <c r="F7" s="201" t="s">
        <v>102</v>
      </c>
      <c r="G7" s="200" t="s">
        <v>101</v>
      </c>
      <c r="H7" s="200" t="s">
        <v>100</v>
      </c>
      <c r="I7" s="200" t="s">
        <v>99</v>
      </c>
      <c r="J7" s="200" t="s">
        <v>98</v>
      </c>
      <c r="K7" s="200" t="s">
        <v>97</v>
      </c>
      <c r="L7" s="200" t="s">
        <v>96</v>
      </c>
      <c r="M7" s="200" t="s">
        <v>95</v>
      </c>
      <c r="N7" s="200" t="s">
        <v>94</v>
      </c>
      <c r="O7" s="200" t="s">
        <v>93</v>
      </c>
      <c r="P7" s="200" t="s">
        <v>92</v>
      </c>
      <c r="Q7" s="200" t="s">
        <v>91</v>
      </c>
      <c r="R7" s="200" t="s">
        <v>90</v>
      </c>
      <c r="S7" s="199" t="s">
        <v>89</v>
      </c>
    </row>
    <row r="8" spans="1:240" x14ac:dyDescent="0.3">
      <c r="B8" s="137"/>
      <c r="C8" s="137"/>
      <c r="D8" s="198"/>
      <c r="E8" s="135"/>
      <c r="F8" s="135"/>
      <c r="G8" s="134"/>
      <c r="H8" s="134"/>
      <c r="I8" s="134"/>
      <c r="J8" s="134"/>
      <c r="K8" s="134"/>
      <c r="L8" s="134"/>
      <c r="M8" s="134"/>
      <c r="N8" s="134"/>
      <c r="O8" s="134"/>
      <c r="P8" s="134"/>
      <c r="Q8" s="134"/>
      <c r="R8" s="134"/>
      <c r="S8" s="134"/>
    </row>
    <row r="9" spans="1:240" x14ac:dyDescent="0.3">
      <c r="B9" s="107"/>
      <c r="C9" s="108"/>
      <c r="D9" s="171"/>
      <c r="E9" s="105"/>
      <c r="F9" s="105"/>
      <c r="G9" s="115"/>
      <c r="H9" s="115"/>
      <c r="I9" s="115"/>
      <c r="J9" s="115"/>
      <c r="K9" s="115"/>
      <c r="L9" s="115"/>
      <c r="M9" s="115"/>
      <c r="N9" s="115"/>
      <c r="O9" s="115"/>
      <c r="P9" s="115"/>
      <c r="Q9" s="115"/>
      <c r="R9" s="115"/>
      <c r="S9" s="170"/>
    </row>
    <row r="10" spans="1:240" s="121" customFormat="1" ht="27" customHeight="1" thickBot="1" x14ac:dyDescent="0.3">
      <c r="A10" s="146"/>
      <c r="B10" s="132">
        <v>3363</v>
      </c>
      <c r="C10" s="131" t="s">
        <v>119</v>
      </c>
      <c r="D10" s="130"/>
      <c r="E10" s="130"/>
      <c r="F10" s="129">
        <f t="shared" ref="F10:R10" si="0">SUM(F11:F12)</f>
        <v>34788</v>
      </c>
      <c r="G10" s="129">
        <f t="shared" si="0"/>
        <v>2899</v>
      </c>
      <c r="H10" s="129">
        <f t="shared" si="0"/>
        <v>2899</v>
      </c>
      <c r="I10" s="129">
        <f t="shared" si="0"/>
        <v>2899</v>
      </c>
      <c r="J10" s="129">
        <f t="shared" si="0"/>
        <v>2899</v>
      </c>
      <c r="K10" s="129">
        <f t="shared" si="0"/>
        <v>2899</v>
      </c>
      <c r="L10" s="129">
        <f t="shared" si="0"/>
        <v>2899</v>
      </c>
      <c r="M10" s="129">
        <f t="shared" si="0"/>
        <v>2899</v>
      </c>
      <c r="N10" s="129">
        <f t="shared" si="0"/>
        <v>2899</v>
      </c>
      <c r="O10" s="129">
        <f t="shared" si="0"/>
        <v>2899</v>
      </c>
      <c r="P10" s="129">
        <f t="shared" si="0"/>
        <v>2899</v>
      </c>
      <c r="Q10" s="129">
        <f t="shared" si="0"/>
        <v>2899</v>
      </c>
      <c r="R10" s="129">
        <f t="shared" si="0"/>
        <v>2899</v>
      </c>
      <c r="S10" s="129">
        <f>SUM(G10:R10)</f>
        <v>34788</v>
      </c>
      <c r="T10" s="123"/>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2"/>
      <c r="CF10" s="122"/>
      <c r="CG10" s="122"/>
      <c r="CH10" s="122"/>
      <c r="CI10" s="122"/>
      <c r="CJ10" s="122"/>
      <c r="CK10" s="122"/>
      <c r="CL10" s="122"/>
      <c r="CM10" s="122"/>
      <c r="CN10" s="122"/>
      <c r="CO10" s="122"/>
      <c r="CP10" s="122"/>
      <c r="CQ10" s="122"/>
      <c r="CR10" s="122"/>
      <c r="CS10" s="122"/>
      <c r="CT10" s="122"/>
      <c r="CU10" s="122"/>
      <c r="CV10" s="122"/>
      <c r="CW10" s="122"/>
      <c r="CX10" s="122"/>
      <c r="CY10" s="122"/>
      <c r="CZ10" s="122"/>
      <c r="DA10" s="122"/>
      <c r="DB10" s="122"/>
      <c r="DC10" s="122"/>
      <c r="DD10" s="122"/>
      <c r="DE10" s="122"/>
      <c r="DF10" s="122"/>
      <c r="DG10" s="122"/>
      <c r="DH10" s="122"/>
      <c r="DI10" s="122"/>
      <c r="DJ10" s="122"/>
      <c r="DK10" s="122"/>
      <c r="DL10" s="122"/>
      <c r="DM10" s="122"/>
      <c r="DN10" s="122"/>
      <c r="DO10" s="122"/>
      <c r="DP10" s="122"/>
      <c r="DQ10" s="122"/>
      <c r="DR10" s="122"/>
      <c r="DS10" s="122"/>
      <c r="DT10" s="122"/>
      <c r="DU10" s="122"/>
      <c r="DV10" s="122"/>
      <c r="DW10" s="122"/>
      <c r="DX10" s="122"/>
      <c r="DY10" s="122"/>
      <c r="DZ10" s="122"/>
      <c r="EA10" s="122"/>
      <c r="EB10" s="122"/>
      <c r="EC10" s="122"/>
      <c r="ED10" s="122"/>
      <c r="EE10" s="122"/>
      <c r="EF10" s="122"/>
      <c r="EG10" s="122"/>
      <c r="EH10" s="122"/>
      <c r="EI10" s="122"/>
      <c r="EJ10" s="122"/>
      <c r="EK10" s="122"/>
      <c r="EL10" s="122"/>
      <c r="EM10" s="122"/>
      <c r="EN10" s="122"/>
      <c r="EO10" s="122"/>
      <c r="EP10" s="122"/>
      <c r="EQ10" s="122"/>
      <c r="ER10" s="122"/>
      <c r="ES10" s="122"/>
      <c r="ET10" s="122"/>
      <c r="EU10" s="122"/>
      <c r="EV10" s="122"/>
      <c r="EW10" s="122"/>
      <c r="EX10" s="122"/>
      <c r="EY10" s="122"/>
      <c r="EZ10" s="122"/>
      <c r="FA10" s="122"/>
      <c r="FB10" s="122"/>
      <c r="FC10" s="122"/>
      <c r="FD10" s="122"/>
      <c r="FE10" s="122"/>
      <c r="FF10" s="122"/>
      <c r="FG10" s="122"/>
      <c r="FH10" s="122"/>
      <c r="FI10" s="122"/>
      <c r="FJ10" s="122"/>
      <c r="FK10" s="122"/>
      <c r="FL10" s="122"/>
      <c r="FM10" s="122"/>
      <c r="FN10" s="122"/>
      <c r="FO10" s="122"/>
      <c r="FP10" s="122"/>
      <c r="FQ10" s="122"/>
      <c r="FR10" s="122"/>
      <c r="FS10" s="122"/>
      <c r="FT10" s="122"/>
      <c r="FU10" s="122"/>
      <c r="FV10" s="122"/>
      <c r="FW10" s="122"/>
      <c r="FX10" s="122"/>
      <c r="FY10" s="122"/>
      <c r="FZ10" s="122"/>
      <c r="GA10" s="122"/>
      <c r="GB10" s="122"/>
      <c r="GC10" s="122"/>
      <c r="GD10" s="122"/>
      <c r="GE10" s="122"/>
      <c r="GF10" s="122"/>
      <c r="GG10" s="122"/>
      <c r="GH10" s="122"/>
      <c r="GI10" s="122"/>
      <c r="GJ10" s="122"/>
      <c r="GK10" s="122"/>
      <c r="GL10" s="122"/>
      <c r="GM10" s="122"/>
      <c r="GN10" s="122"/>
      <c r="GO10" s="122"/>
      <c r="GP10" s="122"/>
      <c r="GQ10" s="122"/>
      <c r="GR10" s="122"/>
      <c r="GS10" s="122"/>
      <c r="GT10" s="122"/>
      <c r="GU10" s="122"/>
      <c r="GV10" s="122"/>
      <c r="GW10" s="122"/>
      <c r="GX10" s="122"/>
      <c r="GY10" s="122"/>
      <c r="GZ10" s="122"/>
      <c r="HA10" s="122"/>
      <c r="HB10" s="122"/>
      <c r="HC10" s="122"/>
      <c r="HD10" s="122"/>
      <c r="HE10" s="122"/>
      <c r="HF10" s="122"/>
      <c r="HG10" s="122"/>
      <c r="HH10" s="122"/>
      <c r="HI10" s="122"/>
      <c r="HJ10" s="122"/>
      <c r="HK10" s="122"/>
      <c r="HL10" s="122"/>
      <c r="HM10" s="122"/>
      <c r="HN10" s="122"/>
      <c r="HO10" s="122"/>
      <c r="HP10" s="122"/>
      <c r="HQ10" s="122"/>
      <c r="HR10" s="122"/>
      <c r="HS10" s="122"/>
      <c r="HT10" s="122"/>
      <c r="HU10" s="122"/>
      <c r="HV10" s="122"/>
      <c r="HW10" s="122"/>
      <c r="HX10" s="122"/>
      <c r="HY10" s="122"/>
      <c r="HZ10" s="122"/>
      <c r="IA10" s="122"/>
      <c r="IB10" s="122"/>
      <c r="IC10" s="122"/>
      <c r="ID10" s="122"/>
      <c r="IE10" s="122"/>
      <c r="IF10" s="122"/>
    </row>
    <row r="11" spans="1:240" x14ac:dyDescent="0.3">
      <c r="A11" s="172" t="s">
        <v>133</v>
      </c>
      <c r="B11" s="107">
        <v>3363</v>
      </c>
      <c r="C11" s="197" t="str">
        <f>+'[2]CYDIA '!$C$19</f>
        <v>Diseño e impresión de folletos y volantes</v>
      </c>
      <c r="D11" s="171">
        <v>1</v>
      </c>
      <c r="E11" s="105">
        <f>+'[2]CYDIA '!$J$19</f>
        <v>34788</v>
      </c>
      <c r="F11" s="105">
        <f>D11*E11</f>
        <v>34788</v>
      </c>
      <c r="G11" s="115">
        <f>F11/12</f>
        <v>2899</v>
      </c>
      <c r="H11" s="115">
        <f t="shared" ref="H11:R11" si="1">G11</f>
        <v>2899</v>
      </c>
      <c r="I11" s="115">
        <f t="shared" si="1"/>
        <v>2899</v>
      </c>
      <c r="J11" s="115">
        <f t="shared" si="1"/>
        <v>2899</v>
      </c>
      <c r="K11" s="115">
        <f t="shared" si="1"/>
        <v>2899</v>
      </c>
      <c r="L11" s="115">
        <f t="shared" si="1"/>
        <v>2899</v>
      </c>
      <c r="M11" s="115">
        <f t="shared" si="1"/>
        <v>2899</v>
      </c>
      <c r="N11" s="115">
        <f t="shared" si="1"/>
        <v>2899</v>
      </c>
      <c r="O11" s="115">
        <f t="shared" si="1"/>
        <v>2899</v>
      </c>
      <c r="P11" s="115">
        <f t="shared" si="1"/>
        <v>2899</v>
      </c>
      <c r="Q11" s="115">
        <f t="shared" si="1"/>
        <v>2899</v>
      </c>
      <c r="R11" s="115">
        <f t="shared" si="1"/>
        <v>2899</v>
      </c>
      <c r="S11" s="170">
        <f>SUM(G11:R11)</f>
        <v>34788</v>
      </c>
    </row>
    <row r="12" spans="1:240" x14ac:dyDescent="0.3">
      <c r="B12" s="107"/>
      <c r="C12" s="108"/>
      <c r="D12" s="171"/>
      <c r="E12" s="105"/>
      <c r="F12" s="105"/>
      <c r="G12" s="115"/>
      <c r="H12" s="115"/>
      <c r="I12" s="115"/>
      <c r="J12" s="115"/>
      <c r="K12" s="115"/>
      <c r="L12" s="115"/>
      <c r="M12" s="115"/>
      <c r="N12" s="115"/>
      <c r="O12" s="115"/>
      <c r="P12" s="115"/>
      <c r="Q12" s="115"/>
      <c r="R12" s="115"/>
      <c r="S12" s="170"/>
    </row>
    <row r="13" spans="1:240" s="121" customFormat="1" ht="30" customHeight="1" thickBot="1" x14ac:dyDescent="0.3">
      <c r="A13" s="146"/>
      <c r="B13" s="132">
        <v>3611</v>
      </c>
      <c r="C13" s="131" t="s">
        <v>118</v>
      </c>
      <c r="D13" s="130"/>
      <c r="E13" s="130"/>
      <c r="F13" s="129">
        <f t="shared" ref="F13:R13" si="2">SUM(F14:F15)</f>
        <v>3241000</v>
      </c>
      <c r="G13" s="129">
        <f t="shared" si="2"/>
        <v>270083.33333333331</v>
      </c>
      <c r="H13" s="129">
        <f t="shared" si="2"/>
        <v>270083.33333333331</v>
      </c>
      <c r="I13" s="129">
        <f t="shared" si="2"/>
        <v>270083.33333333331</v>
      </c>
      <c r="J13" s="129">
        <f t="shared" si="2"/>
        <v>270083.33333333331</v>
      </c>
      <c r="K13" s="129">
        <f t="shared" si="2"/>
        <v>270083.33333333331</v>
      </c>
      <c r="L13" s="129">
        <f t="shared" si="2"/>
        <v>270083.33333333331</v>
      </c>
      <c r="M13" s="129">
        <f t="shared" si="2"/>
        <v>270083.33333333331</v>
      </c>
      <c r="N13" s="129">
        <f t="shared" si="2"/>
        <v>270083.33333333331</v>
      </c>
      <c r="O13" s="129">
        <f t="shared" si="2"/>
        <v>270083.33333333331</v>
      </c>
      <c r="P13" s="129">
        <f t="shared" si="2"/>
        <v>270083.33333333331</v>
      </c>
      <c r="Q13" s="129">
        <f t="shared" si="2"/>
        <v>270083.33333333331</v>
      </c>
      <c r="R13" s="129">
        <f t="shared" si="2"/>
        <v>270083.33333333331</v>
      </c>
      <c r="S13" s="129">
        <f t="shared" ref="S13:S22" si="3">SUM(G13:R13)</f>
        <v>3241000.0000000005</v>
      </c>
      <c r="T13" s="123"/>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row>
    <row r="14" spans="1:240" x14ac:dyDescent="0.3">
      <c r="A14" s="172" t="s">
        <v>132</v>
      </c>
      <c r="B14" s="107">
        <v>3611</v>
      </c>
      <c r="C14" s="108" t="str">
        <f>+'[2]CYDIA '!$C$18</f>
        <v xml:space="preserve">96  Inserciones en medios impresos </v>
      </c>
      <c r="D14" s="171">
        <v>1</v>
      </c>
      <c r="E14" s="105">
        <f>+'[2]CYDIA '!$J$18</f>
        <v>3241000</v>
      </c>
      <c r="F14" s="196">
        <f>D14*E14</f>
        <v>3241000</v>
      </c>
      <c r="G14" s="115">
        <f>F14/12</f>
        <v>270083.33333333331</v>
      </c>
      <c r="H14" s="115">
        <f t="shared" ref="H14:R14" si="4">G14</f>
        <v>270083.33333333331</v>
      </c>
      <c r="I14" s="115">
        <f t="shared" si="4"/>
        <v>270083.33333333331</v>
      </c>
      <c r="J14" s="115">
        <f t="shared" si="4"/>
        <v>270083.33333333331</v>
      </c>
      <c r="K14" s="115">
        <f t="shared" si="4"/>
        <v>270083.33333333331</v>
      </c>
      <c r="L14" s="115">
        <f t="shared" si="4"/>
        <v>270083.33333333331</v>
      </c>
      <c r="M14" s="115">
        <f t="shared" si="4"/>
        <v>270083.33333333331</v>
      </c>
      <c r="N14" s="115">
        <f t="shared" si="4"/>
        <v>270083.33333333331</v>
      </c>
      <c r="O14" s="115">
        <f t="shared" si="4"/>
        <v>270083.33333333331</v>
      </c>
      <c r="P14" s="115">
        <f t="shared" si="4"/>
        <v>270083.33333333331</v>
      </c>
      <c r="Q14" s="115">
        <f t="shared" si="4"/>
        <v>270083.33333333331</v>
      </c>
      <c r="R14" s="115">
        <f t="shared" si="4"/>
        <v>270083.33333333331</v>
      </c>
      <c r="S14" s="170">
        <f t="shared" si="3"/>
        <v>3241000.0000000005</v>
      </c>
    </row>
    <row r="15" spans="1:240" x14ac:dyDescent="0.3">
      <c r="B15" s="107"/>
      <c r="C15" s="108"/>
      <c r="D15" s="171"/>
      <c r="E15" s="105"/>
      <c r="F15" s="105">
        <f>D15*E15</f>
        <v>0</v>
      </c>
      <c r="G15" s="115"/>
      <c r="H15" s="115"/>
      <c r="I15" s="115"/>
      <c r="J15" s="115"/>
      <c r="K15" s="115"/>
      <c r="L15" s="115"/>
      <c r="M15" s="115"/>
      <c r="N15" s="115"/>
      <c r="O15" s="115"/>
      <c r="P15" s="115"/>
      <c r="Q15" s="115"/>
      <c r="R15" s="115">
        <f>Q15</f>
        <v>0</v>
      </c>
      <c r="S15" s="170">
        <f t="shared" si="3"/>
        <v>0</v>
      </c>
    </row>
    <row r="16" spans="1:240" ht="14.25" thickBot="1" x14ac:dyDescent="0.35">
      <c r="A16" s="172" t="s">
        <v>131</v>
      </c>
      <c r="B16" s="112">
        <v>5151</v>
      </c>
      <c r="C16" s="111" t="s">
        <v>111</v>
      </c>
      <c r="D16" s="195"/>
      <c r="E16" s="110"/>
      <c r="F16" s="109">
        <f t="shared" ref="F16:R16" si="5">SUM(F17:F18)</f>
        <v>54698</v>
      </c>
      <c r="G16" s="109">
        <f t="shared" si="5"/>
        <v>54698</v>
      </c>
      <c r="H16" s="109">
        <f t="shared" si="5"/>
        <v>0</v>
      </c>
      <c r="I16" s="109">
        <f t="shared" si="5"/>
        <v>0</v>
      </c>
      <c r="J16" s="109">
        <f t="shared" si="5"/>
        <v>0</v>
      </c>
      <c r="K16" s="109">
        <f t="shared" si="5"/>
        <v>0</v>
      </c>
      <c r="L16" s="109">
        <f t="shared" si="5"/>
        <v>0</v>
      </c>
      <c r="M16" s="109">
        <f t="shared" si="5"/>
        <v>0</v>
      </c>
      <c r="N16" s="109">
        <f t="shared" si="5"/>
        <v>0</v>
      </c>
      <c r="O16" s="109">
        <f t="shared" si="5"/>
        <v>0</v>
      </c>
      <c r="P16" s="109">
        <f t="shared" si="5"/>
        <v>0</v>
      </c>
      <c r="Q16" s="109">
        <f t="shared" si="5"/>
        <v>0</v>
      </c>
      <c r="R16" s="109">
        <f t="shared" si="5"/>
        <v>0</v>
      </c>
      <c r="S16" s="109">
        <f t="shared" si="3"/>
        <v>54698</v>
      </c>
    </row>
    <row r="17" spans="1:240" x14ac:dyDescent="0.3">
      <c r="B17" s="107">
        <v>5151</v>
      </c>
      <c r="C17" s="108" t="str">
        <f>+'[2]CYDIA '!$C$16</f>
        <v xml:space="preserve">Equipo de cómputo MAC HD para transmisión de video de la sesiones y tarjeta de video del pleno del Consejo General 01 Equipo de Cómputo MAC
iMac de 27 pulgadas
con pantalla Retina 5K
 para Comunicación procesador Core i7 de 4.0 GHz 16 GB SDRAM teclado y mause </v>
      </c>
      <c r="D17" s="171">
        <v>1</v>
      </c>
      <c r="E17" s="105">
        <f>+'[2]CYDIA '!$J$16</f>
        <v>54698</v>
      </c>
      <c r="F17" s="105">
        <f>D17*E17</f>
        <v>54698</v>
      </c>
      <c r="G17" s="115">
        <f>F17</f>
        <v>54698</v>
      </c>
      <c r="H17" s="115"/>
      <c r="I17" s="115">
        <v>0</v>
      </c>
      <c r="J17" s="115">
        <v>0</v>
      </c>
      <c r="K17" s="115">
        <v>0</v>
      </c>
      <c r="L17" s="115">
        <v>0</v>
      </c>
      <c r="M17" s="115">
        <v>0</v>
      </c>
      <c r="N17" s="115">
        <v>0</v>
      </c>
      <c r="O17" s="115">
        <v>0</v>
      </c>
      <c r="P17" s="115">
        <v>0</v>
      </c>
      <c r="Q17" s="115">
        <v>0</v>
      </c>
      <c r="R17" s="115">
        <v>0</v>
      </c>
      <c r="S17" s="170">
        <f t="shared" si="3"/>
        <v>54698</v>
      </c>
    </row>
    <row r="18" spans="1:240" x14ac:dyDescent="0.3">
      <c r="B18" s="107"/>
      <c r="C18" s="108"/>
      <c r="D18" s="171"/>
      <c r="E18" s="105"/>
      <c r="F18" s="105">
        <f>D18*E18</f>
        <v>0</v>
      </c>
      <c r="G18" s="115">
        <f>F18</f>
        <v>0</v>
      </c>
      <c r="H18" s="115"/>
      <c r="I18" s="115">
        <v>0</v>
      </c>
      <c r="J18" s="115">
        <v>0</v>
      </c>
      <c r="K18" s="115">
        <v>0</v>
      </c>
      <c r="L18" s="115">
        <v>0</v>
      </c>
      <c r="M18" s="115">
        <v>0</v>
      </c>
      <c r="N18" s="115">
        <v>0</v>
      </c>
      <c r="O18" s="115">
        <v>0</v>
      </c>
      <c r="P18" s="115">
        <v>0</v>
      </c>
      <c r="Q18" s="115">
        <v>0</v>
      </c>
      <c r="R18" s="115">
        <v>0</v>
      </c>
      <c r="S18" s="170">
        <f t="shared" si="3"/>
        <v>0</v>
      </c>
    </row>
    <row r="19" spans="1:240" ht="14.25" thickBot="1" x14ac:dyDescent="0.35">
      <c r="A19" s="172" t="s">
        <v>131</v>
      </c>
      <c r="B19" s="112">
        <v>5231</v>
      </c>
      <c r="C19" s="111" t="s">
        <v>130</v>
      </c>
      <c r="D19" s="195"/>
      <c r="E19" s="110"/>
      <c r="F19" s="109">
        <f t="shared" ref="F19:R19" si="6">SUM(F20:F21)</f>
        <v>12000</v>
      </c>
      <c r="G19" s="109">
        <f t="shared" si="6"/>
        <v>0</v>
      </c>
      <c r="H19" s="109">
        <f t="shared" si="6"/>
        <v>0</v>
      </c>
      <c r="I19" s="109">
        <f t="shared" si="6"/>
        <v>12000</v>
      </c>
      <c r="J19" s="109">
        <f t="shared" si="6"/>
        <v>0</v>
      </c>
      <c r="K19" s="109">
        <f t="shared" si="6"/>
        <v>0</v>
      </c>
      <c r="L19" s="109">
        <f t="shared" si="6"/>
        <v>0</v>
      </c>
      <c r="M19" s="109">
        <f t="shared" si="6"/>
        <v>0</v>
      </c>
      <c r="N19" s="109">
        <f t="shared" si="6"/>
        <v>0</v>
      </c>
      <c r="O19" s="109">
        <f t="shared" si="6"/>
        <v>0</v>
      </c>
      <c r="P19" s="109">
        <f t="shared" si="6"/>
        <v>0</v>
      </c>
      <c r="Q19" s="109">
        <f t="shared" si="6"/>
        <v>0</v>
      </c>
      <c r="R19" s="109">
        <f t="shared" si="6"/>
        <v>0</v>
      </c>
      <c r="S19" s="109">
        <f t="shared" si="3"/>
        <v>12000</v>
      </c>
    </row>
    <row r="20" spans="1:240" x14ac:dyDescent="0.3">
      <c r="B20" s="107">
        <v>5231</v>
      </c>
      <c r="C20" s="108" t="str">
        <f>+'[2]CYDIA '!$C$17</f>
        <v>Equipo Broadcaster PRO Go live de video inhalámbrico para eventos del Instituto Electoral, BAM con Gigas de paquete de datos celular para transmitir en vivo</v>
      </c>
      <c r="D20" s="171">
        <v>1</v>
      </c>
      <c r="E20" s="105">
        <f>+'[2]CYDIA '!$J$17</f>
        <v>12000</v>
      </c>
      <c r="F20" s="105">
        <f>D20*E20</f>
        <v>12000</v>
      </c>
      <c r="G20" s="115">
        <v>0</v>
      </c>
      <c r="H20" s="115">
        <v>0</v>
      </c>
      <c r="I20" s="115">
        <f>+E20</f>
        <v>12000</v>
      </c>
      <c r="J20" s="115">
        <v>0</v>
      </c>
      <c r="K20" s="115">
        <v>0</v>
      </c>
      <c r="L20" s="115">
        <v>0</v>
      </c>
      <c r="M20" s="115">
        <v>0</v>
      </c>
      <c r="N20" s="115">
        <v>0</v>
      </c>
      <c r="O20" s="115">
        <v>0</v>
      </c>
      <c r="P20" s="115">
        <v>0</v>
      </c>
      <c r="Q20" s="115">
        <v>0</v>
      </c>
      <c r="R20" s="115">
        <v>0</v>
      </c>
      <c r="S20" s="170">
        <f t="shared" si="3"/>
        <v>12000</v>
      </c>
    </row>
    <row r="21" spans="1:240" x14ac:dyDescent="0.3">
      <c r="B21" s="107"/>
      <c r="C21" s="108"/>
      <c r="D21" s="171"/>
      <c r="E21" s="105"/>
      <c r="F21" s="105">
        <f>D21*E21</f>
        <v>0</v>
      </c>
      <c r="G21" s="115">
        <v>0</v>
      </c>
      <c r="H21" s="115">
        <v>0</v>
      </c>
      <c r="I21" s="115">
        <v>0</v>
      </c>
      <c r="J21" s="115">
        <v>0</v>
      </c>
      <c r="K21" s="115">
        <v>0</v>
      </c>
      <c r="L21" s="115">
        <v>0</v>
      </c>
      <c r="M21" s="115">
        <v>0</v>
      </c>
      <c r="N21" s="115">
        <v>0</v>
      </c>
      <c r="O21" s="115">
        <v>0</v>
      </c>
      <c r="P21" s="115">
        <v>0</v>
      </c>
      <c r="Q21" s="115">
        <v>0</v>
      </c>
      <c r="R21" s="115">
        <v>0</v>
      </c>
      <c r="S21" s="170">
        <f t="shared" si="3"/>
        <v>0</v>
      </c>
    </row>
    <row r="22" spans="1:240" s="94" customFormat="1" ht="14.25" thickBot="1" x14ac:dyDescent="0.35">
      <c r="A22" s="172"/>
      <c r="B22" s="194"/>
      <c r="C22" s="162" t="s">
        <v>89</v>
      </c>
      <c r="D22" s="193"/>
      <c r="E22" s="192"/>
      <c r="F22" s="97">
        <f t="shared" ref="F22:R22" si="7">F10+F13+F19+F16</f>
        <v>3342486</v>
      </c>
      <c r="G22" s="97">
        <f t="shared" si="7"/>
        <v>327680.33333333331</v>
      </c>
      <c r="H22" s="97">
        <f t="shared" si="7"/>
        <v>272982.33333333331</v>
      </c>
      <c r="I22" s="97">
        <f t="shared" si="7"/>
        <v>284982.33333333331</v>
      </c>
      <c r="J22" s="97">
        <f t="shared" si="7"/>
        <v>272982.33333333331</v>
      </c>
      <c r="K22" s="97">
        <f t="shared" si="7"/>
        <v>272982.33333333331</v>
      </c>
      <c r="L22" s="97">
        <f t="shared" si="7"/>
        <v>272982.33333333331</v>
      </c>
      <c r="M22" s="97">
        <f t="shared" si="7"/>
        <v>272982.33333333331</v>
      </c>
      <c r="N22" s="97">
        <f t="shared" si="7"/>
        <v>272982.33333333331</v>
      </c>
      <c r="O22" s="97">
        <f t="shared" si="7"/>
        <v>272982.33333333331</v>
      </c>
      <c r="P22" s="97">
        <f t="shared" si="7"/>
        <v>272982.33333333331</v>
      </c>
      <c r="Q22" s="97">
        <f t="shared" si="7"/>
        <v>272982.33333333331</v>
      </c>
      <c r="R22" s="97">
        <f t="shared" si="7"/>
        <v>272982.33333333331</v>
      </c>
      <c r="S22" s="97">
        <f t="shared" si="3"/>
        <v>3342486.0000000005</v>
      </c>
      <c r="T22" s="191">
        <f>+F22-S22</f>
        <v>0</v>
      </c>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95"/>
      <c r="BV22" s="95"/>
      <c r="BW22" s="95"/>
      <c r="BX22" s="95"/>
      <c r="BY22" s="95"/>
      <c r="BZ22" s="95"/>
      <c r="CA22" s="95"/>
      <c r="CB22" s="95"/>
      <c r="CC22" s="95"/>
      <c r="CD22" s="95"/>
      <c r="CE22" s="95"/>
      <c r="CF22" s="95"/>
      <c r="CG22" s="95"/>
      <c r="CH22" s="95"/>
      <c r="CI22" s="95"/>
      <c r="CJ22" s="95"/>
      <c r="CK22" s="95"/>
      <c r="CL22" s="95"/>
      <c r="CM22" s="95"/>
      <c r="CN22" s="95"/>
      <c r="CO22" s="95"/>
      <c r="CP22" s="95"/>
      <c r="CQ22" s="95"/>
      <c r="CR22" s="95"/>
      <c r="CS22" s="95"/>
      <c r="CT22" s="95"/>
      <c r="CU22" s="95"/>
      <c r="CV22" s="95"/>
      <c r="CW22" s="95"/>
      <c r="CX22" s="95"/>
      <c r="CY22" s="95"/>
      <c r="CZ22" s="95"/>
      <c r="DA22" s="95"/>
      <c r="DB22" s="95"/>
      <c r="DC22" s="95"/>
      <c r="DD22" s="95"/>
      <c r="DE22" s="95"/>
      <c r="DF22" s="95"/>
      <c r="DG22" s="95"/>
      <c r="DH22" s="95"/>
      <c r="DI22" s="95"/>
      <c r="DJ22" s="95"/>
      <c r="DK22" s="95"/>
      <c r="DL22" s="95"/>
      <c r="DM22" s="95"/>
      <c r="DN22" s="95"/>
      <c r="DO22" s="95"/>
      <c r="DP22" s="95"/>
      <c r="DQ22" s="95"/>
      <c r="DR22" s="95"/>
      <c r="DS22" s="95"/>
      <c r="DT22" s="95"/>
      <c r="DU22" s="95"/>
      <c r="DV22" s="95"/>
      <c r="DW22" s="95"/>
      <c r="DX22" s="95"/>
      <c r="DY22" s="95"/>
      <c r="DZ22" s="95"/>
      <c r="EA22" s="95"/>
      <c r="EB22" s="95"/>
      <c r="EC22" s="95"/>
      <c r="ED22" s="95"/>
      <c r="EE22" s="95"/>
      <c r="EF22" s="95"/>
      <c r="EG22" s="95"/>
      <c r="EH22" s="95"/>
      <c r="EI22" s="95"/>
      <c r="EJ22" s="95"/>
      <c r="EK22" s="95"/>
      <c r="EL22" s="95"/>
      <c r="EM22" s="95"/>
      <c r="EN22" s="95"/>
      <c r="EO22" s="95"/>
      <c r="EP22" s="95"/>
      <c r="EQ22" s="95"/>
      <c r="ER22" s="95"/>
      <c r="ES22" s="95"/>
      <c r="ET22" s="95"/>
      <c r="EU22" s="95"/>
      <c r="EV22" s="95"/>
      <c r="EW22" s="95"/>
      <c r="EX22" s="95"/>
      <c r="EY22" s="95"/>
      <c r="EZ22" s="95"/>
      <c r="FA22" s="95"/>
      <c r="FB22" s="95"/>
      <c r="FC22" s="95"/>
      <c r="FD22" s="95"/>
      <c r="FE22" s="95"/>
      <c r="FF22" s="95"/>
      <c r="FG22" s="95"/>
      <c r="FH22" s="95"/>
      <c r="FI22" s="95"/>
      <c r="FJ22" s="95"/>
      <c r="FK22" s="95"/>
      <c r="FL22" s="95"/>
      <c r="FM22" s="95"/>
      <c r="FN22" s="95"/>
      <c r="FO22" s="95"/>
      <c r="FP22" s="95"/>
      <c r="FQ22" s="95"/>
      <c r="FR22" s="95"/>
      <c r="FS22" s="95"/>
      <c r="FT22" s="95"/>
      <c r="FU22" s="95"/>
      <c r="FV22" s="95"/>
      <c r="FW22" s="95"/>
      <c r="FX22" s="95"/>
      <c r="FY22" s="95"/>
      <c r="FZ22" s="95"/>
      <c r="GA22" s="95"/>
      <c r="GB22" s="95"/>
      <c r="GC22" s="95"/>
      <c r="GD22" s="95"/>
      <c r="GE22" s="95"/>
      <c r="GF22" s="95"/>
      <c r="GG22" s="95"/>
      <c r="GH22" s="95"/>
      <c r="GI22" s="95"/>
      <c r="GJ22" s="95"/>
      <c r="GK22" s="95"/>
      <c r="GL22" s="95"/>
      <c r="GM22" s="95"/>
      <c r="GN22" s="95"/>
      <c r="GO22" s="95"/>
      <c r="GP22" s="95"/>
      <c r="GQ22" s="95"/>
      <c r="GR22" s="95"/>
      <c r="GS22" s="95"/>
      <c r="GT22" s="95"/>
      <c r="GU22" s="95"/>
      <c r="GV22" s="95"/>
      <c r="GW22" s="95"/>
      <c r="GX22" s="95"/>
      <c r="GY22" s="95"/>
      <c r="GZ22" s="95"/>
      <c r="HA22" s="95"/>
      <c r="HB22" s="95"/>
      <c r="HC22" s="95"/>
      <c r="HD22" s="95"/>
      <c r="HE22" s="95"/>
      <c r="HF22" s="95"/>
      <c r="HG22" s="95"/>
      <c r="HH22" s="95"/>
      <c r="HI22" s="95"/>
      <c r="HJ22" s="95"/>
      <c r="HK22" s="95"/>
      <c r="HL22" s="95"/>
      <c r="HM22" s="95"/>
      <c r="HN22" s="95"/>
      <c r="HO22" s="95"/>
      <c r="HP22" s="95"/>
      <c r="HQ22" s="95"/>
      <c r="HR22" s="95"/>
      <c r="HS22" s="95"/>
      <c r="HT22" s="95"/>
      <c r="HU22" s="95"/>
      <c r="HV22" s="95"/>
      <c r="HW22" s="95"/>
      <c r="HX22" s="95"/>
      <c r="HY22" s="95"/>
      <c r="HZ22" s="95"/>
      <c r="IA22" s="95"/>
      <c r="IB22" s="95"/>
      <c r="IC22" s="95"/>
      <c r="ID22" s="95"/>
      <c r="IE22" s="95"/>
      <c r="IF22" s="95"/>
    </row>
    <row r="23" spans="1:240" ht="14.25" thickTop="1" x14ac:dyDescent="0.3">
      <c r="C23" s="90" t="s">
        <v>88</v>
      </c>
    </row>
    <row r="24" spans="1:240" s="182" customFormat="1" x14ac:dyDescent="0.3">
      <c r="A24" s="189"/>
      <c r="B24" s="188"/>
      <c r="C24" s="188"/>
      <c r="D24" s="187"/>
      <c r="E24" s="186"/>
      <c r="F24" s="186"/>
      <c r="G24" s="185"/>
      <c r="H24" s="185"/>
      <c r="I24" s="185"/>
      <c r="J24" s="185"/>
      <c r="K24" s="185"/>
      <c r="L24" s="185"/>
      <c r="M24" s="185"/>
      <c r="N24" s="185"/>
      <c r="O24" s="185"/>
      <c r="P24" s="185"/>
      <c r="Q24" s="185"/>
      <c r="R24" s="185"/>
      <c r="S24" s="185"/>
      <c r="T24" s="184"/>
      <c r="U24" s="183"/>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c r="AU24" s="183"/>
      <c r="AV24" s="183"/>
      <c r="AW24" s="183"/>
      <c r="AX24" s="183"/>
      <c r="AY24" s="183"/>
      <c r="AZ24" s="183"/>
      <c r="BA24" s="183"/>
      <c r="BB24" s="183"/>
      <c r="BC24" s="183"/>
      <c r="BD24" s="183"/>
      <c r="BE24" s="183"/>
      <c r="BF24" s="183"/>
      <c r="BG24" s="183"/>
      <c r="BH24" s="183"/>
      <c r="BI24" s="183"/>
      <c r="BJ24" s="183"/>
      <c r="BK24" s="183"/>
      <c r="BL24" s="183"/>
      <c r="BM24" s="183"/>
      <c r="BN24" s="183"/>
      <c r="BO24" s="183"/>
      <c r="BP24" s="183"/>
      <c r="BQ24" s="183"/>
      <c r="BR24" s="183"/>
      <c r="BS24" s="183"/>
      <c r="BT24" s="183"/>
      <c r="BU24" s="183"/>
      <c r="BV24" s="183"/>
      <c r="BW24" s="183"/>
      <c r="BX24" s="183"/>
      <c r="BY24" s="183"/>
      <c r="BZ24" s="183"/>
      <c r="CA24" s="183"/>
      <c r="CB24" s="183"/>
      <c r="CC24" s="183"/>
      <c r="CD24" s="183"/>
      <c r="CE24" s="183"/>
      <c r="CF24" s="183"/>
      <c r="CG24" s="183"/>
      <c r="CH24" s="183"/>
      <c r="CI24" s="183"/>
      <c r="CJ24" s="183"/>
      <c r="CK24" s="183"/>
      <c r="CL24" s="183"/>
      <c r="CM24" s="183"/>
      <c r="CN24" s="183"/>
      <c r="CO24" s="183"/>
      <c r="CP24" s="183"/>
      <c r="CQ24" s="183"/>
      <c r="CR24" s="183"/>
      <c r="CS24" s="183"/>
      <c r="CT24" s="183"/>
      <c r="CU24" s="183"/>
      <c r="CV24" s="183"/>
      <c r="CW24" s="183"/>
      <c r="CX24" s="183"/>
      <c r="CY24" s="183"/>
      <c r="CZ24" s="183"/>
      <c r="DA24" s="183"/>
      <c r="DB24" s="183"/>
      <c r="DC24" s="183"/>
      <c r="DD24" s="183"/>
      <c r="DE24" s="183"/>
      <c r="DF24" s="183"/>
      <c r="DG24" s="183"/>
      <c r="DH24" s="183"/>
      <c r="DI24" s="183"/>
      <c r="DJ24" s="183"/>
      <c r="DK24" s="183"/>
      <c r="DL24" s="183"/>
      <c r="DM24" s="183"/>
      <c r="DN24" s="183"/>
      <c r="DO24" s="183"/>
      <c r="DP24" s="183"/>
      <c r="DQ24" s="183"/>
      <c r="DR24" s="183"/>
      <c r="DS24" s="183"/>
      <c r="DT24" s="183"/>
      <c r="DU24" s="183"/>
      <c r="DV24" s="183"/>
      <c r="DW24" s="183"/>
      <c r="DX24" s="183"/>
      <c r="DY24" s="183"/>
      <c r="DZ24" s="183"/>
      <c r="EA24" s="183"/>
      <c r="EB24" s="183"/>
      <c r="EC24" s="183"/>
      <c r="ED24" s="183"/>
      <c r="EE24" s="183"/>
      <c r="EF24" s="183"/>
      <c r="EG24" s="183"/>
      <c r="EH24" s="183"/>
      <c r="EI24" s="183"/>
      <c r="EJ24" s="183"/>
      <c r="EK24" s="183"/>
      <c r="EL24" s="183"/>
      <c r="EM24" s="183"/>
      <c r="EN24" s="183"/>
      <c r="EO24" s="183"/>
      <c r="EP24" s="183"/>
      <c r="EQ24" s="183"/>
      <c r="ER24" s="183"/>
      <c r="ES24" s="183"/>
      <c r="ET24" s="183"/>
      <c r="EU24" s="183"/>
      <c r="EV24" s="183"/>
      <c r="EW24" s="183"/>
      <c r="EX24" s="183"/>
      <c r="EY24" s="183"/>
      <c r="EZ24" s="183"/>
      <c r="FA24" s="183"/>
      <c r="FB24" s="183"/>
      <c r="FC24" s="183"/>
      <c r="FD24" s="183"/>
      <c r="FE24" s="183"/>
      <c r="FF24" s="183"/>
      <c r="FG24" s="183"/>
      <c r="FH24" s="183"/>
      <c r="FI24" s="183"/>
      <c r="FJ24" s="183"/>
      <c r="FK24" s="183"/>
      <c r="FL24" s="183"/>
      <c r="FM24" s="183"/>
      <c r="FN24" s="183"/>
      <c r="FO24" s="183"/>
      <c r="FP24" s="183"/>
      <c r="FQ24" s="183"/>
      <c r="FR24" s="183"/>
      <c r="FS24" s="183"/>
      <c r="FT24" s="183"/>
      <c r="FU24" s="183"/>
      <c r="FV24" s="183"/>
      <c r="FW24" s="183"/>
      <c r="FX24" s="183"/>
      <c r="FY24" s="183"/>
      <c r="FZ24" s="183"/>
      <c r="GA24" s="183"/>
      <c r="GB24" s="183"/>
      <c r="GC24" s="183"/>
      <c r="GD24" s="183"/>
      <c r="GE24" s="183"/>
      <c r="GF24" s="183"/>
      <c r="GG24" s="183"/>
      <c r="GH24" s="183"/>
      <c r="GI24" s="183"/>
      <c r="GJ24" s="183"/>
      <c r="GK24" s="183"/>
      <c r="GL24" s="183"/>
      <c r="GM24" s="183"/>
      <c r="GN24" s="183"/>
      <c r="GO24" s="183"/>
      <c r="GP24" s="183"/>
      <c r="GQ24" s="183"/>
      <c r="GR24" s="183"/>
      <c r="GS24" s="183"/>
      <c r="GT24" s="183"/>
      <c r="GU24" s="183"/>
      <c r="GV24" s="183"/>
      <c r="GW24" s="183"/>
      <c r="GX24" s="183"/>
      <c r="GY24" s="183"/>
      <c r="GZ24" s="183"/>
      <c r="HA24" s="183"/>
      <c r="HB24" s="183"/>
      <c r="HC24" s="183"/>
      <c r="HD24" s="183"/>
      <c r="HE24" s="183"/>
      <c r="HF24" s="183"/>
      <c r="HG24" s="183"/>
      <c r="HH24" s="183"/>
      <c r="HI24" s="183"/>
      <c r="HJ24" s="183"/>
      <c r="HK24" s="183"/>
      <c r="HL24" s="183"/>
      <c r="HM24" s="183"/>
      <c r="HN24" s="183"/>
      <c r="HO24" s="183"/>
      <c r="HP24" s="183"/>
      <c r="HQ24" s="183"/>
      <c r="HR24" s="183"/>
      <c r="HS24" s="183"/>
      <c r="HT24" s="183"/>
      <c r="HU24" s="183"/>
      <c r="HV24" s="183"/>
      <c r="HW24" s="183"/>
      <c r="HX24" s="183"/>
      <c r="HY24" s="183"/>
      <c r="HZ24" s="183"/>
      <c r="IA24" s="183"/>
      <c r="IB24" s="183"/>
      <c r="IC24" s="183"/>
      <c r="ID24" s="183"/>
      <c r="IE24" s="183"/>
      <c r="IF24" s="183"/>
    </row>
    <row r="25" spans="1:240" s="182" customFormat="1" x14ac:dyDescent="0.3">
      <c r="A25" s="189"/>
      <c r="B25" s="188"/>
      <c r="C25" s="188"/>
      <c r="D25" s="187"/>
      <c r="E25" s="186"/>
      <c r="F25" s="186"/>
      <c r="G25" s="185"/>
      <c r="H25" s="185"/>
      <c r="I25" s="185"/>
      <c r="J25" s="185"/>
      <c r="K25" s="185"/>
      <c r="L25" s="185"/>
      <c r="M25" s="185"/>
      <c r="N25" s="185"/>
      <c r="O25" s="185"/>
      <c r="P25" s="185"/>
      <c r="Q25" s="185"/>
      <c r="R25" s="185"/>
      <c r="S25" s="185"/>
      <c r="T25" s="184"/>
      <c r="U25" s="183"/>
      <c r="V25" s="183"/>
      <c r="W25" s="183"/>
      <c r="X25" s="183"/>
      <c r="Y25" s="183"/>
      <c r="Z25" s="183"/>
      <c r="AA25" s="183"/>
      <c r="AB25" s="183"/>
      <c r="AC25" s="183"/>
      <c r="AD25" s="183"/>
      <c r="AE25" s="183"/>
      <c r="AF25" s="183"/>
      <c r="AG25" s="183"/>
      <c r="AH25" s="183"/>
      <c r="AI25" s="183"/>
      <c r="AJ25" s="183"/>
      <c r="AK25" s="183"/>
      <c r="AL25" s="183"/>
      <c r="AM25" s="183"/>
      <c r="AN25" s="183"/>
      <c r="AO25" s="183"/>
      <c r="AP25" s="183"/>
      <c r="AQ25" s="183"/>
      <c r="AR25" s="183"/>
      <c r="AS25" s="183"/>
      <c r="AT25" s="183"/>
      <c r="AU25" s="183"/>
      <c r="AV25" s="183"/>
      <c r="AW25" s="183"/>
      <c r="AX25" s="183"/>
      <c r="AY25" s="183"/>
      <c r="AZ25" s="183"/>
      <c r="BA25" s="183"/>
      <c r="BB25" s="183"/>
      <c r="BC25" s="183"/>
      <c r="BD25" s="183"/>
      <c r="BE25" s="183"/>
      <c r="BF25" s="183"/>
      <c r="BG25" s="183"/>
      <c r="BH25" s="183"/>
      <c r="BI25" s="183"/>
      <c r="BJ25" s="183"/>
      <c r="BK25" s="183"/>
      <c r="BL25" s="183"/>
      <c r="BM25" s="183"/>
      <c r="BN25" s="183"/>
      <c r="BO25" s="183"/>
      <c r="BP25" s="183"/>
      <c r="BQ25" s="183"/>
      <c r="BR25" s="183"/>
      <c r="BS25" s="183"/>
      <c r="BT25" s="183"/>
      <c r="BU25" s="183"/>
      <c r="BV25" s="183"/>
      <c r="BW25" s="183"/>
      <c r="BX25" s="183"/>
      <c r="BY25" s="183"/>
      <c r="BZ25" s="183"/>
      <c r="CA25" s="183"/>
      <c r="CB25" s="183"/>
      <c r="CC25" s="183"/>
      <c r="CD25" s="183"/>
      <c r="CE25" s="183"/>
      <c r="CF25" s="183"/>
      <c r="CG25" s="183"/>
      <c r="CH25" s="183"/>
      <c r="CI25" s="183"/>
      <c r="CJ25" s="183"/>
      <c r="CK25" s="183"/>
      <c r="CL25" s="183"/>
      <c r="CM25" s="183"/>
      <c r="CN25" s="183"/>
      <c r="CO25" s="183"/>
      <c r="CP25" s="183"/>
      <c r="CQ25" s="183"/>
      <c r="CR25" s="183"/>
      <c r="CS25" s="183"/>
      <c r="CT25" s="183"/>
      <c r="CU25" s="183"/>
      <c r="CV25" s="183"/>
      <c r="CW25" s="183"/>
      <c r="CX25" s="183"/>
      <c r="CY25" s="183"/>
      <c r="CZ25" s="183"/>
      <c r="DA25" s="183"/>
      <c r="DB25" s="183"/>
      <c r="DC25" s="183"/>
      <c r="DD25" s="183"/>
      <c r="DE25" s="183"/>
      <c r="DF25" s="183"/>
      <c r="DG25" s="183"/>
      <c r="DH25" s="183"/>
      <c r="DI25" s="183"/>
      <c r="DJ25" s="183"/>
      <c r="DK25" s="183"/>
      <c r="DL25" s="183"/>
      <c r="DM25" s="183"/>
      <c r="DN25" s="183"/>
      <c r="DO25" s="183"/>
      <c r="DP25" s="183"/>
      <c r="DQ25" s="183"/>
      <c r="DR25" s="183"/>
      <c r="DS25" s="183"/>
      <c r="DT25" s="183"/>
      <c r="DU25" s="183"/>
      <c r="DV25" s="183"/>
      <c r="DW25" s="183"/>
      <c r="DX25" s="183"/>
      <c r="DY25" s="183"/>
      <c r="DZ25" s="183"/>
      <c r="EA25" s="183"/>
      <c r="EB25" s="183"/>
      <c r="EC25" s="183"/>
      <c r="ED25" s="183"/>
      <c r="EE25" s="183"/>
      <c r="EF25" s="183"/>
      <c r="EG25" s="183"/>
      <c r="EH25" s="183"/>
      <c r="EI25" s="183"/>
      <c r="EJ25" s="183"/>
      <c r="EK25" s="183"/>
      <c r="EL25" s="183"/>
      <c r="EM25" s="183"/>
      <c r="EN25" s="183"/>
      <c r="EO25" s="183"/>
      <c r="EP25" s="183"/>
      <c r="EQ25" s="183"/>
      <c r="ER25" s="183"/>
      <c r="ES25" s="183"/>
      <c r="ET25" s="183"/>
      <c r="EU25" s="183"/>
      <c r="EV25" s="183"/>
      <c r="EW25" s="183"/>
      <c r="EX25" s="183"/>
      <c r="EY25" s="183"/>
      <c r="EZ25" s="183"/>
      <c r="FA25" s="183"/>
      <c r="FB25" s="183"/>
      <c r="FC25" s="183"/>
      <c r="FD25" s="183"/>
      <c r="FE25" s="183"/>
      <c r="FF25" s="183"/>
      <c r="FG25" s="183"/>
      <c r="FH25" s="183"/>
      <c r="FI25" s="183"/>
      <c r="FJ25" s="183"/>
      <c r="FK25" s="183"/>
      <c r="FL25" s="183"/>
      <c r="FM25" s="183"/>
      <c r="FN25" s="183"/>
      <c r="FO25" s="183"/>
      <c r="FP25" s="183"/>
      <c r="FQ25" s="183"/>
      <c r="FR25" s="183"/>
      <c r="FS25" s="183"/>
      <c r="FT25" s="183"/>
      <c r="FU25" s="183"/>
      <c r="FV25" s="183"/>
      <c r="FW25" s="183"/>
      <c r="FX25" s="183"/>
      <c r="FY25" s="183"/>
      <c r="FZ25" s="183"/>
      <c r="GA25" s="183"/>
      <c r="GB25" s="183"/>
      <c r="GC25" s="183"/>
      <c r="GD25" s="183"/>
      <c r="GE25" s="183"/>
      <c r="GF25" s="183"/>
      <c r="GG25" s="183"/>
      <c r="GH25" s="183"/>
      <c r="GI25" s="183"/>
      <c r="GJ25" s="183"/>
      <c r="GK25" s="183"/>
      <c r="GL25" s="183"/>
      <c r="GM25" s="183"/>
      <c r="GN25" s="183"/>
      <c r="GO25" s="183"/>
      <c r="GP25" s="183"/>
      <c r="GQ25" s="183"/>
      <c r="GR25" s="183"/>
      <c r="GS25" s="183"/>
      <c r="GT25" s="183"/>
      <c r="GU25" s="183"/>
      <c r="GV25" s="183"/>
      <c r="GW25" s="183"/>
      <c r="GX25" s="183"/>
      <c r="GY25" s="183"/>
      <c r="GZ25" s="183"/>
      <c r="HA25" s="183"/>
      <c r="HB25" s="183"/>
      <c r="HC25" s="183"/>
      <c r="HD25" s="183"/>
      <c r="HE25" s="183"/>
      <c r="HF25" s="183"/>
      <c r="HG25" s="183"/>
      <c r="HH25" s="183"/>
      <c r="HI25" s="183"/>
      <c r="HJ25" s="183"/>
      <c r="HK25" s="183"/>
      <c r="HL25" s="183"/>
      <c r="HM25" s="183"/>
      <c r="HN25" s="183"/>
      <c r="HO25" s="183"/>
      <c r="HP25" s="183"/>
      <c r="HQ25" s="183"/>
      <c r="HR25" s="183"/>
      <c r="HS25" s="183"/>
      <c r="HT25" s="183"/>
      <c r="HU25" s="183"/>
      <c r="HV25" s="183"/>
      <c r="HW25" s="183"/>
      <c r="HX25" s="183"/>
      <c r="HY25" s="183"/>
      <c r="HZ25" s="183"/>
      <c r="IA25" s="183"/>
      <c r="IB25" s="183"/>
      <c r="IC25" s="183"/>
      <c r="ID25" s="183"/>
      <c r="IE25" s="183"/>
      <c r="IF25" s="183"/>
    </row>
    <row r="26" spans="1:240" s="182" customFormat="1" x14ac:dyDescent="0.3">
      <c r="A26" s="189"/>
      <c r="B26" s="188"/>
      <c r="C26" s="188"/>
      <c r="D26" s="187"/>
      <c r="E26" s="186"/>
      <c r="F26" s="186"/>
      <c r="G26" s="185"/>
      <c r="H26" s="185"/>
      <c r="I26" s="185"/>
      <c r="J26" s="185"/>
      <c r="K26" s="185"/>
      <c r="L26" s="185"/>
      <c r="M26" s="185"/>
      <c r="N26" s="185"/>
      <c r="O26" s="185"/>
      <c r="P26" s="185"/>
      <c r="Q26" s="185"/>
      <c r="R26" s="185"/>
      <c r="S26" s="185"/>
      <c r="T26" s="184"/>
      <c r="U26" s="183"/>
      <c r="V26" s="183"/>
      <c r="W26" s="183"/>
      <c r="X26" s="183"/>
      <c r="Y26" s="183"/>
      <c r="Z26" s="183"/>
      <c r="AA26" s="183"/>
      <c r="AB26" s="183"/>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3"/>
      <c r="BA26" s="183"/>
      <c r="BB26" s="183"/>
      <c r="BC26" s="183"/>
      <c r="BD26" s="183"/>
      <c r="BE26" s="183"/>
      <c r="BF26" s="183"/>
      <c r="BG26" s="183"/>
      <c r="BH26" s="183"/>
      <c r="BI26" s="183"/>
      <c r="BJ26" s="183"/>
      <c r="BK26" s="183"/>
      <c r="BL26" s="183"/>
      <c r="BM26" s="183"/>
      <c r="BN26" s="183"/>
      <c r="BO26" s="183"/>
      <c r="BP26" s="183"/>
      <c r="BQ26" s="183"/>
      <c r="BR26" s="183"/>
      <c r="BS26" s="183"/>
      <c r="BT26" s="183"/>
      <c r="BU26" s="183"/>
      <c r="BV26" s="183"/>
      <c r="BW26" s="183"/>
      <c r="BX26" s="183"/>
      <c r="BY26" s="183"/>
      <c r="BZ26" s="183"/>
      <c r="CA26" s="183"/>
      <c r="CB26" s="183"/>
      <c r="CC26" s="183"/>
      <c r="CD26" s="183"/>
      <c r="CE26" s="183"/>
      <c r="CF26" s="183"/>
      <c r="CG26" s="183"/>
      <c r="CH26" s="183"/>
      <c r="CI26" s="183"/>
      <c r="CJ26" s="183"/>
      <c r="CK26" s="183"/>
      <c r="CL26" s="183"/>
      <c r="CM26" s="183"/>
      <c r="CN26" s="183"/>
      <c r="CO26" s="183"/>
      <c r="CP26" s="183"/>
      <c r="CQ26" s="183"/>
      <c r="CR26" s="183"/>
      <c r="CS26" s="183"/>
      <c r="CT26" s="183"/>
      <c r="CU26" s="183"/>
      <c r="CV26" s="183"/>
      <c r="CW26" s="183"/>
      <c r="CX26" s="183"/>
      <c r="CY26" s="183"/>
      <c r="CZ26" s="183"/>
      <c r="DA26" s="183"/>
      <c r="DB26" s="183"/>
      <c r="DC26" s="183"/>
      <c r="DD26" s="183"/>
      <c r="DE26" s="183"/>
      <c r="DF26" s="183"/>
      <c r="DG26" s="183"/>
      <c r="DH26" s="183"/>
      <c r="DI26" s="183"/>
      <c r="DJ26" s="183"/>
      <c r="DK26" s="183"/>
      <c r="DL26" s="183"/>
      <c r="DM26" s="183"/>
      <c r="DN26" s="183"/>
      <c r="DO26" s="183"/>
      <c r="DP26" s="183"/>
      <c r="DQ26" s="183"/>
      <c r="DR26" s="183"/>
      <c r="DS26" s="183"/>
      <c r="DT26" s="183"/>
      <c r="DU26" s="183"/>
      <c r="DV26" s="183"/>
      <c r="DW26" s="183"/>
      <c r="DX26" s="183"/>
      <c r="DY26" s="183"/>
      <c r="DZ26" s="183"/>
      <c r="EA26" s="183"/>
      <c r="EB26" s="183"/>
      <c r="EC26" s="183"/>
      <c r="ED26" s="183"/>
      <c r="EE26" s="183"/>
      <c r="EF26" s="183"/>
      <c r="EG26" s="183"/>
      <c r="EH26" s="183"/>
      <c r="EI26" s="183"/>
      <c r="EJ26" s="183"/>
      <c r="EK26" s="183"/>
      <c r="EL26" s="183"/>
      <c r="EM26" s="183"/>
      <c r="EN26" s="183"/>
      <c r="EO26" s="183"/>
      <c r="EP26" s="183"/>
      <c r="EQ26" s="183"/>
      <c r="ER26" s="183"/>
      <c r="ES26" s="183"/>
      <c r="ET26" s="183"/>
      <c r="EU26" s="183"/>
      <c r="EV26" s="183"/>
      <c r="EW26" s="183"/>
      <c r="EX26" s="183"/>
      <c r="EY26" s="183"/>
      <c r="EZ26" s="183"/>
      <c r="FA26" s="183"/>
      <c r="FB26" s="183"/>
      <c r="FC26" s="183"/>
      <c r="FD26" s="183"/>
      <c r="FE26" s="183"/>
      <c r="FF26" s="183"/>
      <c r="FG26" s="183"/>
      <c r="FH26" s="183"/>
      <c r="FI26" s="183"/>
      <c r="FJ26" s="183"/>
      <c r="FK26" s="183"/>
      <c r="FL26" s="183"/>
      <c r="FM26" s="183"/>
      <c r="FN26" s="183"/>
      <c r="FO26" s="183"/>
      <c r="FP26" s="183"/>
      <c r="FQ26" s="183"/>
      <c r="FR26" s="183"/>
      <c r="FS26" s="183"/>
      <c r="FT26" s="183"/>
      <c r="FU26" s="183"/>
      <c r="FV26" s="183"/>
      <c r="FW26" s="183"/>
      <c r="FX26" s="183"/>
      <c r="FY26" s="183"/>
      <c r="FZ26" s="183"/>
      <c r="GA26" s="183"/>
      <c r="GB26" s="183"/>
      <c r="GC26" s="183"/>
      <c r="GD26" s="183"/>
      <c r="GE26" s="183"/>
      <c r="GF26" s="183"/>
      <c r="GG26" s="183"/>
      <c r="GH26" s="183"/>
      <c r="GI26" s="183"/>
      <c r="GJ26" s="183"/>
      <c r="GK26" s="183"/>
      <c r="GL26" s="183"/>
      <c r="GM26" s="183"/>
      <c r="GN26" s="183"/>
      <c r="GO26" s="183"/>
      <c r="GP26" s="183"/>
      <c r="GQ26" s="183"/>
      <c r="GR26" s="183"/>
      <c r="GS26" s="183"/>
      <c r="GT26" s="183"/>
      <c r="GU26" s="183"/>
      <c r="GV26" s="183"/>
      <c r="GW26" s="183"/>
      <c r="GX26" s="183"/>
      <c r="GY26" s="183"/>
      <c r="GZ26" s="183"/>
      <c r="HA26" s="183"/>
      <c r="HB26" s="183"/>
      <c r="HC26" s="183"/>
      <c r="HD26" s="183"/>
      <c r="HE26" s="183"/>
      <c r="HF26" s="183"/>
      <c r="HG26" s="183"/>
      <c r="HH26" s="183"/>
      <c r="HI26" s="183"/>
      <c r="HJ26" s="183"/>
      <c r="HK26" s="183"/>
      <c r="HL26" s="183"/>
      <c r="HM26" s="183"/>
      <c r="HN26" s="183"/>
      <c r="HO26" s="183"/>
      <c r="HP26" s="183"/>
      <c r="HQ26" s="183"/>
      <c r="HR26" s="183"/>
      <c r="HS26" s="183"/>
      <c r="HT26" s="183"/>
      <c r="HU26" s="183"/>
      <c r="HV26" s="183"/>
      <c r="HW26" s="183"/>
      <c r="HX26" s="183"/>
      <c r="HY26" s="183"/>
      <c r="HZ26" s="183"/>
      <c r="IA26" s="183"/>
      <c r="IB26" s="183"/>
      <c r="IC26" s="183"/>
      <c r="ID26" s="183"/>
      <c r="IE26" s="183"/>
      <c r="IF26" s="183"/>
    </row>
    <row r="27" spans="1:240" s="182" customFormat="1" x14ac:dyDescent="0.3">
      <c r="A27" s="189"/>
      <c r="B27" s="188"/>
      <c r="C27" s="188"/>
      <c r="D27" s="187"/>
      <c r="E27" s="186"/>
      <c r="F27" s="186"/>
      <c r="G27" s="185"/>
      <c r="H27" s="185"/>
      <c r="I27" s="185"/>
      <c r="J27" s="185"/>
      <c r="K27" s="185"/>
      <c r="L27" s="185"/>
      <c r="M27" s="185"/>
      <c r="N27" s="185"/>
      <c r="O27" s="185"/>
      <c r="P27" s="185"/>
      <c r="Q27" s="185"/>
      <c r="R27" s="185"/>
      <c r="S27" s="185"/>
      <c r="T27" s="184"/>
      <c r="U27" s="183"/>
      <c r="V27" s="183"/>
      <c r="W27" s="183"/>
      <c r="X27" s="183"/>
      <c r="Y27" s="183"/>
      <c r="Z27" s="183"/>
      <c r="AA27" s="183"/>
      <c r="AB27" s="183"/>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3"/>
      <c r="BA27" s="183"/>
      <c r="BB27" s="183"/>
      <c r="BC27" s="183"/>
      <c r="BD27" s="183"/>
      <c r="BE27" s="183"/>
      <c r="BF27" s="183"/>
      <c r="BG27" s="183"/>
      <c r="BH27" s="183"/>
      <c r="BI27" s="183"/>
      <c r="BJ27" s="183"/>
      <c r="BK27" s="183"/>
      <c r="BL27" s="183"/>
      <c r="BM27" s="183"/>
      <c r="BN27" s="183"/>
      <c r="BO27" s="183"/>
      <c r="BP27" s="183"/>
      <c r="BQ27" s="183"/>
      <c r="BR27" s="183"/>
      <c r="BS27" s="183"/>
      <c r="BT27" s="183"/>
      <c r="BU27" s="183"/>
      <c r="BV27" s="183"/>
      <c r="BW27" s="183"/>
      <c r="BX27" s="183"/>
      <c r="BY27" s="183"/>
      <c r="BZ27" s="183"/>
      <c r="CA27" s="183"/>
      <c r="CB27" s="183"/>
      <c r="CC27" s="183"/>
      <c r="CD27" s="183"/>
      <c r="CE27" s="183"/>
      <c r="CF27" s="183"/>
      <c r="CG27" s="183"/>
      <c r="CH27" s="183"/>
      <c r="CI27" s="183"/>
      <c r="CJ27" s="183"/>
      <c r="CK27" s="183"/>
      <c r="CL27" s="183"/>
      <c r="CM27" s="183"/>
      <c r="CN27" s="183"/>
      <c r="CO27" s="183"/>
      <c r="CP27" s="183"/>
      <c r="CQ27" s="183"/>
      <c r="CR27" s="183"/>
      <c r="CS27" s="183"/>
      <c r="CT27" s="183"/>
      <c r="CU27" s="183"/>
      <c r="CV27" s="183"/>
      <c r="CW27" s="183"/>
      <c r="CX27" s="183"/>
      <c r="CY27" s="183"/>
      <c r="CZ27" s="183"/>
      <c r="DA27" s="183"/>
      <c r="DB27" s="183"/>
      <c r="DC27" s="183"/>
      <c r="DD27" s="183"/>
      <c r="DE27" s="183"/>
      <c r="DF27" s="183"/>
      <c r="DG27" s="183"/>
      <c r="DH27" s="183"/>
      <c r="DI27" s="183"/>
      <c r="DJ27" s="183"/>
      <c r="DK27" s="183"/>
      <c r="DL27" s="183"/>
      <c r="DM27" s="183"/>
      <c r="DN27" s="183"/>
      <c r="DO27" s="183"/>
      <c r="DP27" s="183"/>
      <c r="DQ27" s="183"/>
      <c r="DR27" s="183"/>
      <c r="DS27" s="183"/>
      <c r="DT27" s="183"/>
      <c r="DU27" s="183"/>
      <c r="DV27" s="183"/>
      <c r="DW27" s="183"/>
      <c r="DX27" s="183"/>
      <c r="DY27" s="183"/>
      <c r="DZ27" s="183"/>
      <c r="EA27" s="183"/>
      <c r="EB27" s="183"/>
      <c r="EC27" s="183"/>
      <c r="ED27" s="183"/>
      <c r="EE27" s="183"/>
      <c r="EF27" s="183"/>
      <c r="EG27" s="183"/>
      <c r="EH27" s="183"/>
      <c r="EI27" s="183"/>
      <c r="EJ27" s="183"/>
      <c r="EK27" s="183"/>
      <c r="EL27" s="183"/>
      <c r="EM27" s="183"/>
      <c r="EN27" s="183"/>
      <c r="EO27" s="183"/>
      <c r="EP27" s="183"/>
      <c r="EQ27" s="183"/>
      <c r="ER27" s="183"/>
      <c r="ES27" s="183"/>
      <c r="ET27" s="183"/>
      <c r="EU27" s="183"/>
      <c r="EV27" s="183"/>
      <c r="EW27" s="183"/>
      <c r="EX27" s="183"/>
      <c r="EY27" s="183"/>
      <c r="EZ27" s="183"/>
      <c r="FA27" s="183"/>
      <c r="FB27" s="183"/>
      <c r="FC27" s="183"/>
      <c r="FD27" s="183"/>
      <c r="FE27" s="183"/>
      <c r="FF27" s="183"/>
      <c r="FG27" s="183"/>
      <c r="FH27" s="183"/>
      <c r="FI27" s="183"/>
      <c r="FJ27" s="183"/>
      <c r="FK27" s="183"/>
      <c r="FL27" s="183"/>
      <c r="FM27" s="183"/>
      <c r="FN27" s="183"/>
      <c r="FO27" s="183"/>
      <c r="FP27" s="183"/>
      <c r="FQ27" s="183"/>
      <c r="FR27" s="183"/>
      <c r="FS27" s="183"/>
      <c r="FT27" s="183"/>
      <c r="FU27" s="183"/>
      <c r="FV27" s="183"/>
      <c r="FW27" s="183"/>
      <c r="FX27" s="183"/>
      <c r="FY27" s="183"/>
      <c r="FZ27" s="183"/>
      <c r="GA27" s="183"/>
      <c r="GB27" s="183"/>
      <c r="GC27" s="183"/>
      <c r="GD27" s="183"/>
      <c r="GE27" s="183"/>
      <c r="GF27" s="183"/>
      <c r="GG27" s="183"/>
      <c r="GH27" s="183"/>
      <c r="GI27" s="183"/>
      <c r="GJ27" s="183"/>
      <c r="GK27" s="183"/>
      <c r="GL27" s="183"/>
      <c r="GM27" s="183"/>
      <c r="GN27" s="183"/>
      <c r="GO27" s="183"/>
      <c r="GP27" s="183"/>
      <c r="GQ27" s="183"/>
      <c r="GR27" s="183"/>
      <c r="GS27" s="183"/>
      <c r="GT27" s="183"/>
      <c r="GU27" s="183"/>
      <c r="GV27" s="183"/>
      <c r="GW27" s="183"/>
      <c r="GX27" s="183"/>
      <c r="GY27" s="183"/>
      <c r="GZ27" s="183"/>
      <c r="HA27" s="183"/>
      <c r="HB27" s="183"/>
      <c r="HC27" s="183"/>
      <c r="HD27" s="183"/>
      <c r="HE27" s="183"/>
      <c r="HF27" s="183"/>
      <c r="HG27" s="183"/>
      <c r="HH27" s="183"/>
      <c r="HI27" s="183"/>
      <c r="HJ27" s="183"/>
      <c r="HK27" s="183"/>
      <c r="HL27" s="183"/>
      <c r="HM27" s="183"/>
      <c r="HN27" s="183"/>
      <c r="HO27" s="183"/>
      <c r="HP27" s="183"/>
      <c r="HQ27" s="183"/>
      <c r="HR27" s="183"/>
      <c r="HS27" s="183"/>
      <c r="HT27" s="183"/>
      <c r="HU27" s="183"/>
      <c r="HV27" s="183"/>
      <c r="HW27" s="183"/>
      <c r="HX27" s="183"/>
      <c r="HY27" s="183"/>
      <c r="HZ27" s="183"/>
      <c r="IA27" s="183"/>
      <c r="IB27" s="183"/>
      <c r="IC27" s="183"/>
      <c r="ID27" s="183"/>
      <c r="IE27" s="183"/>
      <c r="IF27" s="183"/>
    </row>
    <row r="28" spans="1:240" s="182" customFormat="1" x14ac:dyDescent="0.3">
      <c r="A28" s="189"/>
      <c r="B28" s="188"/>
      <c r="C28" s="188"/>
      <c r="D28" s="187"/>
      <c r="E28" s="186"/>
      <c r="F28" s="186"/>
      <c r="G28" s="185"/>
      <c r="H28" s="185"/>
      <c r="I28" s="185"/>
      <c r="J28" s="185"/>
      <c r="K28" s="185"/>
      <c r="L28" s="185"/>
      <c r="M28" s="185"/>
      <c r="N28" s="185"/>
      <c r="O28" s="185"/>
      <c r="P28" s="185"/>
      <c r="Q28" s="185"/>
      <c r="R28" s="185"/>
      <c r="S28" s="185"/>
      <c r="T28" s="184"/>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3"/>
      <c r="BA28" s="183"/>
      <c r="BB28" s="183"/>
      <c r="BC28" s="183"/>
      <c r="BD28" s="183"/>
      <c r="BE28" s="183"/>
      <c r="BF28" s="183"/>
      <c r="BG28" s="183"/>
      <c r="BH28" s="183"/>
      <c r="BI28" s="183"/>
      <c r="BJ28" s="183"/>
      <c r="BK28" s="183"/>
      <c r="BL28" s="183"/>
      <c r="BM28" s="183"/>
      <c r="BN28" s="183"/>
      <c r="BO28" s="183"/>
      <c r="BP28" s="183"/>
      <c r="BQ28" s="183"/>
      <c r="BR28" s="183"/>
      <c r="BS28" s="183"/>
      <c r="BT28" s="183"/>
      <c r="BU28" s="183"/>
      <c r="BV28" s="183"/>
      <c r="BW28" s="183"/>
      <c r="BX28" s="183"/>
      <c r="BY28" s="183"/>
      <c r="BZ28" s="183"/>
      <c r="CA28" s="183"/>
      <c r="CB28" s="183"/>
      <c r="CC28" s="183"/>
      <c r="CD28" s="183"/>
      <c r="CE28" s="183"/>
      <c r="CF28" s="183"/>
      <c r="CG28" s="183"/>
      <c r="CH28" s="183"/>
      <c r="CI28" s="183"/>
      <c r="CJ28" s="183"/>
      <c r="CK28" s="183"/>
      <c r="CL28" s="183"/>
      <c r="CM28" s="183"/>
      <c r="CN28" s="183"/>
      <c r="CO28" s="183"/>
      <c r="CP28" s="183"/>
      <c r="CQ28" s="183"/>
      <c r="CR28" s="183"/>
      <c r="CS28" s="183"/>
      <c r="CT28" s="183"/>
      <c r="CU28" s="183"/>
      <c r="CV28" s="183"/>
      <c r="CW28" s="183"/>
      <c r="CX28" s="183"/>
      <c r="CY28" s="183"/>
      <c r="CZ28" s="183"/>
      <c r="DA28" s="183"/>
      <c r="DB28" s="183"/>
      <c r="DC28" s="183"/>
      <c r="DD28" s="183"/>
      <c r="DE28" s="183"/>
      <c r="DF28" s="183"/>
      <c r="DG28" s="183"/>
      <c r="DH28" s="183"/>
      <c r="DI28" s="183"/>
      <c r="DJ28" s="183"/>
      <c r="DK28" s="183"/>
      <c r="DL28" s="183"/>
      <c r="DM28" s="183"/>
      <c r="DN28" s="183"/>
      <c r="DO28" s="183"/>
      <c r="DP28" s="183"/>
      <c r="DQ28" s="183"/>
      <c r="DR28" s="183"/>
      <c r="DS28" s="183"/>
      <c r="DT28" s="183"/>
      <c r="DU28" s="183"/>
      <c r="DV28" s="183"/>
      <c r="DW28" s="183"/>
      <c r="DX28" s="183"/>
      <c r="DY28" s="183"/>
      <c r="DZ28" s="183"/>
      <c r="EA28" s="183"/>
      <c r="EB28" s="183"/>
      <c r="EC28" s="183"/>
      <c r="ED28" s="183"/>
      <c r="EE28" s="183"/>
      <c r="EF28" s="183"/>
      <c r="EG28" s="183"/>
      <c r="EH28" s="183"/>
      <c r="EI28" s="183"/>
      <c r="EJ28" s="183"/>
      <c r="EK28" s="183"/>
      <c r="EL28" s="183"/>
      <c r="EM28" s="183"/>
      <c r="EN28" s="183"/>
      <c r="EO28" s="183"/>
      <c r="EP28" s="183"/>
      <c r="EQ28" s="183"/>
      <c r="ER28" s="183"/>
      <c r="ES28" s="183"/>
      <c r="ET28" s="183"/>
      <c r="EU28" s="183"/>
      <c r="EV28" s="183"/>
      <c r="EW28" s="183"/>
      <c r="EX28" s="183"/>
      <c r="EY28" s="183"/>
      <c r="EZ28" s="183"/>
      <c r="FA28" s="183"/>
      <c r="FB28" s="183"/>
      <c r="FC28" s="183"/>
      <c r="FD28" s="183"/>
      <c r="FE28" s="183"/>
      <c r="FF28" s="183"/>
      <c r="FG28" s="183"/>
      <c r="FH28" s="183"/>
      <c r="FI28" s="183"/>
      <c r="FJ28" s="183"/>
      <c r="FK28" s="183"/>
      <c r="FL28" s="183"/>
      <c r="FM28" s="183"/>
      <c r="FN28" s="183"/>
      <c r="FO28" s="183"/>
      <c r="FP28" s="183"/>
      <c r="FQ28" s="183"/>
      <c r="FR28" s="183"/>
      <c r="FS28" s="183"/>
      <c r="FT28" s="183"/>
      <c r="FU28" s="183"/>
      <c r="FV28" s="183"/>
      <c r="FW28" s="183"/>
      <c r="FX28" s="183"/>
      <c r="FY28" s="183"/>
      <c r="FZ28" s="183"/>
      <c r="GA28" s="183"/>
      <c r="GB28" s="183"/>
      <c r="GC28" s="183"/>
      <c r="GD28" s="183"/>
      <c r="GE28" s="183"/>
      <c r="GF28" s="183"/>
      <c r="GG28" s="183"/>
      <c r="GH28" s="183"/>
      <c r="GI28" s="183"/>
      <c r="GJ28" s="183"/>
      <c r="GK28" s="183"/>
      <c r="GL28" s="183"/>
      <c r="GM28" s="183"/>
      <c r="GN28" s="183"/>
      <c r="GO28" s="183"/>
      <c r="GP28" s="183"/>
      <c r="GQ28" s="183"/>
      <c r="GR28" s="183"/>
      <c r="GS28" s="183"/>
      <c r="GT28" s="183"/>
      <c r="GU28" s="183"/>
      <c r="GV28" s="183"/>
      <c r="GW28" s="183"/>
      <c r="GX28" s="183"/>
      <c r="GY28" s="183"/>
      <c r="GZ28" s="183"/>
      <c r="HA28" s="183"/>
      <c r="HB28" s="183"/>
      <c r="HC28" s="183"/>
      <c r="HD28" s="183"/>
      <c r="HE28" s="183"/>
      <c r="HF28" s="183"/>
      <c r="HG28" s="183"/>
      <c r="HH28" s="183"/>
      <c r="HI28" s="183"/>
      <c r="HJ28" s="183"/>
      <c r="HK28" s="183"/>
      <c r="HL28" s="183"/>
      <c r="HM28" s="183"/>
      <c r="HN28" s="183"/>
      <c r="HO28" s="183"/>
      <c r="HP28" s="183"/>
      <c r="HQ28" s="183"/>
      <c r="HR28" s="183"/>
      <c r="HS28" s="183"/>
      <c r="HT28" s="183"/>
      <c r="HU28" s="183"/>
      <c r="HV28" s="183"/>
      <c r="HW28" s="183"/>
      <c r="HX28" s="183"/>
      <c r="HY28" s="183"/>
      <c r="HZ28" s="183"/>
      <c r="IA28" s="183"/>
      <c r="IB28" s="183"/>
      <c r="IC28" s="183"/>
      <c r="ID28" s="183"/>
      <c r="IE28" s="183"/>
      <c r="IF28" s="183"/>
    </row>
    <row r="29" spans="1:240" s="182" customFormat="1" x14ac:dyDescent="0.3">
      <c r="A29" s="189"/>
      <c r="B29" s="188"/>
      <c r="C29" s="188"/>
      <c r="D29" s="187"/>
      <c r="E29" s="186"/>
      <c r="F29" s="186"/>
      <c r="G29" s="185"/>
      <c r="H29" s="185"/>
      <c r="I29" s="185"/>
      <c r="J29" s="185"/>
      <c r="K29" s="185"/>
      <c r="L29" s="185"/>
      <c r="M29" s="185"/>
      <c r="N29" s="185"/>
      <c r="O29" s="185"/>
      <c r="P29" s="185"/>
      <c r="Q29" s="185"/>
      <c r="R29" s="185"/>
      <c r="S29" s="185"/>
      <c r="T29" s="184"/>
      <c r="U29" s="183"/>
      <c r="V29" s="183"/>
      <c r="W29" s="183"/>
      <c r="X29" s="183"/>
      <c r="Y29" s="183"/>
      <c r="Z29" s="183"/>
      <c r="AA29" s="183"/>
      <c r="AB29" s="183"/>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3"/>
      <c r="BA29" s="183"/>
      <c r="BB29" s="183"/>
      <c r="BC29" s="183"/>
      <c r="BD29" s="183"/>
      <c r="BE29" s="183"/>
      <c r="BF29" s="183"/>
      <c r="BG29" s="183"/>
      <c r="BH29" s="183"/>
      <c r="BI29" s="183"/>
      <c r="BJ29" s="183"/>
      <c r="BK29" s="183"/>
      <c r="BL29" s="183"/>
      <c r="BM29" s="183"/>
      <c r="BN29" s="183"/>
      <c r="BO29" s="183"/>
      <c r="BP29" s="183"/>
      <c r="BQ29" s="183"/>
      <c r="BR29" s="183"/>
      <c r="BS29" s="183"/>
      <c r="BT29" s="183"/>
      <c r="BU29" s="183"/>
      <c r="BV29" s="183"/>
      <c r="BW29" s="183"/>
      <c r="BX29" s="183"/>
      <c r="BY29" s="183"/>
      <c r="BZ29" s="183"/>
      <c r="CA29" s="183"/>
      <c r="CB29" s="183"/>
      <c r="CC29" s="183"/>
      <c r="CD29" s="183"/>
      <c r="CE29" s="183"/>
      <c r="CF29" s="183"/>
      <c r="CG29" s="183"/>
      <c r="CH29" s="183"/>
      <c r="CI29" s="183"/>
      <c r="CJ29" s="183"/>
      <c r="CK29" s="183"/>
      <c r="CL29" s="183"/>
      <c r="CM29" s="183"/>
      <c r="CN29" s="183"/>
      <c r="CO29" s="183"/>
      <c r="CP29" s="183"/>
      <c r="CQ29" s="183"/>
      <c r="CR29" s="183"/>
      <c r="CS29" s="183"/>
      <c r="CT29" s="183"/>
      <c r="CU29" s="183"/>
      <c r="CV29" s="183"/>
      <c r="CW29" s="183"/>
      <c r="CX29" s="183"/>
      <c r="CY29" s="183"/>
      <c r="CZ29" s="183"/>
      <c r="DA29" s="183"/>
      <c r="DB29" s="183"/>
      <c r="DC29" s="183"/>
      <c r="DD29" s="183"/>
      <c r="DE29" s="183"/>
      <c r="DF29" s="183"/>
      <c r="DG29" s="183"/>
      <c r="DH29" s="183"/>
      <c r="DI29" s="183"/>
      <c r="DJ29" s="183"/>
      <c r="DK29" s="183"/>
      <c r="DL29" s="183"/>
      <c r="DM29" s="183"/>
      <c r="DN29" s="183"/>
      <c r="DO29" s="183"/>
      <c r="DP29" s="183"/>
      <c r="DQ29" s="183"/>
      <c r="DR29" s="183"/>
      <c r="DS29" s="183"/>
      <c r="DT29" s="183"/>
      <c r="DU29" s="183"/>
      <c r="DV29" s="183"/>
      <c r="DW29" s="183"/>
      <c r="DX29" s="183"/>
      <c r="DY29" s="183"/>
      <c r="DZ29" s="183"/>
      <c r="EA29" s="183"/>
      <c r="EB29" s="183"/>
      <c r="EC29" s="183"/>
      <c r="ED29" s="183"/>
      <c r="EE29" s="183"/>
      <c r="EF29" s="183"/>
      <c r="EG29" s="183"/>
      <c r="EH29" s="183"/>
      <c r="EI29" s="183"/>
      <c r="EJ29" s="183"/>
      <c r="EK29" s="183"/>
      <c r="EL29" s="183"/>
      <c r="EM29" s="183"/>
      <c r="EN29" s="183"/>
      <c r="EO29" s="183"/>
      <c r="EP29" s="183"/>
      <c r="EQ29" s="183"/>
      <c r="ER29" s="183"/>
      <c r="ES29" s="183"/>
      <c r="ET29" s="183"/>
      <c r="EU29" s="183"/>
      <c r="EV29" s="183"/>
      <c r="EW29" s="183"/>
      <c r="EX29" s="183"/>
      <c r="EY29" s="183"/>
      <c r="EZ29" s="183"/>
      <c r="FA29" s="183"/>
      <c r="FB29" s="183"/>
      <c r="FC29" s="183"/>
      <c r="FD29" s="183"/>
      <c r="FE29" s="183"/>
      <c r="FF29" s="183"/>
      <c r="FG29" s="183"/>
      <c r="FH29" s="183"/>
      <c r="FI29" s="183"/>
      <c r="FJ29" s="183"/>
      <c r="FK29" s="183"/>
      <c r="FL29" s="183"/>
      <c r="FM29" s="183"/>
      <c r="FN29" s="183"/>
      <c r="FO29" s="183"/>
      <c r="FP29" s="183"/>
      <c r="FQ29" s="183"/>
      <c r="FR29" s="183"/>
      <c r="FS29" s="183"/>
      <c r="FT29" s="183"/>
      <c r="FU29" s="183"/>
      <c r="FV29" s="183"/>
      <c r="FW29" s="183"/>
      <c r="FX29" s="183"/>
      <c r="FY29" s="183"/>
      <c r="FZ29" s="183"/>
      <c r="GA29" s="183"/>
      <c r="GB29" s="183"/>
      <c r="GC29" s="183"/>
      <c r="GD29" s="183"/>
      <c r="GE29" s="183"/>
      <c r="GF29" s="183"/>
      <c r="GG29" s="183"/>
      <c r="GH29" s="183"/>
      <c r="GI29" s="183"/>
      <c r="GJ29" s="183"/>
      <c r="GK29" s="183"/>
      <c r="GL29" s="183"/>
      <c r="GM29" s="183"/>
      <c r="GN29" s="183"/>
      <c r="GO29" s="183"/>
      <c r="GP29" s="183"/>
      <c r="GQ29" s="183"/>
      <c r="GR29" s="183"/>
      <c r="GS29" s="183"/>
      <c r="GT29" s="183"/>
      <c r="GU29" s="183"/>
      <c r="GV29" s="183"/>
      <c r="GW29" s="183"/>
      <c r="GX29" s="183"/>
      <c r="GY29" s="183"/>
      <c r="GZ29" s="183"/>
      <c r="HA29" s="183"/>
      <c r="HB29" s="183"/>
      <c r="HC29" s="183"/>
      <c r="HD29" s="183"/>
      <c r="HE29" s="183"/>
      <c r="HF29" s="183"/>
      <c r="HG29" s="183"/>
      <c r="HH29" s="183"/>
      <c r="HI29" s="183"/>
      <c r="HJ29" s="183"/>
      <c r="HK29" s="183"/>
      <c r="HL29" s="183"/>
      <c r="HM29" s="183"/>
      <c r="HN29" s="183"/>
      <c r="HO29" s="183"/>
      <c r="HP29" s="183"/>
      <c r="HQ29" s="183"/>
      <c r="HR29" s="183"/>
      <c r="HS29" s="183"/>
      <c r="HT29" s="183"/>
      <c r="HU29" s="183"/>
      <c r="HV29" s="183"/>
      <c r="HW29" s="183"/>
      <c r="HX29" s="183"/>
      <c r="HY29" s="183"/>
      <c r="HZ29" s="183"/>
      <c r="IA29" s="183"/>
      <c r="IB29" s="183"/>
      <c r="IC29" s="183"/>
      <c r="ID29" s="183"/>
      <c r="IE29" s="183"/>
      <c r="IF29" s="183"/>
    </row>
    <row r="30" spans="1:240" s="182" customFormat="1" x14ac:dyDescent="0.3">
      <c r="A30" s="189"/>
      <c r="B30" s="188"/>
      <c r="C30" s="188"/>
      <c r="D30" s="187"/>
      <c r="E30" s="186"/>
      <c r="F30" s="186"/>
      <c r="G30" s="185"/>
      <c r="H30" s="185"/>
      <c r="I30" s="185"/>
      <c r="J30" s="185"/>
      <c r="K30" s="185"/>
      <c r="L30" s="185"/>
      <c r="M30" s="185"/>
      <c r="N30" s="185"/>
      <c r="O30" s="185"/>
      <c r="P30" s="185"/>
      <c r="Q30" s="185"/>
      <c r="R30" s="185"/>
      <c r="S30" s="185"/>
      <c r="T30" s="184"/>
      <c r="U30" s="183"/>
      <c r="V30" s="183"/>
      <c r="W30" s="183"/>
      <c r="X30" s="183"/>
      <c r="Y30" s="183"/>
      <c r="Z30" s="183"/>
      <c r="AA30" s="183"/>
      <c r="AB30" s="183"/>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3"/>
      <c r="BC30" s="183"/>
      <c r="BD30" s="183"/>
      <c r="BE30" s="183"/>
      <c r="BF30" s="183"/>
      <c r="BG30" s="183"/>
      <c r="BH30" s="183"/>
      <c r="BI30" s="183"/>
      <c r="BJ30" s="183"/>
      <c r="BK30" s="183"/>
      <c r="BL30" s="183"/>
      <c r="BM30" s="183"/>
      <c r="BN30" s="183"/>
      <c r="BO30" s="183"/>
      <c r="BP30" s="183"/>
      <c r="BQ30" s="183"/>
      <c r="BR30" s="183"/>
      <c r="BS30" s="183"/>
      <c r="BT30" s="183"/>
      <c r="BU30" s="183"/>
      <c r="BV30" s="183"/>
      <c r="BW30" s="183"/>
      <c r="BX30" s="183"/>
      <c r="BY30" s="183"/>
      <c r="BZ30" s="183"/>
      <c r="CA30" s="183"/>
      <c r="CB30" s="183"/>
      <c r="CC30" s="183"/>
      <c r="CD30" s="183"/>
      <c r="CE30" s="183"/>
      <c r="CF30" s="183"/>
      <c r="CG30" s="183"/>
      <c r="CH30" s="183"/>
      <c r="CI30" s="183"/>
      <c r="CJ30" s="183"/>
      <c r="CK30" s="183"/>
      <c r="CL30" s="183"/>
      <c r="CM30" s="183"/>
      <c r="CN30" s="183"/>
      <c r="CO30" s="183"/>
      <c r="CP30" s="183"/>
      <c r="CQ30" s="183"/>
      <c r="CR30" s="183"/>
      <c r="CS30" s="183"/>
      <c r="CT30" s="183"/>
      <c r="CU30" s="183"/>
      <c r="CV30" s="183"/>
      <c r="CW30" s="183"/>
      <c r="CX30" s="183"/>
      <c r="CY30" s="183"/>
      <c r="CZ30" s="183"/>
      <c r="DA30" s="183"/>
      <c r="DB30" s="183"/>
      <c r="DC30" s="183"/>
      <c r="DD30" s="183"/>
      <c r="DE30" s="183"/>
      <c r="DF30" s="183"/>
      <c r="DG30" s="183"/>
      <c r="DH30" s="183"/>
      <c r="DI30" s="183"/>
      <c r="DJ30" s="183"/>
      <c r="DK30" s="183"/>
      <c r="DL30" s="183"/>
      <c r="DM30" s="183"/>
      <c r="DN30" s="183"/>
      <c r="DO30" s="183"/>
      <c r="DP30" s="183"/>
      <c r="DQ30" s="183"/>
      <c r="DR30" s="183"/>
      <c r="DS30" s="183"/>
      <c r="DT30" s="183"/>
      <c r="DU30" s="183"/>
      <c r="DV30" s="183"/>
      <c r="DW30" s="183"/>
      <c r="DX30" s="183"/>
      <c r="DY30" s="183"/>
      <c r="DZ30" s="183"/>
      <c r="EA30" s="183"/>
      <c r="EB30" s="183"/>
      <c r="EC30" s="183"/>
      <c r="ED30" s="183"/>
      <c r="EE30" s="183"/>
      <c r="EF30" s="183"/>
      <c r="EG30" s="183"/>
      <c r="EH30" s="183"/>
      <c r="EI30" s="183"/>
      <c r="EJ30" s="183"/>
      <c r="EK30" s="183"/>
      <c r="EL30" s="183"/>
      <c r="EM30" s="183"/>
      <c r="EN30" s="183"/>
      <c r="EO30" s="183"/>
      <c r="EP30" s="183"/>
      <c r="EQ30" s="183"/>
      <c r="ER30" s="183"/>
      <c r="ES30" s="183"/>
      <c r="ET30" s="183"/>
      <c r="EU30" s="183"/>
      <c r="EV30" s="183"/>
      <c r="EW30" s="183"/>
      <c r="EX30" s="183"/>
      <c r="EY30" s="183"/>
      <c r="EZ30" s="183"/>
      <c r="FA30" s="183"/>
      <c r="FB30" s="183"/>
      <c r="FC30" s="183"/>
      <c r="FD30" s="183"/>
      <c r="FE30" s="183"/>
      <c r="FF30" s="183"/>
      <c r="FG30" s="183"/>
      <c r="FH30" s="183"/>
      <c r="FI30" s="183"/>
      <c r="FJ30" s="183"/>
      <c r="FK30" s="183"/>
      <c r="FL30" s="183"/>
      <c r="FM30" s="183"/>
      <c r="FN30" s="183"/>
      <c r="FO30" s="183"/>
      <c r="FP30" s="183"/>
      <c r="FQ30" s="183"/>
      <c r="FR30" s="183"/>
      <c r="FS30" s="183"/>
      <c r="FT30" s="183"/>
      <c r="FU30" s="183"/>
      <c r="FV30" s="183"/>
      <c r="FW30" s="183"/>
      <c r="FX30" s="183"/>
      <c r="FY30" s="183"/>
      <c r="FZ30" s="183"/>
      <c r="GA30" s="183"/>
      <c r="GB30" s="183"/>
      <c r="GC30" s="183"/>
      <c r="GD30" s="183"/>
      <c r="GE30" s="183"/>
      <c r="GF30" s="183"/>
      <c r="GG30" s="183"/>
      <c r="GH30" s="183"/>
      <c r="GI30" s="183"/>
      <c r="GJ30" s="183"/>
      <c r="GK30" s="183"/>
      <c r="GL30" s="183"/>
      <c r="GM30" s="183"/>
      <c r="GN30" s="183"/>
      <c r="GO30" s="183"/>
      <c r="GP30" s="183"/>
      <c r="GQ30" s="183"/>
      <c r="GR30" s="183"/>
      <c r="GS30" s="183"/>
      <c r="GT30" s="183"/>
      <c r="GU30" s="183"/>
      <c r="GV30" s="183"/>
      <c r="GW30" s="183"/>
      <c r="GX30" s="183"/>
      <c r="GY30" s="183"/>
      <c r="GZ30" s="183"/>
      <c r="HA30" s="183"/>
      <c r="HB30" s="183"/>
      <c r="HC30" s="183"/>
      <c r="HD30" s="183"/>
      <c r="HE30" s="183"/>
      <c r="HF30" s="183"/>
      <c r="HG30" s="183"/>
      <c r="HH30" s="183"/>
      <c r="HI30" s="183"/>
      <c r="HJ30" s="183"/>
      <c r="HK30" s="183"/>
      <c r="HL30" s="183"/>
      <c r="HM30" s="183"/>
      <c r="HN30" s="183"/>
      <c r="HO30" s="183"/>
      <c r="HP30" s="183"/>
      <c r="HQ30" s="183"/>
      <c r="HR30" s="183"/>
      <c r="HS30" s="183"/>
      <c r="HT30" s="183"/>
      <c r="HU30" s="183"/>
      <c r="HV30" s="183"/>
      <c r="HW30" s="183"/>
      <c r="HX30" s="183"/>
      <c r="HY30" s="183"/>
      <c r="HZ30" s="183"/>
      <c r="IA30" s="183"/>
      <c r="IB30" s="183"/>
      <c r="IC30" s="183"/>
      <c r="ID30" s="183"/>
      <c r="IE30" s="183"/>
      <c r="IF30" s="183"/>
    </row>
    <row r="31" spans="1:240" s="182" customFormat="1" x14ac:dyDescent="0.3">
      <c r="A31" s="189"/>
      <c r="B31" s="188"/>
      <c r="C31" s="188"/>
      <c r="D31" s="187"/>
      <c r="E31" s="186"/>
      <c r="F31" s="190"/>
      <c r="G31" s="185"/>
      <c r="H31" s="185"/>
      <c r="I31" s="185"/>
      <c r="J31" s="185"/>
      <c r="K31" s="185"/>
      <c r="L31" s="185"/>
      <c r="M31" s="185"/>
      <c r="N31" s="185"/>
      <c r="O31" s="185"/>
      <c r="P31" s="185"/>
      <c r="Q31" s="185"/>
      <c r="R31" s="185"/>
      <c r="S31" s="185"/>
      <c r="T31" s="184"/>
      <c r="U31" s="183"/>
      <c r="V31" s="183"/>
      <c r="W31" s="183"/>
      <c r="X31" s="183"/>
      <c r="Y31" s="183"/>
      <c r="Z31" s="183"/>
      <c r="AA31" s="183"/>
      <c r="AB31" s="183"/>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3"/>
      <c r="BA31" s="183"/>
      <c r="BB31" s="183"/>
      <c r="BC31" s="183"/>
      <c r="BD31" s="183"/>
      <c r="BE31" s="183"/>
      <c r="BF31" s="183"/>
      <c r="BG31" s="183"/>
      <c r="BH31" s="183"/>
      <c r="BI31" s="183"/>
      <c r="BJ31" s="183"/>
      <c r="BK31" s="183"/>
      <c r="BL31" s="183"/>
      <c r="BM31" s="183"/>
      <c r="BN31" s="183"/>
      <c r="BO31" s="183"/>
      <c r="BP31" s="183"/>
      <c r="BQ31" s="183"/>
      <c r="BR31" s="183"/>
      <c r="BS31" s="183"/>
      <c r="BT31" s="183"/>
      <c r="BU31" s="183"/>
      <c r="BV31" s="183"/>
      <c r="BW31" s="183"/>
      <c r="BX31" s="183"/>
      <c r="BY31" s="183"/>
      <c r="BZ31" s="183"/>
      <c r="CA31" s="183"/>
      <c r="CB31" s="183"/>
      <c r="CC31" s="183"/>
      <c r="CD31" s="183"/>
      <c r="CE31" s="183"/>
      <c r="CF31" s="183"/>
      <c r="CG31" s="183"/>
      <c r="CH31" s="183"/>
      <c r="CI31" s="183"/>
      <c r="CJ31" s="183"/>
      <c r="CK31" s="183"/>
      <c r="CL31" s="183"/>
      <c r="CM31" s="183"/>
      <c r="CN31" s="183"/>
      <c r="CO31" s="183"/>
      <c r="CP31" s="183"/>
      <c r="CQ31" s="183"/>
      <c r="CR31" s="183"/>
      <c r="CS31" s="183"/>
      <c r="CT31" s="183"/>
      <c r="CU31" s="183"/>
      <c r="CV31" s="183"/>
      <c r="CW31" s="183"/>
      <c r="CX31" s="183"/>
      <c r="CY31" s="183"/>
      <c r="CZ31" s="183"/>
      <c r="DA31" s="183"/>
      <c r="DB31" s="183"/>
      <c r="DC31" s="183"/>
      <c r="DD31" s="183"/>
      <c r="DE31" s="183"/>
      <c r="DF31" s="183"/>
      <c r="DG31" s="183"/>
      <c r="DH31" s="183"/>
      <c r="DI31" s="183"/>
      <c r="DJ31" s="183"/>
      <c r="DK31" s="183"/>
      <c r="DL31" s="183"/>
      <c r="DM31" s="183"/>
      <c r="DN31" s="183"/>
      <c r="DO31" s="183"/>
      <c r="DP31" s="183"/>
      <c r="DQ31" s="183"/>
      <c r="DR31" s="183"/>
      <c r="DS31" s="183"/>
      <c r="DT31" s="183"/>
      <c r="DU31" s="183"/>
      <c r="DV31" s="183"/>
      <c r="DW31" s="183"/>
      <c r="DX31" s="183"/>
      <c r="DY31" s="183"/>
      <c r="DZ31" s="183"/>
      <c r="EA31" s="183"/>
      <c r="EB31" s="183"/>
      <c r="EC31" s="183"/>
      <c r="ED31" s="183"/>
      <c r="EE31" s="183"/>
      <c r="EF31" s="183"/>
      <c r="EG31" s="183"/>
      <c r="EH31" s="183"/>
      <c r="EI31" s="183"/>
      <c r="EJ31" s="183"/>
      <c r="EK31" s="183"/>
      <c r="EL31" s="183"/>
      <c r="EM31" s="183"/>
      <c r="EN31" s="183"/>
      <c r="EO31" s="183"/>
      <c r="EP31" s="183"/>
      <c r="EQ31" s="183"/>
      <c r="ER31" s="183"/>
      <c r="ES31" s="183"/>
      <c r="ET31" s="183"/>
      <c r="EU31" s="183"/>
      <c r="EV31" s="183"/>
      <c r="EW31" s="183"/>
      <c r="EX31" s="183"/>
      <c r="EY31" s="183"/>
      <c r="EZ31" s="183"/>
      <c r="FA31" s="183"/>
      <c r="FB31" s="183"/>
      <c r="FC31" s="183"/>
      <c r="FD31" s="183"/>
      <c r="FE31" s="183"/>
      <c r="FF31" s="183"/>
      <c r="FG31" s="183"/>
      <c r="FH31" s="183"/>
      <c r="FI31" s="183"/>
      <c r="FJ31" s="183"/>
      <c r="FK31" s="183"/>
      <c r="FL31" s="183"/>
      <c r="FM31" s="183"/>
      <c r="FN31" s="183"/>
      <c r="FO31" s="183"/>
      <c r="FP31" s="183"/>
      <c r="FQ31" s="183"/>
      <c r="FR31" s="183"/>
      <c r="FS31" s="183"/>
      <c r="FT31" s="183"/>
      <c r="FU31" s="183"/>
      <c r="FV31" s="183"/>
      <c r="FW31" s="183"/>
      <c r="FX31" s="183"/>
      <c r="FY31" s="183"/>
      <c r="FZ31" s="183"/>
      <c r="GA31" s="183"/>
      <c r="GB31" s="183"/>
      <c r="GC31" s="183"/>
      <c r="GD31" s="183"/>
      <c r="GE31" s="183"/>
      <c r="GF31" s="183"/>
      <c r="GG31" s="183"/>
      <c r="GH31" s="183"/>
      <c r="GI31" s="183"/>
      <c r="GJ31" s="183"/>
      <c r="GK31" s="183"/>
      <c r="GL31" s="183"/>
      <c r="GM31" s="183"/>
      <c r="GN31" s="183"/>
      <c r="GO31" s="183"/>
      <c r="GP31" s="183"/>
      <c r="GQ31" s="183"/>
      <c r="GR31" s="183"/>
      <c r="GS31" s="183"/>
      <c r="GT31" s="183"/>
      <c r="GU31" s="183"/>
      <c r="GV31" s="183"/>
      <c r="GW31" s="183"/>
      <c r="GX31" s="183"/>
      <c r="GY31" s="183"/>
      <c r="GZ31" s="183"/>
      <c r="HA31" s="183"/>
      <c r="HB31" s="183"/>
      <c r="HC31" s="183"/>
      <c r="HD31" s="183"/>
      <c r="HE31" s="183"/>
      <c r="HF31" s="183"/>
      <c r="HG31" s="183"/>
      <c r="HH31" s="183"/>
      <c r="HI31" s="183"/>
      <c r="HJ31" s="183"/>
      <c r="HK31" s="183"/>
      <c r="HL31" s="183"/>
      <c r="HM31" s="183"/>
      <c r="HN31" s="183"/>
      <c r="HO31" s="183"/>
      <c r="HP31" s="183"/>
      <c r="HQ31" s="183"/>
      <c r="HR31" s="183"/>
      <c r="HS31" s="183"/>
      <c r="HT31" s="183"/>
      <c r="HU31" s="183"/>
      <c r="HV31" s="183"/>
      <c r="HW31" s="183"/>
      <c r="HX31" s="183"/>
      <c r="HY31" s="183"/>
      <c r="HZ31" s="183"/>
      <c r="IA31" s="183"/>
      <c r="IB31" s="183"/>
      <c r="IC31" s="183"/>
      <c r="ID31" s="183"/>
      <c r="IE31" s="183"/>
      <c r="IF31" s="183"/>
    </row>
    <row r="32" spans="1:240" s="182" customFormat="1" x14ac:dyDescent="0.3">
      <c r="A32" s="189"/>
      <c r="B32" s="188"/>
      <c r="C32" s="188"/>
      <c r="D32" s="187"/>
      <c r="E32" s="186"/>
      <c r="F32" s="186"/>
      <c r="G32" s="185"/>
      <c r="H32" s="185"/>
      <c r="I32" s="185"/>
      <c r="J32" s="185"/>
      <c r="K32" s="185"/>
      <c r="L32" s="185"/>
      <c r="M32" s="185"/>
      <c r="N32" s="185"/>
      <c r="O32" s="185"/>
      <c r="P32" s="185"/>
      <c r="Q32" s="185"/>
      <c r="R32" s="185"/>
      <c r="S32" s="185"/>
      <c r="T32" s="184"/>
      <c r="U32" s="183"/>
      <c r="V32" s="183"/>
      <c r="W32" s="183"/>
      <c r="X32" s="183"/>
      <c r="Y32" s="183"/>
      <c r="Z32" s="183"/>
      <c r="AA32" s="183"/>
      <c r="AB32" s="183"/>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3"/>
      <c r="BA32" s="183"/>
      <c r="BB32" s="183"/>
      <c r="BC32" s="183"/>
      <c r="BD32" s="183"/>
      <c r="BE32" s="183"/>
      <c r="BF32" s="183"/>
      <c r="BG32" s="183"/>
      <c r="BH32" s="183"/>
      <c r="BI32" s="183"/>
      <c r="BJ32" s="183"/>
      <c r="BK32" s="183"/>
      <c r="BL32" s="183"/>
      <c r="BM32" s="183"/>
      <c r="BN32" s="183"/>
      <c r="BO32" s="183"/>
      <c r="BP32" s="183"/>
      <c r="BQ32" s="183"/>
      <c r="BR32" s="183"/>
      <c r="BS32" s="183"/>
      <c r="BT32" s="183"/>
      <c r="BU32" s="183"/>
      <c r="BV32" s="183"/>
      <c r="BW32" s="183"/>
      <c r="BX32" s="183"/>
      <c r="BY32" s="183"/>
      <c r="BZ32" s="183"/>
      <c r="CA32" s="183"/>
      <c r="CB32" s="183"/>
      <c r="CC32" s="183"/>
      <c r="CD32" s="183"/>
      <c r="CE32" s="183"/>
      <c r="CF32" s="183"/>
      <c r="CG32" s="183"/>
      <c r="CH32" s="183"/>
      <c r="CI32" s="183"/>
      <c r="CJ32" s="183"/>
      <c r="CK32" s="183"/>
      <c r="CL32" s="183"/>
      <c r="CM32" s="183"/>
      <c r="CN32" s="183"/>
      <c r="CO32" s="183"/>
      <c r="CP32" s="183"/>
      <c r="CQ32" s="183"/>
      <c r="CR32" s="183"/>
      <c r="CS32" s="183"/>
      <c r="CT32" s="183"/>
      <c r="CU32" s="183"/>
      <c r="CV32" s="183"/>
      <c r="CW32" s="183"/>
      <c r="CX32" s="183"/>
      <c r="CY32" s="183"/>
      <c r="CZ32" s="183"/>
      <c r="DA32" s="183"/>
      <c r="DB32" s="183"/>
      <c r="DC32" s="183"/>
      <c r="DD32" s="183"/>
      <c r="DE32" s="183"/>
      <c r="DF32" s="183"/>
      <c r="DG32" s="183"/>
      <c r="DH32" s="183"/>
      <c r="DI32" s="183"/>
      <c r="DJ32" s="183"/>
      <c r="DK32" s="183"/>
      <c r="DL32" s="183"/>
      <c r="DM32" s="183"/>
      <c r="DN32" s="183"/>
      <c r="DO32" s="183"/>
      <c r="DP32" s="183"/>
      <c r="DQ32" s="183"/>
      <c r="DR32" s="183"/>
      <c r="DS32" s="183"/>
      <c r="DT32" s="183"/>
      <c r="DU32" s="183"/>
      <c r="DV32" s="183"/>
      <c r="DW32" s="183"/>
      <c r="DX32" s="183"/>
      <c r="DY32" s="183"/>
      <c r="DZ32" s="183"/>
      <c r="EA32" s="183"/>
      <c r="EB32" s="183"/>
      <c r="EC32" s="183"/>
      <c r="ED32" s="183"/>
      <c r="EE32" s="183"/>
      <c r="EF32" s="183"/>
      <c r="EG32" s="183"/>
      <c r="EH32" s="183"/>
      <c r="EI32" s="183"/>
      <c r="EJ32" s="183"/>
      <c r="EK32" s="183"/>
      <c r="EL32" s="183"/>
      <c r="EM32" s="183"/>
      <c r="EN32" s="183"/>
      <c r="EO32" s="183"/>
      <c r="EP32" s="183"/>
      <c r="EQ32" s="183"/>
      <c r="ER32" s="183"/>
      <c r="ES32" s="183"/>
      <c r="ET32" s="183"/>
      <c r="EU32" s="183"/>
      <c r="EV32" s="183"/>
      <c r="EW32" s="183"/>
      <c r="EX32" s="183"/>
      <c r="EY32" s="183"/>
      <c r="EZ32" s="183"/>
      <c r="FA32" s="183"/>
      <c r="FB32" s="183"/>
      <c r="FC32" s="183"/>
      <c r="FD32" s="183"/>
      <c r="FE32" s="183"/>
      <c r="FF32" s="183"/>
      <c r="FG32" s="183"/>
      <c r="FH32" s="183"/>
      <c r="FI32" s="183"/>
      <c r="FJ32" s="183"/>
      <c r="FK32" s="183"/>
      <c r="FL32" s="183"/>
      <c r="FM32" s="183"/>
      <c r="FN32" s="183"/>
      <c r="FO32" s="183"/>
      <c r="FP32" s="183"/>
      <c r="FQ32" s="183"/>
      <c r="FR32" s="183"/>
      <c r="FS32" s="183"/>
      <c r="FT32" s="183"/>
      <c r="FU32" s="183"/>
      <c r="FV32" s="183"/>
      <c r="FW32" s="183"/>
      <c r="FX32" s="183"/>
      <c r="FY32" s="183"/>
      <c r="FZ32" s="183"/>
      <c r="GA32" s="183"/>
      <c r="GB32" s="183"/>
      <c r="GC32" s="183"/>
      <c r="GD32" s="183"/>
      <c r="GE32" s="183"/>
      <c r="GF32" s="183"/>
      <c r="GG32" s="183"/>
      <c r="GH32" s="183"/>
      <c r="GI32" s="183"/>
      <c r="GJ32" s="183"/>
      <c r="GK32" s="183"/>
      <c r="GL32" s="183"/>
      <c r="GM32" s="183"/>
      <c r="GN32" s="183"/>
      <c r="GO32" s="183"/>
      <c r="GP32" s="183"/>
      <c r="GQ32" s="183"/>
      <c r="GR32" s="183"/>
      <c r="GS32" s="183"/>
      <c r="GT32" s="183"/>
      <c r="GU32" s="183"/>
      <c r="GV32" s="183"/>
      <c r="GW32" s="183"/>
      <c r="GX32" s="183"/>
      <c r="GY32" s="183"/>
      <c r="GZ32" s="183"/>
      <c r="HA32" s="183"/>
      <c r="HB32" s="183"/>
      <c r="HC32" s="183"/>
      <c r="HD32" s="183"/>
      <c r="HE32" s="183"/>
      <c r="HF32" s="183"/>
      <c r="HG32" s="183"/>
      <c r="HH32" s="183"/>
      <c r="HI32" s="183"/>
      <c r="HJ32" s="183"/>
      <c r="HK32" s="183"/>
      <c r="HL32" s="183"/>
      <c r="HM32" s="183"/>
      <c r="HN32" s="183"/>
      <c r="HO32" s="183"/>
      <c r="HP32" s="183"/>
      <c r="HQ32" s="183"/>
      <c r="HR32" s="183"/>
      <c r="HS32" s="183"/>
      <c r="HT32" s="183"/>
      <c r="HU32" s="183"/>
      <c r="HV32" s="183"/>
      <c r="HW32" s="183"/>
      <c r="HX32" s="183"/>
      <c r="HY32" s="183"/>
      <c r="HZ32" s="183"/>
      <c r="IA32" s="183"/>
      <c r="IB32" s="183"/>
      <c r="IC32" s="183"/>
      <c r="ID32" s="183"/>
      <c r="IE32" s="183"/>
      <c r="IF32" s="183"/>
    </row>
  </sheetData>
  <mergeCells count="5">
    <mergeCell ref="B2:F2"/>
    <mergeCell ref="B3:F3"/>
    <mergeCell ref="B4:F4"/>
    <mergeCell ref="B5:F5"/>
    <mergeCell ref="G6:S6"/>
  </mergeCells>
  <pageMargins left="0.75" right="3.937007874015748E-2" top="0.71" bottom="0.36" header="0.17" footer="0.23622047244094491"/>
  <pageSetup paperSize="5" scale="78" orientation="landscape" r:id="rId1"/>
  <headerFooter alignWithMargins="0">
    <oddFooter>Página &amp;P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F40"/>
  <sheetViews>
    <sheetView topLeftCell="A7" workbookViewId="0">
      <selection activeCell="C35" sqref="C35"/>
    </sheetView>
  </sheetViews>
  <sheetFormatPr baseColWidth="10" defaultColWidth="11.42578125" defaultRowHeight="13.5" x14ac:dyDescent="0.3"/>
  <cols>
    <col min="1" max="1" width="5.5703125" style="172" customWidth="1"/>
    <col min="2" max="2" width="8" style="90" customWidth="1"/>
    <col min="3" max="3" width="50.28515625" style="90" customWidth="1"/>
    <col min="4" max="4" width="7.140625" style="181" customWidth="1"/>
    <col min="5" max="5" width="9.28515625" style="88" bestFit="1" customWidth="1"/>
    <col min="6" max="6" width="14" style="88" customWidth="1"/>
    <col min="7" max="7" width="10.5703125" style="87" customWidth="1"/>
    <col min="8" max="8" width="9.85546875" style="87" bestFit="1" customWidth="1"/>
    <col min="9" max="9" width="10.7109375" style="87" customWidth="1"/>
    <col min="10" max="10" width="11.140625" style="87" bestFit="1" customWidth="1"/>
    <col min="11" max="11" width="9.7109375" style="87" customWidth="1"/>
    <col min="12" max="12" width="9.5703125" style="87" customWidth="1"/>
    <col min="13" max="13" width="10" style="87" customWidth="1"/>
    <col min="14" max="14" width="9.5703125" style="87" customWidth="1"/>
    <col min="15" max="15" width="10.28515625" style="87" customWidth="1"/>
    <col min="16" max="16" width="9.85546875" style="87" customWidth="1"/>
    <col min="17" max="17" width="9.42578125" style="87" customWidth="1"/>
    <col min="18" max="18" width="9" style="87" customWidth="1"/>
    <col min="19" max="19" width="12" style="87" customWidth="1"/>
    <col min="20" max="20" width="11.42578125" style="86"/>
    <col min="21" max="240" width="11.42578125" style="85"/>
    <col min="241" max="16384" width="11.42578125" style="84"/>
  </cols>
  <sheetData>
    <row r="1" spans="1:240" ht="14.25" thickBot="1" x14ac:dyDescent="0.35"/>
    <row r="2" spans="1:240" ht="19.899999999999999" customHeight="1" x14ac:dyDescent="0.35">
      <c r="A2" s="142"/>
      <c r="B2" s="252" t="str">
        <f>'[1]TOTAL GENERALCALEND.'!B2:G2</f>
        <v>INSTITUTO ELECTORAL Y DE PARTICIPACIÓN CIUDADANA DEL ESTADO DE JALISCO</v>
      </c>
      <c r="C2" s="253"/>
      <c r="D2" s="253"/>
      <c r="E2" s="253"/>
      <c r="F2" s="254"/>
      <c r="T2" s="85"/>
      <c r="IF2" s="84"/>
    </row>
    <row r="3" spans="1:240" ht="12" customHeight="1" x14ac:dyDescent="0.35">
      <c r="A3" s="142"/>
      <c r="B3" s="255" t="s">
        <v>108</v>
      </c>
      <c r="C3" s="256"/>
      <c r="D3" s="256"/>
      <c r="E3" s="256"/>
      <c r="F3" s="257"/>
      <c r="T3" s="85"/>
      <c r="IF3" s="84"/>
    </row>
    <row r="4" spans="1:240" ht="18" x14ac:dyDescent="0.35">
      <c r="A4" s="142"/>
      <c r="B4" s="258" t="s">
        <v>25</v>
      </c>
      <c r="C4" s="259"/>
      <c r="D4" s="259"/>
      <c r="E4" s="259"/>
      <c r="F4" s="260"/>
      <c r="G4" s="86"/>
      <c r="I4" s="205"/>
      <c r="T4" s="85"/>
      <c r="IF4" s="84"/>
    </row>
    <row r="5" spans="1:240" ht="18.75" thickBot="1" x14ac:dyDescent="0.4">
      <c r="A5" s="142"/>
      <c r="B5" s="261" t="s">
        <v>139</v>
      </c>
      <c r="C5" s="262"/>
      <c r="D5" s="262"/>
      <c r="E5" s="262"/>
      <c r="F5" s="263"/>
      <c r="G5" s="86"/>
      <c r="T5" s="85"/>
      <c r="IF5" s="84"/>
    </row>
    <row r="6" spans="1:240" ht="15" x14ac:dyDescent="0.3">
      <c r="A6" s="84"/>
      <c r="B6" s="89"/>
      <c r="C6" s="84"/>
      <c r="D6" s="89"/>
      <c r="E6" s="84"/>
      <c r="F6" s="84"/>
      <c r="G6" s="264" t="s">
        <v>106</v>
      </c>
      <c r="H6" s="265"/>
      <c r="I6" s="265"/>
      <c r="J6" s="265"/>
      <c r="K6" s="265"/>
      <c r="L6" s="265"/>
      <c r="M6" s="265"/>
      <c r="N6" s="265"/>
      <c r="O6" s="265"/>
      <c r="P6" s="265"/>
      <c r="Q6" s="265"/>
      <c r="R6" s="265"/>
      <c r="S6" s="266"/>
    </row>
    <row r="7" spans="1:240" ht="27" x14ac:dyDescent="0.3">
      <c r="B7" s="203" t="s">
        <v>128</v>
      </c>
      <c r="C7" s="203" t="s">
        <v>127</v>
      </c>
      <c r="D7" s="202" t="s">
        <v>82</v>
      </c>
      <c r="E7" s="201" t="s">
        <v>103</v>
      </c>
      <c r="F7" s="201" t="s">
        <v>102</v>
      </c>
      <c r="G7" s="200" t="s">
        <v>101</v>
      </c>
      <c r="H7" s="200" t="s">
        <v>100</v>
      </c>
      <c r="I7" s="200" t="s">
        <v>99</v>
      </c>
      <c r="J7" s="200" t="s">
        <v>98</v>
      </c>
      <c r="K7" s="200" t="s">
        <v>97</v>
      </c>
      <c r="L7" s="200" t="s">
        <v>96</v>
      </c>
      <c r="M7" s="200" t="s">
        <v>95</v>
      </c>
      <c r="N7" s="200" t="s">
        <v>94</v>
      </c>
      <c r="O7" s="200" t="s">
        <v>93</v>
      </c>
      <c r="P7" s="200" t="s">
        <v>92</v>
      </c>
      <c r="Q7" s="200" t="s">
        <v>91</v>
      </c>
      <c r="R7" s="200" t="s">
        <v>90</v>
      </c>
      <c r="S7" s="199" t="s">
        <v>89</v>
      </c>
    </row>
    <row r="8" spans="1:240" x14ac:dyDescent="0.3">
      <c r="B8" s="137"/>
      <c r="C8" s="137"/>
      <c r="D8" s="198"/>
      <c r="E8" s="135"/>
      <c r="F8" s="135"/>
      <c r="G8" s="134"/>
      <c r="H8" s="134"/>
      <c r="I8" s="134"/>
      <c r="J8" s="134"/>
      <c r="K8" s="134"/>
      <c r="L8" s="134"/>
      <c r="M8" s="134"/>
      <c r="N8" s="134"/>
      <c r="O8" s="134"/>
      <c r="P8" s="134"/>
      <c r="Q8" s="134"/>
      <c r="R8" s="134"/>
      <c r="S8" s="134"/>
    </row>
    <row r="9" spans="1:240" ht="27.75" thickBot="1" x14ac:dyDescent="0.35">
      <c r="B9" s="112">
        <v>2216</v>
      </c>
      <c r="C9" s="131" t="s">
        <v>125</v>
      </c>
      <c r="D9" s="195"/>
      <c r="E9" s="110"/>
      <c r="F9" s="109">
        <f t="shared" ref="F9:R9" si="0">SUM(F10:F10)</f>
        <v>12000</v>
      </c>
      <c r="G9" s="109">
        <f t="shared" si="0"/>
        <v>4000</v>
      </c>
      <c r="H9" s="109">
        <f t="shared" si="0"/>
        <v>4000</v>
      </c>
      <c r="I9" s="109">
        <f t="shared" si="0"/>
        <v>4000</v>
      </c>
      <c r="J9" s="109">
        <f t="shared" si="0"/>
        <v>0</v>
      </c>
      <c r="K9" s="109">
        <f t="shared" si="0"/>
        <v>0</v>
      </c>
      <c r="L9" s="109">
        <f t="shared" si="0"/>
        <v>0</v>
      </c>
      <c r="M9" s="109">
        <f t="shared" si="0"/>
        <v>0</v>
      </c>
      <c r="N9" s="109">
        <f t="shared" si="0"/>
        <v>0</v>
      </c>
      <c r="O9" s="109">
        <f t="shared" si="0"/>
        <v>0</v>
      </c>
      <c r="P9" s="109">
        <f t="shared" si="0"/>
        <v>0</v>
      </c>
      <c r="Q9" s="109">
        <f t="shared" si="0"/>
        <v>0</v>
      </c>
      <c r="R9" s="109">
        <f t="shared" si="0"/>
        <v>0</v>
      </c>
      <c r="S9" s="109">
        <f>SUM(G9:R9)</f>
        <v>12000</v>
      </c>
    </row>
    <row r="10" spans="1:240" x14ac:dyDescent="0.3">
      <c r="A10" s="172" t="s">
        <v>131</v>
      </c>
      <c r="B10" s="107">
        <v>2216</v>
      </c>
      <c r="C10" s="108" t="str">
        <f>+[2]PRODUCE!$C$16</f>
        <v>Producir  una campaña de posicionamiento institucional y promoción de la participación social y de la educación cívica.  La Campaña en tierra consistiría en parabuses, camiones urbanos, tren ligero y espectaculares</v>
      </c>
      <c r="D10" s="171">
        <v>1</v>
      </c>
      <c r="E10" s="105">
        <f>+[2]PRODUCE!$I$16</f>
        <v>12000</v>
      </c>
      <c r="F10" s="196">
        <f>D10*E10</f>
        <v>12000</v>
      </c>
      <c r="G10" s="115">
        <f>F10/3</f>
        <v>4000</v>
      </c>
      <c r="H10" s="115">
        <f>G10</f>
        <v>4000</v>
      </c>
      <c r="I10" s="115">
        <f>H10</f>
        <v>4000</v>
      </c>
      <c r="J10" s="115">
        <v>0</v>
      </c>
      <c r="K10" s="115">
        <f t="shared" ref="K10:R10" si="1">J10</f>
        <v>0</v>
      </c>
      <c r="L10" s="115">
        <f t="shared" si="1"/>
        <v>0</v>
      </c>
      <c r="M10" s="115">
        <f t="shared" si="1"/>
        <v>0</v>
      </c>
      <c r="N10" s="115">
        <f t="shared" si="1"/>
        <v>0</v>
      </c>
      <c r="O10" s="115">
        <f t="shared" si="1"/>
        <v>0</v>
      </c>
      <c r="P10" s="115">
        <f t="shared" si="1"/>
        <v>0</v>
      </c>
      <c r="Q10" s="115">
        <f t="shared" si="1"/>
        <v>0</v>
      </c>
      <c r="R10" s="115">
        <f t="shared" si="1"/>
        <v>0</v>
      </c>
      <c r="S10" s="170">
        <f>SUM(G10:R10)</f>
        <v>12000</v>
      </c>
    </row>
    <row r="11" spans="1:240" x14ac:dyDescent="0.3">
      <c r="B11" s="107"/>
      <c r="C11" s="108"/>
      <c r="D11" s="171"/>
      <c r="E11" s="105"/>
      <c r="F11" s="105"/>
      <c r="G11" s="115"/>
      <c r="H11" s="115"/>
      <c r="I11" s="115"/>
      <c r="J11" s="115"/>
      <c r="K11" s="115"/>
      <c r="L11" s="115"/>
      <c r="M11" s="115"/>
      <c r="N11" s="115"/>
      <c r="O11" s="115"/>
      <c r="P11" s="115"/>
      <c r="Q11" s="115"/>
      <c r="R11" s="115"/>
      <c r="S11" s="170"/>
    </row>
    <row r="12" spans="1:240" s="121" customFormat="1" ht="27.75" thickBot="1" x14ac:dyDescent="0.3">
      <c r="A12" s="146"/>
      <c r="B12" s="132">
        <v>2612</v>
      </c>
      <c r="C12" s="131" t="s">
        <v>123</v>
      </c>
      <c r="D12" s="130"/>
      <c r="E12" s="130"/>
      <c r="F12" s="129">
        <f t="shared" ref="F12:R12" si="2">SUM(F13:F14)</f>
        <v>6122773</v>
      </c>
      <c r="G12" s="129">
        <f t="shared" si="2"/>
        <v>2040924.3333333333</v>
      </c>
      <c r="H12" s="129">
        <f t="shared" si="2"/>
        <v>2040924.3333333333</v>
      </c>
      <c r="I12" s="129">
        <f t="shared" si="2"/>
        <v>2040924.3333333333</v>
      </c>
      <c r="J12" s="129">
        <f t="shared" si="2"/>
        <v>0</v>
      </c>
      <c r="K12" s="129">
        <f t="shared" si="2"/>
        <v>0</v>
      </c>
      <c r="L12" s="129">
        <f t="shared" si="2"/>
        <v>0</v>
      </c>
      <c r="M12" s="129">
        <f t="shared" si="2"/>
        <v>0</v>
      </c>
      <c r="N12" s="129">
        <f t="shared" si="2"/>
        <v>0</v>
      </c>
      <c r="O12" s="129">
        <f t="shared" si="2"/>
        <v>0</v>
      </c>
      <c r="P12" s="129">
        <f t="shared" si="2"/>
        <v>0</v>
      </c>
      <c r="Q12" s="129">
        <f t="shared" si="2"/>
        <v>0</v>
      </c>
      <c r="R12" s="129">
        <f t="shared" si="2"/>
        <v>0</v>
      </c>
      <c r="S12" s="129">
        <f>SUM(G12:R12)</f>
        <v>6122773</v>
      </c>
      <c r="T12" s="123"/>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c r="BO12" s="122"/>
      <c r="BP12" s="122"/>
      <c r="BQ12" s="122"/>
      <c r="BR12" s="122"/>
      <c r="BS12" s="122"/>
      <c r="BT12" s="122"/>
      <c r="BU12" s="122"/>
      <c r="BV12" s="122"/>
      <c r="BW12" s="122"/>
      <c r="BX12" s="122"/>
      <c r="BY12" s="122"/>
      <c r="BZ12" s="122"/>
      <c r="CA12" s="122"/>
      <c r="CB12" s="122"/>
      <c r="CC12" s="122"/>
      <c r="CD12" s="122"/>
      <c r="CE12" s="122"/>
      <c r="CF12" s="122"/>
      <c r="CG12" s="122"/>
      <c r="CH12" s="122"/>
      <c r="CI12" s="122"/>
      <c r="CJ12" s="122"/>
      <c r="CK12" s="122"/>
      <c r="CL12" s="122"/>
      <c r="CM12" s="122"/>
      <c r="CN12" s="122"/>
      <c r="CO12" s="122"/>
      <c r="CP12" s="122"/>
      <c r="CQ12" s="122"/>
      <c r="CR12" s="122"/>
      <c r="CS12" s="122"/>
      <c r="CT12" s="122"/>
      <c r="CU12" s="122"/>
      <c r="CV12" s="122"/>
      <c r="CW12" s="122"/>
      <c r="CX12" s="122"/>
      <c r="CY12" s="122"/>
      <c r="CZ12" s="122"/>
      <c r="DA12" s="122"/>
      <c r="DB12" s="122"/>
      <c r="DC12" s="122"/>
      <c r="DD12" s="122"/>
      <c r="DE12" s="122"/>
      <c r="DF12" s="122"/>
      <c r="DG12" s="122"/>
      <c r="DH12" s="122"/>
      <c r="DI12" s="122"/>
      <c r="DJ12" s="122"/>
      <c r="DK12" s="122"/>
      <c r="DL12" s="122"/>
      <c r="DM12" s="122"/>
      <c r="DN12" s="122"/>
      <c r="DO12" s="122"/>
      <c r="DP12" s="122"/>
      <c r="DQ12" s="122"/>
      <c r="DR12" s="122"/>
      <c r="DS12" s="122"/>
      <c r="DT12" s="122"/>
      <c r="DU12" s="122"/>
      <c r="DV12" s="122"/>
      <c r="DW12" s="122"/>
      <c r="DX12" s="122"/>
      <c r="DY12" s="122"/>
      <c r="DZ12" s="122"/>
      <c r="EA12" s="122"/>
      <c r="EB12" s="122"/>
      <c r="EC12" s="122"/>
      <c r="ED12" s="122"/>
      <c r="EE12" s="122"/>
      <c r="EF12" s="122"/>
      <c r="EG12" s="122"/>
      <c r="EH12" s="122"/>
      <c r="EI12" s="122"/>
      <c r="EJ12" s="122"/>
      <c r="EK12" s="122"/>
      <c r="EL12" s="122"/>
      <c r="EM12" s="122"/>
      <c r="EN12" s="122"/>
      <c r="EO12" s="122"/>
      <c r="EP12" s="122"/>
      <c r="EQ12" s="122"/>
      <c r="ER12" s="122"/>
      <c r="ES12" s="122"/>
      <c r="ET12" s="122"/>
      <c r="EU12" s="122"/>
      <c r="EV12" s="122"/>
      <c r="EW12" s="122"/>
      <c r="EX12" s="122"/>
      <c r="EY12" s="122"/>
      <c r="EZ12" s="122"/>
      <c r="FA12" s="122"/>
      <c r="FB12" s="122"/>
      <c r="FC12" s="122"/>
      <c r="FD12" s="122"/>
      <c r="FE12" s="122"/>
      <c r="FF12" s="122"/>
      <c r="FG12" s="122"/>
      <c r="FH12" s="122"/>
      <c r="FI12" s="122"/>
      <c r="FJ12" s="122"/>
      <c r="FK12" s="122"/>
      <c r="FL12" s="122"/>
      <c r="FM12" s="122"/>
      <c r="FN12" s="122"/>
      <c r="FO12" s="122"/>
      <c r="FP12" s="122"/>
      <c r="FQ12" s="122"/>
      <c r="FR12" s="122"/>
      <c r="FS12" s="122"/>
      <c r="FT12" s="122"/>
      <c r="FU12" s="122"/>
      <c r="FV12" s="122"/>
      <c r="FW12" s="122"/>
      <c r="FX12" s="122"/>
      <c r="FY12" s="122"/>
      <c r="FZ12" s="122"/>
      <c r="GA12" s="122"/>
      <c r="GB12" s="122"/>
      <c r="GC12" s="122"/>
      <c r="GD12" s="122"/>
      <c r="GE12" s="122"/>
      <c r="GF12" s="122"/>
      <c r="GG12" s="122"/>
      <c r="GH12" s="122"/>
      <c r="GI12" s="122"/>
      <c r="GJ12" s="122"/>
      <c r="GK12" s="122"/>
      <c r="GL12" s="122"/>
      <c r="GM12" s="122"/>
      <c r="GN12" s="122"/>
      <c r="GO12" s="122"/>
      <c r="GP12" s="122"/>
      <c r="GQ12" s="122"/>
      <c r="GR12" s="122"/>
      <c r="GS12" s="122"/>
      <c r="GT12" s="122"/>
      <c r="GU12" s="122"/>
      <c r="GV12" s="122"/>
      <c r="GW12" s="122"/>
      <c r="GX12" s="122"/>
      <c r="GY12" s="122"/>
      <c r="GZ12" s="122"/>
      <c r="HA12" s="122"/>
      <c r="HB12" s="122"/>
      <c r="HC12" s="122"/>
      <c r="HD12" s="122"/>
      <c r="HE12" s="122"/>
      <c r="HF12" s="122"/>
      <c r="HG12" s="122"/>
      <c r="HH12" s="122"/>
      <c r="HI12" s="122"/>
      <c r="HJ12" s="122"/>
      <c r="HK12" s="122"/>
      <c r="HL12" s="122"/>
      <c r="HM12" s="122"/>
      <c r="HN12" s="122"/>
      <c r="HO12" s="122"/>
      <c r="HP12" s="122"/>
      <c r="HQ12" s="122"/>
      <c r="HR12" s="122"/>
      <c r="HS12" s="122"/>
      <c r="HT12" s="122"/>
      <c r="HU12" s="122"/>
      <c r="HV12" s="122"/>
      <c r="HW12" s="122"/>
      <c r="HX12" s="122"/>
      <c r="HY12" s="122"/>
      <c r="HZ12" s="122"/>
      <c r="IA12" s="122"/>
      <c r="IB12" s="122"/>
      <c r="IC12" s="122"/>
      <c r="ID12" s="122"/>
      <c r="IE12" s="122"/>
      <c r="IF12" s="122"/>
    </row>
    <row r="13" spans="1:240" x14ac:dyDescent="0.3">
      <c r="A13" s="172" t="s">
        <v>131</v>
      </c>
      <c r="B13" s="107">
        <v>2612</v>
      </c>
      <c r="C13" s="108" t="str">
        <f>+[2]PRODUCE!$C$16</f>
        <v>Producir  una campaña de posicionamiento institucional y promoción de la participación social y de la educación cívica.  La Campaña en tierra consistiría en parabuses, camiones urbanos, tren ligero y espectaculares</v>
      </c>
      <c r="D13" s="171">
        <v>1</v>
      </c>
      <c r="E13" s="105">
        <f>+[2]PRODUCE!$E$16</f>
        <v>6122773</v>
      </c>
      <c r="F13" s="196">
        <f>D13*E13</f>
        <v>6122773</v>
      </c>
      <c r="G13" s="115">
        <f>+F13/3</f>
        <v>2040924.3333333333</v>
      </c>
      <c r="H13" s="115">
        <f>+G13</f>
        <v>2040924.3333333333</v>
      </c>
      <c r="I13" s="115">
        <f>+H13</f>
        <v>2040924.3333333333</v>
      </c>
      <c r="J13" s="115">
        <v>0</v>
      </c>
      <c r="K13" s="115">
        <v>0</v>
      </c>
      <c r="L13" s="115">
        <v>0</v>
      </c>
      <c r="M13" s="115">
        <v>0</v>
      </c>
      <c r="N13" s="115">
        <v>0</v>
      </c>
      <c r="O13" s="115">
        <v>0</v>
      </c>
      <c r="P13" s="115">
        <v>0</v>
      </c>
      <c r="Q13" s="115">
        <v>0</v>
      </c>
      <c r="R13" s="115">
        <v>0</v>
      </c>
      <c r="S13" s="170">
        <f>SUM(G13:R13)</f>
        <v>6122773</v>
      </c>
    </row>
    <row r="14" spans="1:240" x14ac:dyDescent="0.3">
      <c r="B14" s="107"/>
      <c r="C14" s="108"/>
      <c r="D14" s="171"/>
      <c r="E14" s="105"/>
      <c r="F14" s="105"/>
      <c r="G14" s="115"/>
      <c r="H14" s="115"/>
      <c r="I14" s="115"/>
      <c r="J14" s="115"/>
      <c r="K14" s="115"/>
      <c r="L14" s="115"/>
      <c r="M14" s="115"/>
      <c r="N14" s="115"/>
      <c r="O14" s="115"/>
      <c r="P14" s="115"/>
      <c r="Q14" s="115"/>
      <c r="R14" s="115"/>
      <c r="S14" s="170"/>
    </row>
    <row r="15" spans="1:240" ht="14.25" thickBot="1" x14ac:dyDescent="0.35">
      <c r="B15" s="204">
        <v>3342</v>
      </c>
      <c r="C15" s="111" t="s">
        <v>138</v>
      </c>
      <c r="D15" s="195"/>
      <c r="E15" s="110"/>
      <c r="F15" s="129">
        <f>SUM(F16)</f>
        <v>25000</v>
      </c>
      <c r="G15" s="109">
        <f t="shared" ref="G15:R15" si="3">SUM(G16:G17)</f>
        <v>0</v>
      </c>
      <c r="H15" s="109">
        <f t="shared" si="3"/>
        <v>0</v>
      </c>
      <c r="I15" s="109">
        <f t="shared" si="3"/>
        <v>25000</v>
      </c>
      <c r="J15" s="109">
        <f t="shared" si="3"/>
        <v>0</v>
      </c>
      <c r="K15" s="109">
        <f t="shared" si="3"/>
        <v>0</v>
      </c>
      <c r="L15" s="109">
        <f t="shared" si="3"/>
        <v>0</v>
      </c>
      <c r="M15" s="109">
        <f t="shared" si="3"/>
        <v>0</v>
      </c>
      <c r="N15" s="109">
        <f t="shared" si="3"/>
        <v>0</v>
      </c>
      <c r="O15" s="109">
        <f t="shared" si="3"/>
        <v>0</v>
      </c>
      <c r="P15" s="109">
        <f t="shared" si="3"/>
        <v>0</v>
      </c>
      <c r="Q15" s="109">
        <f t="shared" si="3"/>
        <v>0</v>
      </c>
      <c r="R15" s="109">
        <f t="shared" si="3"/>
        <v>0</v>
      </c>
      <c r="S15" s="109">
        <f>SUM(G15:R15)</f>
        <v>25000</v>
      </c>
    </row>
    <row r="16" spans="1:240" x14ac:dyDescent="0.3">
      <c r="A16" s="172" t="s">
        <v>135</v>
      </c>
      <c r="B16" s="107">
        <v>3342</v>
      </c>
      <c r="C16" s="108" t="str">
        <f>+[2]PRODUCE!$C$20</f>
        <v xml:space="preserve">Cursos de Edición y Postproducción de Video Digital  y de Animación Stop Motion </v>
      </c>
      <c r="D16" s="171">
        <v>1</v>
      </c>
      <c r="E16" s="105">
        <f>+[2]PRODUCE!$J$20</f>
        <v>25000</v>
      </c>
      <c r="F16" s="105">
        <f>D16*E16</f>
        <v>25000</v>
      </c>
      <c r="G16" s="115"/>
      <c r="H16" s="115"/>
      <c r="I16" s="115">
        <f>+F16</f>
        <v>25000</v>
      </c>
      <c r="J16" s="115"/>
      <c r="K16" s="115"/>
      <c r="L16" s="115"/>
      <c r="M16" s="115"/>
      <c r="N16" s="115"/>
      <c r="O16" s="115"/>
      <c r="P16" s="115"/>
      <c r="Q16" s="115"/>
      <c r="R16" s="115"/>
      <c r="S16" s="170">
        <f>SUM(G16:R16)</f>
        <v>25000</v>
      </c>
    </row>
    <row r="17" spans="1:240" x14ac:dyDescent="0.3">
      <c r="B17" s="107"/>
      <c r="C17" s="108"/>
      <c r="D17" s="171"/>
      <c r="E17" s="105"/>
      <c r="F17" s="105"/>
      <c r="G17" s="115"/>
      <c r="H17" s="115"/>
      <c r="I17" s="115"/>
      <c r="J17" s="115"/>
      <c r="K17" s="115"/>
      <c r="L17" s="115"/>
      <c r="M17" s="115"/>
      <c r="N17" s="115"/>
      <c r="O17" s="115"/>
      <c r="P17" s="115"/>
      <c r="Q17" s="115"/>
      <c r="R17" s="115"/>
      <c r="S17" s="170"/>
    </row>
    <row r="18" spans="1:240" ht="27.75" thickBot="1" x14ac:dyDescent="0.35">
      <c r="B18" s="132">
        <v>3631</v>
      </c>
      <c r="C18" s="131" t="s">
        <v>117</v>
      </c>
      <c r="D18" s="195"/>
      <c r="E18" s="110"/>
      <c r="F18" s="129">
        <f t="shared" ref="F18:R18" si="4">SUM(F19:F19)</f>
        <v>247000</v>
      </c>
      <c r="G18" s="129">
        <f t="shared" si="4"/>
        <v>247000</v>
      </c>
      <c r="H18" s="129">
        <f t="shared" si="4"/>
        <v>0</v>
      </c>
      <c r="I18" s="129">
        <f t="shared" si="4"/>
        <v>0</v>
      </c>
      <c r="J18" s="129">
        <f t="shared" si="4"/>
        <v>0</v>
      </c>
      <c r="K18" s="129">
        <f t="shared" si="4"/>
        <v>0</v>
      </c>
      <c r="L18" s="129">
        <f t="shared" si="4"/>
        <v>0</v>
      </c>
      <c r="M18" s="129">
        <f t="shared" si="4"/>
        <v>0</v>
      </c>
      <c r="N18" s="129">
        <f t="shared" si="4"/>
        <v>0</v>
      </c>
      <c r="O18" s="129">
        <f t="shared" si="4"/>
        <v>0</v>
      </c>
      <c r="P18" s="129">
        <f t="shared" si="4"/>
        <v>0</v>
      </c>
      <c r="Q18" s="129">
        <f t="shared" si="4"/>
        <v>0</v>
      </c>
      <c r="R18" s="129">
        <f t="shared" si="4"/>
        <v>0</v>
      </c>
      <c r="S18" s="129">
        <f>SUM(G18:R18)</f>
        <v>247000</v>
      </c>
    </row>
    <row r="19" spans="1:240" x14ac:dyDescent="0.3">
      <c r="A19" s="172" t="s">
        <v>132</v>
      </c>
      <c r="B19" s="107">
        <v>3631</v>
      </c>
      <c r="C19" s="108" t="str">
        <f>+[2]PRODUCE!$C$17</f>
        <v>Realizar 2 spots para una campaña de difusión de los mecanismos de participación social en medios de comunicación y en redes sociodigitales</v>
      </c>
      <c r="D19" s="171">
        <v>1</v>
      </c>
      <c r="E19" s="105">
        <f>+[2]PRODUCE!$J$17</f>
        <v>247000</v>
      </c>
      <c r="F19" s="105">
        <f>D19*E19</f>
        <v>247000</v>
      </c>
      <c r="G19" s="115">
        <f>+F19</f>
        <v>247000</v>
      </c>
      <c r="H19" s="115">
        <v>0</v>
      </c>
      <c r="I19" s="115">
        <f t="shared" ref="I19:R19" si="5">H19</f>
        <v>0</v>
      </c>
      <c r="J19" s="115">
        <f t="shared" si="5"/>
        <v>0</v>
      </c>
      <c r="K19" s="115">
        <f t="shared" si="5"/>
        <v>0</v>
      </c>
      <c r="L19" s="115">
        <f t="shared" si="5"/>
        <v>0</v>
      </c>
      <c r="M19" s="115">
        <f t="shared" si="5"/>
        <v>0</v>
      </c>
      <c r="N19" s="115">
        <f t="shared" si="5"/>
        <v>0</v>
      </c>
      <c r="O19" s="115">
        <f t="shared" si="5"/>
        <v>0</v>
      </c>
      <c r="P19" s="115">
        <f t="shared" si="5"/>
        <v>0</v>
      </c>
      <c r="Q19" s="115">
        <f t="shared" si="5"/>
        <v>0</v>
      </c>
      <c r="R19" s="115">
        <f t="shared" si="5"/>
        <v>0</v>
      </c>
      <c r="S19" s="170">
        <f>SUM(G19:R19)</f>
        <v>247000</v>
      </c>
    </row>
    <row r="20" spans="1:240" x14ac:dyDescent="0.3">
      <c r="B20" s="107"/>
      <c r="C20" s="108"/>
      <c r="D20" s="171"/>
      <c r="E20" s="105"/>
      <c r="F20" s="105"/>
      <c r="G20" s="115"/>
      <c r="H20" s="115"/>
      <c r="I20" s="115"/>
      <c r="J20" s="115"/>
      <c r="K20" s="115"/>
      <c r="L20" s="115"/>
      <c r="M20" s="115"/>
      <c r="N20" s="115"/>
      <c r="O20" s="115"/>
      <c r="P20" s="115"/>
      <c r="Q20" s="115"/>
      <c r="R20" s="115"/>
      <c r="S20" s="170"/>
    </row>
    <row r="21" spans="1:240" s="121" customFormat="1" ht="32.25" customHeight="1" thickBot="1" x14ac:dyDescent="0.3">
      <c r="A21" s="146"/>
      <c r="B21" s="132">
        <v>3611</v>
      </c>
      <c r="C21" s="131" t="s">
        <v>118</v>
      </c>
      <c r="D21" s="130"/>
      <c r="E21" s="130"/>
      <c r="F21" s="129">
        <f t="shared" ref="F21:R21" si="6">SUM(F22:F23)</f>
        <v>1550000</v>
      </c>
      <c r="G21" s="129">
        <f t="shared" si="6"/>
        <v>300000</v>
      </c>
      <c r="H21" s="129">
        <f t="shared" si="6"/>
        <v>0</v>
      </c>
      <c r="I21" s="129">
        <f t="shared" si="6"/>
        <v>0</v>
      </c>
      <c r="J21" s="129">
        <f t="shared" si="6"/>
        <v>1250000</v>
      </c>
      <c r="K21" s="129">
        <f t="shared" si="6"/>
        <v>0</v>
      </c>
      <c r="L21" s="129">
        <f t="shared" si="6"/>
        <v>0</v>
      </c>
      <c r="M21" s="129">
        <f t="shared" si="6"/>
        <v>0</v>
      </c>
      <c r="N21" s="129">
        <f t="shared" si="6"/>
        <v>0</v>
      </c>
      <c r="O21" s="129">
        <f t="shared" si="6"/>
        <v>0</v>
      </c>
      <c r="P21" s="129">
        <f t="shared" si="6"/>
        <v>0</v>
      </c>
      <c r="Q21" s="129">
        <f t="shared" si="6"/>
        <v>0</v>
      </c>
      <c r="R21" s="129">
        <f t="shared" si="6"/>
        <v>0</v>
      </c>
      <c r="S21" s="129">
        <f t="shared" ref="S21:S29" si="7">SUM(G21:R21)</f>
        <v>1550000</v>
      </c>
      <c r="T21" s="123"/>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c r="BM21" s="122"/>
      <c r="BN21" s="122"/>
      <c r="BO21" s="122"/>
      <c r="BP21" s="122"/>
      <c r="BQ21" s="122"/>
      <c r="BR21" s="122"/>
      <c r="BS21" s="122"/>
      <c r="BT21" s="122"/>
      <c r="BU21" s="122"/>
      <c r="BV21" s="122"/>
      <c r="BW21" s="122"/>
      <c r="BX21" s="122"/>
      <c r="BY21" s="122"/>
      <c r="BZ21" s="122"/>
      <c r="CA21" s="122"/>
      <c r="CB21" s="122"/>
      <c r="CC21" s="122"/>
      <c r="CD21" s="122"/>
      <c r="CE21" s="122"/>
      <c r="CF21" s="122"/>
      <c r="CG21" s="122"/>
      <c r="CH21" s="122"/>
      <c r="CI21" s="122"/>
      <c r="CJ21" s="122"/>
      <c r="CK21" s="122"/>
      <c r="CL21" s="122"/>
      <c r="CM21" s="122"/>
      <c r="CN21" s="122"/>
      <c r="CO21" s="122"/>
      <c r="CP21" s="122"/>
      <c r="CQ21" s="122"/>
      <c r="CR21" s="122"/>
      <c r="CS21" s="122"/>
      <c r="CT21" s="122"/>
      <c r="CU21" s="122"/>
      <c r="CV21" s="122"/>
      <c r="CW21" s="122"/>
      <c r="CX21" s="122"/>
      <c r="CY21" s="122"/>
      <c r="CZ21" s="122"/>
      <c r="DA21" s="122"/>
      <c r="DB21" s="122"/>
      <c r="DC21" s="122"/>
      <c r="DD21" s="122"/>
      <c r="DE21" s="122"/>
      <c r="DF21" s="122"/>
      <c r="DG21" s="122"/>
      <c r="DH21" s="122"/>
      <c r="DI21" s="122"/>
      <c r="DJ21" s="122"/>
      <c r="DK21" s="122"/>
      <c r="DL21" s="122"/>
      <c r="DM21" s="122"/>
      <c r="DN21" s="122"/>
      <c r="DO21" s="122"/>
      <c r="DP21" s="122"/>
      <c r="DQ21" s="122"/>
      <c r="DR21" s="122"/>
      <c r="DS21" s="122"/>
      <c r="DT21" s="122"/>
      <c r="DU21" s="122"/>
      <c r="DV21" s="122"/>
      <c r="DW21" s="122"/>
      <c r="DX21" s="122"/>
      <c r="DY21" s="122"/>
      <c r="DZ21" s="122"/>
      <c r="EA21" s="122"/>
      <c r="EB21" s="122"/>
      <c r="EC21" s="122"/>
      <c r="ED21" s="122"/>
      <c r="EE21" s="122"/>
      <c r="EF21" s="122"/>
      <c r="EG21" s="122"/>
      <c r="EH21" s="122"/>
      <c r="EI21" s="122"/>
      <c r="EJ21" s="122"/>
      <c r="EK21" s="122"/>
      <c r="EL21" s="122"/>
      <c r="EM21" s="122"/>
      <c r="EN21" s="122"/>
      <c r="EO21" s="122"/>
      <c r="EP21" s="122"/>
      <c r="EQ21" s="122"/>
      <c r="ER21" s="122"/>
      <c r="ES21" s="122"/>
      <c r="ET21" s="122"/>
      <c r="EU21" s="122"/>
      <c r="EV21" s="122"/>
      <c r="EW21" s="122"/>
      <c r="EX21" s="122"/>
      <c r="EY21" s="122"/>
      <c r="EZ21" s="122"/>
      <c r="FA21" s="122"/>
      <c r="FB21" s="122"/>
      <c r="FC21" s="122"/>
      <c r="FD21" s="122"/>
      <c r="FE21" s="122"/>
      <c r="FF21" s="122"/>
      <c r="FG21" s="122"/>
      <c r="FH21" s="122"/>
      <c r="FI21" s="122"/>
      <c r="FJ21" s="122"/>
      <c r="FK21" s="122"/>
      <c r="FL21" s="122"/>
      <c r="FM21" s="122"/>
      <c r="FN21" s="122"/>
      <c r="FO21" s="122"/>
      <c r="FP21" s="122"/>
      <c r="FQ21" s="122"/>
      <c r="FR21" s="122"/>
      <c r="FS21" s="122"/>
      <c r="FT21" s="122"/>
      <c r="FU21" s="122"/>
      <c r="FV21" s="122"/>
      <c r="FW21" s="122"/>
      <c r="FX21" s="122"/>
      <c r="FY21" s="122"/>
      <c r="FZ21" s="122"/>
      <c r="GA21" s="122"/>
      <c r="GB21" s="122"/>
      <c r="GC21" s="122"/>
      <c r="GD21" s="122"/>
      <c r="GE21" s="122"/>
      <c r="GF21" s="122"/>
      <c r="GG21" s="122"/>
      <c r="GH21" s="122"/>
      <c r="GI21" s="122"/>
      <c r="GJ21" s="122"/>
      <c r="GK21" s="122"/>
      <c r="GL21" s="122"/>
      <c r="GM21" s="122"/>
      <c r="GN21" s="122"/>
      <c r="GO21" s="122"/>
      <c r="GP21" s="122"/>
      <c r="GQ21" s="122"/>
      <c r="GR21" s="122"/>
      <c r="GS21" s="122"/>
      <c r="GT21" s="122"/>
      <c r="GU21" s="122"/>
      <c r="GV21" s="122"/>
      <c r="GW21" s="122"/>
      <c r="GX21" s="122"/>
      <c r="GY21" s="122"/>
      <c r="GZ21" s="122"/>
      <c r="HA21" s="122"/>
      <c r="HB21" s="122"/>
      <c r="HC21" s="122"/>
      <c r="HD21" s="122"/>
      <c r="HE21" s="122"/>
      <c r="HF21" s="122"/>
      <c r="HG21" s="122"/>
      <c r="HH21" s="122"/>
      <c r="HI21" s="122"/>
      <c r="HJ21" s="122"/>
      <c r="HK21" s="122"/>
      <c r="HL21" s="122"/>
      <c r="HM21" s="122"/>
      <c r="HN21" s="122"/>
      <c r="HO21" s="122"/>
      <c r="HP21" s="122"/>
      <c r="HQ21" s="122"/>
      <c r="HR21" s="122"/>
      <c r="HS21" s="122"/>
      <c r="HT21" s="122"/>
      <c r="HU21" s="122"/>
      <c r="HV21" s="122"/>
      <c r="HW21" s="122"/>
      <c r="HX21" s="122"/>
      <c r="HY21" s="122"/>
      <c r="HZ21" s="122"/>
      <c r="IA21" s="122"/>
      <c r="IB21" s="122"/>
      <c r="IC21" s="122"/>
      <c r="ID21" s="122"/>
      <c r="IE21" s="122"/>
      <c r="IF21" s="122"/>
    </row>
    <row r="22" spans="1:240" x14ac:dyDescent="0.3">
      <c r="A22" s="172" t="s">
        <v>137</v>
      </c>
      <c r="B22" s="107">
        <v>3611</v>
      </c>
      <c r="C22" s="108" t="str">
        <f>+[2]PRODUCE!$C$21</f>
        <v>Producción de documental histórico</v>
      </c>
      <c r="D22" s="171">
        <v>1</v>
      </c>
      <c r="E22" s="105">
        <f>+[2]PRODUCE!$J$21</f>
        <v>1250000</v>
      </c>
      <c r="F22" s="105">
        <f>D22*E22</f>
        <v>1250000</v>
      </c>
      <c r="G22" s="115">
        <v>0</v>
      </c>
      <c r="H22" s="115">
        <f>G22</f>
        <v>0</v>
      </c>
      <c r="I22" s="115">
        <f>H22</f>
        <v>0</v>
      </c>
      <c r="J22" s="115">
        <f>+F22</f>
        <v>1250000</v>
      </c>
      <c r="K22" s="115">
        <v>0</v>
      </c>
      <c r="L22" s="115">
        <f t="shared" ref="L22:R23" si="8">K22</f>
        <v>0</v>
      </c>
      <c r="M22" s="115">
        <f t="shared" si="8"/>
        <v>0</v>
      </c>
      <c r="N22" s="115">
        <f t="shared" si="8"/>
        <v>0</v>
      </c>
      <c r="O22" s="115">
        <f t="shared" si="8"/>
        <v>0</v>
      </c>
      <c r="P22" s="115">
        <f t="shared" si="8"/>
        <v>0</v>
      </c>
      <c r="Q22" s="115">
        <f t="shared" si="8"/>
        <v>0</v>
      </c>
      <c r="R22" s="115">
        <f t="shared" si="8"/>
        <v>0</v>
      </c>
      <c r="S22" s="170">
        <f t="shared" si="7"/>
        <v>1250000</v>
      </c>
    </row>
    <row r="23" spans="1:240" x14ac:dyDescent="0.3">
      <c r="A23" s="172" t="s">
        <v>136</v>
      </c>
      <c r="B23" s="107">
        <v>3611</v>
      </c>
      <c r="C23" s="108" t="str">
        <f>+[2]PRODUCE!$C$22</f>
        <v xml:space="preserve">Producción de programa de radio </v>
      </c>
      <c r="D23" s="171">
        <v>1</v>
      </c>
      <c r="E23" s="105">
        <f>+[2]PRODUCE!$J$22</f>
        <v>300000</v>
      </c>
      <c r="F23" s="105">
        <f>D23*E23</f>
        <v>300000</v>
      </c>
      <c r="G23" s="115">
        <f>+F23</f>
        <v>300000</v>
      </c>
      <c r="H23" s="115">
        <v>0</v>
      </c>
      <c r="I23" s="115">
        <f>H23</f>
        <v>0</v>
      </c>
      <c r="J23" s="115">
        <f>I23</f>
        <v>0</v>
      </c>
      <c r="K23" s="115">
        <f>J23</f>
        <v>0</v>
      </c>
      <c r="L23" s="115">
        <f t="shared" si="8"/>
        <v>0</v>
      </c>
      <c r="M23" s="115">
        <f t="shared" si="8"/>
        <v>0</v>
      </c>
      <c r="N23" s="115">
        <f t="shared" si="8"/>
        <v>0</v>
      </c>
      <c r="O23" s="115">
        <f t="shared" si="8"/>
        <v>0</v>
      </c>
      <c r="P23" s="115">
        <f t="shared" si="8"/>
        <v>0</v>
      </c>
      <c r="Q23" s="115">
        <f t="shared" si="8"/>
        <v>0</v>
      </c>
      <c r="R23" s="115">
        <f t="shared" si="8"/>
        <v>0</v>
      </c>
      <c r="S23" s="170">
        <f t="shared" si="7"/>
        <v>300000</v>
      </c>
    </row>
    <row r="24" spans="1:240" x14ac:dyDescent="0.3">
      <c r="B24" s="107"/>
      <c r="C24" s="108"/>
      <c r="D24" s="171"/>
      <c r="E24" s="105"/>
      <c r="F24" s="105">
        <f>D24*E24</f>
        <v>0</v>
      </c>
      <c r="G24" s="115">
        <f>F24</f>
        <v>0</v>
      </c>
      <c r="H24" s="115"/>
      <c r="I24" s="115">
        <v>0</v>
      </c>
      <c r="J24" s="115">
        <v>0</v>
      </c>
      <c r="K24" s="115">
        <v>0</v>
      </c>
      <c r="L24" s="115">
        <v>0</v>
      </c>
      <c r="M24" s="115">
        <v>0</v>
      </c>
      <c r="N24" s="115">
        <v>0</v>
      </c>
      <c r="O24" s="115">
        <v>0</v>
      </c>
      <c r="P24" s="115">
        <v>0</v>
      </c>
      <c r="Q24" s="115">
        <v>0</v>
      </c>
      <c r="R24" s="115">
        <v>0</v>
      </c>
      <c r="S24" s="170">
        <f t="shared" si="7"/>
        <v>0</v>
      </c>
    </row>
    <row r="25" spans="1:240" ht="14.25" thickBot="1" x14ac:dyDescent="0.35">
      <c r="B25" s="112">
        <v>5231</v>
      </c>
      <c r="C25" s="111" t="s">
        <v>130</v>
      </c>
      <c r="D25" s="195"/>
      <c r="E25" s="110"/>
      <c r="F25" s="109">
        <f t="shared" ref="F25:R25" si="9">SUM(F26)</f>
        <v>40000</v>
      </c>
      <c r="G25" s="109">
        <f t="shared" si="9"/>
        <v>40000</v>
      </c>
      <c r="H25" s="109">
        <f t="shared" si="9"/>
        <v>0</v>
      </c>
      <c r="I25" s="109">
        <f t="shared" si="9"/>
        <v>0</v>
      </c>
      <c r="J25" s="109">
        <f t="shared" si="9"/>
        <v>0</v>
      </c>
      <c r="K25" s="109">
        <f t="shared" si="9"/>
        <v>0</v>
      </c>
      <c r="L25" s="109">
        <f t="shared" si="9"/>
        <v>0</v>
      </c>
      <c r="M25" s="109">
        <f t="shared" si="9"/>
        <v>0</v>
      </c>
      <c r="N25" s="109">
        <f t="shared" si="9"/>
        <v>0</v>
      </c>
      <c r="O25" s="109">
        <f t="shared" si="9"/>
        <v>0</v>
      </c>
      <c r="P25" s="109">
        <f t="shared" si="9"/>
        <v>0</v>
      </c>
      <c r="Q25" s="109">
        <f t="shared" si="9"/>
        <v>0</v>
      </c>
      <c r="R25" s="109">
        <f t="shared" si="9"/>
        <v>0</v>
      </c>
      <c r="S25" s="109">
        <f t="shared" si="7"/>
        <v>40000</v>
      </c>
    </row>
    <row r="26" spans="1:240" x14ac:dyDescent="0.3">
      <c r="A26" s="172" t="s">
        <v>132</v>
      </c>
      <c r="B26" s="107">
        <v>5231</v>
      </c>
      <c r="C26" s="108" t="str">
        <f>+[2]PRODUCE!$C$18</f>
        <v xml:space="preserve"> Dron Phantom 3 profesional con batería adicional y mochila; incluye cámara de fotos de 12 mega pixeles y video 4K, control remoto, Gimbal con estabilización de 3 ejes integrado </v>
      </c>
      <c r="D26" s="171">
        <v>1</v>
      </c>
      <c r="E26" s="105">
        <f>+[2]PRODUCE!$J$18</f>
        <v>40000</v>
      </c>
      <c r="F26" s="105">
        <f>D26*E26</f>
        <v>40000</v>
      </c>
      <c r="G26" s="115">
        <f>+F26</f>
        <v>40000</v>
      </c>
      <c r="H26" s="115">
        <v>0</v>
      </c>
      <c r="I26" s="115">
        <v>0</v>
      </c>
      <c r="J26" s="115">
        <v>0</v>
      </c>
      <c r="K26" s="115">
        <v>0</v>
      </c>
      <c r="L26" s="115">
        <v>0</v>
      </c>
      <c r="M26" s="115">
        <v>0</v>
      </c>
      <c r="N26" s="115">
        <v>0</v>
      </c>
      <c r="O26" s="115">
        <v>0</v>
      </c>
      <c r="P26" s="115">
        <v>0</v>
      </c>
      <c r="Q26" s="115">
        <v>0</v>
      </c>
      <c r="R26" s="115">
        <v>0</v>
      </c>
      <c r="S26" s="170">
        <f t="shared" si="7"/>
        <v>40000</v>
      </c>
    </row>
    <row r="27" spans="1:240" x14ac:dyDescent="0.3">
      <c r="B27" s="107"/>
      <c r="C27" s="108"/>
      <c r="D27" s="171"/>
      <c r="E27" s="105"/>
      <c r="F27" s="105">
        <f>D27*E27</f>
        <v>0</v>
      </c>
      <c r="G27" s="115">
        <v>0</v>
      </c>
      <c r="H27" s="115">
        <v>0</v>
      </c>
      <c r="I27" s="115">
        <v>0</v>
      </c>
      <c r="J27" s="115">
        <v>0</v>
      </c>
      <c r="K27" s="115">
        <v>0</v>
      </c>
      <c r="L27" s="115">
        <v>0</v>
      </c>
      <c r="M27" s="115">
        <v>0</v>
      </c>
      <c r="N27" s="115">
        <v>0</v>
      </c>
      <c r="O27" s="115">
        <v>0</v>
      </c>
      <c r="P27" s="115">
        <v>0</v>
      </c>
      <c r="Q27" s="115">
        <v>0</v>
      </c>
      <c r="R27" s="115">
        <v>0</v>
      </c>
      <c r="S27" s="170">
        <f t="shared" si="7"/>
        <v>0</v>
      </c>
    </row>
    <row r="28" spans="1:240" ht="14.25" thickBot="1" x14ac:dyDescent="0.35">
      <c r="B28" s="112">
        <v>5911</v>
      </c>
      <c r="C28" s="111" t="s">
        <v>109</v>
      </c>
      <c r="D28" s="195"/>
      <c r="E28" s="110"/>
      <c r="F28" s="109">
        <f t="shared" ref="F28:R28" si="10">SUM(F29:F30)</f>
        <v>80000</v>
      </c>
      <c r="G28" s="109">
        <f t="shared" si="10"/>
        <v>0</v>
      </c>
      <c r="H28" s="109">
        <f t="shared" si="10"/>
        <v>80000</v>
      </c>
      <c r="I28" s="109">
        <f t="shared" si="10"/>
        <v>0</v>
      </c>
      <c r="J28" s="109">
        <f t="shared" si="10"/>
        <v>0</v>
      </c>
      <c r="K28" s="109">
        <f t="shared" si="10"/>
        <v>0</v>
      </c>
      <c r="L28" s="109">
        <f t="shared" si="10"/>
        <v>0</v>
      </c>
      <c r="M28" s="109">
        <f t="shared" si="10"/>
        <v>0</v>
      </c>
      <c r="N28" s="109">
        <f t="shared" si="10"/>
        <v>0</v>
      </c>
      <c r="O28" s="109">
        <f t="shared" si="10"/>
        <v>0</v>
      </c>
      <c r="P28" s="109">
        <f t="shared" si="10"/>
        <v>0</v>
      </c>
      <c r="Q28" s="109">
        <f t="shared" si="10"/>
        <v>0</v>
      </c>
      <c r="R28" s="109">
        <f t="shared" si="10"/>
        <v>0</v>
      </c>
      <c r="S28" s="109">
        <f t="shared" si="7"/>
        <v>80000</v>
      </c>
    </row>
    <row r="29" spans="1:240" x14ac:dyDescent="0.3">
      <c r="A29" s="172" t="s">
        <v>135</v>
      </c>
      <c r="B29" s="107">
        <v>5911</v>
      </c>
      <c r="C29" s="108" t="str">
        <f>+[2]PRODUCE!$C$19</f>
        <v xml:space="preserve">Programas de cómputo para producir de cápsulas informativas de las actividades intitucionales  para difundir valores democráticos, la participación ciudadana y la educación cívica: • Software: Photoshop CC, Illustrator CC, Premiere Pro CC, After Effects CC, Adobe Audition CC, Acrobat Pro DC, </v>
      </c>
      <c r="D29" s="171">
        <v>1</v>
      </c>
      <c r="E29" s="105">
        <f>+[2]PRODUCE!$J$19</f>
        <v>80000</v>
      </c>
      <c r="F29" s="105">
        <f>D29*E29</f>
        <v>80000</v>
      </c>
      <c r="G29" s="115">
        <v>0</v>
      </c>
      <c r="H29" s="115">
        <f>+F29</f>
        <v>80000</v>
      </c>
      <c r="I29" s="115">
        <v>0</v>
      </c>
      <c r="J29" s="115">
        <v>0</v>
      </c>
      <c r="K29" s="115">
        <v>0</v>
      </c>
      <c r="L29" s="115">
        <v>0</v>
      </c>
      <c r="M29" s="115">
        <v>0</v>
      </c>
      <c r="N29" s="115">
        <v>0</v>
      </c>
      <c r="O29" s="115">
        <v>0</v>
      </c>
      <c r="P29" s="115">
        <v>0</v>
      </c>
      <c r="Q29" s="115">
        <v>0</v>
      </c>
      <c r="R29" s="115">
        <v>0</v>
      </c>
      <c r="S29" s="170">
        <f t="shared" si="7"/>
        <v>80000</v>
      </c>
    </row>
    <row r="30" spans="1:240" x14ac:dyDescent="0.3">
      <c r="B30" s="107"/>
      <c r="C30" s="108"/>
      <c r="D30" s="171"/>
      <c r="E30" s="105"/>
      <c r="F30" s="105"/>
      <c r="G30" s="115"/>
      <c r="H30" s="115"/>
      <c r="I30" s="115"/>
      <c r="J30" s="115"/>
      <c r="K30" s="115"/>
      <c r="L30" s="115"/>
      <c r="M30" s="115"/>
      <c r="N30" s="115"/>
      <c r="O30" s="115"/>
      <c r="P30" s="115"/>
      <c r="Q30" s="115"/>
      <c r="R30" s="115"/>
      <c r="S30" s="170"/>
    </row>
    <row r="31" spans="1:240" s="94" customFormat="1" ht="14.25" thickBot="1" x14ac:dyDescent="0.35">
      <c r="A31" s="172"/>
      <c r="B31" s="194"/>
      <c r="C31" s="162" t="s">
        <v>89</v>
      </c>
      <c r="D31" s="193"/>
      <c r="E31" s="192"/>
      <c r="F31" s="97">
        <f t="shared" ref="F31:R31" si="11">+F9+F12+F15+F18+F21+F25+F28</f>
        <v>8076773</v>
      </c>
      <c r="G31" s="97">
        <f t="shared" si="11"/>
        <v>2631924.333333333</v>
      </c>
      <c r="H31" s="97">
        <f t="shared" si="11"/>
        <v>2124924.333333333</v>
      </c>
      <c r="I31" s="97">
        <f t="shared" si="11"/>
        <v>2069924.3333333333</v>
      </c>
      <c r="J31" s="97">
        <f t="shared" si="11"/>
        <v>1250000</v>
      </c>
      <c r="K31" s="97">
        <f t="shared" si="11"/>
        <v>0</v>
      </c>
      <c r="L31" s="97">
        <f t="shared" si="11"/>
        <v>0</v>
      </c>
      <c r="M31" s="97">
        <f t="shared" si="11"/>
        <v>0</v>
      </c>
      <c r="N31" s="97">
        <f t="shared" si="11"/>
        <v>0</v>
      </c>
      <c r="O31" s="97">
        <f t="shared" si="11"/>
        <v>0</v>
      </c>
      <c r="P31" s="97">
        <f t="shared" si="11"/>
        <v>0</v>
      </c>
      <c r="Q31" s="97">
        <f t="shared" si="11"/>
        <v>0</v>
      </c>
      <c r="R31" s="97">
        <f t="shared" si="11"/>
        <v>0</v>
      </c>
      <c r="S31" s="97">
        <f>SUM(G31:R31)</f>
        <v>8076772.9999999991</v>
      </c>
      <c r="T31" s="191">
        <f>+F31-S31</f>
        <v>0</v>
      </c>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S31" s="95"/>
      <c r="BT31" s="95"/>
      <c r="BU31" s="95"/>
      <c r="BV31" s="95"/>
      <c r="BW31" s="95"/>
      <c r="BX31" s="95"/>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c r="EF31" s="95"/>
      <c r="EG31" s="95"/>
      <c r="EH31" s="95"/>
      <c r="EI31" s="95"/>
      <c r="EJ31" s="95"/>
      <c r="EK31" s="95"/>
      <c r="EL31" s="95"/>
      <c r="EM31" s="95"/>
      <c r="EN31" s="95"/>
      <c r="EO31" s="95"/>
      <c r="EP31" s="95"/>
      <c r="EQ31" s="95"/>
      <c r="ER31" s="95"/>
      <c r="ES31" s="95"/>
      <c r="ET31" s="95"/>
      <c r="EU31" s="95"/>
      <c r="EV31" s="95"/>
      <c r="EW31" s="95"/>
      <c r="EX31" s="95"/>
      <c r="EY31" s="95"/>
      <c r="EZ31" s="95"/>
      <c r="FA31" s="95"/>
      <c r="FB31" s="95"/>
      <c r="FC31" s="95"/>
      <c r="FD31" s="95"/>
      <c r="FE31" s="95"/>
      <c r="FF31" s="95"/>
      <c r="FG31" s="95"/>
      <c r="FH31" s="95"/>
      <c r="FI31" s="95"/>
      <c r="FJ31" s="95"/>
      <c r="FK31" s="95"/>
      <c r="FL31" s="95"/>
      <c r="FM31" s="95"/>
      <c r="FN31" s="95"/>
      <c r="FO31" s="95"/>
      <c r="FP31" s="95"/>
      <c r="FQ31" s="95"/>
      <c r="FR31" s="95"/>
      <c r="FS31" s="95"/>
      <c r="FT31" s="95"/>
      <c r="FU31" s="95"/>
      <c r="FV31" s="95"/>
      <c r="FW31" s="95"/>
      <c r="FX31" s="95"/>
      <c r="FY31" s="95"/>
      <c r="FZ31" s="95"/>
      <c r="GA31" s="95"/>
      <c r="GB31" s="95"/>
      <c r="GC31" s="95"/>
      <c r="GD31" s="95"/>
      <c r="GE31" s="95"/>
      <c r="GF31" s="95"/>
      <c r="GG31" s="95"/>
      <c r="GH31" s="95"/>
      <c r="GI31" s="95"/>
      <c r="GJ31" s="95"/>
      <c r="GK31" s="95"/>
      <c r="GL31" s="95"/>
      <c r="GM31" s="95"/>
      <c r="GN31" s="95"/>
      <c r="GO31" s="95"/>
      <c r="GP31" s="95"/>
      <c r="GQ31" s="95"/>
      <c r="GR31" s="95"/>
      <c r="GS31" s="95"/>
      <c r="GT31" s="95"/>
      <c r="GU31" s="95"/>
      <c r="GV31" s="95"/>
      <c r="GW31" s="95"/>
      <c r="GX31" s="95"/>
      <c r="GY31" s="95"/>
      <c r="GZ31" s="95"/>
      <c r="HA31" s="95"/>
      <c r="HB31" s="95"/>
      <c r="HC31" s="95"/>
      <c r="HD31" s="95"/>
      <c r="HE31" s="95"/>
      <c r="HF31" s="95"/>
      <c r="HG31" s="95"/>
      <c r="HH31" s="95"/>
      <c r="HI31" s="95"/>
      <c r="HJ31" s="95"/>
      <c r="HK31" s="95"/>
      <c r="HL31" s="95"/>
      <c r="HM31" s="95"/>
      <c r="HN31" s="95"/>
      <c r="HO31" s="95"/>
      <c r="HP31" s="95"/>
      <c r="HQ31" s="95"/>
      <c r="HR31" s="95"/>
      <c r="HS31" s="95"/>
      <c r="HT31" s="95"/>
      <c r="HU31" s="95"/>
      <c r="HV31" s="95"/>
      <c r="HW31" s="95"/>
      <c r="HX31" s="95"/>
      <c r="HY31" s="95"/>
      <c r="HZ31" s="95"/>
      <c r="IA31" s="95"/>
      <c r="IB31" s="95"/>
      <c r="IC31" s="95"/>
      <c r="ID31" s="95"/>
      <c r="IE31" s="95"/>
      <c r="IF31" s="95"/>
    </row>
    <row r="32" spans="1:240" s="182" customFormat="1" ht="14.25" thickTop="1" x14ac:dyDescent="0.3">
      <c r="A32" s="189"/>
      <c r="B32" s="188"/>
      <c r="C32" s="188"/>
      <c r="D32" s="187"/>
      <c r="E32" s="186"/>
      <c r="F32" s="186"/>
      <c r="G32" s="185"/>
      <c r="H32" s="185"/>
      <c r="I32" s="185"/>
      <c r="J32" s="185"/>
      <c r="K32" s="185"/>
      <c r="L32" s="185"/>
      <c r="M32" s="185"/>
      <c r="N32" s="185"/>
      <c r="O32" s="185"/>
      <c r="P32" s="185"/>
      <c r="Q32" s="185"/>
      <c r="R32" s="185"/>
      <c r="S32" s="185"/>
      <c r="T32" s="184"/>
      <c r="U32" s="183"/>
      <c r="V32" s="183"/>
      <c r="W32" s="183"/>
      <c r="X32" s="183"/>
      <c r="Y32" s="183"/>
      <c r="Z32" s="183"/>
      <c r="AA32" s="183"/>
      <c r="AB32" s="183"/>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3"/>
      <c r="BA32" s="183"/>
      <c r="BB32" s="183"/>
      <c r="BC32" s="183"/>
      <c r="BD32" s="183"/>
      <c r="BE32" s="183"/>
      <c r="BF32" s="183"/>
      <c r="BG32" s="183"/>
      <c r="BH32" s="183"/>
      <c r="BI32" s="183"/>
      <c r="BJ32" s="183"/>
      <c r="BK32" s="183"/>
      <c r="BL32" s="183"/>
      <c r="BM32" s="183"/>
      <c r="BN32" s="183"/>
      <c r="BO32" s="183"/>
      <c r="BP32" s="183"/>
      <c r="BQ32" s="183"/>
      <c r="BR32" s="183"/>
      <c r="BS32" s="183"/>
      <c r="BT32" s="183"/>
      <c r="BU32" s="183"/>
      <c r="BV32" s="183"/>
      <c r="BW32" s="183"/>
      <c r="BX32" s="183"/>
      <c r="BY32" s="183"/>
      <c r="BZ32" s="183"/>
      <c r="CA32" s="183"/>
      <c r="CB32" s="183"/>
      <c r="CC32" s="183"/>
      <c r="CD32" s="183"/>
      <c r="CE32" s="183"/>
      <c r="CF32" s="183"/>
      <c r="CG32" s="183"/>
      <c r="CH32" s="183"/>
      <c r="CI32" s="183"/>
      <c r="CJ32" s="183"/>
      <c r="CK32" s="183"/>
      <c r="CL32" s="183"/>
      <c r="CM32" s="183"/>
      <c r="CN32" s="183"/>
      <c r="CO32" s="183"/>
      <c r="CP32" s="183"/>
      <c r="CQ32" s="183"/>
      <c r="CR32" s="183"/>
      <c r="CS32" s="183"/>
      <c r="CT32" s="183"/>
      <c r="CU32" s="183"/>
      <c r="CV32" s="183"/>
      <c r="CW32" s="183"/>
      <c r="CX32" s="183"/>
      <c r="CY32" s="183"/>
      <c r="CZ32" s="183"/>
      <c r="DA32" s="183"/>
      <c r="DB32" s="183"/>
      <c r="DC32" s="183"/>
      <c r="DD32" s="183"/>
      <c r="DE32" s="183"/>
      <c r="DF32" s="183"/>
      <c r="DG32" s="183"/>
      <c r="DH32" s="183"/>
      <c r="DI32" s="183"/>
      <c r="DJ32" s="183"/>
      <c r="DK32" s="183"/>
      <c r="DL32" s="183"/>
      <c r="DM32" s="183"/>
      <c r="DN32" s="183"/>
      <c r="DO32" s="183"/>
      <c r="DP32" s="183"/>
      <c r="DQ32" s="183"/>
      <c r="DR32" s="183"/>
      <c r="DS32" s="183"/>
      <c r="DT32" s="183"/>
      <c r="DU32" s="183"/>
      <c r="DV32" s="183"/>
      <c r="DW32" s="183"/>
      <c r="DX32" s="183"/>
      <c r="DY32" s="183"/>
      <c r="DZ32" s="183"/>
      <c r="EA32" s="183"/>
      <c r="EB32" s="183"/>
      <c r="EC32" s="183"/>
      <c r="ED32" s="183"/>
      <c r="EE32" s="183"/>
      <c r="EF32" s="183"/>
      <c r="EG32" s="183"/>
      <c r="EH32" s="183"/>
      <c r="EI32" s="183"/>
      <c r="EJ32" s="183"/>
      <c r="EK32" s="183"/>
      <c r="EL32" s="183"/>
      <c r="EM32" s="183"/>
      <c r="EN32" s="183"/>
      <c r="EO32" s="183"/>
      <c r="EP32" s="183"/>
      <c r="EQ32" s="183"/>
      <c r="ER32" s="183"/>
      <c r="ES32" s="183"/>
      <c r="ET32" s="183"/>
      <c r="EU32" s="183"/>
      <c r="EV32" s="183"/>
      <c r="EW32" s="183"/>
      <c r="EX32" s="183"/>
      <c r="EY32" s="183"/>
      <c r="EZ32" s="183"/>
      <c r="FA32" s="183"/>
      <c r="FB32" s="183"/>
      <c r="FC32" s="183"/>
      <c r="FD32" s="183"/>
      <c r="FE32" s="183"/>
      <c r="FF32" s="183"/>
      <c r="FG32" s="183"/>
      <c r="FH32" s="183"/>
      <c r="FI32" s="183"/>
      <c r="FJ32" s="183"/>
      <c r="FK32" s="183"/>
      <c r="FL32" s="183"/>
      <c r="FM32" s="183"/>
      <c r="FN32" s="183"/>
      <c r="FO32" s="183"/>
      <c r="FP32" s="183"/>
      <c r="FQ32" s="183"/>
      <c r="FR32" s="183"/>
      <c r="FS32" s="183"/>
      <c r="FT32" s="183"/>
      <c r="FU32" s="183"/>
      <c r="FV32" s="183"/>
      <c r="FW32" s="183"/>
      <c r="FX32" s="183"/>
      <c r="FY32" s="183"/>
      <c r="FZ32" s="183"/>
      <c r="GA32" s="183"/>
      <c r="GB32" s="183"/>
      <c r="GC32" s="183"/>
      <c r="GD32" s="183"/>
      <c r="GE32" s="183"/>
      <c r="GF32" s="183"/>
      <c r="GG32" s="183"/>
      <c r="GH32" s="183"/>
      <c r="GI32" s="183"/>
      <c r="GJ32" s="183"/>
      <c r="GK32" s="183"/>
      <c r="GL32" s="183"/>
      <c r="GM32" s="183"/>
      <c r="GN32" s="183"/>
      <c r="GO32" s="183"/>
      <c r="GP32" s="183"/>
      <c r="GQ32" s="183"/>
      <c r="GR32" s="183"/>
      <c r="GS32" s="183"/>
      <c r="GT32" s="183"/>
      <c r="GU32" s="183"/>
      <c r="GV32" s="183"/>
      <c r="GW32" s="183"/>
      <c r="GX32" s="183"/>
      <c r="GY32" s="183"/>
      <c r="GZ32" s="183"/>
      <c r="HA32" s="183"/>
      <c r="HB32" s="183"/>
      <c r="HC32" s="183"/>
      <c r="HD32" s="183"/>
      <c r="HE32" s="183"/>
      <c r="HF32" s="183"/>
      <c r="HG32" s="183"/>
      <c r="HH32" s="183"/>
      <c r="HI32" s="183"/>
      <c r="HJ32" s="183"/>
      <c r="HK32" s="183"/>
      <c r="HL32" s="183"/>
      <c r="HM32" s="183"/>
      <c r="HN32" s="183"/>
      <c r="HO32" s="183"/>
      <c r="HP32" s="183"/>
      <c r="HQ32" s="183"/>
      <c r="HR32" s="183"/>
      <c r="HS32" s="183"/>
      <c r="HT32" s="183"/>
      <c r="HU32" s="183"/>
      <c r="HV32" s="183"/>
      <c r="HW32" s="183"/>
      <c r="HX32" s="183"/>
      <c r="HY32" s="183"/>
      <c r="HZ32" s="183"/>
      <c r="IA32" s="183"/>
      <c r="IB32" s="183"/>
      <c r="IC32" s="183"/>
      <c r="ID32" s="183"/>
      <c r="IE32" s="183"/>
      <c r="IF32" s="183"/>
    </row>
    <row r="33" spans="1:240" s="182" customFormat="1" x14ac:dyDescent="0.3">
      <c r="A33" s="189"/>
      <c r="B33" s="188"/>
      <c r="C33" s="188"/>
      <c r="D33" s="187"/>
      <c r="E33" s="186"/>
      <c r="F33" s="186"/>
      <c r="G33" s="185"/>
      <c r="H33" s="185"/>
      <c r="I33" s="185"/>
      <c r="J33" s="185"/>
      <c r="K33" s="185"/>
      <c r="L33" s="185"/>
      <c r="M33" s="185"/>
      <c r="N33" s="185"/>
      <c r="O33" s="185"/>
      <c r="P33" s="185"/>
      <c r="Q33" s="185"/>
      <c r="R33" s="185"/>
      <c r="S33" s="185"/>
      <c r="T33" s="184"/>
      <c r="U33" s="183"/>
      <c r="V33" s="183"/>
      <c r="W33" s="183"/>
      <c r="X33" s="183"/>
      <c r="Y33" s="183"/>
      <c r="Z33" s="183"/>
      <c r="AA33" s="183"/>
      <c r="AB33" s="183"/>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3"/>
      <c r="BA33" s="183"/>
      <c r="BB33" s="183"/>
      <c r="BC33" s="183"/>
      <c r="BD33" s="183"/>
      <c r="BE33" s="183"/>
      <c r="BF33" s="183"/>
      <c r="BG33" s="183"/>
      <c r="BH33" s="183"/>
      <c r="BI33" s="183"/>
      <c r="BJ33" s="183"/>
      <c r="BK33" s="183"/>
      <c r="BL33" s="183"/>
      <c r="BM33" s="183"/>
      <c r="BN33" s="183"/>
      <c r="BO33" s="183"/>
      <c r="BP33" s="183"/>
      <c r="BQ33" s="183"/>
      <c r="BR33" s="183"/>
      <c r="BS33" s="183"/>
      <c r="BT33" s="183"/>
      <c r="BU33" s="183"/>
      <c r="BV33" s="183"/>
      <c r="BW33" s="183"/>
      <c r="BX33" s="183"/>
      <c r="BY33" s="183"/>
      <c r="BZ33" s="183"/>
      <c r="CA33" s="183"/>
      <c r="CB33" s="183"/>
      <c r="CC33" s="183"/>
      <c r="CD33" s="183"/>
      <c r="CE33" s="183"/>
      <c r="CF33" s="183"/>
      <c r="CG33" s="183"/>
      <c r="CH33" s="183"/>
      <c r="CI33" s="183"/>
      <c r="CJ33" s="183"/>
      <c r="CK33" s="183"/>
      <c r="CL33" s="183"/>
      <c r="CM33" s="183"/>
      <c r="CN33" s="183"/>
      <c r="CO33" s="183"/>
      <c r="CP33" s="183"/>
      <c r="CQ33" s="183"/>
      <c r="CR33" s="183"/>
      <c r="CS33" s="183"/>
      <c r="CT33" s="183"/>
      <c r="CU33" s="183"/>
      <c r="CV33" s="183"/>
      <c r="CW33" s="183"/>
      <c r="CX33" s="183"/>
      <c r="CY33" s="183"/>
      <c r="CZ33" s="183"/>
      <c r="DA33" s="183"/>
      <c r="DB33" s="183"/>
      <c r="DC33" s="183"/>
      <c r="DD33" s="183"/>
      <c r="DE33" s="183"/>
      <c r="DF33" s="183"/>
      <c r="DG33" s="183"/>
      <c r="DH33" s="183"/>
      <c r="DI33" s="183"/>
      <c r="DJ33" s="183"/>
      <c r="DK33" s="183"/>
      <c r="DL33" s="183"/>
      <c r="DM33" s="183"/>
      <c r="DN33" s="183"/>
      <c r="DO33" s="183"/>
      <c r="DP33" s="183"/>
      <c r="DQ33" s="183"/>
      <c r="DR33" s="183"/>
      <c r="DS33" s="183"/>
      <c r="DT33" s="183"/>
      <c r="DU33" s="183"/>
      <c r="DV33" s="183"/>
      <c r="DW33" s="183"/>
      <c r="DX33" s="183"/>
      <c r="DY33" s="183"/>
      <c r="DZ33" s="183"/>
      <c r="EA33" s="183"/>
      <c r="EB33" s="183"/>
      <c r="EC33" s="183"/>
      <c r="ED33" s="183"/>
      <c r="EE33" s="183"/>
      <c r="EF33" s="183"/>
      <c r="EG33" s="183"/>
      <c r="EH33" s="183"/>
      <c r="EI33" s="183"/>
      <c r="EJ33" s="183"/>
      <c r="EK33" s="183"/>
      <c r="EL33" s="183"/>
      <c r="EM33" s="183"/>
      <c r="EN33" s="183"/>
      <c r="EO33" s="183"/>
      <c r="EP33" s="183"/>
      <c r="EQ33" s="183"/>
      <c r="ER33" s="183"/>
      <c r="ES33" s="183"/>
      <c r="ET33" s="183"/>
      <c r="EU33" s="183"/>
      <c r="EV33" s="183"/>
      <c r="EW33" s="183"/>
      <c r="EX33" s="183"/>
      <c r="EY33" s="183"/>
      <c r="EZ33" s="183"/>
      <c r="FA33" s="183"/>
      <c r="FB33" s="183"/>
      <c r="FC33" s="183"/>
      <c r="FD33" s="183"/>
      <c r="FE33" s="183"/>
      <c r="FF33" s="183"/>
      <c r="FG33" s="183"/>
      <c r="FH33" s="183"/>
      <c r="FI33" s="183"/>
      <c r="FJ33" s="183"/>
      <c r="FK33" s="183"/>
      <c r="FL33" s="183"/>
      <c r="FM33" s="183"/>
      <c r="FN33" s="183"/>
      <c r="FO33" s="183"/>
      <c r="FP33" s="183"/>
      <c r="FQ33" s="183"/>
      <c r="FR33" s="183"/>
      <c r="FS33" s="183"/>
      <c r="FT33" s="183"/>
      <c r="FU33" s="183"/>
      <c r="FV33" s="183"/>
      <c r="FW33" s="183"/>
      <c r="FX33" s="183"/>
      <c r="FY33" s="183"/>
      <c r="FZ33" s="183"/>
      <c r="GA33" s="183"/>
      <c r="GB33" s="183"/>
      <c r="GC33" s="183"/>
      <c r="GD33" s="183"/>
      <c r="GE33" s="183"/>
      <c r="GF33" s="183"/>
      <c r="GG33" s="183"/>
      <c r="GH33" s="183"/>
      <c r="GI33" s="183"/>
      <c r="GJ33" s="183"/>
      <c r="GK33" s="183"/>
      <c r="GL33" s="183"/>
      <c r="GM33" s="183"/>
      <c r="GN33" s="183"/>
      <c r="GO33" s="183"/>
      <c r="GP33" s="183"/>
      <c r="GQ33" s="183"/>
      <c r="GR33" s="183"/>
      <c r="GS33" s="183"/>
      <c r="GT33" s="183"/>
      <c r="GU33" s="183"/>
      <c r="GV33" s="183"/>
      <c r="GW33" s="183"/>
      <c r="GX33" s="183"/>
      <c r="GY33" s="183"/>
      <c r="GZ33" s="183"/>
      <c r="HA33" s="183"/>
      <c r="HB33" s="183"/>
      <c r="HC33" s="183"/>
      <c r="HD33" s="183"/>
      <c r="HE33" s="183"/>
      <c r="HF33" s="183"/>
      <c r="HG33" s="183"/>
      <c r="HH33" s="183"/>
      <c r="HI33" s="183"/>
      <c r="HJ33" s="183"/>
      <c r="HK33" s="183"/>
      <c r="HL33" s="183"/>
      <c r="HM33" s="183"/>
      <c r="HN33" s="183"/>
      <c r="HO33" s="183"/>
      <c r="HP33" s="183"/>
      <c r="HQ33" s="183"/>
      <c r="HR33" s="183"/>
      <c r="HS33" s="183"/>
      <c r="HT33" s="183"/>
      <c r="HU33" s="183"/>
      <c r="HV33" s="183"/>
      <c r="HW33" s="183"/>
      <c r="HX33" s="183"/>
      <c r="HY33" s="183"/>
      <c r="HZ33" s="183"/>
      <c r="IA33" s="183"/>
      <c r="IB33" s="183"/>
      <c r="IC33" s="183"/>
      <c r="ID33" s="183"/>
      <c r="IE33" s="183"/>
      <c r="IF33" s="183"/>
    </row>
    <row r="34" spans="1:240" s="182" customFormat="1" x14ac:dyDescent="0.3">
      <c r="A34" s="189"/>
      <c r="B34" s="188"/>
      <c r="C34" s="188"/>
      <c r="D34" s="187"/>
      <c r="E34" s="186"/>
      <c r="F34" s="186"/>
      <c r="G34" s="185"/>
      <c r="H34" s="185"/>
      <c r="I34" s="185"/>
      <c r="J34" s="185"/>
      <c r="K34" s="185"/>
      <c r="L34" s="185"/>
      <c r="M34" s="185"/>
      <c r="N34" s="185"/>
      <c r="O34" s="185"/>
      <c r="P34" s="185"/>
      <c r="Q34" s="185"/>
      <c r="R34" s="185"/>
      <c r="S34" s="185"/>
      <c r="T34" s="184"/>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3"/>
      <c r="BC34" s="183"/>
      <c r="BD34" s="183"/>
      <c r="BE34" s="183"/>
      <c r="BF34" s="183"/>
      <c r="BG34" s="183"/>
      <c r="BH34" s="183"/>
      <c r="BI34" s="183"/>
      <c r="BJ34" s="183"/>
      <c r="BK34" s="183"/>
      <c r="BL34" s="183"/>
      <c r="BM34" s="183"/>
      <c r="BN34" s="183"/>
      <c r="BO34" s="183"/>
      <c r="BP34" s="183"/>
      <c r="BQ34" s="183"/>
      <c r="BR34" s="183"/>
      <c r="BS34" s="183"/>
      <c r="BT34" s="183"/>
      <c r="BU34" s="183"/>
      <c r="BV34" s="183"/>
      <c r="BW34" s="183"/>
      <c r="BX34" s="183"/>
      <c r="BY34" s="183"/>
      <c r="BZ34" s="183"/>
      <c r="CA34" s="183"/>
      <c r="CB34" s="183"/>
      <c r="CC34" s="183"/>
      <c r="CD34" s="183"/>
      <c r="CE34" s="183"/>
      <c r="CF34" s="183"/>
      <c r="CG34" s="183"/>
      <c r="CH34" s="183"/>
      <c r="CI34" s="183"/>
      <c r="CJ34" s="183"/>
      <c r="CK34" s="183"/>
      <c r="CL34" s="183"/>
      <c r="CM34" s="183"/>
      <c r="CN34" s="183"/>
      <c r="CO34" s="183"/>
      <c r="CP34" s="183"/>
      <c r="CQ34" s="183"/>
      <c r="CR34" s="183"/>
      <c r="CS34" s="183"/>
      <c r="CT34" s="183"/>
      <c r="CU34" s="183"/>
      <c r="CV34" s="183"/>
      <c r="CW34" s="183"/>
      <c r="CX34" s="183"/>
      <c r="CY34" s="183"/>
      <c r="CZ34" s="183"/>
      <c r="DA34" s="183"/>
      <c r="DB34" s="183"/>
      <c r="DC34" s="183"/>
      <c r="DD34" s="183"/>
      <c r="DE34" s="183"/>
      <c r="DF34" s="183"/>
      <c r="DG34" s="183"/>
      <c r="DH34" s="183"/>
      <c r="DI34" s="183"/>
      <c r="DJ34" s="183"/>
      <c r="DK34" s="183"/>
      <c r="DL34" s="183"/>
      <c r="DM34" s="183"/>
      <c r="DN34" s="183"/>
      <c r="DO34" s="183"/>
      <c r="DP34" s="183"/>
      <c r="DQ34" s="183"/>
      <c r="DR34" s="183"/>
      <c r="DS34" s="183"/>
      <c r="DT34" s="183"/>
      <c r="DU34" s="183"/>
      <c r="DV34" s="183"/>
      <c r="DW34" s="183"/>
      <c r="DX34" s="183"/>
      <c r="DY34" s="183"/>
      <c r="DZ34" s="183"/>
      <c r="EA34" s="183"/>
      <c r="EB34" s="183"/>
      <c r="EC34" s="183"/>
      <c r="ED34" s="183"/>
      <c r="EE34" s="183"/>
      <c r="EF34" s="183"/>
      <c r="EG34" s="183"/>
      <c r="EH34" s="183"/>
      <c r="EI34" s="183"/>
      <c r="EJ34" s="183"/>
      <c r="EK34" s="183"/>
      <c r="EL34" s="183"/>
      <c r="EM34" s="183"/>
      <c r="EN34" s="183"/>
      <c r="EO34" s="183"/>
      <c r="EP34" s="183"/>
      <c r="EQ34" s="183"/>
      <c r="ER34" s="183"/>
      <c r="ES34" s="183"/>
      <c r="ET34" s="183"/>
      <c r="EU34" s="183"/>
      <c r="EV34" s="183"/>
      <c r="EW34" s="183"/>
      <c r="EX34" s="183"/>
      <c r="EY34" s="183"/>
      <c r="EZ34" s="183"/>
      <c r="FA34" s="183"/>
      <c r="FB34" s="183"/>
      <c r="FC34" s="183"/>
      <c r="FD34" s="183"/>
      <c r="FE34" s="183"/>
      <c r="FF34" s="183"/>
      <c r="FG34" s="183"/>
      <c r="FH34" s="183"/>
      <c r="FI34" s="183"/>
      <c r="FJ34" s="183"/>
      <c r="FK34" s="183"/>
      <c r="FL34" s="183"/>
      <c r="FM34" s="183"/>
      <c r="FN34" s="183"/>
      <c r="FO34" s="183"/>
      <c r="FP34" s="183"/>
      <c r="FQ34" s="183"/>
      <c r="FR34" s="183"/>
      <c r="FS34" s="183"/>
      <c r="FT34" s="183"/>
      <c r="FU34" s="183"/>
      <c r="FV34" s="183"/>
      <c r="FW34" s="183"/>
      <c r="FX34" s="183"/>
      <c r="FY34" s="183"/>
      <c r="FZ34" s="183"/>
      <c r="GA34" s="183"/>
      <c r="GB34" s="183"/>
      <c r="GC34" s="183"/>
      <c r="GD34" s="183"/>
      <c r="GE34" s="183"/>
      <c r="GF34" s="183"/>
      <c r="GG34" s="183"/>
      <c r="GH34" s="183"/>
      <c r="GI34" s="183"/>
      <c r="GJ34" s="183"/>
      <c r="GK34" s="183"/>
      <c r="GL34" s="183"/>
      <c r="GM34" s="183"/>
      <c r="GN34" s="183"/>
      <c r="GO34" s="183"/>
      <c r="GP34" s="183"/>
      <c r="GQ34" s="183"/>
      <c r="GR34" s="183"/>
      <c r="GS34" s="183"/>
      <c r="GT34" s="183"/>
      <c r="GU34" s="183"/>
      <c r="GV34" s="183"/>
      <c r="GW34" s="183"/>
      <c r="GX34" s="183"/>
      <c r="GY34" s="183"/>
      <c r="GZ34" s="183"/>
      <c r="HA34" s="183"/>
      <c r="HB34" s="183"/>
      <c r="HC34" s="183"/>
      <c r="HD34" s="183"/>
      <c r="HE34" s="183"/>
      <c r="HF34" s="183"/>
      <c r="HG34" s="183"/>
      <c r="HH34" s="183"/>
      <c r="HI34" s="183"/>
      <c r="HJ34" s="183"/>
      <c r="HK34" s="183"/>
      <c r="HL34" s="183"/>
      <c r="HM34" s="183"/>
      <c r="HN34" s="183"/>
      <c r="HO34" s="183"/>
      <c r="HP34" s="183"/>
      <c r="HQ34" s="183"/>
      <c r="HR34" s="183"/>
      <c r="HS34" s="183"/>
      <c r="HT34" s="183"/>
      <c r="HU34" s="183"/>
      <c r="HV34" s="183"/>
      <c r="HW34" s="183"/>
      <c r="HX34" s="183"/>
      <c r="HY34" s="183"/>
      <c r="HZ34" s="183"/>
      <c r="IA34" s="183"/>
      <c r="IB34" s="183"/>
      <c r="IC34" s="183"/>
      <c r="ID34" s="183"/>
      <c r="IE34" s="183"/>
      <c r="IF34" s="183"/>
    </row>
    <row r="35" spans="1:240" s="182" customFormat="1" x14ac:dyDescent="0.3">
      <c r="A35" s="189"/>
      <c r="B35" s="188"/>
      <c r="C35" s="188"/>
      <c r="D35" s="187"/>
      <c r="E35" s="186"/>
      <c r="F35" s="186"/>
      <c r="G35" s="185"/>
      <c r="H35" s="185"/>
      <c r="I35" s="185"/>
      <c r="J35" s="185"/>
      <c r="K35" s="185"/>
      <c r="L35" s="185"/>
      <c r="M35" s="185"/>
      <c r="N35" s="185"/>
      <c r="O35" s="185"/>
      <c r="P35" s="185"/>
      <c r="Q35" s="185"/>
      <c r="R35" s="185"/>
      <c r="S35" s="185"/>
      <c r="T35" s="184"/>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3"/>
      <c r="BA35" s="183"/>
      <c r="BB35" s="183"/>
      <c r="BC35" s="183"/>
      <c r="BD35" s="183"/>
      <c r="BE35" s="183"/>
      <c r="BF35" s="183"/>
      <c r="BG35" s="183"/>
      <c r="BH35" s="183"/>
      <c r="BI35" s="183"/>
      <c r="BJ35" s="183"/>
      <c r="BK35" s="183"/>
      <c r="BL35" s="183"/>
      <c r="BM35" s="183"/>
      <c r="BN35" s="183"/>
      <c r="BO35" s="183"/>
      <c r="BP35" s="183"/>
      <c r="BQ35" s="183"/>
      <c r="BR35" s="183"/>
      <c r="BS35" s="183"/>
      <c r="BT35" s="183"/>
      <c r="BU35" s="183"/>
      <c r="BV35" s="183"/>
      <c r="BW35" s="183"/>
      <c r="BX35" s="183"/>
      <c r="BY35" s="183"/>
      <c r="BZ35" s="183"/>
      <c r="CA35" s="183"/>
      <c r="CB35" s="183"/>
      <c r="CC35" s="183"/>
      <c r="CD35" s="183"/>
      <c r="CE35" s="183"/>
      <c r="CF35" s="183"/>
      <c r="CG35" s="183"/>
      <c r="CH35" s="183"/>
      <c r="CI35" s="183"/>
      <c r="CJ35" s="183"/>
      <c r="CK35" s="183"/>
      <c r="CL35" s="183"/>
      <c r="CM35" s="183"/>
      <c r="CN35" s="183"/>
      <c r="CO35" s="183"/>
      <c r="CP35" s="183"/>
      <c r="CQ35" s="183"/>
      <c r="CR35" s="183"/>
      <c r="CS35" s="183"/>
      <c r="CT35" s="183"/>
      <c r="CU35" s="183"/>
      <c r="CV35" s="183"/>
      <c r="CW35" s="183"/>
      <c r="CX35" s="183"/>
      <c r="CY35" s="183"/>
      <c r="CZ35" s="183"/>
      <c r="DA35" s="183"/>
      <c r="DB35" s="183"/>
      <c r="DC35" s="183"/>
      <c r="DD35" s="183"/>
      <c r="DE35" s="183"/>
      <c r="DF35" s="183"/>
      <c r="DG35" s="183"/>
      <c r="DH35" s="183"/>
      <c r="DI35" s="183"/>
      <c r="DJ35" s="183"/>
      <c r="DK35" s="183"/>
      <c r="DL35" s="183"/>
      <c r="DM35" s="183"/>
      <c r="DN35" s="183"/>
      <c r="DO35" s="183"/>
      <c r="DP35" s="183"/>
      <c r="DQ35" s="183"/>
      <c r="DR35" s="183"/>
      <c r="DS35" s="183"/>
      <c r="DT35" s="183"/>
      <c r="DU35" s="183"/>
      <c r="DV35" s="183"/>
      <c r="DW35" s="183"/>
      <c r="DX35" s="183"/>
      <c r="DY35" s="183"/>
      <c r="DZ35" s="183"/>
      <c r="EA35" s="183"/>
      <c r="EB35" s="183"/>
      <c r="EC35" s="183"/>
      <c r="ED35" s="183"/>
      <c r="EE35" s="183"/>
      <c r="EF35" s="183"/>
      <c r="EG35" s="183"/>
      <c r="EH35" s="183"/>
      <c r="EI35" s="183"/>
      <c r="EJ35" s="183"/>
      <c r="EK35" s="183"/>
      <c r="EL35" s="183"/>
      <c r="EM35" s="183"/>
      <c r="EN35" s="183"/>
      <c r="EO35" s="183"/>
      <c r="EP35" s="183"/>
      <c r="EQ35" s="183"/>
      <c r="ER35" s="183"/>
      <c r="ES35" s="183"/>
      <c r="ET35" s="183"/>
      <c r="EU35" s="183"/>
      <c r="EV35" s="183"/>
      <c r="EW35" s="183"/>
      <c r="EX35" s="183"/>
      <c r="EY35" s="183"/>
      <c r="EZ35" s="183"/>
      <c r="FA35" s="183"/>
      <c r="FB35" s="183"/>
      <c r="FC35" s="183"/>
      <c r="FD35" s="183"/>
      <c r="FE35" s="183"/>
      <c r="FF35" s="183"/>
      <c r="FG35" s="183"/>
      <c r="FH35" s="183"/>
      <c r="FI35" s="183"/>
      <c r="FJ35" s="183"/>
      <c r="FK35" s="183"/>
      <c r="FL35" s="183"/>
      <c r="FM35" s="183"/>
      <c r="FN35" s="183"/>
      <c r="FO35" s="183"/>
      <c r="FP35" s="183"/>
      <c r="FQ35" s="183"/>
      <c r="FR35" s="183"/>
      <c r="FS35" s="183"/>
      <c r="FT35" s="183"/>
      <c r="FU35" s="183"/>
      <c r="FV35" s="183"/>
      <c r="FW35" s="183"/>
      <c r="FX35" s="183"/>
      <c r="FY35" s="183"/>
      <c r="FZ35" s="183"/>
      <c r="GA35" s="183"/>
      <c r="GB35" s="183"/>
      <c r="GC35" s="183"/>
      <c r="GD35" s="183"/>
      <c r="GE35" s="183"/>
      <c r="GF35" s="183"/>
      <c r="GG35" s="183"/>
      <c r="GH35" s="183"/>
      <c r="GI35" s="183"/>
      <c r="GJ35" s="183"/>
      <c r="GK35" s="183"/>
      <c r="GL35" s="183"/>
      <c r="GM35" s="183"/>
      <c r="GN35" s="183"/>
      <c r="GO35" s="183"/>
      <c r="GP35" s="183"/>
      <c r="GQ35" s="183"/>
      <c r="GR35" s="183"/>
      <c r="GS35" s="183"/>
      <c r="GT35" s="183"/>
      <c r="GU35" s="183"/>
      <c r="GV35" s="183"/>
      <c r="GW35" s="183"/>
      <c r="GX35" s="183"/>
      <c r="GY35" s="183"/>
      <c r="GZ35" s="183"/>
      <c r="HA35" s="183"/>
      <c r="HB35" s="183"/>
      <c r="HC35" s="183"/>
      <c r="HD35" s="183"/>
      <c r="HE35" s="183"/>
      <c r="HF35" s="183"/>
      <c r="HG35" s="183"/>
      <c r="HH35" s="183"/>
      <c r="HI35" s="183"/>
      <c r="HJ35" s="183"/>
      <c r="HK35" s="183"/>
      <c r="HL35" s="183"/>
      <c r="HM35" s="183"/>
      <c r="HN35" s="183"/>
      <c r="HO35" s="183"/>
      <c r="HP35" s="183"/>
      <c r="HQ35" s="183"/>
      <c r="HR35" s="183"/>
      <c r="HS35" s="183"/>
      <c r="HT35" s="183"/>
      <c r="HU35" s="183"/>
      <c r="HV35" s="183"/>
      <c r="HW35" s="183"/>
      <c r="HX35" s="183"/>
      <c r="HY35" s="183"/>
      <c r="HZ35" s="183"/>
      <c r="IA35" s="183"/>
      <c r="IB35" s="183"/>
      <c r="IC35" s="183"/>
      <c r="ID35" s="183"/>
      <c r="IE35" s="183"/>
      <c r="IF35" s="183"/>
    </row>
    <row r="36" spans="1:240" s="182" customFormat="1" x14ac:dyDescent="0.3">
      <c r="A36" s="189"/>
      <c r="B36" s="188"/>
      <c r="C36" s="188"/>
      <c r="D36" s="187"/>
      <c r="E36" s="186"/>
      <c r="F36" s="186"/>
      <c r="G36" s="185"/>
      <c r="H36" s="185"/>
      <c r="I36" s="185"/>
      <c r="J36" s="185"/>
      <c r="K36" s="185"/>
      <c r="L36" s="185"/>
      <c r="M36" s="185"/>
      <c r="N36" s="185"/>
      <c r="O36" s="185"/>
      <c r="P36" s="185"/>
      <c r="Q36" s="185"/>
      <c r="R36" s="185"/>
      <c r="S36" s="185"/>
      <c r="T36" s="184"/>
      <c r="U36" s="183"/>
      <c r="V36" s="183"/>
      <c r="W36" s="183"/>
      <c r="X36" s="183"/>
      <c r="Y36" s="183"/>
      <c r="Z36" s="183"/>
      <c r="AA36" s="183"/>
      <c r="AB36" s="183"/>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3"/>
      <c r="BA36" s="183"/>
      <c r="BB36" s="183"/>
      <c r="BC36" s="183"/>
      <c r="BD36" s="183"/>
      <c r="BE36" s="183"/>
      <c r="BF36" s="183"/>
      <c r="BG36" s="183"/>
      <c r="BH36" s="183"/>
      <c r="BI36" s="183"/>
      <c r="BJ36" s="183"/>
      <c r="BK36" s="183"/>
      <c r="BL36" s="183"/>
      <c r="BM36" s="183"/>
      <c r="BN36" s="183"/>
      <c r="BO36" s="183"/>
      <c r="BP36" s="183"/>
      <c r="BQ36" s="183"/>
      <c r="BR36" s="183"/>
      <c r="BS36" s="183"/>
      <c r="BT36" s="183"/>
      <c r="BU36" s="183"/>
      <c r="BV36" s="183"/>
      <c r="BW36" s="183"/>
      <c r="BX36" s="183"/>
      <c r="BY36" s="183"/>
      <c r="BZ36" s="183"/>
      <c r="CA36" s="183"/>
      <c r="CB36" s="183"/>
      <c r="CC36" s="183"/>
      <c r="CD36" s="183"/>
      <c r="CE36" s="183"/>
      <c r="CF36" s="183"/>
      <c r="CG36" s="183"/>
      <c r="CH36" s="183"/>
      <c r="CI36" s="183"/>
      <c r="CJ36" s="183"/>
      <c r="CK36" s="183"/>
      <c r="CL36" s="183"/>
      <c r="CM36" s="183"/>
      <c r="CN36" s="183"/>
      <c r="CO36" s="183"/>
      <c r="CP36" s="183"/>
      <c r="CQ36" s="183"/>
      <c r="CR36" s="183"/>
      <c r="CS36" s="183"/>
      <c r="CT36" s="183"/>
      <c r="CU36" s="183"/>
      <c r="CV36" s="183"/>
      <c r="CW36" s="183"/>
      <c r="CX36" s="183"/>
      <c r="CY36" s="183"/>
      <c r="CZ36" s="183"/>
      <c r="DA36" s="183"/>
      <c r="DB36" s="183"/>
      <c r="DC36" s="183"/>
      <c r="DD36" s="183"/>
      <c r="DE36" s="183"/>
      <c r="DF36" s="183"/>
      <c r="DG36" s="183"/>
      <c r="DH36" s="183"/>
      <c r="DI36" s="183"/>
      <c r="DJ36" s="183"/>
      <c r="DK36" s="183"/>
      <c r="DL36" s="183"/>
      <c r="DM36" s="183"/>
      <c r="DN36" s="183"/>
      <c r="DO36" s="183"/>
      <c r="DP36" s="183"/>
      <c r="DQ36" s="183"/>
      <c r="DR36" s="183"/>
      <c r="DS36" s="183"/>
      <c r="DT36" s="183"/>
      <c r="DU36" s="183"/>
      <c r="DV36" s="183"/>
      <c r="DW36" s="183"/>
      <c r="DX36" s="183"/>
      <c r="DY36" s="183"/>
      <c r="DZ36" s="183"/>
      <c r="EA36" s="183"/>
      <c r="EB36" s="183"/>
      <c r="EC36" s="183"/>
      <c r="ED36" s="183"/>
      <c r="EE36" s="183"/>
      <c r="EF36" s="183"/>
      <c r="EG36" s="183"/>
      <c r="EH36" s="183"/>
      <c r="EI36" s="183"/>
      <c r="EJ36" s="183"/>
      <c r="EK36" s="183"/>
      <c r="EL36" s="183"/>
      <c r="EM36" s="183"/>
      <c r="EN36" s="183"/>
      <c r="EO36" s="183"/>
      <c r="EP36" s="183"/>
      <c r="EQ36" s="183"/>
      <c r="ER36" s="183"/>
      <c r="ES36" s="183"/>
      <c r="ET36" s="183"/>
      <c r="EU36" s="183"/>
      <c r="EV36" s="183"/>
      <c r="EW36" s="183"/>
      <c r="EX36" s="183"/>
      <c r="EY36" s="183"/>
      <c r="EZ36" s="183"/>
      <c r="FA36" s="183"/>
      <c r="FB36" s="183"/>
      <c r="FC36" s="183"/>
      <c r="FD36" s="183"/>
      <c r="FE36" s="183"/>
      <c r="FF36" s="183"/>
      <c r="FG36" s="183"/>
      <c r="FH36" s="183"/>
      <c r="FI36" s="183"/>
      <c r="FJ36" s="183"/>
      <c r="FK36" s="183"/>
      <c r="FL36" s="183"/>
      <c r="FM36" s="183"/>
      <c r="FN36" s="183"/>
      <c r="FO36" s="183"/>
      <c r="FP36" s="183"/>
      <c r="FQ36" s="183"/>
      <c r="FR36" s="183"/>
      <c r="FS36" s="183"/>
      <c r="FT36" s="183"/>
      <c r="FU36" s="183"/>
      <c r="FV36" s="183"/>
      <c r="FW36" s="183"/>
      <c r="FX36" s="183"/>
      <c r="FY36" s="183"/>
      <c r="FZ36" s="183"/>
      <c r="GA36" s="183"/>
      <c r="GB36" s="183"/>
      <c r="GC36" s="183"/>
      <c r="GD36" s="183"/>
      <c r="GE36" s="183"/>
      <c r="GF36" s="183"/>
      <c r="GG36" s="183"/>
      <c r="GH36" s="183"/>
      <c r="GI36" s="183"/>
      <c r="GJ36" s="183"/>
      <c r="GK36" s="183"/>
      <c r="GL36" s="183"/>
      <c r="GM36" s="183"/>
      <c r="GN36" s="183"/>
      <c r="GO36" s="183"/>
      <c r="GP36" s="183"/>
      <c r="GQ36" s="183"/>
      <c r="GR36" s="183"/>
      <c r="GS36" s="183"/>
      <c r="GT36" s="183"/>
      <c r="GU36" s="183"/>
      <c r="GV36" s="183"/>
      <c r="GW36" s="183"/>
      <c r="GX36" s="183"/>
      <c r="GY36" s="183"/>
      <c r="GZ36" s="183"/>
      <c r="HA36" s="183"/>
      <c r="HB36" s="183"/>
      <c r="HC36" s="183"/>
      <c r="HD36" s="183"/>
      <c r="HE36" s="183"/>
      <c r="HF36" s="183"/>
      <c r="HG36" s="183"/>
      <c r="HH36" s="183"/>
      <c r="HI36" s="183"/>
      <c r="HJ36" s="183"/>
      <c r="HK36" s="183"/>
      <c r="HL36" s="183"/>
      <c r="HM36" s="183"/>
      <c r="HN36" s="183"/>
      <c r="HO36" s="183"/>
      <c r="HP36" s="183"/>
      <c r="HQ36" s="183"/>
      <c r="HR36" s="183"/>
      <c r="HS36" s="183"/>
      <c r="HT36" s="183"/>
      <c r="HU36" s="183"/>
      <c r="HV36" s="183"/>
      <c r="HW36" s="183"/>
      <c r="HX36" s="183"/>
      <c r="HY36" s="183"/>
      <c r="HZ36" s="183"/>
      <c r="IA36" s="183"/>
      <c r="IB36" s="183"/>
      <c r="IC36" s="183"/>
      <c r="ID36" s="183"/>
      <c r="IE36" s="183"/>
      <c r="IF36" s="183"/>
    </row>
    <row r="37" spans="1:240" s="182" customFormat="1" x14ac:dyDescent="0.3">
      <c r="A37" s="189"/>
      <c r="B37" s="188"/>
      <c r="C37" s="188"/>
      <c r="D37" s="187"/>
      <c r="E37" s="186"/>
      <c r="F37" s="186"/>
      <c r="G37" s="185"/>
      <c r="H37" s="185"/>
      <c r="I37" s="185"/>
      <c r="J37" s="185"/>
      <c r="K37" s="185"/>
      <c r="L37" s="185"/>
      <c r="M37" s="185"/>
      <c r="N37" s="185"/>
      <c r="O37" s="185"/>
      <c r="P37" s="185"/>
      <c r="Q37" s="185"/>
      <c r="R37" s="185"/>
      <c r="S37" s="185"/>
      <c r="T37" s="184"/>
      <c r="U37" s="183"/>
      <c r="V37" s="183"/>
      <c r="W37" s="183"/>
      <c r="X37" s="183"/>
      <c r="Y37" s="183"/>
      <c r="Z37" s="183"/>
      <c r="AA37" s="183"/>
      <c r="AB37" s="183"/>
      <c r="AC37" s="183"/>
      <c r="AD37" s="183"/>
      <c r="AE37" s="183"/>
      <c r="AF37" s="183"/>
      <c r="AG37" s="183"/>
      <c r="AH37" s="183"/>
      <c r="AI37" s="183"/>
      <c r="AJ37" s="183"/>
      <c r="AK37" s="183"/>
      <c r="AL37" s="183"/>
      <c r="AM37" s="183"/>
      <c r="AN37" s="183"/>
      <c r="AO37" s="183"/>
      <c r="AP37" s="183"/>
      <c r="AQ37" s="183"/>
      <c r="AR37" s="183"/>
      <c r="AS37" s="183"/>
      <c r="AT37" s="183"/>
      <c r="AU37" s="183"/>
      <c r="AV37" s="183"/>
      <c r="AW37" s="183"/>
      <c r="AX37" s="183"/>
      <c r="AY37" s="183"/>
      <c r="AZ37" s="183"/>
      <c r="BA37" s="183"/>
      <c r="BB37" s="183"/>
      <c r="BC37" s="183"/>
      <c r="BD37" s="183"/>
      <c r="BE37" s="183"/>
      <c r="BF37" s="183"/>
      <c r="BG37" s="183"/>
      <c r="BH37" s="183"/>
      <c r="BI37" s="183"/>
      <c r="BJ37" s="183"/>
      <c r="BK37" s="183"/>
      <c r="BL37" s="183"/>
      <c r="BM37" s="183"/>
      <c r="BN37" s="183"/>
      <c r="BO37" s="183"/>
      <c r="BP37" s="183"/>
      <c r="BQ37" s="183"/>
      <c r="BR37" s="183"/>
      <c r="BS37" s="183"/>
      <c r="BT37" s="183"/>
      <c r="BU37" s="183"/>
      <c r="BV37" s="183"/>
      <c r="BW37" s="183"/>
      <c r="BX37" s="183"/>
      <c r="BY37" s="183"/>
      <c r="BZ37" s="183"/>
      <c r="CA37" s="183"/>
      <c r="CB37" s="183"/>
      <c r="CC37" s="183"/>
      <c r="CD37" s="183"/>
      <c r="CE37" s="183"/>
      <c r="CF37" s="183"/>
      <c r="CG37" s="183"/>
      <c r="CH37" s="183"/>
      <c r="CI37" s="183"/>
      <c r="CJ37" s="183"/>
      <c r="CK37" s="183"/>
      <c r="CL37" s="183"/>
      <c r="CM37" s="183"/>
      <c r="CN37" s="183"/>
      <c r="CO37" s="183"/>
      <c r="CP37" s="183"/>
      <c r="CQ37" s="183"/>
      <c r="CR37" s="183"/>
      <c r="CS37" s="183"/>
      <c r="CT37" s="183"/>
      <c r="CU37" s="183"/>
      <c r="CV37" s="183"/>
      <c r="CW37" s="183"/>
      <c r="CX37" s="183"/>
      <c r="CY37" s="183"/>
      <c r="CZ37" s="183"/>
      <c r="DA37" s="183"/>
      <c r="DB37" s="183"/>
      <c r="DC37" s="183"/>
      <c r="DD37" s="183"/>
      <c r="DE37" s="183"/>
      <c r="DF37" s="183"/>
      <c r="DG37" s="183"/>
      <c r="DH37" s="183"/>
      <c r="DI37" s="183"/>
      <c r="DJ37" s="183"/>
      <c r="DK37" s="183"/>
      <c r="DL37" s="183"/>
      <c r="DM37" s="183"/>
      <c r="DN37" s="183"/>
      <c r="DO37" s="183"/>
      <c r="DP37" s="183"/>
      <c r="DQ37" s="183"/>
      <c r="DR37" s="183"/>
      <c r="DS37" s="183"/>
      <c r="DT37" s="183"/>
      <c r="DU37" s="183"/>
      <c r="DV37" s="183"/>
      <c r="DW37" s="183"/>
      <c r="DX37" s="183"/>
      <c r="DY37" s="183"/>
      <c r="DZ37" s="183"/>
      <c r="EA37" s="183"/>
      <c r="EB37" s="183"/>
      <c r="EC37" s="183"/>
      <c r="ED37" s="183"/>
      <c r="EE37" s="183"/>
      <c r="EF37" s="183"/>
      <c r="EG37" s="183"/>
      <c r="EH37" s="183"/>
      <c r="EI37" s="183"/>
      <c r="EJ37" s="183"/>
      <c r="EK37" s="183"/>
      <c r="EL37" s="183"/>
      <c r="EM37" s="183"/>
      <c r="EN37" s="183"/>
      <c r="EO37" s="183"/>
      <c r="EP37" s="183"/>
      <c r="EQ37" s="183"/>
      <c r="ER37" s="183"/>
      <c r="ES37" s="183"/>
      <c r="ET37" s="183"/>
      <c r="EU37" s="183"/>
      <c r="EV37" s="183"/>
      <c r="EW37" s="183"/>
      <c r="EX37" s="183"/>
      <c r="EY37" s="183"/>
      <c r="EZ37" s="183"/>
      <c r="FA37" s="183"/>
      <c r="FB37" s="183"/>
      <c r="FC37" s="183"/>
      <c r="FD37" s="183"/>
      <c r="FE37" s="183"/>
      <c r="FF37" s="183"/>
      <c r="FG37" s="183"/>
      <c r="FH37" s="183"/>
      <c r="FI37" s="183"/>
      <c r="FJ37" s="183"/>
      <c r="FK37" s="183"/>
      <c r="FL37" s="183"/>
      <c r="FM37" s="183"/>
      <c r="FN37" s="183"/>
      <c r="FO37" s="183"/>
      <c r="FP37" s="183"/>
      <c r="FQ37" s="183"/>
      <c r="FR37" s="183"/>
      <c r="FS37" s="183"/>
      <c r="FT37" s="183"/>
      <c r="FU37" s="183"/>
      <c r="FV37" s="183"/>
      <c r="FW37" s="183"/>
      <c r="FX37" s="183"/>
      <c r="FY37" s="183"/>
      <c r="FZ37" s="183"/>
      <c r="GA37" s="183"/>
      <c r="GB37" s="183"/>
      <c r="GC37" s="183"/>
      <c r="GD37" s="183"/>
      <c r="GE37" s="183"/>
      <c r="GF37" s="183"/>
      <c r="GG37" s="183"/>
      <c r="GH37" s="183"/>
      <c r="GI37" s="183"/>
      <c r="GJ37" s="183"/>
      <c r="GK37" s="183"/>
      <c r="GL37" s="183"/>
      <c r="GM37" s="183"/>
      <c r="GN37" s="183"/>
      <c r="GO37" s="183"/>
      <c r="GP37" s="183"/>
      <c r="GQ37" s="183"/>
      <c r="GR37" s="183"/>
      <c r="GS37" s="183"/>
      <c r="GT37" s="183"/>
      <c r="GU37" s="183"/>
      <c r="GV37" s="183"/>
      <c r="GW37" s="183"/>
      <c r="GX37" s="183"/>
      <c r="GY37" s="183"/>
      <c r="GZ37" s="183"/>
      <c r="HA37" s="183"/>
      <c r="HB37" s="183"/>
      <c r="HC37" s="183"/>
      <c r="HD37" s="183"/>
      <c r="HE37" s="183"/>
      <c r="HF37" s="183"/>
      <c r="HG37" s="183"/>
      <c r="HH37" s="183"/>
      <c r="HI37" s="183"/>
      <c r="HJ37" s="183"/>
      <c r="HK37" s="183"/>
      <c r="HL37" s="183"/>
      <c r="HM37" s="183"/>
      <c r="HN37" s="183"/>
      <c r="HO37" s="183"/>
      <c r="HP37" s="183"/>
      <c r="HQ37" s="183"/>
      <c r="HR37" s="183"/>
      <c r="HS37" s="183"/>
      <c r="HT37" s="183"/>
      <c r="HU37" s="183"/>
      <c r="HV37" s="183"/>
      <c r="HW37" s="183"/>
      <c r="HX37" s="183"/>
      <c r="HY37" s="183"/>
      <c r="HZ37" s="183"/>
      <c r="IA37" s="183"/>
      <c r="IB37" s="183"/>
      <c r="IC37" s="183"/>
      <c r="ID37" s="183"/>
      <c r="IE37" s="183"/>
      <c r="IF37" s="183"/>
    </row>
    <row r="38" spans="1:240" s="182" customFormat="1" x14ac:dyDescent="0.3">
      <c r="A38" s="189"/>
      <c r="B38" s="188"/>
      <c r="C38" s="188"/>
      <c r="D38" s="187"/>
      <c r="E38" s="186"/>
      <c r="F38" s="186"/>
      <c r="G38" s="185"/>
      <c r="H38" s="185"/>
      <c r="I38" s="185"/>
      <c r="J38" s="185"/>
      <c r="K38" s="185"/>
      <c r="L38" s="185"/>
      <c r="M38" s="185"/>
      <c r="N38" s="185"/>
      <c r="O38" s="185"/>
      <c r="P38" s="185"/>
      <c r="Q38" s="185"/>
      <c r="R38" s="185"/>
      <c r="S38" s="185"/>
      <c r="T38" s="184"/>
      <c r="U38" s="183"/>
      <c r="V38" s="183"/>
      <c r="W38" s="183"/>
      <c r="X38" s="183"/>
      <c r="Y38" s="183"/>
      <c r="Z38" s="183"/>
      <c r="AA38" s="183"/>
      <c r="AB38" s="183"/>
      <c r="AC38" s="183"/>
      <c r="AD38" s="183"/>
      <c r="AE38" s="183"/>
      <c r="AF38" s="183"/>
      <c r="AG38" s="183"/>
      <c r="AH38" s="183"/>
      <c r="AI38" s="183"/>
      <c r="AJ38" s="183"/>
      <c r="AK38" s="183"/>
      <c r="AL38" s="183"/>
      <c r="AM38" s="183"/>
      <c r="AN38" s="183"/>
      <c r="AO38" s="183"/>
      <c r="AP38" s="183"/>
      <c r="AQ38" s="183"/>
      <c r="AR38" s="183"/>
      <c r="AS38" s="183"/>
      <c r="AT38" s="183"/>
      <c r="AU38" s="183"/>
      <c r="AV38" s="183"/>
      <c r="AW38" s="183"/>
      <c r="AX38" s="183"/>
      <c r="AY38" s="183"/>
      <c r="AZ38" s="183"/>
      <c r="BA38" s="183"/>
      <c r="BB38" s="183"/>
      <c r="BC38" s="183"/>
      <c r="BD38" s="183"/>
      <c r="BE38" s="183"/>
      <c r="BF38" s="183"/>
      <c r="BG38" s="183"/>
      <c r="BH38" s="183"/>
      <c r="BI38" s="183"/>
      <c r="BJ38" s="183"/>
      <c r="BK38" s="183"/>
      <c r="BL38" s="183"/>
      <c r="BM38" s="183"/>
      <c r="BN38" s="183"/>
      <c r="BO38" s="183"/>
      <c r="BP38" s="183"/>
      <c r="BQ38" s="183"/>
      <c r="BR38" s="183"/>
      <c r="BS38" s="183"/>
      <c r="BT38" s="183"/>
      <c r="BU38" s="183"/>
      <c r="BV38" s="183"/>
      <c r="BW38" s="183"/>
      <c r="BX38" s="183"/>
      <c r="BY38" s="183"/>
      <c r="BZ38" s="183"/>
      <c r="CA38" s="183"/>
      <c r="CB38" s="183"/>
      <c r="CC38" s="183"/>
      <c r="CD38" s="183"/>
      <c r="CE38" s="183"/>
      <c r="CF38" s="183"/>
      <c r="CG38" s="183"/>
      <c r="CH38" s="183"/>
      <c r="CI38" s="183"/>
      <c r="CJ38" s="183"/>
      <c r="CK38" s="183"/>
      <c r="CL38" s="183"/>
      <c r="CM38" s="183"/>
      <c r="CN38" s="183"/>
      <c r="CO38" s="183"/>
      <c r="CP38" s="183"/>
      <c r="CQ38" s="183"/>
      <c r="CR38" s="183"/>
      <c r="CS38" s="183"/>
      <c r="CT38" s="183"/>
      <c r="CU38" s="183"/>
      <c r="CV38" s="183"/>
      <c r="CW38" s="183"/>
      <c r="CX38" s="183"/>
      <c r="CY38" s="183"/>
      <c r="CZ38" s="183"/>
      <c r="DA38" s="183"/>
      <c r="DB38" s="183"/>
      <c r="DC38" s="183"/>
      <c r="DD38" s="183"/>
      <c r="DE38" s="183"/>
      <c r="DF38" s="183"/>
      <c r="DG38" s="183"/>
      <c r="DH38" s="183"/>
      <c r="DI38" s="183"/>
      <c r="DJ38" s="183"/>
      <c r="DK38" s="183"/>
      <c r="DL38" s="183"/>
      <c r="DM38" s="183"/>
      <c r="DN38" s="183"/>
      <c r="DO38" s="183"/>
      <c r="DP38" s="183"/>
      <c r="DQ38" s="183"/>
      <c r="DR38" s="183"/>
      <c r="DS38" s="183"/>
      <c r="DT38" s="183"/>
      <c r="DU38" s="183"/>
      <c r="DV38" s="183"/>
      <c r="DW38" s="183"/>
      <c r="DX38" s="183"/>
      <c r="DY38" s="183"/>
      <c r="DZ38" s="183"/>
      <c r="EA38" s="183"/>
      <c r="EB38" s="183"/>
      <c r="EC38" s="183"/>
      <c r="ED38" s="183"/>
      <c r="EE38" s="183"/>
      <c r="EF38" s="183"/>
      <c r="EG38" s="183"/>
      <c r="EH38" s="183"/>
      <c r="EI38" s="183"/>
      <c r="EJ38" s="183"/>
      <c r="EK38" s="183"/>
      <c r="EL38" s="183"/>
      <c r="EM38" s="183"/>
      <c r="EN38" s="183"/>
      <c r="EO38" s="183"/>
      <c r="EP38" s="183"/>
      <c r="EQ38" s="183"/>
      <c r="ER38" s="183"/>
      <c r="ES38" s="183"/>
      <c r="ET38" s="183"/>
      <c r="EU38" s="183"/>
      <c r="EV38" s="183"/>
      <c r="EW38" s="183"/>
      <c r="EX38" s="183"/>
      <c r="EY38" s="183"/>
      <c r="EZ38" s="183"/>
      <c r="FA38" s="183"/>
      <c r="FB38" s="183"/>
      <c r="FC38" s="183"/>
      <c r="FD38" s="183"/>
      <c r="FE38" s="183"/>
      <c r="FF38" s="183"/>
      <c r="FG38" s="183"/>
      <c r="FH38" s="183"/>
      <c r="FI38" s="183"/>
      <c r="FJ38" s="183"/>
      <c r="FK38" s="183"/>
      <c r="FL38" s="183"/>
      <c r="FM38" s="183"/>
      <c r="FN38" s="183"/>
      <c r="FO38" s="183"/>
      <c r="FP38" s="183"/>
      <c r="FQ38" s="183"/>
      <c r="FR38" s="183"/>
      <c r="FS38" s="183"/>
      <c r="FT38" s="183"/>
      <c r="FU38" s="183"/>
      <c r="FV38" s="183"/>
      <c r="FW38" s="183"/>
      <c r="FX38" s="183"/>
      <c r="FY38" s="183"/>
      <c r="FZ38" s="183"/>
      <c r="GA38" s="183"/>
      <c r="GB38" s="183"/>
      <c r="GC38" s="183"/>
      <c r="GD38" s="183"/>
      <c r="GE38" s="183"/>
      <c r="GF38" s="183"/>
      <c r="GG38" s="183"/>
      <c r="GH38" s="183"/>
      <c r="GI38" s="183"/>
      <c r="GJ38" s="183"/>
      <c r="GK38" s="183"/>
      <c r="GL38" s="183"/>
      <c r="GM38" s="183"/>
      <c r="GN38" s="183"/>
      <c r="GO38" s="183"/>
      <c r="GP38" s="183"/>
      <c r="GQ38" s="183"/>
      <c r="GR38" s="183"/>
      <c r="GS38" s="183"/>
      <c r="GT38" s="183"/>
      <c r="GU38" s="183"/>
      <c r="GV38" s="183"/>
      <c r="GW38" s="183"/>
      <c r="GX38" s="183"/>
      <c r="GY38" s="183"/>
      <c r="GZ38" s="183"/>
      <c r="HA38" s="183"/>
      <c r="HB38" s="183"/>
      <c r="HC38" s="183"/>
      <c r="HD38" s="183"/>
      <c r="HE38" s="183"/>
      <c r="HF38" s="183"/>
      <c r="HG38" s="183"/>
      <c r="HH38" s="183"/>
      <c r="HI38" s="183"/>
      <c r="HJ38" s="183"/>
      <c r="HK38" s="183"/>
      <c r="HL38" s="183"/>
      <c r="HM38" s="183"/>
      <c r="HN38" s="183"/>
      <c r="HO38" s="183"/>
      <c r="HP38" s="183"/>
      <c r="HQ38" s="183"/>
      <c r="HR38" s="183"/>
      <c r="HS38" s="183"/>
      <c r="HT38" s="183"/>
      <c r="HU38" s="183"/>
      <c r="HV38" s="183"/>
      <c r="HW38" s="183"/>
      <c r="HX38" s="183"/>
      <c r="HY38" s="183"/>
      <c r="HZ38" s="183"/>
      <c r="IA38" s="183"/>
      <c r="IB38" s="183"/>
      <c r="IC38" s="183"/>
      <c r="ID38" s="183"/>
      <c r="IE38" s="183"/>
      <c r="IF38" s="183"/>
    </row>
    <row r="39" spans="1:240" s="182" customFormat="1" x14ac:dyDescent="0.3">
      <c r="A39" s="189"/>
      <c r="B39" s="188"/>
      <c r="C39" s="188"/>
      <c r="D39" s="187"/>
      <c r="E39" s="186"/>
      <c r="F39" s="190"/>
      <c r="G39" s="185"/>
      <c r="H39" s="185"/>
      <c r="I39" s="185"/>
      <c r="J39" s="185"/>
      <c r="K39" s="185"/>
      <c r="L39" s="185"/>
      <c r="M39" s="185"/>
      <c r="N39" s="185"/>
      <c r="O39" s="185"/>
      <c r="P39" s="185"/>
      <c r="Q39" s="185"/>
      <c r="R39" s="185"/>
      <c r="S39" s="185"/>
      <c r="T39" s="184"/>
      <c r="U39" s="183"/>
      <c r="V39" s="183"/>
      <c r="W39" s="183"/>
      <c r="X39" s="183"/>
      <c r="Y39" s="183"/>
      <c r="Z39" s="183"/>
      <c r="AA39" s="183"/>
      <c r="AB39" s="183"/>
      <c r="AC39" s="183"/>
      <c r="AD39" s="183"/>
      <c r="AE39" s="183"/>
      <c r="AF39" s="183"/>
      <c r="AG39" s="183"/>
      <c r="AH39" s="183"/>
      <c r="AI39" s="183"/>
      <c r="AJ39" s="183"/>
      <c r="AK39" s="183"/>
      <c r="AL39" s="183"/>
      <c r="AM39" s="183"/>
      <c r="AN39" s="183"/>
      <c r="AO39" s="183"/>
      <c r="AP39" s="183"/>
      <c r="AQ39" s="183"/>
      <c r="AR39" s="183"/>
      <c r="AS39" s="183"/>
      <c r="AT39" s="183"/>
      <c r="AU39" s="183"/>
      <c r="AV39" s="183"/>
      <c r="AW39" s="183"/>
      <c r="AX39" s="183"/>
      <c r="AY39" s="183"/>
      <c r="AZ39" s="183"/>
      <c r="BA39" s="183"/>
      <c r="BB39" s="183"/>
      <c r="BC39" s="183"/>
      <c r="BD39" s="183"/>
      <c r="BE39" s="183"/>
      <c r="BF39" s="183"/>
      <c r="BG39" s="183"/>
      <c r="BH39" s="183"/>
      <c r="BI39" s="183"/>
      <c r="BJ39" s="183"/>
      <c r="BK39" s="183"/>
      <c r="BL39" s="183"/>
      <c r="BM39" s="183"/>
      <c r="BN39" s="183"/>
      <c r="BO39" s="183"/>
      <c r="BP39" s="183"/>
      <c r="BQ39" s="183"/>
      <c r="BR39" s="183"/>
      <c r="BS39" s="183"/>
      <c r="BT39" s="183"/>
      <c r="BU39" s="183"/>
      <c r="BV39" s="183"/>
      <c r="BW39" s="183"/>
      <c r="BX39" s="183"/>
      <c r="BY39" s="183"/>
      <c r="BZ39" s="183"/>
      <c r="CA39" s="183"/>
      <c r="CB39" s="183"/>
      <c r="CC39" s="183"/>
      <c r="CD39" s="183"/>
      <c r="CE39" s="183"/>
      <c r="CF39" s="183"/>
      <c r="CG39" s="183"/>
      <c r="CH39" s="183"/>
      <c r="CI39" s="183"/>
      <c r="CJ39" s="183"/>
      <c r="CK39" s="183"/>
      <c r="CL39" s="183"/>
      <c r="CM39" s="183"/>
      <c r="CN39" s="183"/>
      <c r="CO39" s="183"/>
      <c r="CP39" s="183"/>
      <c r="CQ39" s="183"/>
      <c r="CR39" s="183"/>
      <c r="CS39" s="183"/>
      <c r="CT39" s="183"/>
      <c r="CU39" s="183"/>
      <c r="CV39" s="183"/>
      <c r="CW39" s="183"/>
      <c r="CX39" s="183"/>
      <c r="CY39" s="183"/>
      <c r="CZ39" s="183"/>
      <c r="DA39" s="183"/>
      <c r="DB39" s="183"/>
      <c r="DC39" s="183"/>
      <c r="DD39" s="183"/>
      <c r="DE39" s="183"/>
      <c r="DF39" s="183"/>
      <c r="DG39" s="183"/>
      <c r="DH39" s="183"/>
      <c r="DI39" s="183"/>
      <c r="DJ39" s="183"/>
      <c r="DK39" s="183"/>
      <c r="DL39" s="183"/>
      <c r="DM39" s="183"/>
      <c r="DN39" s="183"/>
      <c r="DO39" s="183"/>
      <c r="DP39" s="183"/>
      <c r="DQ39" s="183"/>
      <c r="DR39" s="183"/>
      <c r="DS39" s="183"/>
      <c r="DT39" s="183"/>
      <c r="DU39" s="183"/>
      <c r="DV39" s="183"/>
      <c r="DW39" s="183"/>
      <c r="DX39" s="183"/>
      <c r="DY39" s="183"/>
      <c r="DZ39" s="183"/>
      <c r="EA39" s="183"/>
      <c r="EB39" s="183"/>
      <c r="EC39" s="183"/>
      <c r="ED39" s="183"/>
      <c r="EE39" s="183"/>
      <c r="EF39" s="183"/>
      <c r="EG39" s="183"/>
      <c r="EH39" s="183"/>
      <c r="EI39" s="183"/>
      <c r="EJ39" s="183"/>
      <c r="EK39" s="183"/>
      <c r="EL39" s="183"/>
      <c r="EM39" s="183"/>
      <c r="EN39" s="183"/>
      <c r="EO39" s="183"/>
      <c r="EP39" s="183"/>
      <c r="EQ39" s="183"/>
      <c r="ER39" s="183"/>
      <c r="ES39" s="183"/>
      <c r="ET39" s="183"/>
      <c r="EU39" s="183"/>
      <c r="EV39" s="183"/>
      <c r="EW39" s="183"/>
      <c r="EX39" s="183"/>
      <c r="EY39" s="183"/>
      <c r="EZ39" s="183"/>
      <c r="FA39" s="183"/>
      <c r="FB39" s="183"/>
      <c r="FC39" s="183"/>
      <c r="FD39" s="183"/>
      <c r="FE39" s="183"/>
      <c r="FF39" s="183"/>
      <c r="FG39" s="183"/>
      <c r="FH39" s="183"/>
      <c r="FI39" s="183"/>
      <c r="FJ39" s="183"/>
      <c r="FK39" s="183"/>
      <c r="FL39" s="183"/>
      <c r="FM39" s="183"/>
      <c r="FN39" s="183"/>
      <c r="FO39" s="183"/>
      <c r="FP39" s="183"/>
      <c r="FQ39" s="183"/>
      <c r="FR39" s="183"/>
      <c r="FS39" s="183"/>
      <c r="FT39" s="183"/>
      <c r="FU39" s="183"/>
      <c r="FV39" s="183"/>
      <c r="FW39" s="183"/>
      <c r="FX39" s="183"/>
      <c r="FY39" s="183"/>
      <c r="FZ39" s="183"/>
      <c r="GA39" s="183"/>
      <c r="GB39" s="183"/>
      <c r="GC39" s="183"/>
      <c r="GD39" s="183"/>
      <c r="GE39" s="183"/>
      <c r="GF39" s="183"/>
      <c r="GG39" s="183"/>
      <c r="GH39" s="183"/>
      <c r="GI39" s="183"/>
      <c r="GJ39" s="183"/>
      <c r="GK39" s="183"/>
      <c r="GL39" s="183"/>
      <c r="GM39" s="183"/>
      <c r="GN39" s="183"/>
      <c r="GO39" s="183"/>
      <c r="GP39" s="183"/>
      <c r="GQ39" s="183"/>
      <c r="GR39" s="183"/>
      <c r="GS39" s="183"/>
      <c r="GT39" s="183"/>
      <c r="GU39" s="183"/>
      <c r="GV39" s="183"/>
      <c r="GW39" s="183"/>
      <c r="GX39" s="183"/>
      <c r="GY39" s="183"/>
      <c r="GZ39" s="183"/>
      <c r="HA39" s="183"/>
      <c r="HB39" s="183"/>
      <c r="HC39" s="183"/>
      <c r="HD39" s="183"/>
      <c r="HE39" s="183"/>
      <c r="HF39" s="183"/>
      <c r="HG39" s="183"/>
      <c r="HH39" s="183"/>
      <c r="HI39" s="183"/>
      <c r="HJ39" s="183"/>
      <c r="HK39" s="183"/>
      <c r="HL39" s="183"/>
      <c r="HM39" s="183"/>
      <c r="HN39" s="183"/>
      <c r="HO39" s="183"/>
      <c r="HP39" s="183"/>
      <c r="HQ39" s="183"/>
      <c r="HR39" s="183"/>
      <c r="HS39" s="183"/>
      <c r="HT39" s="183"/>
      <c r="HU39" s="183"/>
      <c r="HV39" s="183"/>
      <c r="HW39" s="183"/>
      <c r="HX39" s="183"/>
      <c r="HY39" s="183"/>
      <c r="HZ39" s="183"/>
      <c r="IA39" s="183"/>
      <c r="IB39" s="183"/>
      <c r="IC39" s="183"/>
      <c r="ID39" s="183"/>
      <c r="IE39" s="183"/>
      <c r="IF39" s="183"/>
    </row>
    <row r="40" spans="1:240" s="182" customFormat="1" x14ac:dyDescent="0.3">
      <c r="A40" s="189"/>
      <c r="B40" s="188"/>
      <c r="C40" s="188"/>
      <c r="D40" s="187"/>
      <c r="E40" s="186"/>
      <c r="F40" s="186"/>
      <c r="G40" s="185"/>
      <c r="H40" s="185"/>
      <c r="I40" s="185"/>
      <c r="J40" s="185"/>
      <c r="K40" s="185"/>
      <c r="L40" s="185"/>
      <c r="M40" s="185"/>
      <c r="N40" s="185"/>
      <c r="O40" s="185"/>
      <c r="P40" s="185"/>
      <c r="Q40" s="185"/>
      <c r="R40" s="185"/>
      <c r="S40" s="185"/>
      <c r="T40" s="184"/>
      <c r="U40" s="183"/>
      <c r="V40" s="183"/>
      <c r="W40" s="183"/>
      <c r="X40" s="183"/>
      <c r="Y40" s="183"/>
      <c r="Z40" s="183"/>
      <c r="AA40" s="183"/>
      <c r="AB40" s="183"/>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3"/>
      <c r="BA40" s="183"/>
      <c r="BB40" s="183"/>
      <c r="BC40" s="183"/>
      <c r="BD40" s="183"/>
      <c r="BE40" s="183"/>
      <c r="BF40" s="183"/>
      <c r="BG40" s="183"/>
      <c r="BH40" s="183"/>
      <c r="BI40" s="183"/>
      <c r="BJ40" s="183"/>
      <c r="BK40" s="183"/>
      <c r="BL40" s="183"/>
      <c r="BM40" s="183"/>
      <c r="BN40" s="183"/>
      <c r="BO40" s="183"/>
      <c r="BP40" s="183"/>
      <c r="BQ40" s="183"/>
      <c r="BR40" s="183"/>
      <c r="BS40" s="183"/>
      <c r="BT40" s="183"/>
      <c r="BU40" s="183"/>
      <c r="BV40" s="183"/>
      <c r="BW40" s="183"/>
      <c r="BX40" s="183"/>
      <c r="BY40" s="183"/>
      <c r="BZ40" s="183"/>
      <c r="CA40" s="183"/>
      <c r="CB40" s="183"/>
      <c r="CC40" s="183"/>
      <c r="CD40" s="183"/>
      <c r="CE40" s="183"/>
      <c r="CF40" s="183"/>
      <c r="CG40" s="183"/>
      <c r="CH40" s="183"/>
      <c r="CI40" s="183"/>
      <c r="CJ40" s="183"/>
      <c r="CK40" s="183"/>
      <c r="CL40" s="183"/>
      <c r="CM40" s="183"/>
      <c r="CN40" s="183"/>
      <c r="CO40" s="183"/>
      <c r="CP40" s="183"/>
      <c r="CQ40" s="183"/>
      <c r="CR40" s="183"/>
      <c r="CS40" s="183"/>
      <c r="CT40" s="183"/>
      <c r="CU40" s="183"/>
      <c r="CV40" s="183"/>
      <c r="CW40" s="183"/>
      <c r="CX40" s="183"/>
      <c r="CY40" s="183"/>
      <c r="CZ40" s="183"/>
      <c r="DA40" s="183"/>
      <c r="DB40" s="183"/>
      <c r="DC40" s="183"/>
      <c r="DD40" s="183"/>
      <c r="DE40" s="183"/>
      <c r="DF40" s="183"/>
      <c r="DG40" s="183"/>
      <c r="DH40" s="183"/>
      <c r="DI40" s="183"/>
      <c r="DJ40" s="183"/>
      <c r="DK40" s="183"/>
      <c r="DL40" s="183"/>
      <c r="DM40" s="183"/>
      <c r="DN40" s="183"/>
      <c r="DO40" s="183"/>
      <c r="DP40" s="183"/>
      <c r="DQ40" s="183"/>
      <c r="DR40" s="183"/>
      <c r="DS40" s="183"/>
      <c r="DT40" s="183"/>
      <c r="DU40" s="183"/>
      <c r="DV40" s="183"/>
      <c r="DW40" s="183"/>
      <c r="DX40" s="183"/>
      <c r="DY40" s="183"/>
      <c r="DZ40" s="183"/>
      <c r="EA40" s="183"/>
      <c r="EB40" s="183"/>
      <c r="EC40" s="183"/>
      <c r="ED40" s="183"/>
      <c r="EE40" s="183"/>
      <c r="EF40" s="183"/>
      <c r="EG40" s="183"/>
      <c r="EH40" s="183"/>
      <c r="EI40" s="183"/>
      <c r="EJ40" s="183"/>
      <c r="EK40" s="183"/>
      <c r="EL40" s="183"/>
      <c r="EM40" s="183"/>
      <c r="EN40" s="183"/>
      <c r="EO40" s="183"/>
      <c r="EP40" s="183"/>
      <c r="EQ40" s="183"/>
      <c r="ER40" s="183"/>
      <c r="ES40" s="183"/>
      <c r="ET40" s="183"/>
      <c r="EU40" s="183"/>
      <c r="EV40" s="183"/>
      <c r="EW40" s="183"/>
      <c r="EX40" s="183"/>
      <c r="EY40" s="183"/>
      <c r="EZ40" s="183"/>
      <c r="FA40" s="183"/>
      <c r="FB40" s="183"/>
      <c r="FC40" s="183"/>
      <c r="FD40" s="183"/>
      <c r="FE40" s="183"/>
      <c r="FF40" s="183"/>
      <c r="FG40" s="183"/>
      <c r="FH40" s="183"/>
      <c r="FI40" s="183"/>
      <c r="FJ40" s="183"/>
      <c r="FK40" s="183"/>
      <c r="FL40" s="183"/>
      <c r="FM40" s="183"/>
      <c r="FN40" s="183"/>
      <c r="FO40" s="183"/>
      <c r="FP40" s="183"/>
      <c r="FQ40" s="183"/>
      <c r="FR40" s="183"/>
      <c r="FS40" s="183"/>
      <c r="FT40" s="183"/>
      <c r="FU40" s="183"/>
      <c r="FV40" s="183"/>
      <c r="FW40" s="183"/>
      <c r="FX40" s="183"/>
      <c r="FY40" s="183"/>
      <c r="FZ40" s="183"/>
      <c r="GA40" s="183"/>
      <c r="GB40" s="183"/>
      <c r="GC40" s="183"/>
      <c r="GD40" s="183"/>
      <c r="GE40" s="183"/>
      <c r="GF40" s="183"/>
      <c r="GG40" s="183"/>
      <c r="GH40" s="183"/>
      <c r="GI40" s="183"/>
      <c r="GJ40" s="183"/>
      <c r="GK40" s="183"/>
      <c r="GL40" s="183"/>
      <c r="GM40" s="183"/>
      <c r="GN40" s="183"/>
      <c r="GO40" s="183"/>
      <c r="GP40" s="183"/>
      <c r="GQ40" s="183"/>
      <c r="GR40" s="183"/>
      <c r="GS40" s="183"/>
      <c r="GT40" s="183"/>
      <c r="GU40" s="183"/>
      <c r="GV40" s="183"/>
      <c r="GW40" s="183"/>
      <c r="GX40" s="183"/>
      <c r="GY40" s="183"/>
      <c r="GZ40" s="183"/>
      <c r="HA40" s="183"/>
      <c r="HB40" s="183"/>
      <c r="HC40" s="183"/>
      <c r="HD40" s="183"/>
      <c r="HE40" s="183"/>
      <c r="HF40" s="183"/>
      <c r="HG40" s="183"/>
      <c r="HH40" s="183"/>
      <c r="HI40" s="183"/>
      <c r="HJ40" s="183"/>
      <c r="HK40" s="183"/>
      <c r="HL40" s="183"/>
      <c r="HM40" s="183"/>
      <c r="HN40" s="183"/>
      <c r="HO40" s="183"/>
      <c r="HP40" s="183"/>
      <c r="HQ40" s="183"/>
      <c r="HR40" s="183"/>
      <c r="HS40" s="183"/>
      <c r="HT40" s="183"/>
      <c r="HU40" s="183"/>
      <c r="HV40" s="183"/>
      <c r="HW40" s="183"/>
      <c r="HX40" s="183"/>
      <c r="HY40" s="183"/>
      <c r="HZ40" s="183"/>
      <c r="IA40" s="183"/>
      <c r="IB40" s="183"/>
      <c r="IC40" s="183"/>
      <c r="ID40" s="183"/>
      <c r="IE40" s="183"/>
      <c r="IF40" s="183"/>
    </row>
  </sheetData>
  <mergeCells count="5">
    <mergeCell ref="B2:F2"/>
    <mergeCell ref="B3:F3"/>
    <mergeCell ref="B4:F4"/>
    <mergeCell ref="B5:F5"/>
    <mergeCell ref="G6:S6"/>
  </mergeCells>
  <pageMargins left="0.75" right="3.937007874015748E-2" top="0.71" bottom="0.36" header="0.17" footer="0.23622047244094491"/>
  <pageSetup paperSize="5" scale="78" orientation="landscape" r:id="rId1"/>
  <headerFooter alignWithMargins="0">
    <oddFooter>Página &amp;P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F26"/>
  <sheetViews>
    <sheetView workbookViewId="0">
      <selection activeCell="B4" sqref="B4:F4"/>
    </sheetView>
  </sheetViews>
  <sheetFormatPr baseColWidth="10" defaultColWidth="11.42578125" defaultRowHeight="13.5" x14ac:dyDescent="0.3"/>
  <cols>
    <col min="1" max="1" width="5.5703125" style="172" customWidth="1"/>
    <col min="2" max="2" width="8" style="90" customWidth="1"/>
    <col min="3" max="3" width="44" style="90" customWidth="1"/>
    <col min="4" max="4" width="7.140625" style="181" customWidth="1"/>
    <col min="5" max="5" width="9.28515625" style="88" bestFit="1" customWidth="1"/>
    <col min="6" max="6" width="11.5703125" style="88" bestFit="1" customWidth="1"/>
    <col min="7" max="7" width="10.5703125" style="87" customWidth="1"/>
    <col min="8" max="8" width="9.85546875" style="87" bestFit="1" customWidth="1"/>
    <col min="9" max="9" width="10.7109375" style="87" customWidth="1"/>
    <col min="10" max="10" width="11.140625" style="87" bestFit="1" customWidth="1"/>
    <col min="11" max="11" width="9.7109375" style="87" customWidth="1"/>
    <col min="12" max="12" width="9.5703125" style="87" customWidth="1"/>
    <col min="13" max="13" width="10" style="87" customWidth="1"/>
    <col min="14" max="14" width="9.5703125" style="87" customWidth="1"/>
    <col min="15" max="15" width="10.28515625" style="87" customWidth="1"/>
    <col min="16" max="16" width="9.85546875" style="87" customWidth="1"/>
    <col min="17" max="17" width="9.42578125" style="87" customWidth="1"/>
    <col min="18" max="18" width="9" style="87" customWidth="1"/>
    <col min="19" max="19" width="12" style="87" customWidth="1"/>
    <col min="20" max="20" width="11.42578125" style="86"/>
    <col min="21" max="240" width="11.42578125" style="85"/>
    <col min="241" max="16384" width="11.42578125" style="84"/>
  </cols>
  <sheetData>
    <row r="1" spans="1:240" ht="14.25" thickBot="1" x14ac:dyDescent="0.35"/>
    <row r="2" spans="1:240" ht="19.899999999999999" customHeight="1" x14ac:dyDescent="0.35">
      <c r="A2" s="142"/>
      <c r="B2" s="252" t="str">
        <f>'[1]TOTAL GENERALCALEND.'!B2:G2</f>
        <v>INSTITUTO ELECTORAL Y DE PARTICIPACIÓN CIUDADANA DEL ESTADO DE JALISCO</v>
      </c>
      <c r="C2" s="253"/>
      <c r="D2" s="253"/>
      <c r="E2" s="253"/>
      <c r="F2" s="254"/>
      <c r="T2" s="85"/>
      <c r="IF2" s="84"/>
    </row>
    <row r="3" spans="1:240" ht="12" customHeight="1" x14ac:dyDescent="0.35">
      <c r="A3" s="142"/>
      <c r="B3" s="255" t="s">
        <v>108</v>
      </c>
      <c r="C3" s="256"/>
      <c r="D3" s="256"/>
      <c r="E3" s="256"/>
      <c r="F3" s="257"/>
      <c r="T3" s="85"/>
      <c r="IF3" s="84"/>
    </row>
    <row r="4" spans="1:240" ht="18" x14ac:dyDescent="0.35">
      <c r="A4" s="142"/>
      <c r="B4" s="258" t="s">
        <v>25</v>
      </c>
      <c r="C4" s="259"/>
      <c r="D4" s="259"/>
      <c r="E4" s="259"/>
      <c r="F4" s="260"/>
      <c r="G4" s="86"/>
      <c r="I4" s="205"/>
      <c r="J4" s="205"/>
      <c r="T4" s="85"/>
      <c r="IF4" s="84"/>
    </row>
    <row r="5" spans="1:240" ht="18.75" thickBot="1" x14ac:dyDescent="0.4">
      <c r="A5" s="142"/>
      <c r="B5" s="261" t="s">
        <v>140</v>
      </c>
      <c r="C5" s="262"/>
      <c r="D5" s="262"/>
      <c r="E5" s="262"/>
      <c r="F5" s="263"/>
      <c r="G5" s="86"/>
      <c r="T5" s="85"/>
      <c r="IF5" s="84"/>
    </row>
    <row r="6" spans="1:240" ht="15" x14ac:dyDescent="0.3">
      <c r="A6" s="84"/>
      <c r="B6" s="89"/>
      <c r="C6" s="84"/>
      <c r="D6" s="89"/>
      <c r="E6" s="84"/>
      <c r="F6" s="84"/>
      <c r="G6" s="264" t="s">
        <v>106</v>
      </c>
      <c r="H6" s="265"/>
      <c r="I6" s="265"/>
      <c r="J6" s="265"/>
      <c r="K6" s="265"/>
      <c r="L6" s="265"/>
      <c r="M6" s="265"/>
      <c r="N6" s="265"/>
      <c r="O6" s="265"/>
      <c r="P6" s="265"/>
      <c r="Q6" s="265"/>
      <c r="R6" s="265"/>
      <c r="S6" s="266"/>
    </row>
    <row r="7" spans="1:240" ht="27" x14ac:dyDescent="0.3">
      <c r="B7" s="203" t="s">
        <v>128</v>
      </c>
      <c r="C7" s="203" t="s">
        <v>127</v>
      </c>
      <c r="D7" s="202" t="s">
        <v>82</v>
      </c>
      <c r="E7" s="201" t="s">
        <v>103</v>
      </c>
      <c r="F7" s="201" t="s">
        <v>102</v>
      </c>
      <c r="G7" s="200" t="s">
        <v>101</v>
      </c>
      <c r="H7" s="200" t="s">
        <v>100</v>
      </c>
      <c r="I7" s="200" t="s">
        <v>99</v>
      </c>
      <c r="J7" s="200" t="s">
        <v>98</v>
      </c>
      <c r="K7" s="200" t="s">
        <v>97</v>
      </c>
      <c r="L7" s="200" t="s">
        <v>96</v>
      </c>
      <c r="M7" s="200" t="s">
        <v>95</v>
      </c>
      <c r="N7" s="200" t="s">
        <v>94</v>
      </c>
      <c r="O7" s="200" t="s">
        <v>93</v>
      </c>
      <c r="P7" s="200" t="s">
        <v>92</v>
      </c>
      <c r="Q7" s="200" t="s">
        <v>91</v>
      </c>
      <c r="R7" s="200" t="s">
        <v>90</v>
      </c>
      <c r="S7" s="199" t="s">
        <v>89</v>
      </c>
    </row>
    <row r="8" spans="1:240" x14ac:dyDescent="0.3">
      <c r="B8" s="137"/>
      <c r="C8" s="137"/>
      <c r="D8" s="198"/>
      <c r="E8" s="135"/>
      <c r="F8" s="135"/>
      <c r="G8" s="134"/>
      <c r="H8" s="134"/>
      <c r="I8" s="134"/>
      <c r="J8" s="134"/>
      <c r="K8" s="134"/>
      <c r="L8" s="134"/>
      <c r="M8" s="134"/>
      <c r="N8" s="134"/>
      <c r="O8" s="134"/>
      <c r="P8" s="134"/>
      <c r="Q8" s="134"/>
      <c r="R8" s="134"/>
      <c r="S8" s="134"/>
    </row>
    <row r="9" spans="1:240" ht="27.75" thickBot="1" x14ac:dyDescent="0.35">
      <c r="B9" s="112">
        <v>2216</v>
      </c>
      <c r="C9" s="131" t="s">
        <v>125</v>
      </c>
      <c r="D9" s="195"/>
      <c r="E9" s="110"/>
      <c r="F9" s="109">
        <f t="shared" ref="F9:R9" si="0">SUM(F10:F10)</f>
        <v>48000</v>
      </c>
      <c r="G9" s="109">
        <f t="shared" si="0"/>
        <v>4000</v>
      </c>
      <c r="H9" s="109">
        <f t="shared" si="0"/>
        <v>4000</v>
      </c>
      <c r="I9" s="109">
        <f t="shared" si="0"/>
        <v>4000</v>
      </c>
      <c r="J9" s="109">
        <f t="shared" si="0"/>
        <v>4000</v>
      </c>
      <c r="K9" s="109">
        <f t="shared" si="0"/>
        <v>4000</v>
      </c>
      <c r="L9" s="109">
        <f t="shared" si="0"/>
        <v>4000</v>
      </c>
      <c r="M9" s="109">
        <f t="shared" si="0"/>
        <v>4000</v>
      </c>
      <c r="N9" s="109">
        <f t="shared" si="0"/>
        <v>4000</v>
      </c>
      <c r="O9" s="109">
        <f t="shared" si="0"/>
        <v>4000</v>
      </c>
      <c r="P9" s="109">
        <f t="shared" si="0"/>
        <v>4000</v>
      </c>
      <c r="Q9" s="109">
        <f t="shared" si="0"/>
        <v>4000</v>
      </c>
      <c r="R9" s="109">
        <f t="shared" si="0"/>
        <v>4000</v>
      </c>
      <c r="S9" s="109">
        <f t="shared" ref="S9:S16" si="1">SUM(G9:R9)</f>
        <v>48000</v>
      </c>
    </row>
    <row r="10" spans="1:240" x14ac:dyDescent="0.3">
      <c r="A10" s="172" t="s">
        <v>131</v>
      </c>
      <c r="B10" s="107">
        <v>2216</v>
      </c>
      <c r="C10" s="108" t="str">
        <f>+[2]PREDIWEB!$C$16</f>
        <v>Administrar y difundir información en sala de prensa virtual</v>
      </c>
      <c r="D10" s="171">
        <v>1</v>
      </c>
      <c r="E10" s="105">
        <f>+[2]PREDIWEB!$J$16</f>
        <v>48000</v>
      </c>
      <c r="F10" s="105">
        <f>D10*E10</f>
        <v>48000</v>
      </c>
      <c r="G10" s="115">
        <f>F10/12</f>
        <v>4000</v>
      </c>
      <c r="H10" s="115">
        <f t="shared" ref="H10:R10" si="2">G10</f>
        <v>4000</v>
      </c>
      <c r="I10" s="115">
        <f t="shared" si="2"/>
        <v>4000</v>
      </c>
      <c r="J10" s="115">
        <f t="shared" si="2"/>
        <v>4000</v>
      </c>
      <c r="K10" s="115">
        <f t="shared" si="2"/>
        <v>4000</v>
      </c>
      <c r="L10" s="115">
        <f t="shared" si="2"/>
        <v>4000</v>
      </c>
      <c r="M10" s="115">
        <f t="shared" si="2"/>
        <v>4000</v>
      </c>
      <c r="N10" s="115">
        <f t="shared" si="2"/>
        <v>4000</v>
      </c>
      <c r="O10" s="115">
        <f t="shared" si="2"/>
        <v>4000</v>
      </c>
      <c r="P10" s="115">
        <f t="shared" si="2"/>
        <v>4000</v>
      </c>
      <c r="Q10" s="115">
        <f t="shared" si="2"/>
        <v>4000</v>
      </c>
      <c r="R10" s="115">
        <f t="shared" si="2"/>
        <v>4000</v>
      </c>
      <c r="S10" s="170">
        <f t="shared" si="1"/>
        <v>48000</v>
      </c>
    </row>
    <row r="11" spans="1:240" ht="15.75" x14ac:dyDescent="0.3">
      <c r="B11" s="107"/>
      <c r="C11" s="206"/>
      <c r="D11" s="171"/>
      <c r="E11" s="105"/>
      <c r="F11" s="105">
        <f>D11*E11</f>
        <v>0</v>
      </c>
      <c r="G11" s="115">
        <f>F11/12</f>
        <v>0</v>
      </c>
      <c r="H11" s="115">
        <f t="shared" ref="H11:R11" si="3">G11</f>
        <v>0</v>
      </c>
      <c r="I11" s="115">
        <f t="shared" si="3"/>
        <v>0</v>
      </c>
      <c r="J11" s="115">
        <f t="shared" si="3"/>
        <v>0</v>
      </c>
      <c r="K11" s="115">
        <f t="shared" si="3"/>
        <v>0</v>
      </c>
      <c r="L11" s="115">
        <f t="shared" si="3"/>
        <v>0</v>
      </c>
      <c r="M11" s="115">
        <f t="shared" si="3"/>
        <v>0</v>
      </c>
      <c r="N11" s="115">
        <f t="shared" si="3"/>
        <v>0</v>
      </c>
      <c r="O11" s="115">
        <f t="shared" si="3"/>
        <v>0</v>
      </c>
      <c r="P11" s="115">
        <f t="shared" si="3"/>
        <v>0</v>
      </c>
      <c r="Q11" s="115">
        <f t="shared" si="3"/>
        <v>0</v>
      </c>
      <c r="R11" s="115">
        <f t="shared" si="3"/>
        <v>0</v>
      </c>
      <c r="S11" s="170">
        <f t="shared" si="1"/>
        <v>0</v>
      </c>
    </row>
    <row r="12" spans="1:240" s="121" customFormat="1" ht="27.75" thickBot="1" x14ac:dyDescent="0.3">
      <c r="A12" s="146"/>
      <c r="B12" s="132">
        <v>3661</v>
      </c>
      <c r="C12" s="131" t="s">
        <v>116</v>
      </c>
      <c r="D12" s="130"/>
      <c r="E12" s="130"/>
      <c r="F12" s="129">
        <f t="shared" ref="F12:R12" si="4">SUM(F13:F15)</f>
        <v>800000</v>
      </c>
      <c r="G12" s="129">
        <f t="shared" si="4"/>
        <v>66666.666666666657</v>
      </c>
      <c r="H12" s="129">
        <f t="shared" si="4"/>
        <v>66666.666666666657</v>
      </c>
      <c r="I12" s="129">
        <f t="shared" si="4"/>
        <v>66666.666666666657</v>
      </c>
      <c r="J12" s="129">
        <f t="shared" si="4"/>
        <v>66666.666666666657</v>
      </c>
      <c r="K12" s="129">
        <f t="shared" si="4"/>
        <v>66666.666666666657</v>
      </c>
      <c r="L12" s="129">
        <f t="shared" si="4"/>
        <v>66666.666666666657</v>
      </c>
      <c r="M12" s="129">
        <f t="shared" si="4"/>
        <v>66666.666666666657</v>
      </c>
      <c r="N12" s="129">
        <f t="shared" si="4"/>
        <v>66666.666666666657</v>
      </c>
      <c r="O12" s="129">
        <f t="shared" si="4"/>
        <v>66666.666666666657</v>
      </c>
      <c r="P12" s="129">
        <f t="shared" si="4"/>
        <v>66666.666666666657</v>
      </c>
      <c r="Q12" s="129">
        <f t="shared" si="4"/>
        <v>66666.666666666657</v>
      </c>
      <c r="R12" s="129">
        <f t="shared" si="4"/>
        <v>66666.666666666657</v>
      </c>
      <c r="S12" s="129">
        <f t="shared" si="1"/>
        <v>799999.99999999965</v>
      </c>
      <c r="T12" s="123"/>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c r="BO12" s="122"/>
      <c r="BP12" s="122"/>
      <c r="BQ12" s="122"/>
      <c r="BR12" s="122"/>
      <c r="BS12" s="122"/>
      <c r="BT12" s="122"/>
      <c r="BU12" s="122"/>
      <c r="BV12" s="122"/>
      <c r="BW12" s="122"/>
      <c r="BX12" s="122"/>
      <c r="BY12" s="122"/>
      <c r="BZ12" s="122"/>
      <c r="CA12" s="122"/>
      <c r="CB12" s="122"/>
      <c r="CC12" s="122"/>
      <c r="CD12" s="122"/>
      <c r="CE12" s="122"/>
      <c r="CF12" s="122"/>
      <c r="CG12" s="122"/>
      <c r="CH12" s="122"/>
      <c r="CI12" s="122"/>
      <c r="CJ12" s="122"/>
      <c r="CK12" s="122"/>
      <c r="CL12" s="122"/>
      <c r="CM12" s="122"/>
      <c r="CN12" s="122"/>
      <c r="CO12" s="122"/>
      <c r="CP12" s="122"/>
      <c r="CQ12" s="122"/>
      <c r="CR12" s="122"/>
      <c r="CS12" s="122"/>
      <c r="CT12" s="122"/>
      <c r="CU12" s="122"/>
      <c r="CV12" s="122"/>
      <c r="CW12" s="122"/>
      <c r="CX12" s="122"/>
      <c r="CY12" s="122"/>
      <c r="CZ12" s="122"/>
      <c r="DA12" s="122"/>
      <c r="DB12" s="122"/>
      <c r="DC12" s="122"/>
      <c r="DD12" s="122"/>
      <c r="DE12" s="122"/>
      <c r="DF12" s="122"/>
      <c r="DG12" s="122"/>
      <c r="DH12" s="122"/>
      <c r="DI12" s="122"/>
      <c r="DJ12" s="122"/>
      <c r="DK12" s="122"/>
      <c r="DL12" s="122"/>
      <c r="DM12" s="122"/>
      <c r="DN12" s="122"/>
      <c r="DO12" s="122"/>
      <c r="DP12" s="122"/>
      <c r="DQ12" s="122"/>
      <c r="DR12" s="122"/>
      <c r="DS12" s="122"/>
      <c r="DT12" s="122"/>
      <c r="DU12" s="122"/>
      <c r="DV12" s="122"/>
      <c r="DW12" s="122"/>
      <c r="DX12" s="122"/>
      <c r="DY12" s="122"/>
      <c r="DZ12" s="122"/>
      <c r="EA12" s="122"/>
      <c r="EB12" s="122"/>
      <c r="EC12" s="122"/>
      <c r="ED12" s="122"/>
      <c r="EE12" s="122"/>
      <c r="EF12" s="122"/>
      <c r="EG12" s="122"/>
      <c r="EH12" s="122"/>
      <c r="EI12" s="122"/>
      <c r="EJ12" s="122"/>
      <c r="EK12" s="122"/>
      <c r="EL12" s="122"/>
      <c r="EM12" s="122"/>
      <c r="EN12" s="122"/>
      <c r="EO12" s="122"/>
      <c r="EP12" s="122"/>
      <c r="EQ12" s="122"/>
      <c r="ER12" s="122"/>
      <c r="ES12" s="122"/>
      <c r="ET12" s="122"/>
      <c r="EU12" s="122"/>
      <c r="EV12" s="122"/>
      <c r="EW12" s="122"/>
      <c r="EX12" s="122"/>
      <c r="EY12" s="122"/>
      <c r="EZ12" s="122"/>
      <c r="FA12" s="122"/>
      <c r="FB12" s="122"/>
      <c r="FC12" s="122"/>
      <c r="FD12" s="122"/>
      <c r="FE12" s="122"/>
      <c r="FF12" s="122"/>
      <c r="FG12" s="122"/>
      <c r="FH12" s="122"/>
      <c r="FI12" s="122"/>
      <c r="FJ12" s="122"/>
      <c r="FK12" s="122"/>
      <c r="FL12" s="122"/>
      <c r="FM12" s="122"/>
      <c r="FN12" s="122"/>
      <c r="FO12" s="122"/>
      <c r="FP12" s="122"/>
      <c r="FQ12" s="122"/>
      <c r="FR12" s="122"/>
      <c r="FS12" s="122"/>
      <c r="FT12" s="122"/>
      <c r="FU12" s="122"/>
      <c r="FV12" s="122"/>
      <c r="FW12" s="122"/>
      <c r="FX12" s="122"/>
      <c r="FY12" s="122"/>
      <c r="FZ12" s="122"/>
      <c r="GA12" s="122"/>
      <c r="GB12" s="122"/>
      <c r="GC12" s="122"/>
      <c r="GD12" s="122"/>
      <c r="GE12" s="122"/>
      <c r="GF12" s="122"/>
      <c r="GG12" s="122"/>
      <c r="GH12" s="122"/>
      <c r="GI12" s="122"/>
      <c r="GJ12" s="122"/>
      <c r="GK12" s="122"/>
      <c r="GL12" s="122"/>
      <c r="GM12" s="122"/>
      <c r="GN12" s="122"/>
      <c r="GO12" s="122"/>
      <c r="GP12" s="122"/>
      <c r="GQ12" s="122"/>
      <c r="GR12" s="122"/>
      <c r="GS12" s="122"/>
      <c r="GT12" s="122"/>
      <c r="GU12" s="122"/>
      <c r="GV12" s="122"/>
      <c r="GW12" s="122"/>
      <c r="GX12" s="122"/>
      <c r="GY12" s="122"/>
      <c r="GZ12" s="122"/>
      <c r="HA12" s="122"/>
      <c r="HB12" s="122"/>
      <c r="HC12" s="122"/>
      <c r="HD12" s="122"/>
      <c r="HE12" s="122"/>
      <c r="HF12" s="122"/>
      <c r="HG12" s="122"/>
      <c r="HH12" s="122"/>
      <c r="HI12" s="122"/>
      <c r="HJ12" s="122"/>
      <c r="HK12" s="122"/>
      <c r="HL12" s="122"/>
      <c r="HM12" s="122"/>
      <c r="HN12" s="122"/>
      <c r="HO12" s="122"/>
      <c r="HP12" s="122"/>
      <c r="HQ12" s="122"/>
      <c r="HR12" s="122"/>
      <c r="HS12" s="122"/>
      <c r="HT12" s="122"/>
      <c r="HU12" s="122"/>
      <c r="HV12" s="122"/>
      <c r="HW12" s="122"/>
      <c r="HX12" s="122"/>
      <c r="HY12" s="122"/>
      <c r="HZ12" s="122"/>
      <c r="IA12" s="122"/>
      <c r="IB12" s="122"/>
      <c r="IC12" s="122"/>
      <c r="ID12" s="122"/>
      <c r="IE12" s="122"/>
      <c r="IF12" s="122"/>
    </row>
    <row r="13" spans="1:240" x14ac:dyDescent="0.3">
      <c r="A13" s="172" t="s">
        <v>133</v>
      </c>
      <c r="B13" s="107">
        <v>3661</v>
      </c>
      <c r="C13" s="108" t="str">
        <f>+[2]PREDIWEB!$C$18</f>
        <v>Realizar la campaña de difusión de los mecanismos de participación social  en redes sociodigitales</v>
      </c>
      <c r="D13" s="171">
        <v>1</v>
      </c>
      <c r="E13" s="105">
        <f>+[2]PREDIWEB!$J$18</f>
        <v>300000</v>
      </c>
      <c r="F13" s="105">
        <f>D13*E13</f>
        <v>300000</v>
      </c>
      <c r="G13" s="115">
        <f>F13/12</f>
        <v>25000</v>
      </c>
      <c r="H13" s="115">
        <f t="shared" ref="H13:R13" si="5">G13</f>
        <v>25000</v>
      </c>
      <c r="I13" s="115">
        <f t="shared" si="5"/>
        <v>25000</v>
      </c>
      <c r="J13" s="115">
        <f t="shared" si="5"/>
        <v>25000</v>
      </c>
      <c r="K13" s="115">
        <f t="shared" si="5"/>
        <v>25000</v>
      </c>
      <c r="L13" s="115">
        <f t="shared" si="5"/>
        <v>25000</v>
      </c>
      <c r="M13" s="115">
        <f t="shared" si="5"/>
        <v>25000</v>
      </c>
      <c r="N13" s="115">
        <f t="shared" si="5"/>
        <v>25000</v>
      </c>
      <c r="O13" s="115">
        <f t="shared" si="5"/>
        <v>25000</v>
      </c>
      <c r="P13" s="115">
        <f t="shared" si="5"/>
        <v>25000</v>
      </c>
      <c r="Q13" s="115">
        <f t="shared" si="5"/>
        <v>25000</v>
      </c>
      <c r="R13" s="115">
        <f t="shared" si="5"/>
        <v>25000</v>
      </c>
      <c r="S13" s="170">
        <f t="shared" si="1"/>
        <v>300000</v>
      </c>
    </row>
    <row r="14" spans="1:240" x14ac:dyDescent="0.3">
      <c r="A14" s="172" t="s">
        <v>137</v>
      </c>
      <c r="B14" s="107">
        <v>3661</v>
      </c>
      <c r="C14" s="108" t="str">
        <f>+[2]PREDIWEB!$C$19</f>
        <v>Ejecutar campañas de promoción en redes sociales, análisis de contenidos, planificación de agendas de redes sociodigitales,  análisis situacional diario, análisis de resultados a través de métricas especializadas, retroalimentación y reorientación de campañas en caso de ser necesario.</v>
      </c>
      <c r="D14" s="171">
        <v>1</v>
      </c>
      <c r="E14" s="105">
        <f>+[2]PREDIWEB!$J$19</f>
        <v>500000</v>
      </c>
      <c r="F14" s="105">
        <f>D14*E14</f>
        <v>500000</v>
      </c>
      <c r="G14" s="115">
        <f>F14/12</f>
        <v>41666.666666666664</v>
      </c>
      <c r="H14" s="115">
        <f t="shared" ref="H14:R14" si="6">G14</f>
        <v>41666.666666666664</v>
      </c>
      <c r="I14" s="115">
        <f t="shared" si="6"/>
        <v>41666.666666666664</v>
      </c>
      <c r="J14" s="115">
        <f t="shared" si="6"/>
        <v>41666.666666666664</v>
      </c>
      <c r="K14" s="115">
        <f t="shared" si="6"/>
        <v>41666.666666666664</v>
      </c>
      <c r="L14" s="115">
        <f t="shared" si="6"/>
        <v>41666.666666666664</v>
      </c>
      <c r="M14" s="115">
        <f t="shared" si="6"/>
        <v>41666.666666666664</v>
      </c>
      <c r="N14" s="115">
        <f t="shared" si="6"/>
        <v>41666.666666666664</v>
      </c>
      <c r="O14" s="115">
        <f t="shared" si="6"/>
        <v>41666.666666666664</v>
      </c>
      <c r="P14" s="115">
        <f t="shared" si="6"/>
        <v>41666.666666666664</v>
      </c>
      <c r="Q14" s="115">
        <f t="shared" si="6"/>
        <v>41666.666666666664</v>
      </c>
      <c r="R14" s="115">
        <f t="shared" si="6"/>
        <v>41666.666666666664</v>
      </c>
      <c r="S14" s="170">
        <f t="shared" si="1"/>
        <v>500000.00000000006</v>
      </c>
    </row>
    <row r="15" spans="1:240" x14ac:dyDescent="0.3">
      <c r="B15" s="107"/>
      <c r="C15" s="108"/>
      <c r="D15" s="171"/>
      <c r="E15" s="105"/>
      <c r="F15" s="105">
        <f>D15*E15</f>
        <v>0</v>
      </c>
      <c r="G15" s="115">
        <f>F15/12</f>
        <v>0</v>
      </c>
      <c r="H15" s="115">
        <f t="shared" ref="H15:R15" si="7">G15</f>
        <v>0</v>
      </c>
      <c r="I15" s="115">
        <f t="shared" si="7"/>
        <v>0</v>
      </c>
      <c r="J15" s="115">
        <f t="shared" si="7"/>
        <v>0</v>
      </c>
      <c r="K15" s="115">
        <f t="shared" si="7"/>
        <v>0</v>
      </c>
      <c r="L15" s="115">
        <f t="shared" si="7"/>
        <v>0</v>
      </c>
      <c r="M15" s="115">
        <f t="shared" si="7"/>
        <v>0</v>
      </c>
      <c r="N15" s="115">
        <f t="shared" si="7"/>
        <v>0</v>
      </c>
      <c r="O15" s="115">
        <f t="shared" si="7"/>
        <v>0</v>
      </c>
      <c r="P15" s="115">
        <f t="shared" si="7"/>
        <v>0</v>
      </c>
      <c r="Q15" s="115">
        <f t="shared" si="7"/>
        <v>0</v>
      </c>
      <c r="R15" s="115">
        <f t="shared" si="7"/>
        <v>0</v>
      </c>
      <c r="S15" s="170">
        <f t="shared" si="1"/>
        <v>0</v>
      </c>
    </row>
    <row r="16" spans="1:240" s="94" customFormat="1" ht="14.25" thickBot="1" x14ac:dyDescent="0.35">
      <c r="A16" s="172"/>
      <c r="B16" s="194"/>
      <c r="C16" s="162" t="s">
        <v>89</v>
      </c>
      <c r="D16" s="193"/>
      <c r="E16" s="192"/>
      <c r="F16" s="97">
        <f t="shared" ref="F16:R16" si="8">+F9+F12</f>
        <v>848000</v>
      </c>
      <c r="G16" s="97">
        <f t="shared" si="8"/>
        <v>70666.666666666657</v>
      </c>
      <c r="H16" s="97">
        <f t="shared" si="8"/>
        <v>70666.666666666657</v>
      </c>
      <c r="I16" s="97">
        <f t="shared" si="8"/>
        <v>70666.666666666657</v>
      </c>
      <c r="J16" s="97">
        <f t="shared" si="8"/>
        <v>70666.666666666657</v>
      </c>
      <c r="K16" s="97">
        <f t="shared" si="8"/>
        <v>70666.666666666657</v>
      </c>
      <c r="L16" s="97">
        <f t="shared" si="8"/>
        <v>70666.666666666657</v>
      </c>
      <c r="M16" s="97">
        <f t="shared" si="8"/>
        <v>70666.666666666657</v>
      </c>
      <c r="N16" s="97">
        <f t="shared" si="8"/>
        <v>70666.666666666657</v>
      </c>
      <c r="O16" s="97">
        <f t="shared" si="8"/>
        <v>70666.666666666657</v>
      </c>
      <c r="P16" s="97">
        <f t="shared" si="8"/>
        <v>70666.666666666657</v>
      </c>
      <c r="Q16" s="97">
        <f t="shared" si="8"/>
        <v>70666.666666666657</v>
      </c>
      <c r="R16" s="97">
        <f t="shared" si="8"/>
        <v>70666.666666666657</v>
      </c>
      <c r="S16" s="97">
        <f t="shared" si="1"/>
        <v>847999.99999999965</v>
      </c>
      <c r="T16" s="191">
        <f>+F16-S16</f>
        <v>0</v>
      </c>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95"/>
      <c r="BN16" s="95"/>
      <c r="BO16" s="95"/>
      <c r="BP16" s="95"/>
      <c r="BQ16" s="95"/>
      <c r="BR16" s="95"/>
      <c r="BS16" s="95"/>
      <c r="BT16" s="95"/>
      <c r="BU16" s="95"/>
      <c r="BV16" s="95"/>
      <c r="BW16" s="95"/>
      <c r="BX16" s="95"/>
      <c r="BY16" s="95"/>
      <c r="BZ16" s="95"/>
      <c r="CA16" s="95"/>
      <c r="CB16" s="95"/>
      <c r="CC16" s="95"/>
      <c r="CD16" s="95"/>
      <c r="CE16" s="95"/>
      <c r="CF16" s="95"/>
      <c r="CG16" s="95"/>
      <c r="CH16" s="95"/>
      <c r="CI16" s="95"/>
      <c r="CJ16" s="95"/>
      <c r="CK16" s="95"/>
      <c r="CL16" s="95"/>
      <c r="CM16" s="95"/>
      <c r="CN16" s="95"/>
      <c r="CO16" s="95"/>
      <c r="CP16" s="95"/>
      <c r="CQ16" s="95"/>
      <c r="CR16" s="95"/>
      <c r="CS16" s="95"/>
      <c r="CT16" s="95"/>
      <c r="CU16" s="95"/>
      <c r="CV16" s="95"/>
      <c r="CW16" s="95"/>
      <c r="CX16" s="95"/>
      <c r="CY16" s="95"/>
      <c r="CZ16" s="95"/>
      <c r="DA16" s="95"/>
      <c r="DB16" s="95"/>
      <c r="DC16" s="95"/>
      <c r="DD16" s="95"/>
      <c r="DE16" s="95"/>
      <c r="DF16" s="95"/>
      <c r="DG16" s="95"/>
      <c r="DH16" s="95"/>
      <c r="DI16" s="95"/>
      <c r="DJ16" s="95"/>
      <c r="DK16" s="95"/>
      <c r="DL16" s="95"/>
      <c r="DM16" s="95"/>
      <c r="DN16" s="95"/>
      <c r="DO16" s="95"/>
      <c r="DP16" s="95"/>
      <c r="DQ16" s="95"/>
      <c r="DR16" s="95"/>
      <c r="DS16" s="95"/>
      <c r="DT16" s="95"/>
      <c r="DU16" s="95"/>
      <c r="DV16" s="95"/>
      <c r="DW16" s="95"/>
      <c r="DX16" s="95"/>
      <c r="DY16" s="95"/>
      <c r="DZ16" s="95"/>
      <c r="EA16" s="95"/>
      <c r="EB16" s="95"/>
      <c r="EC16" s="95"/>
      <c r="ED16" s="95"/>
      <c r="EE16" s="95"/>
      <c r="EF16" s="95"/>
      <c r="EG16" s="95"/>
      <c r="EH16" s="95"/>
      <c r="EI16" s="95"/>
      <c r="EJ16" s="95"/>
      <c r="EK16" s="95"/>
      <c r="EL16" s="95"/>
      <c r="EM16" s="95"/>
      <c r="EN16" s="95"/>
      <c r="EO16" s="95"/>
      <c r="EP16" s="95"/>
      <c r="EQ16" s="95"/>
      <c r="ER16" s="95"/>
      <c r="ES16" s="95"/>
      <c r="ET16" s="95"/>
      <c r="EU16" s="95"/>
      <c r="EV16" s="95"/>
      <c r="EW16" s="95"/>
      <c r="EX16" s="95"/>
      <c r="EY16" s="95"/>
      <c r="EZ16" s="95"/>
      <c r="FA16" s="95"/>
      <c r="FB16" s="95"/>
      <c r="FC16" s="95"/>
      <c r="FD16" s="95"/>
      <c r="FE16" s="95"/>
      <c r="FF16" s="95"/>
      <c r="FG16" s="95"/>
      <c r="FH16" s="95"/>
      <c r="FI16" s="95"/>
      <c r="FJ16" s="95"/>
      <c r="FK16" s="95"/>
      <c r="FL16" s="95"/>
      <c r="FM16" s="95"/>
      <c r="FN16" s="95"/>
      <c r="FO16" s="95"/>
      <c r="FP16" s="95"/>
      <c r="FQ16" s="95"/>
      <c r="FR16" s="95"/>
      <c r="FS16" s="95"/>
      <c r="FT16" s="95"/>
      <c r="FU16" s="95"/>
      <c r="FV16" s="95"/>
      <c r="FW16" s="95"/>
      <c r="FX16" s="95"/>
      <c r="FY16" s="95"/>
      <c r="FZ16" s="95"/>
      <c r="GA16" s="95"/>
      <c r="GB16" s="95"/>
      <c r="GC16" s="95"/>
      <c r="GD16" s="95"/>
      <c r="GE16" s="95"/>
      <c r="GF16" s="95"/>
      <c r="GG16" s="95"/>
      <c r="GH16" s="95"/>
      <c r="GI16" s="95"/>
      <c r="GJ16" s="95"/>
      <c r="GK16" s="95"/>
      <c r="GL16" s="95"/>
      <c r="GM16" s="95"/>
      <c r="GN16" s="95"/>
      <c r="GO16" s="95"/>
      <c r="GP16" s="95"/>
      <c r="GQ16" s="95"/>
      <c r="GR16" s="95"/>
      <c r="GS16" s="95"/>
      <c r="GT16" s="95"/>
      <c r="GU16" s="95"/>
      <c r="GV16" s="95"/>
      <c r="GW16" s="95"/>
      <c r="GX16" s="95"/>
      <c r="GY16" s="95"/>
      <c r="GZ16" s="95"/>
      <c r="HA16" s="95"/>
      <c r="HB16" s="95"/>
      <c r="HC16" s="95"/>
      <c r="HD16" s="95"/>
      <c r="HE16" s="95"/>
      <c r="HF16" s="95"/>
      <c r="HG16" s="95"/>
      <c r="HH16" s="95"/>
      <c r="HI16" s="95"/>
      <c r="HJ16" s="95"/>
      <c r="HK16" s="95"/>
      <c r="HL16" s="95"/>
      <c r="HM16" s="95"/>
      <c r="HN16" s="95"/>
      <c r="HO16" s="95"/>
      <c r="HP16" s="95"/>
      <c r="HQ16" s="95"/>
      <c r="HR16" s="95"/>
      <c r="HS16" s="95"/>
      <c r="HT16" s="95"/>
      <c r="HU16" s="95"/>
      <c r="HV16" s="95"/>
      <c r="HW16" s="95"/>
      <c r="HX16" s="95"/>
      <c r="HY16" s="95"/>
      <c r="HZ16" s="95"/>
      <c r="IA16" s="95"/>
      <c r="IB16" s="95"/>
      <c r="IC16" s="95"/>
      <c r="ID16" s="95"/>
      <c r="IE16" s="95"/>
      <c r="IF16" s="95"/>
    </row>
    <row r="17" spans="1:240" ht="14.25" thickTop="1" x14ac:dyDescent="0.3">
      <c r="C17" s="90" t="s">
        <v>88</v>
      </c>
    </row>
    <row r="18" spans="1:240" s="182" customFormat="1" x14ac:dyDescent="0.3">
      <c r="A18" s="189"/>
      <c r="B18" s="188"/>
      <c r="C18" s="188"/>
      <c r="D18" s="187"/>
      <c r="E18" s="186"/>
      <c r="F18" s="186"/>
      <c r="G18" s="185"/>
      <c r="H18" s="185"/>
      <c r="I18" s="185"/>
      <c r="J18" s="185"/>
      <c r="K18" s="185"/>
      <c r="L18" s="185"/>
      <c r="M18" s="185"/>
      <c r="N18" s="185"/>
      <c r="O18" s="185"/>
      <c r="P18" s="185"/>
      <c r="Q18" s="185"/>
      <c r="R18" s="185"/>
      <c r="S18" s="185"/>
      <c r="T18" s="184"/>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3"/>
      <c r="BA18" s="183"/>
      <c r="BB18" s="183"/>
      <c r="BC18" s="183"/>
      <c r="BD18" s="183"/>
      <c r="BE18" s="183"/>
      <c r="BF18" s="183"/>
      <c r="BG18" s="183"/>
      <c r="BH18" s="183"/>
      <c r="BI18" s="183"/>
      <c r="BJ18" s="183"/>
      <c r="BK18" s="183"/>
      <c r="BL18" s="183"/>
      <c r="BM18" s="183"/>
      <c r="BN18" s="183"/>
      <c r="BO18" s="183"/>
      <c r="BP18" s="183"/>
      <c r="BQ18" s="183"/>
      <c r="BR18" s="183"/>
      <c r="BS18" s="183"/>
      <c r="BT18" s="183"/>
      <c r="BU18" s="183"/>
      <c r="BV18" s="183"/>
      <c r="BW18" s="183"/>
      <c r="BX18" s="183"/>
      <c r="BY18" s="183"/>
      <c r="BZ18" s="183"/>
      <c r="CA18" s="183"/>
      <c r="CB18" s="183"/>
      <c r="CC18" s="183"/>
      <c r="CD18" s="183"/>
      <c r="CE18" s="183"/>
      <c r="CF18" s="183"/>
      <c r="CG18" s="183"/>
      <c r="CH18" s="183"/>
      <c r="CI18" s="183"/>
      <c r="CJ18" s="183"/>
      <c r="CK18" s="183"/>
      <c r="CL18" s="183"/>
      <c r="CM18" s="183"/>
      <c r="CN18" s="183"/>
      <c r="CO18" s="183"/>
      <c r="CP18" s="183"/>
      <c r="CQ18" s="183"/>
      <c r="CR18" s="183"/>
      <c r="CS18" s="183"/>
      <c r="CT18" s="183"/>
      <c r="CU18" s="183"/>
      <c r="CV18" s="183"/>
      <c r="CW18" s="183"/>
      <c r="CX18" s="183"/>
      <c r="CY18" s="183"/>
      <c r="CZ18" s="183"/>
      <c r="DA18" s="183"/>
      <c r="DB18" s="183"/>
      <c r="DC18" s="183"/>
      <c r="DD18" s="183"/>
      <c r="DE18" s="183"/>
      <c r="DF18" s="183"/>
      <c r="DG18" s="183"/>
      <c r="DH18" s="183"/>
      <c r="DI18" s="183"/>
      <c r="DJ18" s="183"/>
      <c r="DK18" s="183"/>
      <c r="DL18" s="183"/>
      <c r="DM18" s="183"/>
      <c r="DN18" s="183"/>
      <c r="DO18" s="183"/>
      <c r="DP18" s="183"/>
      <c r="DQ18" s="183"/>
      <c r="DR18" s="183"/>
      <c r="DS18" s="183"/>
      <c r="DT18" s="183"/>
      <c r="DU18" s="183"/>
      <c r="DV18" s="183"/>
      <c r="DW18" s="183"/>
      <c r="DX18" s="183"/>
      <c r="DY18" s="183"/>
      <c r="DZ18" s="183"/>
      <c r="EA18" s="183"/>
      <c r="EB18" s="183"/>
      <c r="EC18" s="183"/>
      <c r="ED18" s="183"/>
      <c r="EE18" s="183"/>
      <c r="EF18" s="183"/>
      <c r="EG18" s="183"/>
      <c r="EH18" s="183"/>
      <c r="EI18" s="183"/>
      <c r="EJ18" s="183"/>
      <c r="EK18" s="183"/>
      <c r="EL18" s="183"/>
      <c r="EM18" s="183"/>
      <c r="EN18" s="183"/>
      <c r="EO18" s="183"/>
      <c r="EP18" s="183"/>
      <c r="EQ18" s="183"/>
      <c r="ER18" s="183"/>
      <c r="ES18" s="183"/>
      <c r="ET18" s="183"/>
      <c r="EU18" s="183"/>
      <c r="EV18" s="183"/>
      <c r="EW18" s="183"/>
      <c r="EX18" s="183"/>
      <c r="EY18" s="183"/>
      <c r="EZ18" s="183"/>
      <c r="FA18" s="183"/>
      <c r="FB18" s="183"/>
      <c r="FC18" s="183"/>
      <c r="FD18" s="183"/>
      <c r="FE18" s="183"/>
      <c r="FF18" s="183"/>
      <c r="FG18" s="183"/>
      <c r="FH18" s="183"/>
      <c r="FI18" s="183"/>
      <c r="FJ18" s="183"/>
      <c r="FK18" s="183"/>
      <c r="FL18" s="183"/>
      <c r="FM18" s="183"/>
      <c r="FN18" s="183"/>
      <c r="FO18" s="183"/>
      <c r="FP18" s="183"/>
      <c r="FQ18" s="183"/>
      <c r="FR18" s="183"/>
      <c r="FS18" s="183"/>
      <c r="FT18" s="183"/>
      <c r="FU18" s="183"/>
      <c r="FV18" s="183"/>
      <c r="FW18" s="183"/>
      <c r="FX18" s="183"/>
      <c r="FY18" s="183"/>
      <c r="FZ18" s="183"/>
      <c r="GA18" s="183"/>
      <c r="GB18" s="183"/>
      <c r="GC18" s="183"/>
      <c r="GD18" s="183"/>
      <c r="GE18" s="183"/>
      <c r="GF18" s="183"/>
      <c r="GG18" s="183"/>
      <c r="GH18" s="183"/>
      <c r="GI18" s="183"/>
      <c r="GJ18" s="183"/>
      <c r="GK18" s="183"/>
      <c r="GL18" s="183"/>
      <c r="GM18" s="183"/>
      <c r="GN18" s="183"/>
      <c r="GO18" s="183"/>
      <c r="GP18" s="183"/>
      <c r="GQ18" s="183"/>
      <c r="GR18" s="183"/>
      <c r="GS18" s="183"/>
      <c r="GT18" s="183"/>
      <c r="GU18" s="183"/>
      <c r="GV18" s="183"/>
      <c r="GW18" s="183"/>
      <c r="GX18" s="183"/>
      <c r="GY18" s="183"/>
      <c r="GZ18" s="183"/>
      <c r="HA18" s="183"/>
      <c r="HB18" s="183"/>
      <c r="HC18" s="183"/>
      <c r="HD18" s="183"/>
      <c r="HE18" s="183"/>
      <c r="HF18" s="183"/>
      <c r="HG18" s="183"/>
      <c r="HH18" s="183"/>
      <c r="HI18" s="183"/>
      <c r="HJ18" s="183"/>
      <c r="HK18" s="183"/>
      <c r="HL18" s="183"/>
      <c r="HM18" s="183"/>
      <c r="HN18" s="183"/>
      <c r="HO18" s="183"/>
      <c r="HP18" s="183"/>
      <c r="HQ18" s="183"/>
      <c r="HR18" s="183"/>
      <c r="HS18" s="183"/>
      <c r="HT18" s="183"/>
      <c r="HU18" s="183"/>
      <c r="HV18" s="183"/>
      <c r="HW18" s="183"/>
      <c r="HX18" s="183"/>
      <c r="HY18" s="183"/>
      <c r="HZ18" s="183"/>
      <c r="IA18" s="183"/>
      <c r="IB18" s="183"/>
      <c r="IC18" s="183"/>
      <c r="ID18" s="183"/>
      <c r="IE18" s="183"/>
      <c r="IF18" s="183"/>
    </row>
    <row r="19" spans="1:240" s="182" customFormat="1" x14ac:dyDescent="0.3">
      <c r="A19" s="189"/>
      <c r="B19" s="188"/>
      <c r="C19" s="188"/>
      <c r="D19" s="187"/>
      <c r="E19" s="186"/>
      <c r="F19" s="186"/>
      <c r="G19" s="185"/>
      <c r="H19" s="185"/>
      <c r="I19" s="185"/>
      <c r="J19" s="185"/>
      <c r="K19" s="185"/>
      <c r="L19" s="185"/>
      <c r="M19" s="185"/>
      <c r="N19" s="185"/>
      <c r="O19" s="185"/>
      <c r="P19" s="185"/>
      <c r="Q19" s="185"/>
      <c r="R19" s="185"/>
      <c r="S19" s="185"/>
      <c r="T19" s="184"/>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3"/>
      <c r="BA19" s="183"/>
      <c r="BB19" s="183"/>
      <c r="BC19" s="183"/>
      <c r="BD19" s="183"/>
      <c r="BE19" s="183"/>
      <c r="BF19" s="183"/>
      <c r="BG19" s="183"/>
      <c r="BH19" s="183"/>
      <c r="BI19" s="183"/>
      <c r="BJ19" s="183"/>
      <c r="BK19" s="183"/>
      <c r="BL19" s="183"/>
      <c r="BM19" s="183"/>
      <c r="BN19" s="183"/>
      <c r="BO19" s="183"/>
      <c r="BP19" s="183"/>
      <c r="BQ19" s="183"/>
      <c r="BR19" s="183"/>
      <c r="BS19" s="183"/>
      <c r="BT19" s="183"/>
      <c r="BU19" s="183"/>
      <c r="BV19" s="183"/>
      <c r="BW19" s="183"/>
      <c r="BX19" s="183"/>
      <c r="BY19" s="183"/>
      <c r="BZ19" s="183"/>
      <c r="CA19" s="183"/>
      <c r="CB19" s="183"/>
      <c r="CC19" s="183"/>
      <c r="CD19" s="183"/>
      <c r="CE19" s="183"/>
      <c r="CF19" s="183"/>
      <c r="CG19" s="183"/>
      <c r="CH19" s="183"/>
      <c r="CI19" s="183"/>
      <c r="CJ19" s="183"/>
      <c r="CK19" s="183"/>
      <c r="CL19" s="183"/>
      <c r="CM19" s="183"/>
      <c r="CN19" s="183"/>
      <c r="CO19" s="183"/>
      <c r="CP19" s="183"/>
      <c r="CQ19" s="183"/>
      <c r="CR19" s="183"/>
      <c r="CS19" s="183"/>
      <c r="CT19" s="183"/>
      <c r="CU19" s="183"/>
      <c r="CV19" s="183"/>
      <c r="CW19" s="183"/>
      <c r="CX19" s="183"/>
      <c r="CY19" s="183"/>
      <c r="CZ19" s="183"/>
      <c r="DA19" s="183"/>
      <c r="DB19" s="183"/>
      <c r="DC19" s="183"/>
      <c r="DD19" s="183"/>
      <c r="DE19" s="183"/>
      <c r="DF19" s="183"/>
      <c r="DG19" s="183"/>
      <c r="DH19" s="183"/>
      <c r="DI19" s="183"/>
      <c r="DJ19" s="183"/>
      <c r="DK19" s="183"/>
      <c r="DL19" s="183"/>
      <c r="DM19" s="183"/>
      <c r="DN19" s="183"/>
      <c r="DO19" s="183"/>
      <c r="DP19" s="183"/>
      <c r="DQ19" s="183"/>
      <c r="DR19" s="183"/>
      <c r="DS19" s="183"/>
      <c r="DT19" s="183"/>
      <c r="DU19" s="183"/>
      <c r="DV19" s="183"/>
      <c r="DW19" s="183"/>
      <c r="DX19" s="183"/>
      <c r="DY19" s="183"/>
      <c r="DZ19" s="183"/>
      <c r="EA19" s="183"/>
      <c r="EB19" s="183"/>
      <c r="EC19" s="183"/>
      <c r="ED19" s="183"/>
      <c r="EE19" s="183"/>
      <c r="EF19" s="183"/>
      <c r="EG19" s="183"/>
      <c r="EH19" s="183"/>
      <c r="EI19" s="183"/>
      <c r="EJ19" s="183"/>
      <c r="EK19" s="183"/>
      <c r="EL19" s="183"/>
      <c r="EM19" s="183"/>
      <c r="EN19" s="183"/>
      <c r="EO19" s="183"/>
      <c r="EP19" s="183"/>
      <c r="EQ19" s="183"/>
      <c r="ER19" s="183"/>
      <c r="ES19" s="183"/>
      <c r="ET19" s="183"/>
      <c r="EU19" s="183"/>
      <c r="EV19" s="183"/>
      <c r="EW19" s="183"/>
      <c r="EX19" s="183"/>
      <c r="EY19" s="183"/>
      <c r="EZ19" s="183"/>
      <c r="FA19" s="183"/>
      <c r="FB19" s="183"/>
      <c r="FC19" s="183"/>
      <c r="FD19" s="183"/>
      <c r="FE19" s="183"/>
      <c r="FF19" s="183"/>
      <c r="FG19" s="183"/>
      <c r="FH19" s="183"/>
      <c r="FI19" s="183"/>
      <c r="FJ19" s="183"/>
      <c r="FK19" s="183"/>
      <c r="FL19" s="183"/>
      <c r="FM19" s="183"/>
      <c r="FN19" s="183"/>
      <c r="FO19" s="183"/>
      <c r="FP19" s="183"/>
      <c r="FQ19" s="183"/>
      <c r="FR19" s="183"/>
      <c r="FS19" s="183"/>
      <c r="FT19" s="183"/>
      <c r="FU19" s="183"/>
      <c r="FV19" s="183"/>
      <c r="FW19" s="183"/>
      <c r="FX19" s="183"/>
      <c r="FY19" s="183"/>
      <c r="FZ19" s="183"/>
      <c r="GA19" s="183"/>
      <c r="GB19" s="183"/>
      <c r="GC19" s="183"/>
      <c r="GD19" s="183"/>
      <c r="GE19" s="183"/>
      <c r="GF19" s="183"/>
      <c r="GG19" s="183"/>
      <c r="GH19" s="183"/>
      <c r="GI19" s="183"/>
      <c r="GJ19" s="183"/>
      <c r="GK19" s="183"/>
      <c r="GL19" s="183"/>
      <c r="GM19" s="183"/>
      <c r="GN19" s="183"/>
      <c r="GO19" s="183"/>
      <c r="GP19" s="183"/>
      <c r="GQ19" s="183"/>
      <c r="GR19" s="183"/>
      <c r="GS19" s="183"/>
      <c r="GT19" s="183"/>
      <c r="GU19" s="183"/>
      <c r="GV19" s="183"/>
      <c r="GW19" s="183"/>
      <c r="GX19" s="183"/>
      <c r="GY19" s="183"/>
      <c r="GZ19" s="183"/>
      <c r="HA19" s="183"/>
      <c r="HB19" s="183"/>
      <c r="HC19" s="183"/>
      <c r="HD19" s="183"/>
      <c r="HE19" s="183"/>
      <c r="HF19" s="183"/>
      <c r="HG19" s="183"/>
      <c r="HH19" s="183"/>
      <c r="HI19" s="183"/>
      <c r="HJ19" s="183"/>
      <c r="HK19" s="183"/>
      <c r="HL19" s="183"/>
      <c r="HM19" s="183"/>
      <c r="HN19" s="183"/>
      <c r="HO19" s="183"/>
      <c r="HP19" s="183"/>
      <c r="HQ19" s="183"/>
      <c r="HR19" s="183"/>
      <c r="HS19" s="183"/>
      <c r="HT19" s="183"/>
      <c r="HU19" s="183"/>
      <c r="HV19" s="183"/>
      <c r="HW19" s="183"/>
      <c r="HX19" s="183"/>
      <c r="HY19" s="183"/>
      <c r="HZ19" s="183"/>
      <c r="IA19" s="183"/>
      <c r="IB19" s="183"/>
      <c r="IC19" s="183"/>
      <c r="ID19" s="183"/>
      <c r="IE19" s="183"/>
      <c r="IF19" s="183"/>
    </row>
    <row r="20" spans="1:240" s="182" customFormat="1" x14ac:dyDescent="0.3">
      <c r="A20" s="189"/>
      <c r="B20" s="188"/>
      <c r="C20" s="188"/>
      <c r="D20" s="187"/>
      <c r="E20" s="186"/>
      <c r="F20" s="186"/>
      <c r="G20" s="185"/>
      <c r="H20" s="185"/>
      <c r="I20" s="185"/>
      <c r="J20" s="185"/>
      <c r="K20" s="185"/>
      <c r="L20" s="185"/>
      <c r="M20" s="185"/>
      <c r="N20" s="185"/>
      <c r="O20" s="185"/>
      <c r="P20" s="185"/>
      <c r="Q20" s="185"/>
      <c r="R20" s="185"/>
      <c r="S20" s="185"/>
      <c r="T20" s="184"/>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83"/>
      <c r="BQ20" s="183"/>
      <c r="BR20" s="183"/>
      <c r="BS20" s="183"/>
      <c r="BT20" s="183"/>
      <c r="BU20" s="183"/>
      <c r="BV20" s="183"/>
      <c r="BW20" s="183"/>
      <c r="BX20" s="183"/>
      <c r="BY20" s="183"/>
      <c r="BZ20" s="183"/>
      <c r="CA20" s="183"/>
      <c r="CB20" s="183"/>
      <c r="CC20" s="183"/>
      <c r="CD20" s="183"/>
      <c r="CE20" s="183"/>
      <c r="CF20" s="183"/>
      <c r="CG20" s="183"/>
      <c r="CH20" s="183"/>
      <c r="CI20" s="183"/>
      <c r="CJ20" s="183"/>
      <c r="CK20" s="183"/>
      <c r="CL20" s="183"/>
      <c r="CM20" s="183"/>
      <c r="CN20" s="183"/>
      <c r="CO20" s="183"/>
      <c r="CP20" s="183"/>
      <c r="CQ20" s="183"/>
      <c r="CR20" s="183"/>
      <c r="CS20" s="183"/>
      <c r="CT20" s="183"/>
      <c r="CU20" s="183"/>
      <c r="CV20" s="183"/>
      <c r="CW20" s="183"/>
      <c r="CX20" s="183"/>
      <c r="CY20" s="183"/>
      <c r="CZ20" s="183"/>
      <c r="DA20" s="183"/>
      <c r="DB20" s="183"/>
      <c r="DC20" s="183"/>
      <c r="DD20" s="183"/>
      <c r="DE20" s="183"/>
      <c r="DF20" s="183"/>
      <c r="DG20" s="183"/>
      <c r="DH20" s="183"/>
      <c r="DI20" s="183"/>
      <c r="DJ20" s="183"/>
      <c r="DK20" s="183"/>
      <c r="DL20" s="183"/>
      <c r="DM20" s="183"/>
      <c r="DN20" s="183"/>
      <c r="DO20" s="183"/>
      <c r="DP20" s="183"/>
      <c r="DQ20" s="183"/>
      <c r="DR20" s="183"/>
      <c r="DS20" s="183"/>
      <c r="DT20" s="183"/>
      <c r="DU20" s="183"/>
      <c r="DV20" s="183"/>
      <c r="DW20" s="183"/>
      <c r="DX20" s="183"/>
      <c r="DY20" s="183"/>
      <c r="DZ20" s="183"/>
      <c r="EA20" s="183"/>
      <c r="EB20" s="183"/>
      <c r="EC20" s="183"/>
      <c r="ED20" s="183"/>
      <c r="EE20" s="183"/>
      <c r="EF20" s="183"/>
      <c r="EG20" s="183"/>
      <c r="EH20" s="183"/>
      <c r="EI20" s="183"/>
      <c r="EJ20" s="183"/>
      <c r="EK20" s="183"/>
      <c r="EL20" s="183"/>
      <c r="EM20" s="183"/>
      <c r="EN20" s="183"/>
      <c r="EO20" s="183"/>
      <c r="EP20" s="183"/>
      <c r="EQ20" s="183"/>
      <c r="ER20" s="183"/>
      <c r="ES20" s="183"/>
      <c r="ET20" s="183"/>
      <c r="EU20" s="183"/>
      <c r="EV20" s="183"/>
      <c r="EW20" s="183"/>
      <c r="EX20" s="183"/>
      <c r="EY20" s="183"/>
      <c r="EZ20" s="183"/>
      <c r="FA20" s="183"/>
      <c r="FB20" s="183"/>
      <c r="FC20" s="183"/>
      <c r="FD20" s="183"/>
      <c r="FE20" s="183"/>
      <c r="FF20" s="183"/>
      <c r="FG20" s="183"/>
      <c r="FH20" s="183"/>
      <c r="FI20" s="183"/>
      <c r="FJ20" s="183"/>
      <c r="FK20" s="183"/>
      <c r="FL20" s="183"/>
      <c r="FM20" s="183"/>
      <c r="FN20" s="183"/>
      <c r="FO20" s="183"/>
      <c r="FP20" s="183"/>
      <c r="FQ20" s="183"/>
      <c r="FR20" s="183"/>
      <c r="FS20" s="183"/>
      <c r="FT20" s="183"/>
      <c r="FU20" s="183"/>
      <c r="FV20" s="183"/>
      <c r="FW20" s="183"/>
      <c r="FX20" s="183"/>
      <c r="FY20" s="183"/>
      <c r="FZ20" s="183"/>
      <c r="GA20" s="183"/>
      <c r="GB20" s="183"/>
      <c r="GC20" s="183"/>
      <c r="GD20" s="183"/>
      <c r="GE20" s="183"/>
      <c r="GF20" s="183"/>
      <c r="GG20" s="183"/>
      <c r="GH20" s="183"/>
      <c r="GI20" s="183"/>
      <c r="GJ20" s="183"/>
      <c r="GK20" s="183"/>
      <c r="GL20" s="183"/>
      <c r="GM20" s="183"/>
      <c r="GN20" s="183"/>
      <c r="GO20" s="183"/>
      <c r="GP20" s="183"/>
      <c r="GQ20" s="183"/>
      <c r="GR20" s="183"/>
      <c r="GS20" s="183"/>
      <c r="GT20" s="183"/>
      <c r="GU20" s="183"/>
      <c r="GV20" s="183"/>
      <c r="GW20" s="183"/>
      <c r="GX20" s="183"/>
      <c r="GY20" s="183"/>
      <c r="GZ20" s="183"/>
      <c r="HA20" s="183"/>
      <c r="HB20" s="183"/>
      <c r="HC20" s="183"/>
      <c r="HD20" s="183"/>
      <c r="HE20" s="183"/>
      <c r="HF20" s="183"/>
      <c r="HG20" s="183"/>
      <c r="HH20" s="183"/>
      <c r="HI20" s="183"/>
      <c r="HJ20" s="183"/>
      <c r="HK20" s="183"/>
      <c r="HL20" s="183"/>
      <c r="HM20" s="183"/>
      <c r="HN20" s="183"/>
      <c r="HO20" s="183"/>
      <c r="HP20" s="183"/>
      <c r="HQ20" s="183"/>
      <c r="HR20" s="183"/>
      <c r="HS20" s="183"/>
      <c r="HT20" s="183"/>
      <c r="HU20" s="183"/>
      <c r="HV20" s="183"/>
      <c r="HW20" s="183"/>
      <c r="HX20" s="183"/>
      <c r="HY20" s="183"/>
      <c r="HZ20" s="183"/>
      <c r="IA20" s="183"/>
      <c r="IB20" s="183"/>
      <c r="IC20" s="183"/>
      <c r="ID20" s="183"/>
      <c r="IE20" s="183"/>
      <c r="IF20" s="183"/>
    </row>
    <row r="21" spans="1:240" s="182" customFormat="1" x14ac:dyDescent="0.3">
      <c r="A21" s="189"/>
      <c r="B21" s="188"/>
      <c r="C21" s="188"/>
      <c r="D21" s="187"/>
      <c r="E21" s="186"/>
      <c r="F21" s="186"/>
      <c r="G21" s="185"/>
      <c r="H21" s="185"/>
      <c r="I21" s="185"/>
      <c r="J21" s="185"/>
      <c r="K21" s="185"/>
      <c r="L21" s="185"/>
      <c r="M21" s="185"/>
      <c r="N21" s="185"/>
      <c r="O21" s="185"/>
      <c r="P21" s="185"/>
      <c r="Q21" s="185"/>
      <c r="R21" s="185"/>
      <c r="S21" s="185"/>
      <c r="T21" s="184"/>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3"/>
      <c r="BA21" s="183"/>
      <c r="BB21" s="183"/>
      <c r="BC21" s="183"/>
      <c r="BD21" s="183"/>
      <c r="BE21" s="183"/>
      <c r="BF21" s="183"/>
      <c r="BG21" s="183"/>
      <c r="BH21" s="183"/>
      <c r="BI21" s="183"/>
      <c r="BJ21" s="183"/>
      <c r="BK21" s="183"/>
      <c r="BL21" s="183"/>
      <c r="BM21" s="183"/>
      <c r="BN21" s="183"/>
      <c r="BO21" s="183"/>
      <c r="BP21" s="183"/>
      <c r="BQ21" s="183"/>
      <c r="BR21" s="183"/>
      <c r="BS21" s="183"/>
      <c r="BT21" s="183"/>
      <c r="BU21" s="183"/>
      <c r="BV21" s="183"/>
      <c r="BW21" s="183"/>
      <c r="BX21" s="183"/>
      <c r="BY21" s="183"/>
      <c r="BZ21" s="183"/>
      <c r="CA21" s="183"/>
      <c r="CB21" s="183"/>
      <c r="CC21" s="183"/>
      <c r="CD21" s="183"/>
      <c r="CE21" s="183"/>
      <c r="CF21" s="183"/>
      <c r="CG21" s="183"/>
      <c r="CH21" s="183"/>
      <c r="CI21" s="183"/>
      <c r="CJ21" s="183"/>
      <c r="CK21" s="183"/>
      <c r="CL21" s="183"/>
      <c r="CM21" s="183"/>
      <c r="CN21" s="183"/>
      <c r="CO21" s="183"/>
      <c r="CP21" s="183"/>
      <c r="CQ21" s="183"/>
      <c r="CR21" s="183"/>
      <c r="CS21" s="183"/>
      <c r="CT21" s="183"/>
      <c r="CU21" s="183"/>
      <c r="CV21" s="183"/>
      <c r="CW21" s="183"/>
      <c r="CX21" s="183"/>
      <c r="CY21" s="183"/>
      <c r="CZ21" s="183"/>
      <c r="DA21" s="183"/>
      <c r="DB21" s="183"/>
      <c r="DC21" s="183"/>
      <c r="DD21" s="183"/>
      <c r="DE21" s="183"/>
      <c r="DF21" s="183"/>
      <c r="DG21" s="183"/>
      <c r="DH21" s="183"/>
      <c r="DI21" s="183"/>
      <c r="DJ21" s="183"/>
      <c r="DK21" s="183"/>
      <c r="DL21" s="183"/>
      <c r="DM21" s="183"/>
      <c r="DN21" s="183"/>
      <c r="DO21" s="183"/>
      <c r="DP21" s="183"/>
      <c r="DQ21" s="183"/>
      <c r="DR21" s="183"/>
      <c r="DS21" s="183"/>
      <c r="DT21" s="183"/>
      <c r="DU21" s="183"/>
      <c r="DV21" s="183"/>
      <c r="DW21" s="183"/>
      <c r="DX21" s="183"/>
      <c r="DY21" s="183"/>
      <c r="DZ21" s="183"/>
      <c r="EA21" s="183"/>
      <c r="EB21" s="183"/>
      <c r="EC21" s="183"/>
      <c r="ED21" s="183"/>
      <c r="EE21" s="183"/>
      <c r="EF21" s="183"/>
      <c r="EG21" s="183"/>
      <c r="EH21" s="183"/>
      <c r="EI21" s="183"/>
      <c r="EJ21" s="183"/>
      <c r="EK21" s="183"/>
      <c r="EL21" s="183"/>
      <c r="EM21" s="183"/>
      <c r="EN21" s="183"/>
      <c r="EO21" s="183"/>
      <c r="EP21" s="183"/>
      <c r="EQ21" s="183"/>
      <c r="ER21" s="183"/>
      <c r="ES21" s="183"/>
      <c r="ET21" s="183"/>
      <c r="EU21" s="183"/>
      <c r="EV21" s="183"/>
      <c r="EW21" s="183"/>
      <c r="EX21" s="183"/>
      <c r="EY21" s="183"/>
      <c r="EZ21" s="183"/>
      <c r="FA21" s="183"/>
      <c r="FB21" s="183"/>
      <c r="FC21" s="183"/>
      <c r="FD21" s="183"/>
      <c r="FE21" s="183"/>
      <c r="FF21" s="183"/>
      <c r="FG21" s="183"/>
      <c r="FH21" s="183"/>
      <c r="FI21" s="183"/>
      <c r="FJ21" s="183"/>
      <c r="FK21" s="183"/>
      <c r="FL21" s="183"/>
      <c r="FM21" s="183"/>
      <c r="FN21" s="183"/>
      <c r="FO21" s="183"/>
      <c r="FP21" s="183"/>
      <c r="FQ21" s="183"/>
      <c r="FR21" s="183"/>
      <c r="FS21" s="183"/>
      <c r="FT21" s="183"/>
      <c r="FU21" s="183"/>
      <c r="FV21" s="183"/>
      <c r="FW21" s="183"/>
      <c r="FX21" s="183"/>
      <c r="FY21" s="183"/>
      <c r="FZ21" s="183"/>
      <c r="GA21" s="183"/>
      <c r="GB21" s="183"/>
      <c r="GC21" s="183"/>
      <c r="GD21" s="183"/>
      <c r="GE21" s="183"/>
      <c r="GF21" s="183"/>
      <c r="GG21" s="183"/>
      <c r="GH21" s="183"/>
      <c r="GI21" s="183"/>
      <c r="GJ21" s="183"/>
      <c r="GK21" s="183"/>
      <c r="GL21" s="183"/>
      <c r="GM21" s="183"/>
      <c r="GN21" s="183"/>
      <c r="GO21" s="183"/>
      <c r="GP21" s="183"/>
      <c r="GQ21" s="183"/>
      <c r="GR21" s="183"/>
      <c r="GS21" s="183"/>
      <c r="GT21" s="183"/>
      <c r="GU21" s="183"/>
      <c r="GV21" s="183"/>
      <c r="GW21" s="183"/>
      <c r="GX21" s="183"/>
      <c r="GY21" s="183"/>
      <c r="GZ21" s="183"/>
      <c r="HA21" s="183"/>
      <c r="HB21" s="183"/>
      <c r="HC21" s="183"/>
      <c r="HD21" s="183"/>
      <c r="HE21" s="183"/>
      <c r="HF21" s="183"/>
      <c r="HG21" s="183"/>
      <c r="HH21" s="183"/>
      <c r="HI21" s="183"/>
      <c r="HJ21" s="183"/>
      <c r="HK21" s="183"/>
      <c r="HL21" s="183"/>
      <c r="HM21" s="183"/>
      <c r="HN21" s="183"/>
      <c r="HO21" s="183"/>
      <c r="HP21" s="183"/>
      <c r="HQ21" s="183"/>
      <c r="HR21" s="183"/>
      <c r="HS21" s="183"/>
      <c r="HT21" s="183"/>
      <c r="HU21" s="183"/>
      <c r="HV21" s="183"/>
      <c r="HW21" s="183"/>
      <c r="HX21" s="183"/>
      <c r="HY21" s="183"/>
      <c r="HZ21" s="183"/>
      <c r="IA21" s="183"/>
      <c r="IB21" s="183"/>
      <c r="IC21" s="183"/>
      <c r="ID21" s="183"/>
      <c r="IE21" s="183"/>
      <c r="IF21" s="183"/>
    </row>
    <row r="22" spans="1:240" s="182" customFormat="1" x14ac:dyDescent="0.3">
      <c r="A22" s="189"/>
      <c r="B22" s="188"/>
      <c r="C22" s="188"/>
      <c r="D22" s="187"/>
      <c r="E22" s="186"/>
      <c r="F22" s="186"/>
      <c r="G22" s="185"/>
      <c r="H22" s="185"/>
      <c r="I22" s="185"/>
      <c r="J22" s="185"/>
      <c r="K22" s="185"/>
      <c r="L22" s="185"/>
      <c r="M22" s="185"/>
      <c r="N22" s="185"/>
      <c r="O22" s="185"/>
      <c r="P22" s="185"/>
      <c r="Q22" s="185"/>
      <c r="R22" s="185"/>
      <c r="S22" s="185"/>
      <c r="T22" s="184"/>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3"/>
      <c r="BA22" s="183"/>
      <c r="BB22" s="183"/>
      <c r="BC22" s="183"/>
      <c r="BD22" s="183"/>
      <c r="BE22" s="183"/>
      <c r="BF22" s="183"/>
      <c r="BG22" s="183"/>
      <c r="BH22" s="183"/>
      <c r="BI22" s="183"/>
      <c r="BJ22" s="183"/>
      <c r="BK22" s="183"/>
      <c r="BL22" s="183"/>
      <c r="BM22" s="183"/>
      <c r="BN22" s="183"/>
      <c r="BO22" s="183"/>
      <c r="BP22" s="183"/>
      <c r="BQ22" s="183"/>
      <c r="BR22" s="183"/>
      <c r="BS22" s="183"/>
      <c r="BT22" s="183"/>
      <c r="BU22" s="183"/>
      <c r="BV22" s="183"/>
      <c r="BW22" s="183"/>
      <c r="BX22" s="183"/>
      <c r="BY22" s="183"/>
      <c r="BZ22" s="183"/>
      <c r="CA22" s="183"/>
      <c r="CB22" s="183"/>
      <c r="CC22" s="183"/>
      <c r="CD22" s="183"/>
      <c r="CE22" s="183"/>
      <c r="CF22" s="183"/>
      <c r="CG22" s="183"/>
      <c r="CH22" s="183"/>
      <c r="CI22" s="183"/>
      <c r="CJ22" s="183"/>
      <c r="CK22" s="183"/>
      <c r="CL22" s="183"/>
      <c r="CM22" s="183"/>
      <c r="CN22" s="183"/>
      <c r="CO22" s="183"/>
      <c r="CP22" s="183"/>
      <c r="CQ22" s="183"/>
      <c r="CR22" s="183"/>
      <c r="CS22" s="183"/>
      <c r="CT22" s="183"/>
      <c r="CU22" s="183"/>
      <c r="CV22" s="183"/>
      <c r="CW22" s="183"/>
      <c r="CX22" s="183"/>
      <c r="CY22" s="183"/>
      <c r="CZ22" s="183"/>
      <c r="DA22" s="183"/>
      <c r="DB22" s="183"/>
      <c r="DC22" s="183"/>
      <c r="DD22" s="183"/>
      <c r="DE22" s="183"/>
      <c r="DF22" s="183"/>
      <c r="DG22" s="183"/>
      <c r="DH22" s="183"/>
      <c r="DI22" s="183"/>
      <c r="DJ22" s="183"/>
      <c r="DK22" s="183"/>
      <c r="DL22" s="183"/>
      <c r="DM22" s="183"/>
      <c r="DN22" s="183"/>
      <c r="DO22" s="183"/>
      <c r="DP22" s="183"/>
      <c r="DQ22" s="183"/>
      <c r="DR22" s="183"/>
      <c r="DS22" s="183"/>
      <c r="DT22" s="183"/>
      <c r="DU22" s="183"/>
      <c r="DV22" s="183"/>
      <c r="DW22" s="183"/>
      <c r="DX22" s="183"/>
      <c r="DY22" s="183"/>
      <c r="DZ22" s="183"/>
      <c r="EA22" s="183"/>
      <c r="EB22" s="183"/>
      <c r="EC22" s="183"/>
      <c r="ED22" s="183"/>
      <c r="EE22" s="183"/>
      <c r="EF22" s="183"/>
      <c r="EG22" s="183"/>
      <c r="EH22" s="183"/>
      <c r="EI22" s="183"/>
      <c r="EJ22" s="183"/>
      <c r="EK22" s="183"/>
      <c r="EL22" s="183"/>
      <c r="EM22" s="183"/>
      <c r="EN22" s="183"/>
      <c r="EO22" s="183"/>
      <c r="EP22" s="183"/>
      <c r="EQ22" s="183"/>
      <c r="ER22" s="183"/>
      <c r="ES22" s="183"/>
      <c r="ET22" s="183"/>
      <c r="EU22" s="183"/>
      <c r="EV22" s="183"/>
      <c r="EW22" s="183"/>
      <c r="EX22" s="183"/>
      <c r="EY22" s="183"/>
      <c r="EZ22" s="183"/>
      <c r="FA22" s="183"/>
      <c r="FB22" s="183"/>
      <c r="FC22" s="183"/>
      <c r="FD22" s="183"/>
      <c r="FE22" s="183"/>
      <c r="FF22" s="183"/>
      <c r="FG22" s="183"/>
      <c r="FH22" s="183"/>
      <c r="FI22" s="183"/>
      <c r="FJ22" s="183"/>
      <c r="FK22" s="183"/>
      <c r="FL22" s="183"/>
      <c r="FM22" s="183"/>
      <c r="FN22" s="183"/>
      <c r="FO22" s="183"/>
      <c r="FP22" s="183"/>
      <c r="FQ22" s="183"/>
      <c r="FR22" s="183"/>
      <c r="FS22" s="183"/>
      <c r="FT22" s="183"/>
      <c r="FU22" s="183"/>
      <c r="FV22" s="183"/>
      <c r="FW22" s="183"/>
      <c r="FX22" s="183"/>
      <c r="FY22" s="183"/>
      <c r="FZ22" s="183"/>
      <c r="GA22" s="183"/>
      <c r="GB22" s="183"/>
      <c r="GC22" s="183"/>
      <c r="GD22" s="183"/>
      <c r="GE22" s="183"/>
      <c r="GF22" s="183"/>
      <c r="GG22" s="183"/>
      <c r="GH22" s="183"/>
      <c r="GI22" s="183"/>
      <c r="GJ22" s="183"/>
      <c r="GK22" s="183"/>
      <c r="GL22" s="183"/>
      <c r="GM22" s="183"/>
      <c r="GN22" s="183"/>
      <c r="GO22" s="183"/>
      <c r="GP22" s="183"/>
      <c r="GQ22" s="183"/>
      <c r="GR22" s="183"/>
      <c r="GS22" s="183"/>
      <c r="GT22" s="183"/>
      <c r="GU22" s="183"/>
      <c r="GV22" s="183"/>
      <c r="GW22" s="183"/>
      <c r="GX22" s="183"/>
      <c r="GY22" s="183"/>
      <c r="GZ22" s="183"/>
      <c r="HA22" s="183"/>
      <c r="HB22" s="183"/>
      <c r="HC22" s="183"/>
      <c r="HD22" s="183"/>
      <c r="HE22" s="183"/>
      <c r="HF22" s="183"/>
      <c r="HG22" s="183"/>
      <c r="HH22" s="183"/>
      <c r="HI22" s="183"/>
      <c r="HJ22" s="183"/>
      <c r="HK22" s="183"/>
      <c r="HL22" s="183"/>
      <c r="HM22" s="183"/>
      <c r="HN22" s="183"/>
      <c r="HO22" s="183"/>
      <c r="HP22" s="183"/>
      <c r="HQ22" s="183"/>
      <c r="HR22" s="183"/>
      <c r="HS22" s="183"/>
      <c r="HT22" s="183"/>
      <c r="HU22" s="183"/>
      <c r="HV22" s="183"/>
      <c r="HW22" s="183"/>
      <c r="HX22" s="183"/>
      <c r="HY22" s="183"/>
      <c r="HZ22" s="183"/>
      <c r="IA22" s="183"/>
      <c r="IB22" s="183"/>
      <c r="IC22" s="183"/>
      <c r="ID22" s="183"/>
      <c r="IE22" s="183"/>
      <c r="IF22" s="183"/>
    </row>
    <row r="23" spans="1:240" s="182" customFormat="1" x14ac:dyDescent="0.3">
      <c r="A23" s="189"/>
      <c r="B23" s="188"/>
      <c r="C23" s="188"/>
      <c r="D23" s="187"/>
      <c r="E23" s="186"/>
      <c r="F23" s="186"/>
      <c r="G23" s="185"/>
      <c r="H23" s="185"/>
      <c r="I23" s="185"/>
      <c r="J23" s="185"/>
      <c r="K23" s="185"/>
      <c r="L23" s="185"/>
      <c r="M23" s="185"/>
      <c r="N23" s="185"/>
      <c r="O23" s="185"/>
      <c r="P23" s="185"/>
      <c r="Q23" s="185"/>
      <c r="R23" s="185"/>
      <c r="S23" s="185"/>
      <c r="T23" s="184"/>
      <c r="U23" s="183"/>
      <c r="V23" s="183"/>
      <c r="W23" s="183"/>
      <c r="X23" s="183"/>
      <c r="Y23" s="183"/>
      <c r="Z23" s="183"/>
      <c r="AA23" s="183"/>
      <c r="AB23" s="183"/>
      <c r="AC23" s="183"/>
      <c r="AD23" s="183"/>
      <c r="AE23" s="183"/>
      <c r="AF23" s="183"/>
      <c r="AG23" s="183"/>
      <c r="AH23" s="183"/>
      <c r="AI23" s="183"/>
      <c r="AJ23" s="183"/>
      <c r="AK23" s="183"/>
      <c r="AL23" s="183"/>
      <c r="AM23" s="183"/>
      <c r="AN23" s="183"/>
      <c r="AO23" s="183"/>
      <c r="AP23" s="183"/>
      <c r="AQ23" s="183"/>
      <c r="AR23" s="183"/>
      <c r="AS23" s="183"/>
      <c r="AT23" s="183"/>
      <c r="AU23" s="183"/>
      <c r="AV23" s="183"/>
      <c r="AW23" s="183"/>
      <c r="AX23" s="183"/>
      <c r="AY23" s="183"/>
      <c r="AZ23" s="183"/>
      <c r="BA23" s="183"/>
      <c r="BB23" s="183"/>
      <c r="BC23" s="183"/>
      <c r="BD23" s="183"/>
      <c r="BE23" s="183"/>
      <c r="BF23" s="183"/>
      <c r="BG23" s="183"/>
      <c r="BH23" s="183"/>
      <c r="BI23" s="183"/>
      <c r="BJ23" s="183"/>
      <c r="BK23" s="183"/>
      <c r="BL23" s="183"/>
      <c r="BM23" s="183"/>
      <c r="BN23" s="183"/>
      <c r="BO23" s="183"/>
      <c r="BP23" s="183"/>
      <c r="BQ23" s="183"/>
      <c r="BR23" s="183"/>
      <c r="BS23" s="183"/>
      <c r="BT23" s="183"/>
      <c r="BU23" s="183"/>
      <c r="BV23" s="183"/>
      <c r="BW23" s="183"/>
      <c r="BX23" s="183"/>
      <c r="BY23" s="183"/>
      <c r="BZ23" s="183"/>
      <c r="CA23" s="183"/>
      <c r="CB23" s="183"/>
      <c r="CC23" s="183"/>
      <c r="CD23" s="183"/>
      <c r="CE23" s="183"/>
      <c r="CF23" s="183"/>
      <c r="CG23" s="183"/>
      <c r="CH23" s="183"/>
      <c r="CI23" s="183"/>
      <c r="CJ23" s="183"/>
      <c r="CK23" s="183"/>
      <c r="CL23" s="183"/>
      <c r="CM23" s="183"/>
      <c r="CN23" s="183"/>
      <c r="CO23" s="183"/>
      <c r="CP23" s="183"/>
      <c r="CQ23" s="183"/>
      <c r="CR23" s="183"/>
      <c r="CS23" s="183"/>
      <c r="CT23" s="183"/>
      <c r="CU23" s="183"/>
      <c r="CV23" s="183"/>
      <c r="CW23" s="183"/>
      <c r="CX23" s="183"/>
      <c r="CY23" s="183"/>
      <c r="CZ23" s="183"/>
      <c r="DA23" s="183"/>
      <c r="DB23" s="183"/>
      <c r="DC23" s="183"/>
      <c r="DD23" s="183"/>
      <c r="DE23" s="183"/>
      <c r="DF23" s="183"/>
      <c r="DG23" s="183"/>
      <c r="DH23" s="183"/>
      <c r="DI23" s="183"/>
      <c r="DJ23" s="183"/>
      <c r="DK23" s="183"/>
      <c r="DL23" s="183"/>
      <c r="DM23" s="183"/>
      <c r="DN23" s="183"/>
      <c r="DO23" s="183"/>
      <c r="DP23" s="183"/>
      <c r="DQ23" s="183"/>
      <c r="DR23" s="183"/>
      <c r="DS23" s="183"/>
      <c r="DT23" s="183"/>
      <c r="DU23" s="183"/>
      <c r="DV23" s="183"/>
      <c r="DW23" s="183"/>
      <c r="DX23" s="183"/>
      <c r="DY23" s="183"/>
      <c r="DZ23" s="183"/>
      <c r="EA23" s="183"/>
      <c r="EB23" s="183"/>
      <c r="EC23" s="183"/>
      <c r="ED23" s="183"/>
      <c r="EE23" s="183"/>
      <c r="EF23" s="183"/>
      <c r="EG23" s="183"/>
      <c r="EH23" s="183"/>
      <c r="EI23" s="183"/>
      <c r="EJ23" s="183"/>
      <c r="EK23" s="183"/>
      <c r="EL23" s="183"/>
      <c r="EM23" s="183"/>
      <c r="EN23" s="183"/>
      <c r="EO23" s="183"/>
      <c r="EP23" s="183"/>
      <c r="EQ23" s="183"/>
      <c r="ER23" s="183"/>
      <c r="ES23" s="183"/>
      <c r="ET23" s="183"/>
      <c r="EU23" s="183"/>
      <c r="EV23" s="183"/>
      <c r="EW23" s="183"/>
      <c r="EX23" s="183"/>
      <c r="EY23" s="183"/>
      <c r="EZ23" s="183"/>
      <c r="FA23" s="183"/>
      <c r="FB23" s="183"/>
      <c r="FC23" s="183"/>
      <c r="FD23" s="183"/>
      <c r="FE23" s="183"/>
      <c r="FF23" s="183"/>
      <c r="FG23" s="183"/>
      <c r="FH23" s="183"/>
      <c r="FI23" s="183"/>
      <c r="FJ23" s="183"/>
      <c r="FK23" s="183"/>
      <c r="FL23" s="183"/>
      <c r="FM23" s="183"/>
      <c r="FN23" s="183"/>
      <c r="FO23" s="183"/>
      <c r="FP23" s="183"/>
      <c r="FQ23" s="183"/>
      <c r="FR23" s="183"/>
      <c r="FS23" s="183"/>
      <c r="FT23" s="183"/>
      <c r="FU23" s="183"/>
      <c r="FV23" s="183"/>
      <c r="FW23" s="183"/>
      <c r="FX23" s="183"/>
      <c r="FY23" s="183"/>
      <c r="FZ23" s="183"/>
      <c r="GA23" s="183"/>
      <c r="GB23" s="183"/>
      <c r="GC23" s="183"/>
      <c r="GD23" s="183"/>
      <c r="GE23" s="183"/>
      <c r="GF23" s="183"/>
      <c r="GG23" s="183"/>
      <c r="GH23" s="183"/>
      <c r="GI23" s="183"/>
      <c r="GJ23" s="183"/>
      <c r="GK23" s="183"/>
      <c r="GL23" s="183"/>
      <c r="GM23" s="183"/>
      <c r="GN23" s="183"/>
      <c r="GO23" s="183"/>
      <c r="GP23" s="183"/>
      <c r="GQ23" s="183"/>
      <c r="GR23" s="183"/>
      <c r="GS23" s="183"/>
      <c r="GT23" s="183"/>
      <c r="GU23" s="183"/>
      <c r="GV23" s="183"/>
      <c r="GW23" s="183"/>
      <c r="GX23" s="183"/>
      <c r="GY23" s="183"/>
      <c r="GZ23" s="183"/>
      <c r="HA23" s="183"/>
      <c r="HB23" s="183"/>
      <c r="HC23" s="183"/>
      <c r="HD23" s="183"/>
      <c r="HE23" s="183"/>
      <c r="HF23" s="183"/>
      <c r="HG23" s="183"/>
      <c r="HH23" s="183"/>
      <c r="HI23" s="183"/>
      <c r="HJ23" s="183"/>
      <c r="HK23" s="183"/>
      <c r="HL23" s="183"/>
      <c r="HM23" s="183"/>
      <c r="HN23" s="183"/>
      <c r="HO23" s="183"/>
      <c r="HP23" s="183"/>
      <c r="HQ23" s="183"/>
      <c r="HR23" s="183"/>
      <c r="HS23" s="183"/>
      <c r="HT23" s="183"/>
      <c r="HU23" s="183"/>
      <c r="HV23" s="183"/>
      <c r="HW23" s="183"/>
      <c r="HX23" s="183"/>
      <c r="HY23" s="183"/>
      <c r="HZ23" s="183"/>
      <c r="IA23" s="183"/>
      <c r="IB23" s="183"/>
      <c r="IC23" s="183"/>
      <c r="ID23" s="183"/>
      <c r="IE23" s="183"/>
      <c r="IF23" s="183"/>
    </row>
    <row r="24" spans="1:240" s="182" customFormat="1" x14ac:dyDescent="0.3">
      <c r="A24" s="189"/>
      <c r="B24" s="188"/>
      <c r="C24" s="188"/>
      <c r="D24" s="187"/>
      <c r="E24" s="186"/>
      <c r="F24" s="186"/>
      <c r="G24" s="185"/>
      <c r="H24" s="185"/>
      <c r="I24" s="185"/>
      <c r="J24" s="185"/>
      <c r="K24" s="185"/>
      <c r="L24" s="185"/>
      <c r="M24" s="185"/>
      <c r="N24" s="185"/>
      <c r="O24" s="185"/>
      <c r="P24" s="185"/>
      <c r="Q24" s="185"/>
      <c r="R24" s="185"/>
      <c r="S24" s="185"/>
      <c r="T24" s="184"/>
      <c r="U24" s="183"/>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c r="AU24" s="183"/>
      <c r="AV24" s="183"/>
      <c r="AW24" s="183"/>
      <c r="AX24" s="183"/>
      <c r="AY24" s="183"/>
      <c r="AZ24" s="183"/>
      <c r="BA24" s="183"/>
      <c r="BB24" s="183"/>
      <c r="BC24" s="183"/>
      <c r="BD24" s="183"/>
      <c r="BE24" s="183"/>
      <c r="BF24" s="183"/>
      <c r="BG24" s="183"/>
      <c r="BH24" s="183"/>
      <c r="BI24" s="183"/>
      <c r="BJ24" s="183"/>
      <c r="BK24" s="183"/>
      <c r="BL24" s="183"/>
      <c r="BM24" s="183"/>
      <c r="BN24" s="183"/>
      <c r="BO24" s="183"/>
      <c r="BP24" s="183"/>
      <c r="BQ24" s="183"/>
      <c r="BR24" s="183"/>
      <c r="BS24" s="183"/>
      <c r="BT24" s="183"/>
      <c r="BU24" s="183"/>
      <c r="BV24" s="183"/>
      <c r="BW24" s="183"/>
      <c r="BX24" s="183"/>
      <c r="BY24" s="183"/>
      <c r="BZ24" s="183"/>
      <c r="CA24" s="183"/>
      <c r="CB24" s="183"/>
      <c r="CC24" s="183"/>
      <c r="CD24" s="183"/>
      <c r="CE24" s="183"/>
      <c r="CF24" s="183"/>
      <c r="CG24" s="183"/>
      <c r="CH24" s="183"/>
      <c r="CI24" s="183"/>
      <c r="CJ24" s="183"/>
      <c r="CK24" s="183"/>
      <c r="CL24" s="183"/>
      <c r="CM24" s="183"/>
      <c r="CN24" s="183"/>
      <c r="CO24" s="183"/>
      <c r="CP24" s="183"/>
      <c r="CQ24" s="183"/>
      <c r="CR24" s="183"/>
      <c r="CS24" s="183"/>
      <c r="CT24" s="183"/>
      <c r="CU24" s="183"/>
      <c r="CV24" s="183"/>
      <c r="CW24" s="183"/>
      <c r="CX24" s="183"/>
      <c r="CY24" s="183"/>
      <c r="CZ24" s="183"/>
      <c r="DA24" s="183"/>
      <c r="DB24" s="183"/>
      <c r="DC24" s="183"/>
      <c r="DD24" s="183"/>
      <c r="DE24" s="183"/>
      <c r="DF24" s="183"/>
      <c r="DG24" s="183"/>
      <c r="DH24" s="183"/>
      <c r="DI24" s="183"/>
      <c r="DJ24" s="183"/>
      <c r="DK24" s="183"/>
      <c r="DL24" s="183"/>
      <c r="DM24" s="183"/>
      <c r="DN24" s="183"/>
      <c r="DO24" s="183"/>
      <c r="DP24" s="183"/>
      <c r="DQ24" s="183"/>
      <c r="DR24" s="183"/>
      <c r="DS24" s="183"/>
      <c r="DT24" s="183"/>
      <c r="DU24" s="183"/>
      <c r="DV24" s="183"/>
      <c r="DW24" s="183"/>
      <c r="DX24" s="183"/>
      <c r="DY24" s="183"/>
      <c r="DZ24" s="183"/>
      <c r="EA24" s="183"/>
      <c r="EB24" s="183"/>
      <c r="EC24" s="183"/>
      <c r="ED24" s="183"/>
      <c r="EE24" s="183"/>
      <c r="EF24" s="183"/>
      <c r="EG24" s="183"/>
      <c r="EH24" s="183"/>
      <c r="EI24" s="183"/>
      <c r="EJ24" s="183"/>
      <c r="EK24" s="183"/>
      <c r="EL24" s="183"/>
      <c r="EM24" s="183"/>
      <c r="EN24" s="183"/>
      <c r="EO24" s="183"/>
      <c r="EP24" s="183"/>
      <c r="EQ24" s="183"/>
      <c r="ER24" s="183"/>
      <c r="ES24" s="183"/>
      <c r="ET24" s="183"/>
      <c r="EU24" s="183"/>
      <c r="EV24" s="183"/>
      <c r="EW24" s="183"/>
      <c r="EX24" s="183"/>
      <c r="EY24" s="183"/>
      <c r="EZ24" s="183"/>
      <c r="FA24" s="183"/>
      <c r="FB24" s="183"/>
      <c r="FC24" s="183"/>
      <c r="FD24" s="183"/>
      <c r="FE24" s="183"/>
      <c r="FF24" s="183"/>
      <c r="FG24" s="183"/>
      <c r="FH24" s="183"/>
      <c r="FI24" s="183"/>
      <c r="FJ24" s="183"/>
      <c r="FK24" s="183"/>
      <c r="FL24" s="183"/>
      <c r="FM24" s="183"/>
      <c r="FN24" s="183"/>
      <c r="FO24" s="183"/>
      <c r="FP24" s="183"/>
      <c r="FQ24" s="183"/>
      <c r="FR24" s="183"/>
      <c r="FS24" s="183"/>
      <c r="FT24" s="183"/>
      <c r="FU24" s="183"/>
      <c r="FV24" s="183"/>
      <c r="FW24" s="183"/>
      <c r="FX24" s="183"/>
      <c r="FY24" s="183"/>
      <c r="FZ24" s="183"/>
      <c r="GA24" s="183"/>
      <c r="GB24" s="183"/>
      <c r="GC24" s="183"/>
      <c r="GD24" s="183"/>
      <c r="GE24" s="183"/>
      <c r="GF24" s="183"/>
      <c r="GG24" s="183"/>
      <c r="GH24" s="183"/>
      <c r="GI24" s="183"/>
      <c r="GJ24" s="183"/>
      <c r="GK24" s="183"/>
      <c r="GL24" s="183"/>
      <c r="GM24" s="183"/>
      <c r="GN24" s="183"/>
      <c r="GO24" s="183"/>
      <c r="GP24" s="183"/>
      <c r="GQ24" s="183"/>
      <c r="GR24" s="183"/>
      <c r="GS24" s="183"/>
      <c r="GT24" s="183"/>
      <c r="GU24" s="183"/>
      <c r="GV24" s="183"/>
      <c r="GW24" s="183"/>
      <c r="GX24" s="183"/>
      <c r="GY24" s="183"/>
      <c r="GZ24" s="183"/>
      <c r="HA24" s="183"/>
      <c r="HB24" s="183"/>
      <c r="HC24" s="183"/>
      <c r="HD24" s="183"/>
      <c r="HE24" s="183"/>
      <c r="HF24" s="183"/>
      <c r="HG24" s="183"/>
      <c r="HH24" s="183"/>
      <c r="HI24" s="183"/>
      <c r="HJ24" s="183"/>
      <c r="HK24" s="183"/>
      <c r="HL24" s="183"/>
      <c r="HM24" s="183"/>
      <c r="HN24" s="183"/>
      <c r="HO24" s="183"/>
      <c r="HP24" s="183"/>
      <c r="HQ24" s="183"/>
      <c r="HR24" s="183"/>
      <c r="HS24" s="183"/>
      <c r="HT24" s="183"/>
      <c r="HU24" s="183"/>
      <c r="HV24" s="183"/>
      <c r="HW24" s="183"/>
      <c r="HX24" s="183"/>
      <c r="HY24" s="183"/>
      <c r="HZ24" s="183"/>
      <c r="IA24" s="183"/>
      <c r="IB24" s="183"/>
      <c r="IC24" s="183"/>
      <c r="ID24" s="183"/>
      <c r="IE24" s="183"/>
      <c r="IF24" s="183"/>
    </row>
    <row r="25" spans="1:240" s="182" customFormat="1" x14ac:dyDescent="0.3">
      <c r="A25" s="189"/>
      <c r="B25" s="188"/>
      <c r="C25" s="188"/>
      <c r="D25" s="187"/>
      <c r="E25" s="186"/>
      <c r="F25" s="190"/>
      <c r="G25" s="185"/>
      <c r="H25" s="185"/>
      <c r="I25" s="185"/>
      <c r="J25" s="185"/>
      <c r="K25" s="185"/>
      <c r="L25" s="185"/>
      <c r="M25" s="185"/>
      <c r="N25" s="185"/>
      <c r="O25" s="185"/>
      <c r="P25" s="185"/>
      <c r="Q25" s="185"/>
      <c r="R25" s="185"/>
      <c r="S25" s="185"/>
      <c r="T25" s="184"/>
      <c r="U25" s="183"/>
      <c r="V25" s="183"/>
      <c r="W25" s="183"/>
      <c r="X25" s="183"/>
      <c r="Y25" s="183"/>
      <c r="Z25" s="183"/>
      <c r="AA25" s="183"/>
      <c r="AB25" s="183"/>
      <c r="AC25" s="183"/>
      <c r="AD25" s="183"/>
      <c r="AE25" s="183"/>
      <c r="AF25" s="183"/>
      <c r="AG25" s="183"/>
      <c r="AH25" s="183"/>
      <c r="AI25" s="183"/>
      <c r="AJ25" s="183"/>
      <c r="AK25" s="183"/>
      <c r="AL25" s="183"/>
      <c r="AM25" s="183"/>
      <c r="AN25" s="183"/>
      <c r="AO25" s="183"/>
      <c r="AP25" s="183"/>
      <c r="AQ25" s="183"/>
      <c r="AR25" s="183"/>
      <c r="AS25" s="183"/>
      <c r="AT25" s="183"/>
      <c r="AU25" s="183"/>
      <c r="AV25" s="183"/>
      <c r="AW25" s="183"/>
      <c r="AX25" s="183"/>
      <c r="AY25" s="183"/>
      <c r="AZ25" s="183"/>
      <c r="BA25" s="183"/>
      <c r="BB25" s="183"/>
      <c r="BC25" s="183"/>
      <c r="BD25" s="183"/>
      <c r="BE25" s="183"/>
      <c r="BF25" s="183"/>
      <c r="BG25" s="183"/>
      <c r="BH25" s="183"/>
      <c r="BI25" s="183"/>
      <c r="BJ25" s="183"/>
      <c r="BK25" s="183"/>
      <c r="BL25" s="183"/>
      <c r="BM25" s="183"/>
      <c r="BN25" s="183"/>
      <c r="BO25" s="183"/>
      <c r="BP25" s="183"/>
      <c r="BQ25" s="183"/>
      <c r="BR25" s="183"/>
      <c r="BS25" s="183"/>
      <c r="BT25" s="183"/>
      <c r="BU25" s="183"/>
      <c r="BV25" s="183"/>
      <c r="BW25" s="183"/>
      <c r="BX25" s="183"/>
      <c r="BY25" s="183"/>
      <c r="BZ25" s="183"/>
      <c r="CA25" s="183"/>
      <c r="CB25" s="183"/>
      <c r="CC25" s="183"/>
      <c r="CD25" s="183"/>
      <c r="CE25" s="183"/>
      <c r="CF25" s="183"/>
      <c r="CG25" s="183"/>
      <c r="CH25" s="183"/>
      <c r="CI25" s="183"/>
      <c r="CJ25" s="183"/>
      <c r="CK25" s="183"/>
      <c r="CL25" s="183"/>
      <c r="CM25" s="183"/>
      <c r="CN25" s="183"/>
      <c r="CO25" s="183"/>
      <c r="CP25" s="183"/>
      <c r="CQ25" s="183"/>
      <c r="CR25" s="183"/>
      <c r="CS25" s="183"/>
      <c r="CT25" s="183"/>
      <c r="CU25" s="183"/>
      <c r="CV25" s="183"/>
      <c r="CW25" s="183"/>
      <c r="CX25" s="183"/>
      <c r="CY25" s="183"/>
      <c r="CZ25" s="183"/>
      <c r="DA25" s="183"/>
      <c r="DB25" s="183"/>
      <c r="DC25" s="183"/>
      <c r="DD25" s="183"/>
      <c r="DE25" s="183"/>
      <c r="DF25" s="183"/>
      <c r="DG25" s="183"/>
      <c r="DH25" s="183"/>
      <c r="DI25" s="183"/>
      <c r="DJ25" s="183"/>
      <c r="DK25" s="183"/>
      <c r="DL25" s="183"/>
      <c r="DM25" s="183"/>
      <c r="DN25" s="183"/>
      <c r="DO25" s="183"/>
      <c r="DP25" s="183"/>
      <c r="DQ25" s="183"/>
      <c r="DR25" s="183"/>
      <c r="DS25" s="183"/>
      <c r="DT25" s="183"/>
      <c r="DU25" s="183"/>
      <c r="DV25" s="183"/>
      <c r="DW25" s="183"/>
      <c r="DX25" s="183"/>
      <c r="DY25" s="183"/>
      <c r="DZ25" s="183"/>
      <c r="EA25" s="183"/>
      <c r="EB25" s="183"/>
      <c r="EC25" s="183"/>
      <c r="ED25" s="183"/>
      <c r="EE25" s="183"/>
      <c r="EF25" s="183"/>
      <c r="EG25" s="183"/>
      <c r="EH25" s="183"/>
      <c r="EI25" s="183"/>
      <c r="EJ25" s="183"/>
      <c r="EK25" s="183"/>
      <c r="EL25" s="183"/>
      <c r="EM25" s="183"/>
      <c r="EN25" s="183"/>
      <c r="EO25" s="183"/>
      <c r="EP25" s="183"/>
      <c r="EQ25" s="183"/>
      <c r="ER25" s="183"/>
      <c r="ES25" s="183"/>
      <c r="ET25" s="183"/>
      <c r="EU25" s="183"/>
      <c r="EV25" s="183"/>
      <c r="EW25" s="183"/>
      <c r="EX25" s="183"/>
      <c r="EY25" s="183"/>
      <c r="EZ25" s="183"/>
      <c r="FA25" s="183"/>
      <c r="FB25" s="183"/>
      <c r="FC25" s="183"/>
      <c r="FD25" s="183"/>
      <c r="FE25" s="183"/>
      <c r="FF25" s="183"/>
      <c r="FG25" s="183"/>
      <c r="FH25" s="183"/>
      <c r="FI25" s="183"/>
      <c r="FJ25" s="183"/>
      <c r="FK25" s="183"/>
      <c r="FL25" s="183"/>
      <c r="FM25" s="183"/>
      <c r="FN25" s="183"/>
      <c r="FO25" s="183"/>
      <c r="FP25" s="183"/>
      <c r="FQ25" s="183"/>
      <c r="FR25" s="183"/>
      <c r="FS25" s="183"/>
      <c r="FT25" s="183"/>
      <c r="FU25" s="183"/>
      <c r="FV25" s="183"/>
      <c r="FW25" s="183"/>
      <c r="FX25" s="183"/>
      <c r="FY25" s="183"/>
      <c r="FZ25" s="183"/>
      <c r="GA25" s="183"/>
      <c r="GB25" s="183"/>
      <c r="GC25" s="183"/>
      <c r="GD25" s="183"/>
      <c r="GE25" s="183"/>
      <c r="GF25" s="183"/>
      <c r="GG25" s="183"/>
      <c r="GH25" s="183"/>
      <c r="GI25" s="183"/>
      <c r="GJ25" s="183"/>
      <c r="GK25" s="183"/>
      <c r="GL25" s="183"/>
      <c r="GM25" s="183"/>
      <c r="GN25" s="183"/>
      <c r="GO25" s="183"/>
      <c r="GP25" s="183"/>
      <c r="GQ25" s="183"/>
      <c r="GR25" s="183"/>
      <c r="GS25" s="183"/>
      <c r="GT25" s="183"/>
      <c r="GU25" s="183"/>
      <c r="GV25" s="183"/>
      <c r="GW25" s="183"/>
      <c r="GX25" s="183"/>
      <c r="GY25" s="183"/>
      <c r="GZ25" s="183"/>
      <c r="HA25" s="183"/>
      <c r="HB25" s="183"/>
      <c r="HC25" s="183"/>
      <c r="HD25" s="183"/>
      <c r="HE25" s="183"/>
      <c r="HF25" s="183"/>
      <c r="HG25" s="183"/>
      <c r="HH25" s="183"/>
      <c r="HI25" s="183"/>
      <c r="HJ25" s="183"/>
      <c r="HK25" s="183"/>
      <c r="HL25" s="183"/>
      <c r="HM25" s="183"/>
      <c r="HN25" s="183"/>
      <c r="HO25" s="183"/>
      <c r="HP25" s="183"/>
      <c r="HQ25" s="183"/>
      <c r="HR25" s="183"/>
      <c r="HS25" s="183"/>
      <c r="HT25" s="183"/>
      <c r="HU25" s="183"/>
      <c r="HV25" s="183"/>
      <c r="HW25" s="183"/>
      <c r="HX25" s="183"/>
      <c r="HY25" s="183"/>
      <c r="HZ25" s="183"/>
      <c r="IA25" s="183"/>
      <c r="IB25" s="183"/>
      <c r="IC25" s="183"/>
      <c r="ID25" s="183"/>
      <c r="IE25" s="183"/>
      <c r="IF25" s="183"/>
    </row>
    <row r="26" spans="1:240" s="182" customFormat="1" x14ac:dyDescent="0.3">
      <c r="A26" s="189"/>
      <c r="B26" s="188"/>
      <c r="C26" s="188"/>
      <c r="D26" s="187"/>
      <c r="E26" s="186"/>
      <c r="F26" s="186"/>
      <c r="G26" s="185"/>
      <c r="H26" s="185"/>
      <c r="I26" s="185"/>
      <c r="J26" s="185"/>
      <c r="K26" s="185"/>
      <c r="L26" s="185"/>
      <c r="M26" s="185"/>
      <c r="N26" s="185"/>
      <c r="O26" s="185"/>
      <c r="P26" s="185"/>
      <c r="Q26" s="185"/>
      <c r="R26" s="185"/>
      <c r="S26" s="185"/>
      <c r="T26" s="184"/>
      <c r="U26" s="183"/>
      <c r="V26" s="183"/>
      <c r="W26" s="183"/>
      <c r="X26" s="183"/>
      <c r="Y26" s="183"/>
      <c r="Z26" s="183"/>
      <c r="AA26" s="183"/>
      <c r="AB26" s="183"/>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3"/>
      <c r="BA26" s="183"/>
      <c r="BB26" s="183"/>
      <c r="BC26" s="183"/>
      <c r="BD26" s="183"/>
      <c r="BE26" s="183"/>
      <c r="BF26" s="183"/>
      <c r="BG26" s="183"/>
      <c r="BH26" s="183"/>
      <c r="BI26" s="183"/>
      <c r="BJ26" s="183"/>
      <c r="BK26" s="183"/>
      <c r="BL26" s="183"/>
      <c r="BM26" s="183"/>
      <c r="BN26" s="183"/>
      <c r="BO26" s="183"/>
      <c r="BP26" s="183"/>
      <c r="BQ26" s="183"/>
      <c r="BR26" s="183"/>
      <c r="BS26" s="183"/>
      <c r="BT26" s="183"/>
      <c r="BU26" s="183"/>
      <c r="BV26" s="183"/>
      <c r="BW26" s="183"/>
      <c r="BX26" s="183"/>
      <c r="BY26" s="183"/>
      <c r="BZ26" s="183"/>
      <c r="CA26" s="183"/>
      <c r="CB26" s="183"/>
      <c r="CC26" s="183"/>
      <c r="CD26" s="183"/>
      <c r="CE26" s="183"/>
      <c r="CF26" s="183"/>
      <c r="CG26" s="183"/>
      <c r="CH26" s="183"/>
      <c r="CI26" s="183"/>
      <c r="CJ26" s="183"/>
      <c r="CK26" s="183"/>
      <c r="CL26" s="183"/>
      <c r="CM26" s="183"/>
      <c r="CN26" s="183"/>
      <c r="CO26" s="183"/>
      <c r="CP26" s="183"/>
      <c r="CQ26" s="183"/>
      <c r="CR26" s="183"/>
      <c r="CS26" s="183"/>
      <c r="CT26" s="183"/>
      <c r="CU26" s="183"/>
      <c r="CV26" s="183"/>
      <c r="CW26" s="183"/>
      <c r="CX26" s="183"/>
      <c r="CY26" s="183"/>
      <c r="CZ26" s="183"/>
      <c r="DA26" s="183"/>
      <c r="DB26" s="183"/>
      <c r="DC26" s="183"/>
      <c r="DD26" s="183"/>
      <c r="DE26" s="183"/>
      <c r="DF26" s="183"/>
      <c r="DG26" s="183"/>
      <c r="DH26" s="183"/>
      <c r="DI26" s="183"/>
      <c r="DJ26" s="183"/>
      <c r="DK26" s="183"/>
      <c r="DL26" s="183"/>
      <c r="DM26" s="183"/>
      <c r="DN26" s="183"/>
      <c r="DO26" s="183"/>
      <c r="DP26" s="183"/>
      <c r="DQ26" s="183"/>
      <c r="DR26" s="183"/>
      <c r="DS26" s="183"/>
      <c r="DT26" s="183"/>
      <c r="DU26" s="183"/>
      <c r="DV26" s="183"/>
      <c r="DW26" s="183"/>
      <c r="DX26" s="183"/>
      <c r="DY26" s="183"/>
      <c r="DZ26" s="183"/>
      <c r="EA26" s="183"/>
      <c r="EB26" s="183"/>
      <c r="EC26" s="183"/>
      <c r="ED26" s="183"/>
      <c r="EE26" s="183"/>
      <c r="EF26" s="183"/>
      <c r="EG26" s="183"/>
      <c r="EH26" s="183"/>
      <c r="EI26" s="183"/>
      <c r="EJ26" s="183"/>
      <c r="EK26" s="183"/>
      <c r="EL26" s="183"/>
      <c r="EM26" s="183"/>
      <c r="EN26" s="183"/>
      <c r="EO26" s="183"/>
      <c r="EP26" s="183"/>
      <c r="EQ26" s="183"/>
      <c r="ER26" s="183"/>
      <c r="ES26" s="183"/>
      <c r="ET26" s="183"/>
      <c r="EU26" s="183"/>
      <c r="EV26" s="183"/>
      <c r="EW26" s="183"/>
      <c r="EX26" s="183"/>
      <c r="EY26" s="183"/>
      <c r="EZ26" s="183"/>
      <c r="FA26" s="183"/>
      <c r="FB26" s="183"/>
      <c r="FC26" s="183"/>
      <c r="FD26" s="183"/>
      <c r="FE26" s="183"/>
      <c r="FF26" s="183"/>
      <c r="FG26" s="183"/>
      <c r="FH26" s="183"/>
      <c r="FI26" s="183"/>
      <c r="FJ26" s="183"/>
      <c r="FK26" s="183"/>
      <c r="FL26" s="183"/>
      <c r="FM26" s="183"/>
      <c r="FN26" s="183"/>
      <c r="FO26" s="183"/>
      <c r="FP26" s="183"/>
      <c r="FQ26" s="183"/>
      <c r="FR26" s="183"/>
      <c r="FS26" s="183"/>
      <c r="FT26" s="183"/>
      <c r="FU26" s="183"/>
      <c r="FV26" s="183"/>
      <c r="FW26" s="183"/>
      <c r="FX26" s="183"/>
      <c r="FY26" s="183"/>
      <c r="FZ26" s="183"/>
      <c r="GA26" s="183"/>
      <c r="GB26" s="183"/>
      <c r="GC26" s="183"/>
      <c r="GD26" s="183"/>
      <c r="GE26" s="183"/>
      <c r="GF26" s="183"/>
      <c r="GG26" s="183"/>
      <c r="GH26" s="183"/>
      <c r="GI26" s="183"/>
      <c r="GJ26" s="183"/>
      <c r="GK26" s="183"/>
      <c r="GL26" s="183"/>
      <c r="GM26" s="183"/>
      <c r="GN26" s="183"/>
      <c r="GO26" s="183"/>
      <c r="GP26" s="183"/>
      <c r="GQ26" s="183"/>
      <c r="GR26" s="183"/>
      <c r="GS26" s="183"/>
      <c r="GT26" s="183"/>
      <c r="GU26" s="183"/>
      <c r="GV26" s="183"/>
      <c r="GW26" s="183"/>
      <c r="GX26" s="183"/>
      <c r="GY26" s="183"/>
      <c r="GZ26" s="183"/>
      <c r="HA26" s="183"/>
      <c r="HB26" s="183"/>
      <c r="HC26" s="183"/>
      <c r="HD26" s="183"/>
      <c r="HE26" s="183"/>
      <c r="HF26" s="183"/>
      <c r="HG26" s="183"/>
      <c r="HH26" s="183"/>
      <c r="HI26" s="183"/>
      <c r="HJ26" s="183"/>
      <c r="HK26" s="183"/>
      <c r="HL26" s="183"/>
      <c r="HM26" s="183"/>
      <c r="HN26" s="183"/>
      <c r="HO26" s="183"/>
      <c r="HP26" s="183"/>
      <c r="HQ26" s="183"/>
      <c r="HR26" s="183"/>
      <c r="HS26" s="183"/>
      <c r="HT26" s="183"/>
      <c r="HU26" s="183"/>
      <c r="HV26" s="183"/>
      <c r="HW26" s="183"/>
      <c r="HX26" s="183"/>
      <c r="HY26" s="183"/>
      <c r="HZ26" s="183"/>
      <c r="IA26" s="183"/>
      <c r="IB26" s="183"/>
      <c r="IC26" s="183"/>
      <c r="ID26" s="183"/>
      <c r="IE26" s="183"/>
      <c r="IF26" s="183"/>
    </row>
  </sheetData>
  <mergeCells count="5">
    <mergeCell ref="B2:F2"/>
    <mergeCell ref="B3:F3"/>
    <mergeCell ref="B4:F4"/>
    <mergeCell ref="B5:F5"/>
    <mergeCell ref="G6:S6"/>
  </mergeCells>
  <pageMargins left="0.75" right="3.937007874015748E-2" top="0.71" bottom="0.36" header="0.17" footer="0.23622047244094491"/>
  <pageSetup paperSize="5" scale="78" orientation="landscape" r:id="rId1"/>
  <headerFooter alignWithMargins="0">
    <oddFooter>Página &amp;P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F34"/>
  <sheetViews>
    <sheetView workbookViewId="0">
      <selection activeCell="D35" sqref="D35"/>
    </sheetView>
  </sheetViews>
  <sheetFormatPr baseColWidth="10" defaultColWidth="11.42578125" defaultRowHeight="13.5" x14ac:dyDescent="0.3"/>
  <cols>
    <col min="1" max="1" width="5.5703125" style="172" customWidth="1"/>
    <col min="2" max="2" width="8" style="90" customWidth="1"/>
    <col min="3" max="3" width="44" style="90" customWidth="1"/>
    <col min="4" max="4" width="7.140625" style="181" customWidth="1"/>
    <col min="5" max="5" width="9.28515625" style="88" bestFit="1" customWidth="1"/>
    <col min="6" max="6" width="11.5703125" style="88" bestFit="1" customWidth="1"/>
    <col min="7" max="7" width="10.5703125" style="87" customWidth="1"/>
    <col min="8" max="8" width="9.85546875" style="87" bestFit="1" customWidth="1"/>
    <col min="9" max="9" width="10.7109375" style="87" customWidth="1"/>
    <col min="10" max="10" width="11.140625" style="87" bestFit="1" customWidth="1"/>
    <col min="11" max="11" width="9.7109375" style="87" customWidth="1"/>
    <col min="12" max="12" width="9.5703125" style="87" customWidth="1"/>
    <col min="13" max="13" width="10" style="87" customWidth="1"/>
    <col min="14" max="14" width="9.5703125" style="87" customWidth="1"/>
    <col min="15" max="15" width="10.28515625" style="87" customWidth="1"/>
    <col min="16" max="16" width="9.85546875" style="87" customWidth="1"/>
    <col min="17" max="17" width="9.42578125" style="87" customWidth="1"/>
    <col min="18" max="18" width="9" style="87" customWidth="1"/>
    <col min="19" max="19" width="12" style="87" customWidth="1"/>
    <col min="20" max="20" width="11.42578125" style="86"/>
    <col min="21" max="240" width="11.42578125" style="85"/>
    <col min="241" max="16384" width="11.42578125" style="84"/>
  </cols>
  <sheetData>
    <row r="1" spans="1:240" ht="14.25" thickBot="1" x14ac:dyDescent="0.35"/>
    <row r="2" spans="1:240" ht="19.899999999999999" customHeight="1" x14ac:dyDescent="0.35">
      <c r="A2" s="142"/>
      <c r="B2" s="252" t="str">
        <f>'[1]TOTAL GENERALCALEND.'!B2:G2</f>
        <v>INSTITUTO ELECTORAL Y DE PARTICIPACIÓN CIUDADANA DEL ESTADO DE JALISCO</v>
      </c>
      <c r="C2" s="253"/>
      <c r="D2" s="253"/>
      <c r="E2" s="253"/>
      <c r="F2" s="254"/>
      <c r="I2" s="205"/>
      <c r="T2" s="85"/>
      <c r="IF2" s="84"/>
    </row>
    <row r="3" spans="1:240" ht="12" customHeight="1" x14ac:dyDescent="0.35">
      <c r="A3" s="142"/>
      <c r="B3" s="255" t="s">
        <v>108</v>
      </c>
      <c r="C3" s="256"/>
      <c r="D3" s="256"/>
      <c r="E3" s="256"/>
      <c r="F3" s="257"/>
      <c r="T3" s="85"/>
      <c r="IF3" s="84"/>
    </row>
    <row r="4" spans="1:240" ht="18" x14ac:dyDescent="0.35">
      <c r="A4" s="142"/>
      <c r="B4" s="258" t="s">
        <v>25</v>
      </c>
      <c r="C4" s="259"/>
      <c r="D4" s="259"/>
      <c r="E4" s="259"/>
      <c r="F4" s="260"/>
      <c r="G4" s="86"/>
      <c r="I4" s="205"/>
      <c r="J4" s="205"/>
      <c r="T4" s="85"/>
      <c r="IF4" s="84"/>
    </row>
    <row r="5" spans="1:240" ht="18.75" thickBot="1" x14ac:dyDescent="0.4">
      <c r="A5" s="142"/>
      <c r="B5" s="261" t="s">
        <v>141</v>
      </c>
      <c r="C5" s="262"/>
      <c r="D5" s="262"/>
      <c r="E5" s="262"/>
      <c r="F5" s="263"/>
      <c r="G5" s="86"/>
      <c r="T5" s="85"/>
      <c r="IF5" s="84"/>
    </row>
    <row r="6" spans="1:240" ht="15" x14ac:dyDescent="0.3">
      <c r="A6" s="84"/>
      <c r="B6" s="89"/>
      <c r="C6" s="84"/>
      <c r="D6" s="89"/>
      <c r="E6" s="84"/>
      <c r="F6" s="84"/>
      <c r="G6" s="264" t="s">
        <v>106</v>
      </c>
      <c r="H6" s="265"/>
      <c r="I6" s="265"/>
      <c r="J6" s="265"/>
      <c r="K6" s="265"/>
      <c r="L6" s="265"/>
      <c r="M6" s="265"/>
      <c r="N6" s="265"/>
      <c r="O6" s="265"/>
      <c r="P6" s="265"/>
      <c r="Q6" s="265"/>
      <c r="R6" s="265"/>
      <c r="S6" s="266"/>
    </row>
    <row r="7" spans="1:240" ht="27" x14ac:dyDescent="0.3">
      <c r="B7" s="203" t="s">
        <v>128</v>
      </c>
      <c r="C7" s="203" t="s">
        <v>127</v>
      </c>
      <c r="D7" s="202" t="s">
        <v>82</v>
      </c>
      <c r="E7" s="201" t="s">
        <v>103</v>
      </c>
      <c r="F7" s="201" t="s">
        <v>102</v>
      </c>
      <c r="G7" s="200" t="s">
        <v>101</v>
      </c>
      <c r="H7" s="200" t="s">
        <v>100</v>
      </c>
      <c r="I7" s="200" t="s">
        <v>99</v>
      </c>
      <c r="J7" s="200" t="s">
        <v>98</v>
      </c>
      <c r="K7" s="200" t="s">
        <v>97</v>
      </c>
      <c r="L7" s="200" t="s">
        <v>96</v>
      </c>
      <c r="M7" s="200" t="s">
        <v>95</v>
      </c>
      <c r="N7" s="200" t="s">
        <v>94</v>
      </c>
      <c r="O7" s="200" t="s">
        <v>93</v>
      </c>
      <c r="P7" s="200" t="s">
        <v>92</v>
      </c>
      <c r="Q7" s="200" t="s">
        <v>91</v>
      </c>
      <c r="R7" s="200" t="s">
        <v>90</v>
      </c>
      <c r="S7" s="199" t="s">
        <v>89</v>
      </c>
    </row>
    <row r="8" spans="1:240" x14ac:dyDescent="0.3">
      <c r="B8" s="137"/>
      <c r="C8" s="137"/>
      <c r="D8" s="198"/>
      <c r="E8" s="135"/>
      <c r="F8" s="135"/>
      <c r="G8" s="134"/>
      <c r="H8" s="134"/>
      <c r="I8" s="134"/>
      <c r="J8" s="134"/>
      <c r="K8" s="134"/>
      <c r="L8" s="134"/>
      <c r="M8" s="134"/>
      <c r="N8" s="134"/>
      <c r="O8" s="134"/>
      <c r="P8" s="134"/>
      <c r="Q8" s="134"/>
      <c r="R8" s="134"/>
      <c r="S8" s="134"/>
    </row>
    <row r="9" spans="1:240" ht="14.25" thickBot="1" x14ac:dyDescent="0.35">
      <c r="B9" s="112">
        <v>2151</v>
      </c>
      <c r="C9" s="111" t="s">
        <v>126</v>
      </c>
      <c r="D9" s="195"/>
      <c r="E9" s="110"/>
      <c r="F9" s="109">
        <f t="shared" ref="F9:R9" si="0">SUM(F10:F11)</f>
        <v>29837</v>
      </c>
      <c r="G9" s="109">
        <f t="shared" si="0"/>
        <v>2486.4166666666665</v>
      </c>
      <c r="H9" s="109">
        <f t="shared" si="0"/>
        <v>2486.4166666666665</v>
      </c>
      <c r="I9" s="109">
        <f t="shared" si="0"/>
        <v>2486.4166666666665</v>
      </c>
      <c r="J9" s="109">
        <f t="shared" si="0"/>
        <v>2486.4166666666665</v>
      </c>
      <c r="K9" s="109">
        <f t="shared" si="0"/>
        <v>2486.4166666666665</v>
      </c>
      <c r="L9" s="109">
        <f t="shared" si="0"/>
        <v>2486.4166666666665</v>
      </c>
      <c r="M9" s="109">
        <f t="shared" si="0"/>
        <v>2486.4166666666665</v>
      </c>
      <c r="N9" s="109">
        <f t="shared" si="0"/>
        <v>2486.4166666666665</v>
      </c>
      <c r="O9" s="109">
        <f t="shared" si="0"/>
        <v>2486.4166666666665</v>
      </c>
      <c r="P9" s="109">
        <f t="shared" si="0"/>
        <v>2486.4166666666665</v>
      </c>
      <c r="Q9" s="109">
        <f t="shared" si="0"/>
        <v>2486.4166666666665</v>
      </c>
      <c r="R9" s="109">
        <f t="shared" si="0"/>
        <v>2486.4166666666665</v>
      </c>
      <c r="S9" s="109">
        <f>SUM(G9:R9)</f>
        <v>29837.000000000004</v>
      </c>
    </row>
    <row r="10" spans="1:240" x14ac:dyDescent="0.3">
      <c r="A10" s="172" t="s">
        <v>131</v>
      </c>
      <c r="B10" s="107">
        <v>2151</v>
      </c>
      <c r="C10" s="197" t="str">
        <f>+[2]MONITOR!$C$16</f>
        <v>Suscripciones a periódicos y revistas</v>
      </c>
      <c r="D10" s="171">
        <v>1</v>
      </c>
      <c r="E10" s="105">
        <f>+[2]MONITOR!$J$16</f>
        <v>29837</v>
      </c>
      <c r="F10" s="105">
        <f>D10*E10</f>
        <v>29837</v>
      </c>
      <c r="G10" s="115">
        <f>F10/12</f>
        <v>2486.4166666666665</v>
      </c>
      <c r="H10" s="115">
        <f t="shared" ref="H10:R10" si="1">G10</f>
        <v>2486.4166666666665</v>
      </c>
      <c r="I10" s="115">
        <f t="shared" si="1"/>
        <v>2486.4166666666665</v>
      </c>
      <c r="J10" s="115">
        <f t="shared" si="1"/>
        <v>2486.4166666666665</v>
      </c>
      <c r="K10" s="115">
        <f t="shared" si="1"/>
        <v>2486.4166666666665</v>
      </c>
      <c r="L10" s="115">
        <f t="shared" si="1"/>
        <v>2486.4166666666665</v>
      </c>
      <c r="M10" s="115">
        <f t="shared" si="1"/>
        <v>2486.4166666666665</v>
      </c>
      <c r="N10" s="115">
        <f t="shared" si="1"/>
        <v>2486.4166666666665</v>
      </c>
      <c r="O10" s="115">
        <f t="shared" si="1"/>
        <v>2486.4166666666665</v>
      </c>
      <c r="P10" s="115">
        <f t="shared" si="1"/>
        <v>2486.4166666666665</v>
      </c>
      <c r="Q10" s="115">
        <f t="shared" si="1"/>
        <v>2486.4166666666665</v>
      </c>
      <c r="R10" s="115">
        <f t="shared" si="1"/>
        <v>2486.4166666666665</v>
      </c>
      <c r="S10" s="170">
        <f>SUM(G10:R10)</f>
        <v>29837.000000000004</v>
      </c>
    </row>
    <row r="11" spans="1:240" x14ac:dyDescent="0.3">
      <c r="B11" s="107"/>
      <c r="C11" s="108"/>
      <c r="D11" s="171"/>
      <c r="E11" s="105"/>
      <c r="F11" s="105">
        <f>D11*E11</f>
        <v>0</v>
      </c>
      <c r="G11" s="115">
        <f>F11/12</f>
        <v>0</v>
      </c>
      <c r="H11" s="115">
        <f t="shared" ref="H11:R11" si="2">G11</f>
        <v>0</v>
      </c>
      <c r="I11" s="115">
        <f t="shared" si="2"/>
        <v>0</v>
      </c>
      <c r="J11" s="115">
        <f t="shared" si="2"/>
        <v>0</v>
      </c>
      <c r="K11" s="115">
        <f t="shared" si="2"/>
        <v>0</v>
      </c>
      <c r="L11" s="115">
        <f t="shared" si="2"/>
        <v>0</v>
      </c>
      <c r="M11" s="115">
        <f t="shared" si="2"/>
        <v>0</v>
      </c>
      <c r="N11" s="115">
        <f t="shared" si="2"/>
        <v>0</v>
      </c>
      <c r="O11" s="115">
        <f t="shared" si="2"/>
        <v>0</v>
      </c>
      <c r="P11" s="115">
        <f t="shared" si="2"/>
        <v>0</v>
      </c>
      <c r="Q11" s="115">
        <f t="shared" si="2"/>
        <v>0</v>
      </c>
      <c r="R11" s="115">
        <f t="shared" si="2"/>
        <v>0</v>
      </c>
      <c r="S11" s="170">
        <f>SUM(G11:R11)</f>
        <v>0</v>
      </c>
    </row>
    <row r="12" spans="1:240" ht="14.25" thickBot="1" x14ac:dyDescent="0.35">
      <c r="B12" s="112">
        <v>2461</v>
      </c>
      <c r="C12" s="111" t="s">
        <v>124</v>
      </c>
      <c r="D12" s="195"/>
      <c r="E12" s="110"/>
      <c r="F12" s="109">
        <f t="shared" ref="F12:R12" si="3">SUM(F13:F14)</f>
        <v>6990</v>
      </c>
      <c r="G12" s="109">
        <f t="shared" si="3"/>
        <v>6990</v>
      </c>
      <c r="H12" s="109">
        <f t="shared" si="3"/>
        <v>0</v>
      </c>
      <c r="I12" s="109">
        <f t="shared" si="3"/>
        <v>0</v>
      </c>
      <c r="J12" s="109">
        <f t="shared" si="3"/>
        <v>0</v>
      </c>
      <c r="K12" s="109">
        <f t="shared" si="3"/>
        <v>0</v>
      </c>
      <c r="L12" s="109">
        <f t="shared" si="3"/>
        <v>0</v>
      </c>
      <c r="M12" s="109">
        <f t="shared" si="3"/>
        <v>0</v>
      </c>
      <c r="N12" s="109">
        <f t="shared" si="3"/>
        <v>0</v>
      </c>
      <c r="O12" s="109">
        <f t="shared" si="3"/>
        <v>0</v>
      </c>
      <c r="P12" s="109">
        <f t="shared" si="3"/>
        <v>0</v>
      </c>
      <c r="Q12" s="109">
        <f t="shared" si="3"/>
        <v>0</v>
      </c>
      <c r="R12" s="109">
        <f t="shared" si="3"/>
        <v>0</v>
      </c>
      <c r="S12" s="109">
        <f>SUM(G12:R12)</f>
        <v>6990</v>
      </c>
    </row>
    <row r="13" spans="1:240" x14ac:dyDescent="0.3">
      <c r="A13" s="172" t="s">
        <v>132</v>
      </c>
      <c r="B13" s="107">
        <v>2461</v>
      </c>
      <c r="C13" s="108" t="str">
        <f>+[2]MONITOR!$C$18</f>
        <v>80 Baterias recargables Energizer AA con cargador</v>
      </c>
      <c r="D13" s="171">
        <v>1</v>
      </c>
      <c r="E13" s="105">
        <f>+[2]MONITOR!$J$18</f>
        <v>6990</v>
      </c>
      <c r="F13" s="105">
        <f>D13*E13</f>
        <v>6990</v>
      </c>
      <c r="G13" s="115">
        <f>+F13</f>
        <v>6990</v>
      </c>
      <c r="H13" s="115">
        <v>0</v>
      </c>
      <c r="I13" s="115">
        <f>H13</f>
        <v>0</v>
      </c>
      <c r="J13" s="115">
        <f>I13</f>
        <v>0</v>
      </c>
      <c r="K13" s="115">
        <f>J13</f>
        <v>0</v>
      </c>
      <c r="L13" s="115">
        <f>K13</f>
        <v>0</v>
      </c>
      <c r="M13" s="115">
        <f>L13</f>
        <v>0</v>
      </c>
      <c r="N13" s="115"/>
      <c r="O13" s="115">
        <f>+N13</f>
        <v>0</v>
      </c>
      <c r="P13" s="115">
        <v>0</v>
      </c>
      <c r="Q13" s="115">
        <f>+P13</f>
        <v>0</v>
      </c>
      <c r="R13" s="115">
        <f>+Q13</f>
        <v>0</v>
      </c>
      <c r="S13" s="170">
        <f>SUM(G13:R13)</f>
        <v>6990</v>
      </c>
    </row>
    <row r="14" spans="1:240" x14ac:dyDescent="0.3">
      <c r="B14" s="107"/>
      <c r="C14" s="108"/>
      <c r="D14" s="171"/>
      <c r="E14" s="105"/>
      <c r="F14" s="105"/>
      <c r="G14" s="115"/>
      <c r="H14" s="115"/>
      <c r="I14" s="115"/>
      <c r="J14" s="115"/>
      <c r="K14" s="115"/>
      <c r="L14" s="115"/>
      <c r="M14" s="115"/>
      <c r="N14" s="115"/>
      <c r="O14" s="115"/>
      <c r="P14" s="115"/>
      <c r="Q14" s="115"/>
      <c r="R14" s="115"/>
      <c r="S14" s="170"/>
    </row>
    <row r="15" spans="1:240" ht="14.25" thickBot="1" x14ac:dyDescent="0.35">
      <c r="B15" s="112">
        <v>3161</v>
      </c>
      <c r="C15" s="111" t="s">
        <v>122</v>
      </c>
      <c r="D15" s="195"/>
      <c r="E15" s="110"/>
      <c r="F15" s="109">
        <f t="shared" ref="F15:R15" si="4">SUM(F16:F17)</f>
        <v>51600</v>
      </c>
      <c r="G15" s="109">
        <f t="shared" si="4"/>
        <v>4300</v>
      </c>
      <c r="H15" s="109">
        <f t="shared" si="4"/>
        <v>4300</v>
      </c>
      <c r="I15" s="109">
        <f t="shared" si="4"/>
        <v>4300</v>
      </c>
      <c r="J15" s="109">
        <f t="shared" si="4"/>
        <v>4300</v>
      </c>
      <c r="K15" s="109">
        <f t="shared" si="4"/>
        <v>4300</v>
      </c>
      <c r="L15" s="109">
        <f t="shared" si="4"/>
        <v>4300</v>
      </c>
      <c r="M15" s="109">
        <f t="shared" si="4"/>
        <v>4300</v>
      </c>
      <c r="N15" s="109">
        <f t="shared" si="4"/>
        <v>4300</v>
      </c>
      <c r="O15" s="109">
        <f t="shared" si="4"/>
        <v>4300</v>
      </c>
      <c r="P15" s="109">
        <f t="shared" si="4"/>
        <v>4300</v>
      </c>
      <c r="Q15" s="109">
        <f t="shared" si="4"/>
        <v>4300</v>
      </c>
      <c r="R15" s="109">
        <f t="shared" si="4"/>
        <v>4300</v>
      </c>
      <c r="S15" s="109">
        <f>SUM(G15:R15)</f>
        <v>51600</v>
      </c>
    </row>
    <row r="16" spans="1:240" x14ac:dyDescent="0.3">
      <c r="A16" s="172" t="s">
        <v>133</v>
      </c>
      <c r="B16" s="107">
        <v>3161</v>
      </c>
      <c r="C16" s="108" t="str">
        <f>+[2]MONITOR!$C$20</f>
        <v>Señal de cable tipo hotelero para diversos canales de noticias para el monitoreo interno del IEPC</v>
      </c>
      <c r="D16" s="171">
        <v>1</v>
      </c>
      <c r="E16" s="105">
        <f>+[2]MONITOR!$J$20</f>
        <v>51600</v>
      </c>
      <c r="F16" s="105">
        <f>D16*E16</f>
        <v>51600</v>
      </c>
      <c r="G16" s="115">
        <f>+F16/12</f>
        <v>4300</v>
      </c>
      <c r="H16" s="115">
        <f t="shared" ref="H16:R16" si="5">+G16</f>
        <v>4300</v>
      </c>
      <c r="I16" s="115">
        <f t="shared" si="5"/>
        <v>4300</v>
      </c>
      <c r="J16" s="115">
        <f t="shared" si="5"/>
        <v>4300</v>
      </c>
      <c r="K16" s="115">
        <f t="shared" si="5"/>
        <v>4300</v>
      </c>
      <c r="L16" s="115">
        <f t="shared" si="5"/>
        <v>4300</v>
      </c>
      <c r="M16" s="115">
        <f t="shared" si="5"/>
        <v>4300</v>
      </c>
      <c r="N16" s="115">
        <f t="shared" si="5"/>
        <v>4300</v>
      </c>
      <c r="O16" s="115">
        <f t="shared" si="5"/>
        <v>4300</v>
      </c>
      <c r="P16" s="115">
        <f t="shared" si="5"/>
        <v>4300</v>
      </c>
      <c r="Q16" s="115">
        <f t="shared" si="5"/>
        <v>4300</v>
      </c>
      <c r="R16" s="115">
        <f t="shared" si="5"/>
        <v>4300</v>
      </c>
      <c r="S16" s="170">
        <f>SUM(G16:R16)</f>
        <v>51600</v>
      </c>
    </row>
    <row r="17" spans="1:240" x14ac:dyDescent="0.3">
      <c r="B17" s="107"/>
      <c r="C17" s="108"/>
      <c r="D17" s="171"/>
      <c r="E17" s="105"/>
      <c r="F17" s="105"/>
      <c r="G17" s="115"/>
      <c r="H17" s="115"/>
      <c r="I17" s="115"/>
      <c r="J17" s="115"/>
      <c r="K17" s="115"/>
      <c r="L17" s="115"/>
      <c r="M17" s="115"/>
      <c r="N17" s="115"/>
      <c r="O17" s="115"/>
      <c r="P17" s="115"/>
      <c r="Q17" s="115"/>
      <c r="R17" s="115"/>
      <c r="S17" s="170"/>
    </row>
    <row r="18" spans="1:240" s="121" customFormat="1" ht="14.25" thickBot="1" x14ac:dyDescent="0.3">
      <c r="A18" s="146"/>
      <c r="B18" s="132">
        <v>3691</v>
      </c>
      <c r="C18" s="131" t="s">
        <v>115</v>
      </c>
      <c r="D18" s="130"/>
      <c r="E18" s="130"/>
      <c r="F18" s="129">
        <f t="shared" ref="F18:R18" si="6">SUM(F19:F20)</f>
        <v>90000</v>
      </c>
      <c r="G18" s="129">
        <f t="shared" si="6"/>
        <v>0</v>
      </c>
      <c r="H18" s="129">
        <f t="shared" si="6"/>
        <v>0</v>
      </c>
      <c r="I18" s="129">
        <f t="shared" si="6"/>
        <v>0</v>
      </c>
      <c r="J18" s="129">
        <f t="shared" si="6"/>
        <v>0</v>
      </c>
      <c r="K18" s="129">
        <f t="shared" si="6"/>
        <v>0</v>
      </c>
      <c r="L18" s="129">
        <f t="shared" si="6"/>
        <v>0</v>
      </c>
      <c r="M18" s="129">
        <f t="shared" si="6"/>
        <v>0</v>
      </c>
      <c r="N18" s="129">
        <f t="shared" si="6"/>
        <v>0</v>
      </c>
      <c r="O18" s="129">
        <f t="shared" si="6"/>
        <v>0</v>
      </c>
      <c r="P18" s="129">
        <f t="shared" si="6"/>
        <v>90000</v>
      </c>
      <c r="Q18" s="129">
        <f t="shared" si="6"/>
        <v>0</v>
      </c>
      <c r="R18" s="129">
        <f t="shared" si="6"/>
        <v>0</v>
      </c>
      <c r="S18" s="129">
        <f>SUM(G18:R18)</f>
        <v>90000</v>
      </c>
      <c r="T18" s="123"/>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c r="BN18" s="122"/>
      <c r="BO18" s="122"/>
      <c r="BP18" s="122"/>
      <c r="BQ18" s="122"/>
      <c r="BR18" s="122"/>
      <c r="BS18" s="122"/>
      <c r="BT18" s="122"/>
      <c r="BU18" s="122"/>
      <c r="BV18" s="122"/>
      <c r="BW18" s="122"/>
      <c r="BX18" s="122"/>
      <c r="BY18" s="122"/>
      <c r="BZ18" s="122"/>
      <c r="CA18" s="122"/>
      <c r="CB18" s="122"/>
      <c r="CC18" s="122"/>
      <c r="CD18" s="122"/>
      <c r="CE18" s="122"/>
      <c r="CF18" s="122"/>
      <c r="CG18" s="122"/>
      <c r="CH18" s="122"/>
      <c r="CI18" s="122"/>
      <c r="CJ18" s="122"/>
      <c r="CK18" s="122"/>
      <c r="CL18" s="122"/>
      <c r="CM18" s="122"/>
      <c r="CN18" s="122"/>
      <c r="CO18" s="122"/>
      <c r="CP18" s="122"/>
      <c r="CQ18" s="122"/>
      <c r="CR18" s="122"/>
      <c r="CS18" s="122"/>
      <c r="CT18" s="122"/>
      <c r="CU18" s="122"/>
      <c r="CV18" s="122"/>
      <c r="CW18" s="122"/>
      <c r="CX18" s="122"/>
      <c r="CY18" s="122"/>
      <c r="CZ18" s="122"/>
      <c r="DA18" s="122"/>
      <c r="DB18" s="122"/>
      <c r="DC18" s="122"/>
      <c r="DD18" s="122"/>
      <c r="DE18" s="122"/>
      <c r="DF18" s="122"/>
      <c r="DG18" s="122"/>
      <c r="DH18" s="122"/>
      <c r="DI18" s="122"/>
      <c r="DJ18" s="122"/>
      <c r="DK18" s="122"/>
      <c r="DL18" s="122"/>
      <c r="DM18" s="122"/>
      <c r="DN18" s="122"/>
      <c r="DO18" s="122"/>
      <c r="DP18" s="122"/>
      <c r="DQ18" s="122"/>
      <c r="DR18" s="122"/>
      <c r="DS18" s="122"/>
      <c r="DT18" s="122"/>
      <c r="DU18" s="122"/>
      <c r="DV18" s="122"/>
      <c r="DW18" s="122"/>
      <c r="DX18" s="122"/>
      <c r="DY18" s="122"/>
      <c r="DZ18" s="122"/>
      <c r="EA18" s="122"/>
      <c r="EB18" s="122"/>
      <c r="EC18" s="122"/>
      <c r="ED18" s="122"/>
      <c r="EE18" s="122"/>
      <c r="EF18" s="122"/>
      <c r="EG18" s="122"/>
      <c r="EH18" s="122"/>
      <c r="EI18" s="122"/>
      <c r="EJ18" s="122"/>
      <c r="EK18" s="122"/>
      <c r="EL18" s="122"/>
      <c r="EM18" s="122"/>
      <c r="EN18" s="122"/>
      <c r="EO18" s="122"/>
      <c r="EP18" s="122"/>
      <c r="EQ18" s="122"/>
      <c r="ER18" s="122"/>
      <c r="ES18" s="122"/>
      <c r="ET18" s="122"/>
      <c r="EU18" s="122"/>
      <c r="EV18" s="122"/>
      <c r="EW18" s="122"/>
      <c r="EX18" s="122"/>
      <c r="EY18" s="122"/>
      <c r="EZ18" s="122"/>
      <c r="FA18" s="122"/>
      <c r="FB18" s="122"/>
      <c r="FC18" s="122"/>
      <c r="FD18" s="122"/>
      <c r="FE18" s="122"/>
      <c r="FF18" s="122"/>
      <c r="FG18" s="122"/>
      <c r="FH18" s="122"/>
      <c r="FI18" s="122"/>
      <c r="FJ18" s="122"/>
      <c r="FK18" s="122"/>
      <c r="FL18" s="122"/>
      <c r="FM18" s="122"/>
      <c r="FN18" s="122"/>
      <c r="FO18" s="122"/>
      <c r="FP18" s="122"/>
      <c r="FQ18" s="122"/>
      <c r="FR18" s="122"/>
      <c r="FS18" s="122"/>
      <c r="FT18" s="122"/>
      <c r="FU18" s="122"/>
      <c r="FV18" s="122"/>
      <c r="FW18" s="122"/>
      <c r="FX18" s="122"/>
      <c r="FY18" s="122"/>
      <c r="FZ18" s="122"/>
      <c r="GA18" s="122"/>
      <c r="GB18" s="122"/>
      <c r="GC18" s="122"/>
      <c r="GD18" s="122"/>
      <c r="GE18" s="122"/>
      <c r="GF18" s="122"/>
      <c r="GG18" s="122"/>
      <c r="GH18" s="122"/>
      <c r="GI18" s="122"/>
      <c r="GJ18" s="122"/>
      <c r="GK18" s="122"/>
      <c r="GL18" s="122"/>
      <c r="GM18" s="122"/>
      <c r="GN18" s="122"/>
      <c r="GO18" s="122"/>
      <c r="GP18" s="122"/>
      <c r="GQ18" s="122"/>
      <c r="GR18" s="122"/>
      <c r="GS18" s="122"/>
      <c r="GT18" s="122"/>
      <c r="GU18" s="122"/>
      <c r="GV18" s="122"/>
      <c r="GW18" s="122"/>
      <c r="GX18" s="122"/>
      <c r="GY18" s="122"/>
      <c r="GZ18" s="122"/>
      <c r="HA18" s="122"/>
      <c r="HB18" s="122"/>
      <c r="HC18" s="122"/>
      <c r="HD18" s="122"/>
      <c r="HE18" s="122"/>
      <c r="HF18" s="122"/>
      <c r="HG18" s="122"/>
      <c r="HH18" s="122"/>
      <c r="HI18" s="122"/>
      <c r="HJ18" s="122"/>
      <c r="HK18" s="122"/>
      <c r="HL18" s="122"/>
      <c r="HM18" s="122"/>
      <c r="HN18" s="122"/>
      <c r="HO18" s="122"/>
      <c r="HP18" s="122"/>
      <c r="HQ18" s="122"/>
      <c r="HR18" s="122"/>
      <c r="HS18" s="122"/>
      <c r="HT18" s="122"/>
      <c r="HU18" s="122"/>
      <c r="HV18" s="122"/>
      <c r="HW18" s="122"/>
      <c r="HX18" s="122"/>
      <c r="HY18" s="122"/>
      <c r="HZ18" s="122"/>
      <c r="IA18" s="122"/>
      <c r="IB18" s="122"/>
      <c r="IC18" s="122"/>
      <c r="ID18" s="122"/>
      <c r="IE18" s="122"/>
      <c r="IF18" s="122"/>
    </row>
    <row r="19" spans="1:240" x14ac:dyDescent="0.3">
      <c r="A19" s="172" t="s">
        <v>133</v>
      </c>
      <c r="B19" s="107">
        <v>3691</v>
      </c>
      <c r="C19" s="108" t="str">
        <f>+[2]MONITOR!$C$19</f>
        <v>Servicio de monitoreo especializado sobre información relevante para el IEP</v>
      </c>
      <c r="D19" s="171">
        <v>1</v>
      </c>
      <c r="E19" s="105">
        <f>+[2]MONITOR!$J$19</f>
        <v>90000</v>
      </c>
      <c r="F19" s="105">
        <f>D19*E19</f>
        <v>90000</v>
      </c>
      <c r="G19" s="115">
        <v>0</v>
      </c>
      <c r="H19" s="115">
        <f t="shared" ref="H19:O19" si="7">G19</f>
        <v>0</v>
      </c>
      <c r="I19" s="115">
        <f t="shared" si="7"/>
        <v>0</v>
      </c>
      <c r="J19" s="115">
        <f t="shared" si="7"/>
        <v>0</v>
      </c>
      <c r="K19" s="115">
        <f t="shared" si="7"/>
        <v>0</v>
      </c>
      <c r="L19" s="115">
        <f t="shared" si="7"/>
        <v>0</v>
      </c>
      <c r="M19" s="115">
        <f t="shared" si="7"/>
        <v>0</v>
      </c>
      <c r="N19" s="115">
        <f t="shared" si="7"/>
        <v>0</v>
      </c>
      <c r="O19" s="115">
        <f t="shared" si="7"/>
        <v>0</v>
      </c>
      <c r="P19" s="115">
        <f>+E19</f>
        <v>90000</v>
      </c>
      <c r="Q19" s="115">
        <v>0</v>
      </c>
      <c r="R19" s="115">
        <f>Q19</f>
        <v>0</v>
      </c>
      <c r="S19" s="170">
        <f>SUM(G19:R19)</f>
        <v>90000</v>
      </c>
    </row>
    <row r="20" spans="1:240" x14ac:dyDescent="0.3">
      <c r="B20" s="107"/>
      <c r="C20" s="108"/>
      <c r="D20" s="171"/>
      <c r="E20" s="105"/>
      <c r="F20" s="105"/>
      <c r="G20" s="115"/>
      <c r="H20" s="115"/>
      <c r="I20" s="115"/>
      <c r="J20" s="115"/>
      <c r="K20" s="115"/>
      <c r="L20" s="115"/>
      <c r="M20" s="115"/>
      <c r="N20" s="115"/>
      <c r="O20" s="115"/>
      <c r="P20" s="115"/>
      <c r="Q20" s="115"/>
      <c r="R20" s="115"/>
      <c r="S20" s="170"/>
    </row>
    <row r="21" spans="1:240" ht="14.25" thickBot="1" x14ac:dyDescent="0.35">
      <c r="B21" s="112">
        <v>5151</v>
      </c>
      <c r="C21" s="111" t="s">
        <v>111</v>
      </c>
      <c r="D21" s="195"/>
      <c r="E21" s="110"/>
      <c r="F21" s="109">
        <f t="shared" ref="F21:R21" si="8">SUM(F22:F23)</f>
        <v>76588</v>
      </c>
      <c r="G21" s="109">
        <f t="shared" si="8"/>
        <v>76588</v>
      </c>
      <c r="H21" s="109">
        <f t="shared" si="8"/>
        <v>0</v>
      </c>
      <c r="I21" s="109">
        <f t="shared" si="8"/>
        <v>0</v>
      </c>
      <c r="J21" s="109">
        <f t="shared" si="8"/>
        <v>0</v>
      </c>
      <c r="K21" s="109">
        <f t="shared" si="8"/>
        <v>0</v>
      </c>
      <c r="L21" s="109">
        <f t="shared" si="8"/>
        <v>0</v>
      </c>
      <c r="M21" s="109">
        <f t="shared" si="8"/>
        <v>0</v>
      </c>
      <c r="N21" s="109">
        <f t="shared" si="8"/>
        <v>0</v>
      </c>
      <c r="O21" s="109">
        <f t="shared" si="8"/>
        <v>0</v>
      </c>
      <c r="P21" s="109">
        <f t="shared" si="8"/>
        <v>0</v>
      </c>
      <c r="Q21" s="109">
        <f t="shared" si="8"/>
        <v>0</v>
      </c>
      <c r="R21" s="109">
        <f t="shared" si="8"/>
        <v>0</v>
      </c>
      <c r="S21" s="109">
        <f>SUM(G21:R21)</f>
        <v>76588</v>
      </c>
    </row>
    <row r="22" spans="1:240" x14ac:dyDescent="0.3">
      <c r="A22" s="172" t="s">
        <v>131</v>
      </c>
      <c r="B22" s="107">
        <v>5151</v>
      </c>
      <c r="C22" s="108" t="str">
        <f>+[2]MONITOR!$C$17</f>
        <v>Scaner de Rodillo Escaner Epson Workforce Ds-7500 Duplex 40ppm Usb B11b205321para las tareas de Comunicación Social</v>
      </c>
      <c r="D22" s="171">
        <v>1</v>
      </c>
      <c r="E22" s="105">
        <f>+[2]MONITOR!$J$17</f>
        <v>21890</v>
      </c>
      <c r="F22" s="105">
        <f>D22*E22</f>
        <v>21890</v>
      </c>
      <c r="G22" s="115">
        <f>+F22</f>
        <v>21890</v>
      </c>
      <c r="H22" s="115"/>
      <c r="I22" s="115">
        <v>0</v>
      </c>
      <c r="J22" s="115">
        <v>0</v>
      </c>
      <c r="K22" s="115">
        <v>0</v>
      </c>
      <c r="L22" s="115">
        <v>0</v>
      </c>
      <c r="M22" s="115">
        <v>0</v>
      </c>
      <c r="N22" s="115">
        <v>0</v>
      </c>
      <c r="O22" s="115">
        <v>0</v>
      </c>
      <c r="P22" s="115">
        <v>0</v>
      </c>
      <c r="Q22" s="115">
        <v>0</v>
      </c>
      <c r="R22" s="115">
        <v>0</v>
      </c>
      <c r="S22" s="170">
        <f>SUM(G22:R22)</f>
        <v>21890</v>
      </c>
    </row>
    <row r="23" spans="1:240" x14ac:dyDescent="0.3">
      <c r="A23" s="172" t="s">
        <v>137</v>
      </c>
      <c r="B23" s="107">
        <v>5151</v>
      </c>
      <c r="C23" s="108" t="str">
        <f>+[2]MONITOR!$C$21</f>
        <v xml:space="preserve">Equipo exclusivo de cómputo para almacenar y editar el contenido noticioso del monitoreo interno del IEPC </v>
      </c>
      <c r="D23" s="171">
        <v>1</v>
      </c>
      <c r="E23" s="105">
        <f>+[2]MONITOR!$J$21</f>
        <v>54698</v>
      </c>
      <c r="F23" s="105">
        <f>D23*E23</f>
        <v>54698</v>
      </c>
      <c r="G23" s="115">
        <f>F23</f>
        <v>54698</v>
      </c>
      <c r="H23" s="115">
        <v>0</v>
      </c>
      <c r="I23" s="115">
        <f>H23</f>
        <v>0</v>
      </c>
      <c r="J23" s="115">
        <v>0</v>
      </c>
      <c r="K23" s="115">
        <v>0</v>
      </c>
      <c r="L23" s="115">
        <v>0</v>
      </c>
      <c r="M23" s="115">
        <v>0</v>
      </c>
      <c r="N23" s="115">
        <v>0</v>
      </c>
      <c r="O23" s="115">
        <v>0</v>
      </c>
      <c r="P23" s="115">
        <v>0</v>
      </c>
      <c r="Q23" s="115">
        <v>0</v>
      </c>
      <c r="R23" s="115">
        <v>0</v>
      </c>
      <c r="S23" s="170">
        <f>SUM(G23:R23)</f>
        <v>54698</v>
      </c>
    </row>
    <row r="24" spans="1:240" s="94" customFormat="1" ht="14.25" thickBot="1" x14ac:dyDescent="0.35">
      <c r="A24" s="172"/>
      <c r="B24" s="194"/>
      <c r="C24" s="162" t="s">
        <v>89</v>
      </c>
      <c r="D24" s="193"/>
      <c r="E24" s="192"/>
      <c r="F24" s="97">
        <f t="shared" ref="F24:R24" si="9">+F9+F12+F15+F18+F21</f>
        <v>255015</v>
      </c>
      <c r="G24" s="97">
        <f t="shared" si="9"/>
        <v>90364.416666666672</v>
      </c>
      <c r="H24" s="97">
        <f t="shared" si="9"/>
        <v>6786.4166666666661</v>
      </c>
      <c r="I24" s="97">
        <f t="shared" si="9"/>
        <v>6786.4166666666661</v>
      </c>
      <c r="J24" s="97">
        <f t="shared" si="9"/>
        <v>6786.4166666666661</v>
      </c>
      <c r="K24" s="97">
        <f t="shared" si="9"/>
        <v>6786.4166666666661</v>
      </c>
      <c r="L24" s="97">
        <f t="shared" si="9"/>
        <v>6786.4166666666661</v>
      </c>
      <c r="M24" s="97">
        <f t="shared" si="9"/>
        <v>6786.4166666666661</v>
      </c>
      <c r="N24" s="97">
        <f t="shared" si="9"/>
        <v>6786.4166666666661</v>
      </c>
      <c r="O24" s="97">
        <f t="shared" si="9"/>
        <v>6786.4166666666661</v>
      </c>
      <c r="P24" s="97">
        <f t="shared" si="9"/>
        <v>96786.416666666672</v>
      </c>
      <c r="Q24" s="97">
        <f t="shared" si="9"/>
        <v>6786.4166666666661</v>
      </c>
      <c r="R24" s="97">
        <f t="shared" si="9"/>
        <v>6786.4166666666661</v>
      </c>
      <c r="S24" s="97">
        <f>SUM(G24:R24)</f>
        <v>255015</v>
      </c>
      <c r="T24" s="191">
        <f>+F24-S24</f>
        <v>0</v>
      </c>
      <c r="U24" s="95"/>
      <c r="V24" s="95"/>
      <c r="W24" s="95"/>
      <c r="X24" s="95"/>
      <c r="Y24" s="95"/>
      <c r="Z24" s="95"/>
      <c r="AA24" s="95"/>
      <c r="AB24" s="95"/>
      <c r="AC24" s="95"/>
      <c r="AD24" s="95"/>
      <c r="AE24" s="95"/>
      <c r="AF24" s="95"/>
      <c r="AG24" s="95"/>
      <c r="AH24" s="95"/>
      <c r="AI24" s="95"/>
      <c r="AJ24" s="95"/>
      <c r="AK24" s="95"/>
      <c r="AL24" s="95"/>
      <c r="AM24" s="95"/>
      <c r="AN24" s="95"/>
      <c r="AO24" s="95"/>
      <c r="AP24" s="95"/>
      <c r="AQ24" s="95"/>
      <c r="AR24" s="95"/>
      <c r="AS24" s="95"/>
      <c r="AT24" s="95"/>
      <c r="AU24" s="95"/>
      <c r="AV24" s="95"/>
      <c r="AW24" s="95"/>
      <c r="AX24" s="95"/>
      <c r="AY24" s="95"/>
      <c r="AZ24" s="95"/>
      <c r="BA24" s="95"/>
      <c r="BB24" s="95"/>
      <c r="BC24" s="95"/>
      <c r="BD24" s="95"/>
      <c r="BE24" s="95"/>
      <c r="BF24" s="95"/>
      <c r="BG24" s="95"/>
      <c r="BH24" s="95"/>
      <c r="BI24" s="95"/>
      <c r="BJ24" s="95"/>
      <c r="BK24" s="95"/>
      <c r="BL24" s="95"/>
      <c r="BM24" s="95"/>
      <c r="BN24" s="95"/>
      <c r="BO24" s="95"/>
      <c r="BP24" s="95"/>
      <c r="BQ24" s="95"/>
      <c r="BR24" s="95"/>
      <c r="BS24" s="95"/>
      <c r="BT24" s="95"/>
      <c r="BU24" s="95"/>
      <c r="BV24" s="95"/>
      <c r="BW24" s="95"/>
      <c r="BX24" s="95"/>
      <c r="BY24" s="95"/>
      <c r="BZ24" s="95"/>
      <c r="CA24" s="95"/>
      <c r="CB24" s="95"/>
      <c r="CC24" s="95"/>
      <c r="CD24" s="95"/>
      <c r="CE24" s="95"/>
      <c r="CF24" s="95"/>
      <c r="CG24" s="95"/>
      <c r="CH24" s="95"/>
      <c r="CI24" s="95"/>
      <c r="CJ24" s="95"/>
      <c r="CK24" s="95"/>
      <c r="CL24" s="95"/>
      <c r="CM24" s="95"/>
      <c r="CN24" s="95"/>
      <c r="CO24" s="95"/>
      <c r="CP24" s="95"/>
      <c r="CQ24" s="95"/>
      <c r="CR24" s="95"/>
      <c r="CS24" s="95"/>
      <c r="CT24" s="95"/>
      <c r="CU24" s="95"/>
      <c r="CV24" s="95"/>
      <c r="CW24" s="95"/>
      <c r="CX24" s="95"/>
      <c r="CY24" s="95"/>
      <c r="CZ24" s="95"/>
      <c r="DA24" s="95"/>
      <c r="DB24" s="95"/>
      <c r="DC24" s="95"/>
      <c r="DD24" s="95"/>
      <c r="DE24" s="95"/>
      <c r="DF24" s="95"/>
      <c r="DG24" s="95"/>
      <c r="DH24" s="95"/>
      <c r="DI24" s="95"/>
      <c r="DJ24" s="95"/>
      <c r="DK24" s="95"/>
      <c r="DL24" s="95"/>
      <c r="DM24" s="95"/>
      <c r="DN24" s="95"/>
      <c r="DO24" s="95"/>
      <c r="DP24" s="95"/>
      <c r="DQ24" s="95"/>
      <c r="DR24" s="95"/>
      <c r="DS24" s="95"/>
      <c r="DT24" s="95"/>
      <c r="DU24" s="95"/>
      <c r="DV24" s="95"/>
      <c r="DW24" s="95"/>
      <c r="DX24" s="95"/>
      <c r="DY24" s="95"/>
      <c r="DZ24" s="95"/>
      <c r="EA24" s="95"/>
      <c r="EB24" s="95"/>
      <c r="EC24" s="95"/>
      <c r="ED24" s="95"/>
      <c r="EE24" s="95"/>
      <c r="EF24" s="95"/>
      <c r="EG24" s="95"/>
      <c r="EH24" s="95"/>
      <c r="EI24" s="95"/>
      <c r="EJ24" s="95"/>
      <c r="EK24" s="95"/>
      <c r="EL24" s="95"/>
      <c r="EM24" s="95"/>
      <c r="EN24" s="95"/>
      <c r="EO24" s="95"/>
      <c r="EP24" s="95"/>
      <c r="EQ24" s="95"/>
      <c r="ER24" s="95"/>
      <c r="ES24" s="95"/>
      <c r="ET24" s="95"/>
      <c r="EU24" s="95"/>
      <c r="EV24" s="95"/>
      <c r="EW24" s="95"/>
      <c r="EX24" s="95"/>
      <c r="EY24" s="95"/>
      <c r="EZ24" s="95"/>
      <c r="FA24" s="95"/>
      <c r="FB24" s="95"/>
      <c r="FC24" s="95"/>
      <c r="FD24" s="95"/>
      <c r="FE24" s="95"/>
      <c r="FF24" s="95"/>
      <c r="FG24" s="95"/>
      <c r="FH24" s="95"/>
      <c r="FI24" s="95"/>
      <c r="FJ24" s="95"/>
      <c r="FK24" s="95"/>
      <c r="FL24" s="95"/>
      <c r="FM24" s="95"/>
      <c r="FN24" s="95"/>
      <c r="FO24" s="95"/>
      <c r="FP24" s="95"/>
      <c r="FQ24" s="95"/>
      <c r="FR24" s="95"/>
      <c r="FS24" s="95"/>
      <c r="FT24" s="95"/>
      <c r="FU24" s="95"/>
      <c r="FV24" s="95"/>
      <c r="FW24" s="95"/>
      <c r="FX24" s="95"/>
      <c r="FY24" s="95"/>
      <c r="FZ24" s="95"/>
      <c r="GA24" s="95"/>
      <c r="GB24" s="95"/>
      <c r="GC24" s="95"/>
      <c r="GD24" s="95"/>
      <c r="GE24" s="95"/>
      <c r="GF24" s="95"/>
      <c r="GG24" s="95"/>
      <c r="GH24" s="95"/>
      <c r="GI24" s="95"/>
      <c r="GJ24" s="95"/>
      <c r="GK24" s="95"/>
      <c r="GL24" s="95"/>
      <c r="GM24" s="95"/>
      <c r="GN24" s="95"/>
      <c r="GO24" s="95"/>
      <c r="GP24" s="95"/>
      <c r="GQ24" s="95"/>
      <c r="GR24" s="95"/>
      <c r="GS24" s="95"/>
      <c r="GT24" s="95"/>
      <c r="GU24" s="95"/>
      <c r="GV24" s="95"/>
      <c r="GW24" s="95"/>
      <c r="GX24" s="95"/>
      <c r="GY24" s="95"/>
      <c r="GZ24" s="95"/>
      <c r="HA24" s="95"/>
      <c r="HB24" s="95"/>
      <c r="HC24" s="95"/>
      <c r="HD24" s="95"/>
      <c r="HE24" s="95"/>
      <c r="HF24" s="95"/>
      <c r="HG24" s="95"/>
      <c r="HH24" s="95"/>
      <c r="HI24" s="95"/>
      <c r="HJ24" s="95"/>
      <c r="HK24" s="95"/>
      <c r="HL24" s="95"/>
      <c r="HM24" s="95"/>
      <c r="HN24" s="95"/>
      <c r="HO24" s="95"/>
      <c r="HP24" s="95"/>
      <c r="HQ24" s="95"/>
      <c r="HR24" s="95"/>
      <c r="HS24" s="95"/>
      <c r="HT24" s="95"/>
      <c r="HU24" s="95"/>
      <c r="HV24" s="95"/>
      <c r="HW24" s="95"/>
      <c r="HX24" s="95"/>
      <c r="HY24" s="95"/>
      <c r="HZ24" s="95"/>
      <c r="IA24" s="95"/>
      <c r="IB24" s="95"/>
      <c r="IC24" s="95"/>
      <c r="ID24" s="95"/>
      <c r="IE24" s="95"/>
      <c r="IF24" s="95"/>
    </row>
    <row r="25" spans="1:240" ht="14.25" thickTop="1" x14ac:dyDescent="0.3">
      <c r="C25" s="90" t="s">
        <v>88</v>
      </c>
    </row>
    <row r="26" spans="1:240" s="182" customFormat="1" x14ac:dyDescent="0.3">
      <c r="A26" s="189"/>
      <c r="B26" s="188"/>
      <c r="C26" s="188"/>
      <c r="D26" s="187"/>
      <c r="E26" s="186"/>
      <c r="F26" s="186"/>
      <c r="G26" s="185"/>
      <c r="H26" s="185"/>
      <c r="I26" s="185"/>
      <c r="J26" s="185"/>
      <c r="K26" s="185"/>
      <c r="L26" s="185"/>
      <c r="M26" s="185"/>
      <c r="N26" s="185"/>
      <c r="O26" s="185"/>
      <c r="P26" s="185"/>
      <c r="Q26" s="185"/>
      <c r="R26" s="185"/>
      <c r="S26" s="185"/>
      <c r="T26" s="184"/>
      <c r="U26" s="183"/>
      <c r="V26" s="183"/>
      <c r="W26" s="183"/>
      <c r="X26" s="183"/>
      <c r="Y26" s="183"/>
      <c r="Z26" s="183"/>
      <c r="AA26" s="183"/>
      <c r="AB26" s="183"/>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3"/>
      <c r="BA26" s="183"/>
      <c r="BB26" s="183"/>
      <c r="BC26" s="183"/>
      <c r="BD26" s="183"/>
      <c r="BE26" s="183"/>
      <c r="BF26" s="183"/>
      <c r="BG26" s="183"/>
      <c r="BH26" s="183"/>
      <c r="BI26" s="183"/>
      <c r="BJ26" s="183"/>
      <c r="BK26" s="183"/>
      <c r="BL26" s="183"/>
      <c r="BM26" s="183"/>
      <c r="BN26" s="183"/>
      <c r="BO26" s="183"/>
      <c r="BP26" s="183"/>
      <c r="BQ26" s="183"/>
      <c r="BR26" s="183"/>
      <c r="BS26" s="183"/>
      <c r="BT26" s="183"/>
      <c r="BU26" s="183"/>
      <c r="BV26" s="183"/>
      <c r="BW26" s="183"/>
      <c r="BX26" s="183"/>
      <c r="BY26" s="183"/>
      <c r="BZ26" s="183"/>
      <c r="CA26" s="183"/>
      <c r="CB26" s="183"/>
      <c r="CC26" s="183"/>
      <c r="CD26" s="183"/>
      <c r="CE26" s="183"/>
      <c r="CF26" s="183"/>
      <c r="CG26" s="183"/>
      <c r="CH26" s="183"/>
      <c r="CI26" s="183"/>
      <c r="CJ26" s="183"/>
      <c r="CK26" s="183"/>
      <c r="CL26" s="183"/>
      <c r="CM26" s="183"/>
      <c r="CN26" s="183"/>
      <c r="CO26" s="183"/>
      <c r="CP26" s="183"/>
      <c r="CQ26" s="183"/>
      <c r="CR26" s="183"/>
      <c r="CS26" s="183"/>
      <c r="CT26" s="183"/>
      <c r="CU26" s="183"/>
      <c r="CV26" s="183"/>
      <c r="CW26" s="183"/>
      <c r="CX26" s="183"/>
      <c r="CY26" s="183"/>
      <c r="CZ26" s="183"/>
      <c r="DA26" s="183"/>
      <c r="DB26" s="183"/>
      <c r="DC26" s="183"/>
      <c r="DD26" s="183"/>
      <c r="DE26" s="183"/>
      <c r="DF26" s="183"/>
      <c r="DG26" s="183"/>
      <c r="DH26" s="183"/>
      <c r="DI26" s="183"/>
      <c r="DJ26" s="183"/>
      <c r="DK26" s="183"/>
      <c r="DL26" s="183"/>
      <c r="DM26" s="183"/>
      <c r="DN26" s="183"/>
      <c r="DO26" s="183"/>
      <c r="DP26" s="183"/>
      <c r="DQ26" s="183"/>
      <c r="DR26" s="183"/>
      <c r="DS26" s="183"/>
      <c r="DT26" s="183"/>
      <c r="DU26" s="183"/>
      <c r="DV26" s="183"/>
      <c r="DW26" s="183"/>
      <c r="DX26" s="183"/>
      <c r="DY26" s="183"/>
      <c r="DZ26" s="183"/>
      <c r="EA26" s="183"/>
      <c r="EB26" s="183"/>
      <c r="EC26" s="183"/>
      <c r="ED26" s="183"/>
      <c r="EE26" s="183"/>
      <c r="EF26" s="183"/>
      <c r="EG26" s="183"/>
      <c r="EH26" s="183"/>
      <c r="EI26" s="183"/>
      <c r="EJ26" s="183"/>
      <c r="EK26" s="183"/>
      <c r="EL26" s="183"/>
      <c r="EM26" s="183"/>
      <c r="EN26" s="183"/>
      <c r="EO26" s="183"/>
      <c r="EP26" s="183"/>
      <c r="EQ26" s="183"/>
      <c r="ER26" s="183"/>
      <c r="ES26" s="183"/>
      <c r="ET26" s="183"/>
      <c r="EU26" s="183"/>
      <c r="EV26" s="183"/>
      <c r="EW26" s="183"/>
      <c r="EX26" s="183"/>
      <c r="EY26" s="183"/>
      <c r="EZ26" s="183"/>
      <c r="FA26" s="183"/>
      <c r="FB26" s="183"/>
      <c r="FC26" s="183"/>
      <c r="FD26" s="183"/>
      <c r="FE26" s="183"/>
      <c r="FF26" s="183"/>
      <c r="FG26" s="183"/>
      <c r="FH26" s="183"/>
      <c r="FI26" s="183"/>
      <c r="FJ26" s="183"/>
      <c r="FK26" s="183"/>
      <c r="FL26" s="183"/>
      <c r="FM26" s="183"/>
      <c r="FN26" s="183"/>
      <c r="FO26" s="183"/>
      <c r="FP26" s="183"/>
      <c r="FQ26" s="183"/>
      <c r="FR26" s="183"/>
      <c r="FS26" s="183"/>
      <c r="FT26" s="183"/>
      <c r="FU26" s="183"/>
      <c r="FV26" s="183"/>
      <c r="FW26" s="183"/>
      <c r="FX26" s="183"/>
      <c r="FY26" s="183"/>
      <c r="FZ26" s="183"/>
      <c r="GA26" s="183"/>
      <c r="GB26" s="183"/>
      <c r="GC26" s="183"/>
      <c r="GD26" s="183"/>
      <c r="GE26" s="183"/>
      <c r="GF26" s="183"/>
      <c r="GG26" s="183"/>
      <c r="GH26" s="183"/>
      <c r="GI26" s="183"/>
      <c r="GJ26" s="183"/>
      <c r="GK26" s="183"/>
      <c r="GL26" s="183"/>
      <c r="GM26" s="183"/>
      <c r="GN26" s="183"/>
      <c r="GO26" s="183"/>
      <c r="GP26" s="183"/>
      <c r="GQ26" s="183"/>
      <c r="GR26" s="183"/>
      <c r="GS26" s="183"/>
      <c r="GT26" s="183"/>
      <c r="GU26" s="183"/>
      <c r="GV26" s="183"/>
      <c r="GW26" s="183"/>
      <c r="GX26" s="183"/>
      <c r="GY26" s="183"/>
      <c r="GZ26" s="183"/>
      <c r="HA26" s="183"/>
      <c r="HB26" s="183"/>
      <c r="HC26" s="183"/>
      <c r="HD26" s="183"/>
      <c r="HE26" s="183"/>
      <c r="HF26" s="183"/>
      <c r="HG26" s="183"/>
      <c r="HH26" s="183"/>
      <c r="HI26" s="183"/>
      <c r="HJ26" s="183"/>
      <c r="HK26" s="183"/>
      <c r="HL26" s="183"/>
      <c r="HM26" s="183"/>
      <c r="HN26" s="183"/>
      <c r="HO26" s="183"/>
      <c r="HP26" s="183"/>
      <c r="HQ26" s="183"/>
      <c r="HR26" s="183"/>
      <c r="HS26" s="183"/>
      <c r="HT26" s="183"/>
      <c r="HU26" s="183"/>
      <c r="HV26" s="183"/>
      <c r="HW26" s="183"/>
      <c r="HX26" s="183"/>
      <c r="HY26" s="183"/>
      <c r="HZ26" s="183"/>
      <c r="IA26" s="183"/>
      <c r="IB26" s="183"/>
      <c r="IC26" s="183"/>
      <c r="ID26" s="183"/>
      <c r="IE26" s="183"/>
      <c r="IF26" s="183"/>
    </row>
    <row r="27" spans="1:240" s="182" customFormat="1" x14ac:dyDescent="0.3">
      <c r="A27" s="189"/>
      <c r="B27" s="188"/>
      <c r="C27" s="188"/>
      <c r="D27" s="187"/>
      <c r="E27" s="186"/>
      <c r="F27" s="186"/>
      <c r="G27" s="185"/>
      <c r="H27" s="185"/>
      <c r="I27" s="185"/>
      <c r="J27" s="185"/>
      <c r="K27" s="185"/>
      <c r="L27" s="185"/>
      <c r="M27" s="185"/>
      <c r="N27" s="185"/>
      <c r="O27" s="185"/>
      <c r="P27" s="185"/>
      <c r="Q27" s="185"/>
      <c r="R27" s="185"/>
      <c r="S27" s="185"/>
      <c r="T27" s="184"/>
      <c r="U27" s="183"/>
      <c r="V27" s="183"/>
      <c r="W27" s="183"/>
      <c r="X27" s="183"/>
      <c r="Y27" s="183"/>
      <c r="Z27" s="183"/>
      <c r="AA27" s="183"/>
      <c r="AB27" s="183"/>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3"/>
      <c r="BA27" s="183"/>
      <c r="BB27" s="183"/>
      <c r="BC27" s="183"/>
      <c r="BD27" s="183"/>
      <c r="BE27" s="183"/>
      <c r="BF27" s="183"/>
      <c r="BG27" s="183"/>
      <c r="BH27" s="183"/>
      <c r="BI27" s="183"/>
      <c r="BJ27" s="183"/>
      <c r="BK27" s="183"/>
      <c r="BL27" s="183"/>
      <c r="BM27" s="183"/>
      <c r="BN27" s="183"/>
      <c r="BO27" s="183"/>
      <c r="BP27" s="183"/>
      <c r="BQ27" s="183"/>
      <c r="BR27" s="183"/>
      <c r="BS27" s="183"/>
      <c r="BT27" s="183"/>
      <c r="BU27" s="183"/>
      <c r="BV27" s="183"/>
      <c r="BW27" s="183"/>
      <c r="BX27" s="183"/>
      <c r="BY27" s="183"/>
      <c r="BZ27" s="183"/>
      <c r="CA27" s="183"/>
      <c r="CB27" s="183"/>
      <c r="CC27" s="183"/>
      <c r="CD27" s="183"/>
      <c r="CE27" s="183"/>
      <c r="CF27" s="183"/>
      <c r="CG27" s="183"/>
      <c r="CH27" s="183"/>
      <c r="CI27" s="183"/>
      <c r="CJ27" s="183"/>
      <c r="CK27" s="183"/>
      <c r="CL27" s="183"/>
      <c r="CM27" s="183"/>
      <c r="CN27" s="183"/>
      <c r="CO27" s="183"/>
      <c r="CP27" s="183"/>
      <c r="CQ27" s="183"/>
      <c r="CR27" s="183"/>
      <c r="CS27" s="183"/>
      <c r="CT27" s="183"/>
      <c r="CU27" s="183"/>
      <c r="CV27" s="183"/>
      <c r="CW27" s="183"/>
      <c r="CX27" s="183"/>
      <c r="CY27" s="183"/>
      <c r="CZ27" s="183"/>
      <c r="DA27" s="183"/>
      <c r="DB27" s="183"/>
      <c r="DC27" s="183"/>
      <c r="DD27" s="183"/>
      <c r="DE27" s="183"/>
      <c r="DF27" s="183"/>
      <c r="DG27" s="183"/>
      <c r="DH27" s="183"/>
      <c r="DI27" s="183"/>
      <c r="DJ27" s="183"/>
      <c r="DK27" s="183"/>
      <c r="DL27" s="183"/>
      <c r="DM27" s="183"/>
      <c r="DN27" s="183"/>
      <c r="DO27" s="183"/>
      <c r="DP27" s="183"/>
      <c r="DQ27" s="183"/>
      <c r="DR27" s="183"/>
      <c r="DS27" s="183"/>
      <c r="DT27" s="183"/>
      <c r="DU27" s="183"/>
      <c r="DV27" s="183"/>
      <c r="DW27" s="183"/>
      <c r="DX27" s="183"/>
      <c r="DY27" s="183"/>
      <c r="DZ27" s="183"/>
      <c r="EA27" s="183"/>
      <c r="EB27" s="183"/>
      <c r="EC27" s="183"/>
      <c r="ED27" s="183"/>
      <c r="EE27" s="183"/>
      <c r="EF27" s="183"/>
      <c r="EG27" s="183"/>
      <c r="EH27" s="183"/>
      <c r="EI27" s="183"/>
      <c r="EJ27" s="183"/>
      <c r="EK27" s="183"/>
      <c r="EL27" s="183"/>
      <c r="EM27" s="183"/>
      <c r="EN27" s="183"/>
      <c r="EO27" s="183"/>
      <c r="EP27" s="183"/>
      <c r="EQ27" s="183"/>
      <c r="ER27" s="183"/>
      <c r="ES27" s="183"/>
      <c r="ET27" s="183"/>
      <c r="EU27" s="183"/>
      <c r="EV27" s="183"/>
      <c r="EW27" s="183"/>
      <c r="EX27" s="183"/>
      <c r="EY27" s="183"/>
      <c r="EZ27" s="183"/>
      <c r="FA27" s="183"/>
      <c r="FB27" s="183"/>
      <c r="FC27" s="183"/>
      <c r="FD27" s="183"/>
      <c r="FE27" s="183"/>
      <c r="FF27" s="183"/>
      <c r="FG27" s="183"/>
      <c r="FH27" s="183"/>
      <c r="FI27" s="183"/>
      <c r="FJ27" s="183"/>
      <c r="FK27" s="183"/>
      <c r="FL27" s="183"/>
      <c r="FM27" s="183"/>
      <c r="FN27" s="183"/>
      <c r="FO27" s="183"/>
      <c r="FP27" s="183"/>
      <c r="FQ27" s="183"/>
      <c r="FR27" s="183"/>
      <c r="FS27" s="183"/>
      <c r="FT27" s="183"/>
      <c r="FU27" s="183"/>
      <c r="FV27" s="183"/>
      <c r="FW27" s="183"/>
      <c r="FX27" s="183"/>
      <c r="FY27" s="183"/>
      <c r="FZ27" s="183"/>
      <c r="GA27" s="183"/>
      <c r="GB27" s="183"/>
      <c r="GC27" s="183"/>
      <c r="GD27" s="183"/>
      <c r="GE27" s="183"/>
      <c r="GF27" s="183"/>
      <c r="GG27" s="183"/>
      <c r="GH27" s="183"/>
      <c r="GI27" s="183"/>
      <c r="GJ27" s="183"/>
      <c r="GK27" s="183"/>
      <c r="GL27" s="183"/>
      <c r="GM27" s="183"/>
      <c r="GN27" s="183"/>
      <c r="GO27" s="183"/>
      <c r="GP27" s="183"/>
      <c r="GQ27" s="183"/>
      <c r="GR27" s="183"/>
      <c r="GS27" s="183"/>
      <c r="GT27" s="183"/>
      <c r="GU27" s="183"/>
      <c r="GV27" s="183"/>
      <c r="GW27" s="183"/>
      <c r="GX27" s="183"/>
      <c r="GY27" s="183"/>
      <c r="GZ27" s="183"/>
      <c r="HA27" s="183"/>
      <c r="HB27" s="183"/>
      <c r="HC27" s="183"/>
      <c r="HD27" s="183"/>
      <c r="HE27" s="183"/>
      <c r="HF27" s="183"/>
      <c r="HG27" s="183"/>
      <c r="HH27" s="183"/>
      <c r="HI27" s="183"/>
      <c r="HJ27" s="183"/>
      <c r="HK27" s="183"/>
      <c r="HL27" s="183"/>
      <c r="HM27" s="183"/>
      <c r="HN27" s="183"/>
      <c r="HO27" s="183"/>
      <c r="HP27" s="183"/>
      <c r="HQ27" s="183"/>
      <c r="HR27" s="183"/>
      <c r="HS27" s="183"/>
      <c r="HT27" s="183"/>
      <c r="HU27" s="183"/>
      <c r="HV27" s="183"/>
      <c r="HW27" s="183"/>
      <c r="HX27" s="183"/>
      <c r="HY27" s="183"/>
      <c r="HZ27" s="183"/>
      <c r="IA27" s="183"/>
      <c r="IB27" s="183"/>
      <c r="IC27" s="183"/>
      <c r="ID27" s="183"/>
      <c r="IE27" s="183"/>
      <c r="IF27" s="183"/>
    </row>
    <row r="28" spans="1:240" s="182" customFormat="1" x14ac:dyDescent="0.3">
      <c r="A28" s="189"/>
      <c r="B28" s="188"/>
      <c r="C28" s="188"/>
      <c r="D28" s="187"/>
      <c r="E28" s="186"/>
      <c r="F28" s="186"/>
      <c r="G28" s="185"/>
      <c r="H28" s="185"/>
      <c r="I28" s="185"/>
      <c r="J28" s="185"/>
      <c r="K28" s="185"/>
      <c r="L28" s="185"/>
      <c r="M28" s="185"/>
      <c r="N28" s="185"/>
      <c r="O28" s="185"/>
      <c r="P28" s="185"/>
      <c r="Q28" s="185"/>
      <c r="R28" s="185"/>
      <c r="S28" s="185"/>
      <c r="T28" s="184"/>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3"/>
      <c r="BA28" s="183"/>
      <c r="BB28" s="183"/>
      <c r="BC28" s="183"/>
      <c r="BD28" s="183"/>
      <c r="BE28" s="183"/>
      <c r="BF28" s="183"/>
      <c r="BG28" s="183"/>
      <c r="BH28" s="183"/>
      <c r="BI28" s="183"/>
      <c r="BJ28" s="183"/>
      <c r="BK28" s="183"/>
      <c r="BL28" s="183"/>
      <c r="BM28" s="183"/>
      <c r="BN28" s="183"/>
      <c r="BO28" s="183"/>
      <c r="BP28" s="183"/>
      <c r="BQ28" s="183"/>
      <c r="BR28" s="183"/>
      <c r="BS28" s="183"/>
      <c r="BT28" s="183"/>
      <c r="BU28" s="183"/>
      <c r="BV28" s="183"/>
      <c r="BW28" s="183"/>
      <c r="BX28" s="183"/>
      <c r="BY28" s="183"/>
      <c r="BZ28" s="183"/>
      <c r="CA28" s="183"/>
      <c r="CB28" s="183"/>
      <c r="CC28" s="183"/>
      <c r="CD28" s="183"/>
      <c r="CE28" s="183"/>
      <c r="CF28" s="183"/>
      <c r="CG28" s="183"/>
      <c r="CH28" s="183"/>
      <c r="CI28" s="183"/>
      <c r="CJ28" s="183"/>
      <c r="CK28" s="183"/>
      <c r="CL28" s="183"/>
      <c r="CM28" s="183"/>
      <c r="CN28" s="183"/>
      <c r="CO28" s="183"/>
      <c r="CP28" s="183"/>
      <c r="CQ28" s="183"/>
      <c r="CR28" s="183"/>
      <c r="CS28" s="183"/>
      <c r="CT28" s="183"/>
      <c r="CU28" s="183"/>
      <c r="CV28" s="183"/>
      <c r="CW28" s="183"/>
      <c r="CX28" s="183"/>
      <c r="CY28" s="183"/>
      <c r="CZ28" s="183"/>
      <c r="DA28" s="183"/>
      <c r="DB28" s="183"/>
      <c r="DC28" s="183"/>
      <c r="DD28" s="183"/>
      <c r="DE28" s="183"/>
      <c r="DF28" s="183"/>
      <c r="DG28" s="183"/>
      <c r="DH28" s="183"/>
      <c r="DI28" s="183"/>
      <c r="DJ28" s="183"/>
      <c r="DK28" s="183"/>
      <c r="DL28" s="183"/>
      <c r="DM28" s="183"/>
      <c r="DN28" s="183"/>
      <c r="DO28" s="183"/>
      <c r="DP28" s="183"/>
      <c r="DQ28" s="183"/>
      <c r="DR28" s="183"/>
      <c r="DS28" s="183"/>
      <c r="DT28" s="183"/>
      <c r="DU28" s="183"/>
      <c r="DV28" s="183"/>
      <c r="DW28" s="183"/>
      <c r="DX28" s="183"/>
      <c r="DY28" s="183"/>
      <c r="DZ28" s="183"/>
      <c r="EA28" s="183"/>
      <c r="EB28" s="183"/>
      <c r="EC28" s="183"/>
      <c r="ED28" s="183"/>
      <c r="EE28" s="183"/>
      <c r="EF28" s="183"/>
      <c r="EG28" s="183"/>
      <c r="EH28" s="183"/>
      <c r="EI28" s="183"/>
      <c r="EJ28" s="183"/>
      <c r="EK28" s="183"/>
      <c r="EL28" s="183"/>
      <c r="EM28" s="183"/>
      <c r="EN28" s="183"/>
      <c r="EO28" s="183"/>
      <c r="EP28" s="183"/>
      <c r="EQ28" s="183"/>
      <c r="ER28" s="183"/>
      <c r="ES28" s="183"/>
      <c r="ET28" s="183"/>
      <c r="EU28" s="183"/>
      <c r="EV28" s="183"/>
      <c r="EW28" s="183"/>
      <c r="EX28" s="183"/>
      <c r="EY28" s="183"/>
      <c r="EZ28" s="183"/>
      <c r="FA28" s="183"/>
      <c r="FB28" s="183"/>
      <c r="FC28" s="183"/>
      <c r="FD28" s="183"/>
      <c r="FE28" s="183"/>
      <c r="FF28" s="183"/>
      <c r="FG28" s="183"/>
      <c r="FH28" s="183"/>
      <c r="FI28" s="183"/>
      <c r="FJ28" s="183"/>
      <c r="FK28" s="183"/>
      <c r="FL28" s="183"/>
      <c r="FM28" s="183"/>
      <c r="FN28" s="183"/>
      <c r="FO28" s="183"/>
      <c r="FP28" s="183"/>
      <c r="FQ28" s="183"/>
      <c r="FR28" s="183"/>
      <c r="FS28" s="183"/>
      <c r="FT28" s="183"/>
      <c r="FU28" s="183"/>
      <c r="FV28" s="183"/>
      <c r="FW28" s="183"/>
      <c r="FX28" s="183"/>
      <c r="FY28" s="183"/>
      <c r="FZ28" s="183"/>
      <c r="GA28" s="183"/>
      <c r="GB28" s="183"/>
      <c r="GC28" s="183"/>
      <c r="GD28" s="183"/>
      <c r="GE28" s="183"/>
      <c r="GF28" s="183"/>
      <c r="GG28" s="183"/>
      <c r="GH28" s="183"/>
      <c r="GI28" s="183"/>
      <c r="GJ28" s="183"/>
      <c r="GK28" s="183"/>
      <c r="GL28" s="183"/>
      <c r="GM28" s="183"/>
      <c r="GN28" s="183"/>
      <c r="GO28" s="183"/>
      <c r="GP28" s="183"/>
      <c r="GQ28" s="183"/>
      <c r="GR28" s="183"/>
      <c r="GS28" s="183"/>
      <c r="GT28" s="183"/>
      <c r="GU28" s="183"/>
      <c r="GV28" s="183"/>
      <c r="GW28" s="183"/>
      <c r="GX28" s="183"/>
      <c r="GY28" s="183"/>
      <c r="GZ28" s="183"/>
      <c r="HA28" s="183"/>
      <c r="HB28" s="183"/>
      <c r="HC28" s="183"/>
      <c r="HD28" s="183"/>
      <c r="HE28" s="183"/>
      <c r="HF28" s="183"/>
      <c r="HG28" s="183"/>
      <c r="HH28" s="183"/>
      <c r="HI28" s="183"/>
      <c r="HJ28" s="183"/>
      <c r="HK28" s="183"/>
      <c r="HL28" s="183"/>
      <c r="HM28" s="183"/>
      <c r="HN28" s="183"/>
      <c r="HO28" s="183"/>
      <c r="HP28" s="183"/>
      <c r="HQ28" s="183"/>
      <c r="HR28" s="183"/>
      <c r="HS28" s="183"/>
      <c r="HT28" s="183"/>
      <c r="HU28" s="183"/>
      <c r="HV28" s="183"/>
      <c r="HW28" s="183"/>
      <c r="HX28" s="183"/>
      <c r="HY28" s="183"/>
      <c r="HZ28" s="183"/>
      <c r="IA28" s="183"/>
      <c r="IB28" s="183"/>
      <c r="IC28" s="183"/>
      <c r="ID28" s="183"/>
      <c r="IE28" s="183"/>
      <c r="IF28" s="183"/>
    </row>
    <row r="29" spans="1:240" s="182" customFormat="1" x14ac:dyDescent="0.3">
      <c r="A29" s="189"/>
      <c r="B29" s="188"/>
      <c r="C29" s="188"/>
      <c r="D29" s="187"/>
      <c r="E29" s="186"/>
      <c r="F29" s="186"/>
      <c r="G29" s="185"/>
      <c r="H29" s="185"/>
      <c r="I29" s="185"/>
      <c r="J29" s="185"/>
      <c r="K29" s="185"/>
      <c r="L29" s="185"/>
      <c r="M29" s="185"/>
      <c r="N29" s="185"/>
      <c r="O29" s="185"/>
      <c r="P29" s="185"/>
      <c r="Q29" s="185"/>
      <c r="R29" s="185"/>
      <c r="S29" s="185"/>
      <c r="T29" s="184"/>
      <c r="U29" s="183"/>
      <c r="V29" s="183"/>
      <c r="W29" s="183"/>
      <c r="X29" s="183"/>
      <c r="Y29" s="183"/>
      <c r="Z29" s="183"/>
      <c r="AA29" s="183"/>
      <c r="AB29" s="183"/>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3"/>
      <c r="BA29" s="183"/>
      <c r="BB29" s="183"/>
      <c r="BC29" s="183"/>
      <c r="BD29" s="183"/>
      <c r="BE29" s="183"/>
      <c r="BF29" s="183"/>
      <c r="BG29" s="183"/>
      <c r="BH29" s="183"/>
      <c r="BI29" s="183"/>
      <c r="BJ29" s="183"/>
      <c r="BK29" s="183"/>
      <c r="BL29" s="183"/>
      <c r="BM29" s="183"/>
      <c r="BN29" s="183"/>
      <c r="BO29" s="183"/>
      <c r="BP29" s="183"/>
      <c r="BQ29" s="183"/>
      <c r="BR29" s="183"/>
      <c r="BS29" s="183"/>
      <c r="BT29" s="183"/>
      <c r="BU29" s="183"/>
      <c r="BV29" s="183"/>
      <c r="BW29" s="183"/>
      <c r="BX29" s="183"/>
      <c r="BY29" s="183"/>
      <c r="BZ29" s="183"/>
      <c r="CA29" s="183"/>
      <c r="CB29" s="183"/>
      <c r="CC29" s="183"/>
      <c r="CD29" s="183"/>
      <c r="CE29" s="183"/>
      <c r="CF29" s="183"/>
      <c r="CG29" s="183"/>
      <c r="CH29" s="183"/>
      <c r="CI29" s="183"/>
      <c r="CJ29" s="183"/>
      <c r="CK29" s="183"/>
      <c r="CL29" s="183"/>
      <c r="CM29" s="183"/>
      <c r="CN29" s="183"/>
      <c r="CO29" s="183"/>
      <c r="CP29" s="183"/>
      <c r="CQ29" s="183"/>
      <c r="CR29" s="183"/>
      <c r="CS29" s="183"/>
      <c r="CT29" s="183"/>
      <c r="CU29" s="183"/>
      <c r="CV29" s="183"/>
      <c r="CW29" s="183"/>
      <c r="CX29" s="183"/>
      <c r="CY29" s="183"/>
      <c r="CZ29" s="183"/>
      <c r="DA29" s="183"/>
      <c r="DB29" s="183"/>
      <c r="DC29" s="183"/>
      <c r="DD29" s="183"/>
      <c r="DE29" s="183"/>
      <c r="DF29" s="183"/>
      <c r="DG29" s="183"/>
      <c r="DH29" s="183"/>
      <c r="DI29" s="183"/>
      <c r="DJ29" s="183"/>
      <c r="DK29" s="183"/>
      <c r="DL29" s="183"/>
      <c r="DM29" s="183"/>
      <c r="DN29" s="183"/>
      <c r="DO29" s="183"/>
      <c r="DP29" s="183"/>
      <c r="DQ29" s="183"/>
      <c r="DR29" s="183"/>
      <c r="DS29" s="183"/>
      <c r="DT29" s="183"/>
      <c r="DU29" s="183"/>
      <c r="DV29" s="183"/>
      <c r="DW29" s="183"/>
      <c r="DX29" s="183"/>
      <c r="DY29" s="183"/>
      <c r="DZ29" s="183"/>
      <c r="EA29" s="183"/>
      <c r="EB29" s="183"/>
      <c r="EC29" s="183"/>
      <c r="ED29" s="183"/>
      <c r="EE29" s="183"/>
      <c r="EF29" s="183"/>
      <c r="EG29" s="183"/>
      <c r="EH29" s="183"/>
      <c r="EI29" s="183"/>
      <c r="EJ29" s="183"/>
      <c r="EK29" s="183"/>
      <c r="EL29" s="183"/>
      <c r="EM29" s="183"/>
      <c r="EN29" s="183"/>
      <c r="EO29" s="183"/>
      <c r="EP29" s="183"/>
      <c r="EQ29" s="183"/>
      <c r="ER29" s="183"/>
      <c r="ES29" s="183"/>
      <c r="ET29" s="183"/>
      <c r="EU29" s="183"/>
      <c r="EV29" s="183"/>
      <c r="EW29" s="183"/>
      <c r="EX29" s="183"/>
      <c r="EY29" s="183"/>
      <c r="EZ29" s="183"/>
      <c r="FA29" s="183"/>
      <c r="FB29" s="183"/>
      <c r="FC29" s="183"/>
      <c r="FD29" s="183"/>
      <c r="FE29" s="183"/>
      <c r="FF29" s="183"/>
      <c r="FG29" s="183"/>
      <c r="FH29" s="183"/>
      <c r="FI29" s="183"/>
      <c r="FJ29" s="183"/>
      <c r="FK29" s="183"/>
      <c r="FL29" s="183"/>
      <c r="FM29" s="183"/>
      <c r="FN29" s="183"/>
      <c r="FO29" s="183"/>
      <c r="FP29" s="183"/>
      <c r="FQ29" s="183"/>
      <c r="FR29" s="183"/>
      <c r="FS29" s="183"/>
      <c r="FT29" s="183"/>
      <c r="FU29" s="183"/>
      <c r="FV29" s="183"/>
      <c r="FW29" s="183"/>
      <c r="FX29" s="183"/>
      <c r="FY29" s="183"/>
      <c r="FZ29" s="183"/>
      <c r="GA29" s="183"/>
      <c r="GB29" s="183"/>
      <c r="GC29" s="183"/>
      <c r="GD29" s="183"/>
      <c r="GE29" s="183"/>
      <c r="GF29" s="183"/>
      <c r="GG29" s="183"/>
      <c r="GH29" s="183"/>
      <c r="GI29" s="183"/>
      <c r="GJ29" s="183"/>
      <c r="GK29" s="183"/>
      <c r="GL29" s="183"/>
      <c r="GM29" s="183"/>
      <c r="GN29" s="183"/>
      <c r="GO29" s="183"/>
      <c r="GP29" s="183"/>
      <c r="GQ29" s="183"/>
      <c r="GR29" s="183"/>
      <c r="GS29" s="183"/>
      <c r="GT29" s="183"/>
      <c r="GU29" s="183"/>
      <c r="GV29" s="183"/>
      <c r="GW29" s="183"/>
      <c r="GX29" s="183"/>
      <c r="GY29" s="183"/>
      <c r="GZ29" s="183"/>
      <c r="HA29" s="183"/>
      <c r="HB29" s="183"/>
      <c r="HC29" s="183"/>
      <c r="HD29" s="183"/>
      <c r="HE29" s="183"/>
      <c r="HF29" s="183"/>
      <c r="HG29" s="183"/>
      <c r="HH29" s="183"/>
      <c r="HI29" s="183"/>
      <c r="HJ29" s="183"/>
      <c r="HK29" s="183"/>
      <c r="HL29" s="183"/>
      <c r="HM29" s="183"/>
      <c r="HN29" s="183"/>
      <c r="HO29" s="183"/>
      <c r="HP29" s="183"/>
      <c r="HQ29" s="183"/>
      <c r="HR29" s="183"/>
      <c r="HS29" s="183"/>
      <c r="HT29" s="183"/>
      <c r="HU29" s="183"/>
      <c r="HV29" s="183"/>
      <c r="HW29" s="183"/>
      <c r="HX29" s="183"/>
      <c r="HY29" s="183"/>
      <c r="HZ29" s="183"/>
      <c r="IA29" s="183"/>
      <c r="IB29" s="183"/>
      <c r="IC29" s="183"/>
      <c r="ID29" s="183"/>
      <c r="IE29" s="183"/>
      <c r="IF29" s="183"/>
    </row>
    <row r="30" spans="1:240" s="182" customFormat="1" x14ac:dyDescent="0.3">
      <c r="A30" s="189"/>
      <c r="B30" s="188"/>
      <c r="C30" s="188"/>
      <c r="D30" s="187"/>
      <c r="E30" s="186"/>
      <c r="F30" s="186"/>
      <c r="G30" s="185"/>
      <c r="H30" s="185"/>
      <c r="I30" s="185"/>
      <c r="J30" s="185"/>
      <c r="K30" s="185"/>
      <c r="L30" s="185"/>
      <c r="M30" s="185"/>
      <c r="N30" s="185"/>
      <c r="O30" s="185"/>
      <c r="P30" s="185"/>
      <c r="Q30" s="185"/>
      <c r="R30" s="185"/>
      <c r="S30" s="185"/>
      <c r="T30" s="184"/>
      <c r="U30" s="183"/>
      <c r="V30" s="183"/>
      <c r="W30" s="183"/>
      <c r="X30" s="183"/>
      <c r="Y30" s="183"/>
      <c r="Z30" s="183"/>
      <c r="AA30" s="183"/>
      <c r="AB30" s="183"/>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3"/>
      <c r="BC30" s="183"/>
      <c r="BD30" s="183"/>
      <c r="BE30" s="183"/>
      <c r="BF30" s="183"/>
      <c r="BG30" s="183"/>
      <c r="BH30" s="183"/>
      <c r="BI30" s="183"/>
      <c r="BJ30" s="183"/>
      <c r="BK30" s="183"/>
      <c r="BL30" s="183"/>
      <c r="BM30" s="183"/>
      <c r="BN30" s="183"/>
      <c r="BO30" s="183"/>
      <c r="BP30" s="183"/>
      <c r="BQ30" s="183"/>
      <c r="BR30" s="183"/>
      <c r="BS30" s="183"/>
      <c r="BT30" s="183"/>
      <c r="BU30" s="183"/>
      <c r="BV30" s="183"/>
      <c r="BW30" s="183"/>
      <c r="BX30" s="183"/>
      <c r="BY30" s="183"/>
      <c r="BZ30" s="183"/>
      <c r="CA30" s="183"/>
      <c r="CB30" s="183"/>
      <c r="CC30" s="183"/>
      <c r="CD30" s="183"/>
      <c r="CE30" s="183"/>
      <c r="CF30" s="183"/>
      <c r="CG30" s="183"/>
      <c r="CH30" s="183"/>
      <c r="CI30" s="183"/>
      <c r="CJ30" s="183"/>
      <c r="CK30" s="183"/>
      <c r="CL30" s="183"/>
      <c r="CM30" s="183"/>
      <c r="CN30" s="183"/>
      <c r="CO30" s="183"/>
      <c r="CP30" s="183"/>
      <c r="CQ30" s="183"/>
      <c r="CR30" s="183"/>
      <c r="CS30" s="183"/>
      <c r="CT30" s="183"/>
      <c r="CU30" s="183"/>
      <c r="CV30" s="183"/>
      <c r="CW30" s="183"/>
      <c r="CX30" s="183"/>
      <c r="CY30" s="183"/>
      <c r="CZ30" s="183"/>
      <c r="DA30" s="183"/>
      <c r="DB30" s="183"/>
      <c r="DC30" s="183"/>
      <c r="DD30" s="183"/>
      <c r="DE30" s="183"/>
      <c r="DF30" s="183"/>
      <c r="DG30" s="183"/>
      <c r="DH30" s="183"/>
      <c r="DI30" s="183"/>
      <c r="DJ30" s="183"/>
      <c r="DK30" s="183"/>
      <c r="DL30" s="183"/>
      <c r="DM30" s="183"/>
      <c r="DN30" s="183"/>
      <c r="DO30" s="183"/>
      <c r="DP30" s="183"/>
      <c r="DQ30" s="183"/>
      <c r="DR30" s="183"/>
      <c r="DS30" s="183"/>
      <c r="DT30" s="183"/>
      <c r="DU30" s="183"/>
      <c r="DV30" s="183"/>
      <c r="DW30" s="183"/>
      <c r="DX30" s="183"/>
      <c r="DY30" s="183"/>
      <c r="DZ30" s="183"/>
      <c r="EA30" s="183"/>
      <c r="EB30" s="183"/>
      <c r="EC30" s="183"/>
      <c r="ED30" s="183"/>
      <c r="EE30" s="183"/>
      <c r="EF30" s="183"/>
      <c r="EG30" s="183"/>
      <c r="EH30" s="183"/>
      <c r="EI30" s="183"/>
      <c r="EJ30" s="183"/>
      <c r="EK30" s="183"/>
      <c r="EL30" s="183"/>
      <c r="EM30" s="183"/>
      <c r="EN30" s="183"/>
      <c r="EO30" s="183"/>
      <c r="EP30" s="183"/>
      <c r="EQ30" s="183"/>
      <c r="ER30" s="183"/>
      <c r="ES30" s="183"/>
      <c r="ET30" s="183"/>
      <c r="EU30" s="183"/>
      <c r="EV30" s="183"/>
      <c r="EW30" s="183"/>
      <c r="EX30" s="183"/>
      <c r="EY30" s="183"/>
      <c r="EZ30" s="183"/>
      <c r="FA30" s="183"/>
      <c r="FB30" s="183"/>
      <c r="FC30" s="183"/>
      <c r="FD30" s="183"/>
      <c r="FE30" s="183"/>
      <c r="FF30" s="183"/>
      <c r="FG30" s="183"/>
      <c r="FH30" s="183"/>
      <c r="FI30" s="183"/>
      <c r="FJ30" s="183"/>
      <c r="FK30" s="183"/>
      <c r="FL30" s="183"/>
      <c r="FM30" s="183"/>
      <c r="FN30" s="183"/>
      <c r="FO30" s="183"/>
      <c r="FP30" s="183"/>
      <c r="FQ30" s="183"/>
      <c r="FR30" s="183"/>
      <c r="FS30" s="183"/>
      <c r="FT30" s="183"/>
      <c r="FU30" s="183"/>
      <c r="FV30" s="183"/>
      <c r="FW30" s="183"/>
      <c r="FX30" s="183"/>
      <c r="FY30" s="183"/>
      <c r="FZ30" s="183"/>
      <c r="GA30" s="183"/>
      <c r="GB30" s="183"/>
      <c r="GC30" s="183"/>
      <c r="GD30" s="183"/>
      <c r="GE30" s="183"/>
      <c r="GF30" s="183"/>
      <c r="GG30" s="183"/>
      <c r="GH30" s="183"/>
      <c r="GI30" s="183"/>
      <c r="GJ30" s="183"/>
      <c r="GK30" s="183"/>
      <c r="GL30" s="183"/>
      <c r="GM30" s="183"/>
      <c r="GN30" s="183"/>
      <c r="GO30" s="183"/>
      <c r="GP30" s="183"/>
      <c r="GQ30" s="183"/>
      <c r="GR30" s="183"/>
      <c r="GS30" s="183"/>
      <c r="GT30" s="183"/>
      <c r="GU30" s="183"/>
      <c r="GV30" s="183"/>
      <c r="GW30" s="183"/>
      <c r="GX30" s="183"/>
      <c r="GY30" s="183"/>
      <c r="GZ30" s="183"/>
      <c r="HA30" s="183"/>
      <c r="HB30" s="183"/>
      <c r="HC30" s="183"/>
      <c r="HD30" s="183"/>
      <c r="HE30" s="183"/>
      <c r="HF30" s="183"/>
      <c r="HG30" s="183"/>
      <c r="HH30" s="183"/>
      <c r="HI30" s="183"/>
      <c r="HJ30" s="183"/>
      <c r="HK30" s="183"/>
      <c r="HL30" s="183"/>
      <c r="HM30" s="183"/>
      <c r="HN30" s="183"/>
      <c r="HO30" s="183"/>
      <c r="HP30" s="183"/>
      <c r="HQ30" s="183"/>
      <c r="HR30" s="183"/>
      <c r="HS30" s="183"/>
      <c r="HT30" s="183"/>
      <c r="HU30" s="183"/>
      <c r="HV30" s="183"/>
      <c r="HW30" s="183"/>
      <c r="HX30" s="183"/>
      <c r="HY30" s="183"/>
      <c r="HZ30" s="183"/>
      <c r="IA30" s="183"/>
      <c r="IB30" s="183"/>
      <c r="IC30" s="183"/>
      <c r="ID30" s="183"/>
      <c r="IE30" s="183"/>
      <c r="IF30" s="183"/>
    </row>
    <row r="31" spans="1:240" s="182" customFormat="1" x14ac:dyDescent="0.3">
      <c r="A31" s="189"/>
      <c r="B31" s="188"/>
      <c r="C31" s="188"/>
      <c r="D31" s="187"/>
      <c r="E31" s="186"/>
      <c r="F31" s="186"/>
      <c r="G31" s="185"/>
      <c r="H31" s="185"/>
      <c r="I31" s="185"/>
      <c r="J31" s="185"/>
      <c r="K31" s="185"/>
      <c r="L31" s="185"/>
      <c r="M31" s="185"/>
      <c r="N31" s="185"/>
      <c r="O31" s="185"/>
      <c r="P31" s="185"/>
      <c r="Q31" s="185"/>
      <c r="R31" s="185"/>
      <c r="S31" s="185"/>
      <c r="T31" s="184"/>
      <c r="U31" s="183"/>
      <c r="V31" s="183"/>
      <c r="W31" s="183"/>
      <c r="X31" s="183"/>
      <c r="Y31" s="183"/>
      <c r="Z31" s="183"/>
      <c r="AA31" s="183"/>
      <c r="AB31" s="183"/>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3"/>
      <c r="BA31" s="183"/>
      <c r="BB31" s="183"/>
      <c r="BC31" s="183"/>
      <c r="BD31" s="183"/>
      <c r="BE31" s="183"/>
      <c r="BF31" s="183"/>
      <c r="BG31" s="183"/>
      <c r="BH31" s="183"/>
      <c r="BI31" s="183"/>
      <c r="BJ31" s="183"/>
      <c r="BK31" s="183"/>
      <c r="BL31" s="183"/>
      <c r="BM31" s="183"/>
      <c r="BN31" s="183"/>
      <c r="BO31" s="183"/>
      <c r="BP31" s="183"/>
      <c r="BQ31" s="183"/>
      <c r="BR31" s="183"/>
      <c r="BS31" s="183"/>
      <c r="BT31" s="183"/>
      <c r="BU31" s="183"/>
      <c r="BV31" s="183"/>
      <c r="BW31" s="183"/>
      <c r="BX31" s="183"/>
      <c r="BY31" s="183"/>
      <c r="BZ31" s="183"/>
      <c r="CA31" s="183"/>
      <c r="CB31" s="183"/>
      <c r="CC31" s="183"/>
      <c r="CD31" s="183"/>
      <c r="CE31" s="183"/>
      <c r="CF31" s="183"/>
      <c r="CG31" s="183"/>
      <c r="CH31" s="183"/>
      <c r="CI31" s="183"/>
      <c r="CJ31" s="183"/>
      <c r="CK31" s="183"/>
      <c r="CL31" s="183"/>
      <c r="CM31" s="183"/>
      <c r="CN31" s="183"/>
      <c r="CO31" s="183"/>
      <c r="CP31" s="183"/>
      <c r="CQ31" s="183"/>
      <c r="CR31" s="183"/>
      <c r="CS31" s="183"/>
      <c r="CT31" s="183"/>
      <c r="CU31" s="183"/>
      <c r="CV31" s="183"/>
      <c r="CW31" s="183"/>
      <c r="CX31" s="183"/>
      <c r="CY31" s="183"/>
      <c r="CZ31" s="183"/>
      <c r="DA31" s="183"/>
      <c r="DB31" s="183"/>
      <c r="DC31" s="183"/>
      <c r="DD31" s="183"/>
      <c r="DE31" s="183"/>
      <c r="DF31" s="183"/>
      <c r="DG31" s="183"/>
      <c r="DH31" s="183"/>
      <c r="DI31" s="183"/>
      <c r="DJ31" s="183"/>
      <c r="DK31" s="183"/>
      <c r="DL31" s="183"/>
      <c r="DM31" s="183"/>
      <c r="DN31" s="183"/>
      <c r="DO31" s="183"/>
      <c r="DP31" s="183"/>
      <c r="DQ31" s="183"/>
      <c r="DR31" s="183"/>
      <c r="DS31" s="183"/>
      <c r="DT31" s="183"/>
      <c r="DU31" s="183"/>
      <c r="DV31" s="183"/>
      <c r="DW31" s="183"/>
      <c r="DX31" s="183"/>
      <c r="DY31" s="183"/>
      <c r="DZ31" s="183"/>
      <c r="EA31" s="183"/>
      <c r="EB31" s="183"/>
      <c r="EC31" s="183"/>
      <c r="ED31" s="183"/>
      <c r="EE31" s="183"/>
      <c r="EF31" s="183"/>
      <c r="EG31" s="183"/>
      <c r="EH31" s="183"/>
      <c r="EI31" s="183"/>
      <c r="EJ31" s="183"/>
      <c r="EK31" s="183"/>
      <c r="EL31" s="183"/>
      <c r="EM31" s="183"/>
      <c r="EN31" s="183"/>
      <c r="EO31" s="183"/>
      <c r="EP31" s="183"/>
      <c r="EQ31" s="183"/>
      <c r="ER31" s="183"/>
      <c r="ES31" s="183"/>
      <c r="ET31" s="183"/>
      <c r="EU31" s="183"/>
      <c r="EV31" s="183"/>
      <c r="EW31" s="183"/>
      <c r="EX31" s="183"/>
      <c r="EY31" s="183"/>
      <c r="EZ31" s="183"/>
      <c r="FA31" s="183"/>
      <c r="FB31" s="183"/>
      <c r="FC31" s="183"/>
      <c r="FD31" s="183"/>
      <c r="FE31" s="183"/>
      <c r="FF31" s="183"/>
      <c r="FG31" s="183"/>
      <c r="FH31" s="183"/>
      <c r="FI31" s="183"/>
      <c r="FJ31" s="183"/>
      <c r="FK31" s="183"/>
      <c r="FL31" s="183"/>
      <c r="FM31" s="183"/>
      <c r="FN31" s="183"/>
      <c r="FO31" s="183"/>
      <c r="FP31" s="183"/>
      <c r="FQ31" s="183"/>
      <c r="FR31" s="183"/>
      <c r="FS31" s="183"/>
      <c r="FT31" s="183"/>
      <c r="FU31" s="183"/>
      <c r="FV31" s="183"/>
      <c r="FW31" s="183"/>
      <c r="FX31" s="183"/>
      <c r="FY31" s="183"/>
      <c r="FZ31" s="183"/>
      <c r="GA31" s="183"/>
      <c r="GB31" s="183"/>
      <c r="GC31" s="183"/>
      <c r="GD31" s="183"/>
      <c r="GE31" s="183"/>
      <c r="GF31" s="183"/>
      <c r="GG31" s="183"/>
      <c r="GH31" s="183"/>
      <c r="GI31" s="183"/>
      <c r="GJ31" s="183"/>
      <c r="GK31" s="183"/>
      <c r="GL31" s="183"/>
      <c r="GM31" s="183"/>
      <c r="GN31" s="183"/>
      <c r="GO31" s="183"/>
      <c r="GP31" s="183"/>
      <c r="GQ31" s="183"/>
      <c r="GR31" s="183"/>
      <c r="GS31" s="183"/>
      <c r="GT31" s="183"/>
      <c r="GU31" s="183"/>
      <c r="GV31" s="183"/>
      <c r="GW31" s="183"/>
      <c r="GX31" s="183"/>
      <c r="GY31" s="183"/>
      <c r="GZ31" s="183"/>
      <c r="HA31" s="183"/>
      <c r="HB31" s="183"/>
      <c r="HC31" s="183"/>
      <c r="HD31" s="183"/>
      <c r="HE31" s="183"/>
      <c r="HF31" s="183"/>
      <c r="HG31" s="183"/>
      <c r="HH31" s="183"/>
      <c r="HI31" s="183"/>
      <c r="HJ31" s="183"/>
      <c r="HK31" s="183"/>
      <c r="HL31" s="183"/>
      <c r="HM31" s="183"/>
      <c r="HN31" s="183"/>
      <c r="HO31" s="183"/>
      <c r="HP31" s="183"/>
      <c r="HQ31" s="183"/>
      <c r="HR31" s="183"/>
      <c r="HS31" s="183"/>
      <c r="HT31" s="183"/>
      <c r="HU31" s="183"/>
      <c r="HV31" s="183"/>
      <c r="HW31" s="183"/>
      <c r="HX31" s="183"/>
      <c r="HY31" s="183"/>
      <c r="HZ31" s="183"/>
      <c r="IA31" s="183"/>
      <c r="IB31" s="183"/>
      <c r="IC31" s="183"/>
      <c r="ID31" s="183"/>
      <c r="IE31" s="183"/>
      <c r="IF31" s="183"/>
    </row>
    <row r="32" spans="1:240" s="182" customFormat="1" x14ac:dyDescent="0.3">
      <c r="A32" s="189"/>
      <c r="B32" s="188"/>
      <c r="C32" s="188"/>
      <c r="D32" s="187"/>
      <c r="E32" s="186"/>
      <c r="F32" s="186"/>
      <c r="G32" s="185"/>
      <c r="H32" s="185"/>
      <c r="I32" s="185"/>
      <c r="J32" s="185"/>
      <c r="K32" s="185"/>
      <c r="L32" s="185"/>
      <c r="M32" s="185"/>
      <c r="N32" s="185"/>
      <c r="O32" s="185"/>
      <c r="P32" s="185"/>
      <c r="Q32" s="185"/>
      <c r="R32" s="185"/>
      <c r="S32" s="185"/>
      <c r="T32" s="184"/>
      <c r="U32" s="183"/>
      <c r="V32" s="183"/>
      <c r="W32" s="183"/>
      <c r="X32" s="183"/>
      <c r="Y32" s="183"/>
      <c r="Z32" s="183"/>
      <c r="AA32" s="183"/>
      <c r="AB32" s="183"/>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3"/>
      <c r="BA32" s="183"/>
      <c r="BB32" s="183"/>
      <c r="BC32" s="183"/>
      <c r="BD32" s="183"/>
      <c r="BE32" s="183"/>
      <c r="BF32" s="183"/>
      <c r="BG32" s="183"/>
      <c r="BH32" s="183"/>
      <c r="BI32" s="183"/>
      <c r="BJ32" s="183"/>
      <c r="BK32" s="183"/>
      <c r="BL32" s="183"/>
      <c r="BM32" s="183"/>
      <c r="BN32" s="183"/>
      <c r="BO32" s="183"/>
      <c r="BP32" s="183"/>
      <c r="BQ32" s="183"/>
      <c r="BR32" s="183"/>
      <c r="BS32" s="183"/>
      <c r="BT32" s="183"/>
      <c r="BU32" s="183"/>
      <c r="BV32" s="183"/>
      <c r="BW32" s="183"/>
      <c r="BX32" s="183"/>
      <c r="BY32" s="183"/>
      <c r="BZ32" s="183"/>
      <c r="CA32" s="183"/>
      <c r="CB32" s="183"/>
      <c r="CC32" s="183"/>
      <c r="CD32" s="183"/>
      <c r="CE32" s="183"/>
      <c r="CF32" s="183"/>
      <c r="CG32" s="183"/>
      <c r="CH32" s="183"/>
      <c r="CI32" s="183"/>
      <c r="CJ32" s="183"/>
      <c r="CK32" s="183"/>
      <c r="CL32" s="183"/>
      <c r="CM32" s="183"/>
      <c r="CN32" s="183"/>
      <c r="CO32" s="183"/>
      <c r="CP32" s="183"/>
      <c r="CQ32" s="183"/>
      <c r="CR32" s="183"/>
      <c r="CS32" s="183"/>
      <c r="CT32" s="183"/>
      <c r="CU32" s="183"/>
      <c r="CV32" s="183"/>
      <c r="CW32" s="183"/>
      <c r="CX32" s="183"/>
      <c r="CY32" s="183"/>
      <c r="CZ32" s="183"/>
      <c r="DA32" s="183"/>
      <c r="DB32" s="183"/>
      <c r="DC32" s="183"/>
      <c r="DD32" s="183"/>
      <c r="DE32" s="183"/>
      <c r="DF32" s="183"/>
      <c r="DG32" s="183"/>
      <c r="DH32" s="183"/>
      <c r="DI32" s="183"/>
      <c r="DJ32" s="183"/>
      <c r="DK32" s="183"/>
      <c r="DL32" s="183"/>
      <c r="DM32" s="183"/>
      <c r="DN32" s="183"/>
      <c r="DO32" s="183"/>
      <c r="DP32" s="183"/>
      <c r="DQ32" s="183"/>
      <c r="DR32" s="183"/>
      <c r="DS32" s="183"/>
      <c r="DT32" s="183"/>
      <c r="DU32" s="183"/>
      <c r="DV32" s="183"/>
      <c r="DW32" s="183"/>
      <c r="DX32" s="183"/>
      <c r="DY32" s="183"/>
      <c r="DZ32" s="183"/>
      <c r="EA32" s="183"/>
      <c r="EB32" s="183"/>
      <c r="EC32" s="183"/>
      <c r="ED32" s="183"/>
      <c r="EE32" s="183"/>
      <c r="EF32" s="183"/>
      <c r="EG32" s="183"/>
      <c r="EH32" s="183"/>
      <c r="EI32" s="183"/>
      <c r="EJ32" s="183"/>
      <c r="EK32" s="183"/>
      <c r="EL32" s="183"/>
      <c r="EM32" s="183"/>
      <c r="EN32" s="183"/>
      <c r="EO32" s="183"/>
      <c r="EP32" s="183"/>
      <c r="EQ32" s="183"/>
      <c r="ER32" s="183"/>
      <c r="ES32" s="183"/>
      <c r="ET32" s="183"/>
      <c r="EU32" s="183"/>
      <c r="EV32" s="183"/>
      <c r="EW32" s="183"/>
      <c r="EX32" s="183"/>
      <c r="EY32" s="183"/>
      <c r="EZ32" s="183"/>
      <c r="FA32" s="183"/>
      <c r="FB32" s="183"/>
      <c r="FC32" s="183"/>
      <c r="FD32" s="183"/>
      <c r="FE32" s="183"/>
      <c r="FF32" s="183"/>
      <c r="FG32" s="183"/>
      <c r="FH32" s="183"/>
      <c r="FI32" s="183"/>
      <c r="FJ32" s="183"/>
      <c r="FK32" s="183"/>
      <c r="FL32" s="183"/>
      <c r="FM32" s="183"/>
      <c r="FN32" s="183"/>
      <c r="FO32" s="183"/>
      <c r="FP32" s="183"/>
      <c r="FQ32" s="183"/>
      <c r="FR32" s="183"/>
      <c r="FS32" s="183"/>
      <c r="FT32" s="183"/>
      <c r="FU32" s="183"/>
      <c r="FV32" s="183"/>
      <c r="FW32" s="183"/>
      <c r="FX32" s="183"/>
      <c r="FY32" s="183"/>
      <c r="FZ32" s="183"/>
      <c r="GA32" s="183"/>
      <c r="GB32" s="183"/>
      <c r="GC32" s="183"/>
      <c r="GD32" s="183"/>
      <c r="GE32" s="183"/>
      <c r="GF32" s="183"/>
      <c r="GG32" s="183"/>
      <c r="GH32" s="183"/>
      <c r="GI32" s="183"/>
      <c r="GJ32" s="183"/>
      <c r="GK32" s="183"/>
      <c r="GL32" s="183"/>
      <c r="GM32" s="183"/>
      <c r="GN32" s="183"/>
      <c r="GO32" s="183"/>
      <c r="GP32" s="183"/>
      <c r="GQ32" s="183"/>
      <c r="GR32" s="183"/>
      <c r="GS32" s="183"/>
      <c r="GT32" s="183"/>
      <c r="GU32" s="183"/>
      <c r="GV32" s="183"/>
      <c r="GW32" s="183"/>
      <c r="GX32" s="183"/>
      <c r="GY32" s="183"/>
      <c r="GZ32" s="183"/>
      <c r="HA32" s="183"/>
      <c r="HB32" s="183"/>
      <c r="HC32" s="183"/>
      <c r="HD32" s="183"/>
      <c r="HE32" s="183"/>
      <c r="HF32" s="183"/>
      <c r="HG32" s="183"/>
      <c r="HH32" s="183"/>
      <c r="HI32" s="183"/>
      <c r="HJ32" s="183"/>
      <c r="HK32" s="183"/>
      <c r="HL32" s="183"/>
      <c r="HM32" s="183"/>
      <c r="HN32" s="183"/>
      <c r="HO32" s="183"/>
      <c r="HP32" s="183"/>
      <c r="HQ32" s="183"/>
      <c r="HR32" s="183"/>
      <c r="HS32" s="183"/>
      <c r="HT32" s="183"/>
      <c r="HU32" s="183"/>
      <c r="HV32" s="183"/>
      <c r="HW32" s="183"/>
      <c r="HX32" s="183"/>
      <c r="HY32" s="183"/>
      <c r="HZ32" s="183"/>
      <c r="IA32" s="183"/>
      <c r="IB32" s="183"/>
      <c r="IC32" s="183"/>
      <c r="ID32" s="183"/>
      <c r="IE32" s="183"/>
      <c r="IF32" s="183"/>
    </row>
    <row r="33" spans="1:240" s="182" customFormat="1" x14ac:dyDescent="0.3">
      <c r="A33" s="189"/>
      <c r="B33" s="188"/>
      <c r="C33" s="188"/>
      <c r="D33" s="187"/>
      <c r="E33" s="186"/>
      <c r="F33" s="190"/>
      <c r="G33" s="185"/>
      <c r="H33" s="185"/>
      <c r="I33" s="185"/>
      <c r="J33" s="185"/>
      <c r="K33" s="185"/>
      <c r="L33" s="185"/>
      <c r="M33" s="185"/>
      <c r="N33" s="185"/>
      <c r="O33" s="185"/>
      <c r="P33" s="185"/>
      <c r="Q33" s="185"/>
      <c r="R33" s="185"/>
      <c r="S33" s="185"/>
      <c r="T33" s="184"/>
      <c r="U33" s="183"/>
      <c r="V33" s="183"/>
      <c r="W33" s="183"/>
      <c r="X33" s="183"/>
      <c r="Y33" s="183"/>
      <c r="Z33" s="183"/>
      <c r="AA33" s="183"/>
      <c r="AB33" s="183"/>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3"/>
      <c r="BA33" s="183"/>
      <c r="BB33" s="183"/>
      <c r="BC33" s="183"/>
      <c r="BD33" s="183"/>
      <c r="BE33" s="183"/>
      <c r="BF33" s="183"/>
      <c r="BG33" s="183"/>
      <c r="BH33" s="183"/>
      <c r="BI33" s="183"/>
      <c r="BJ33" s="183"/>
      <c r="BK33" s="183"/>
      <c r="BL33" s="183"/>
      <c r="BM33" s="183"/>
      <c r="BN33" s="183"/>
      <c r="BO33" s="183"/>
      <c r="BP33" s="183"/>
      <c r="BQ33" s="183"/>
      <c r="BR33" s="183"/>
      <c r="BS33" s="183"/>
      <c r="BT33" s="183"/>
      <c r="BU33" s="183"/>
      <c r="BV33" s="183"/>
      <c r="BW33" s="183"/>
      <c r="BX33" s="183"/>
      <c r="BY33" s="183"/>
      <c r="BZ33" s="183"/>
      <c r="CA33" s="183"/>
      <c r="CB33" s="183"/>
      <c r="CC33" s="183"/>
      <c r="CD33" s="183"/>
      <c r="CE33" s="183"/>
      <c r="CF33" s="183"/>
      <c r="CG33" s="183"/>
      <c r="CH33" s="183"/>
      <c r="CI33" s="183"/>
      <c r="CJ33" s="183"/>
      <c r="CK33" s="183"/>
      <c r="CL33" s="183"/>
      <c r="CM33" s="183"/>
      <c r="CN33" s="183"/>
      <c r="CO33" s="183"/>
      <c r="CP33" s="183"/>
      <c r="CQ33" s="183"/>
      <c r="CR33" s="183"/>
      <c r="CS33" s="183"/>
      <c r="CT33" s="183"/>
      <c r="CU33" s="183"/>
      <c r="CV33" s="183"/>
      <c r="CW33" s="183"/>
      <c r="CX33" s="183"/>
      <c r="CY33" s="183"/>
      <c r="CZ33" s="183"/>
      <c r="DA33" s="183"/>
      <c r="DB33" s="183"/>
      <c r="DC33" s="183"/>
      <c r="DD33" s="183"/>
      <c r="DE33" s="183"/>
      <c r="DF33" s="183"/>
      <c r="DG33" s="183"/>
      <c r="DH33" s="183"/>
      <c r="DI33" s="183"/>
      <c r="DJ33" s="183"/>
      <c r="DK33" s="183"/>
      <c r="DL33" s="183"/>
      <c r="DM33" s="183"/>
      <c r="DN33" s="183"/>
      <c r="DO33" s="183"/>
      <c r="DP33" s="183"/>
      <c r="DQ33" s="183"/>
      <c r="DR33" s="183"/>
      <c r="DS33" s="183"/>
      <c r="DT33" s="183"/>
      <c r="DU33" s="183"/>
      <c r="DV33" s="183"/>
      <c r="DW33" s="183"/>
      <c r="DX33" s="183"/>
      <c r="DY33" s="183"/>
      <c r="DZ33" s="183"/>
      <c r="EA33" s="183"/>
      <c r="EB33" s="183"/>
      <c r="EC33" s="183"/>
      <c r="ED33" s="183"/>
      <c r="EE33" s="183"/>
      <c r="EF33" s="183"/>
      <c r="EG33" s="183"/>
      <c r="EH33" s="183"/>
      <c r="EI33" s="183"/>
      <c r="EJ33" s="183"/>
      <c r="EK33" s="183"/>
      <c r="EL33" s="183"/>
      <c r="EM33" s="183"/>
      <c r="EN33" s="183"/>
      <c r="EO33" s="183"/>
      <c r="EP33" s="183"/>
      <c r="EQ33" s="183"/>
      <c r="ER33" s="183"/>
      <c r="ES33" s="183"/>
      <c r="ET33" s="183"/>
      <c r="EU33" s="183"/>
      <c r="EV33" s="183"/>
      <c r="EW33" s="183"/>
      <c r="EX33" s="183"/>
      <c r="EY33" s="183"/>
      <c r="EZ33" s="183"/>
      <c r="FA33" s="183"/>
      <c r="FB33" s="183"/>
      <c r="FC33" s="183"/>
      <c r="FD33" s="183"/>
      <c r="FE33" s="183"/>
      <c r="FF33" s="183"/>
      <c r="FG33" s="183"/>
      <c r="FH33" s="183"/>
      <c r="FI33" s="183"/>
      <c r="FJ33" s="183"/>
      <c r="FK33" s="183"/>
      <c r="FL33" s="183"/>
      <c r="FM33" s="183"/>
      <c r="FN33" s="183"/>
      <c r="FO33" s="183"/>
      <c r="FP33" s="183"/>
      <c r="FQ33" s="183"/>
      <c r="FR33" s="183"/>
      <c r="FS33" s="183"/>
      <c r="FT33" s="183"/>
      <c r="FU33" s="183"/>
      <c r="FV33" s="183"/>
      <c r="FW33" s="183"/>
      <c r="FX33" s="183"/>
      <c r="FY33" s="183"/>
      <c r="FZ33" s="183"/>
      <c r="GA33" s="183"/>
      <c r="GB33" s="183"/>
      <c r="GC33" s="183"/>
      <c r="GD33" s="183"/>
      <c r="GE33" s="183"/>
      <c r="GF33" s="183"/>
      <c r="GG33" s="183"/>
      <c r="GH33" s="183"/>
      <c r="GI33" s="183"/>
      <c r="GJ33" s="183"/>
      <c r="GK33" s="183"/>
      <c r="GL33" s="183"/>
      <c r="GM33" s="183"/>
      <c r="GN33" s="183"/>
      <c r="GO33" s="183"/>
      <c r="GP33" s="183"/>
      <c r="GQ33" s="183"/>
      <c r="GR33" s="183"/>
      <c r="GS33" s="183"/>
      <c r="GT33" s="183"/>
      <c r="GU33" s="183"/>
      <c r="GV33" s="183"/>
      <c r="GW33" s="183"/>
      <c r="GX33" s="183"/>
      <c r="GY33" s="183"/>
      <c r="GZ33" s="183"/>
      <c r="HA33" s="183"/>
      <c r="HB33" s="183"/>
      <c r="HC33" s="183"/>
      <c r="HD33" s="183"/>
      <c r="HE33" s="183"/>
      <c r="HF33" s="183"/>
      <c r="HG33" s="183"/>
      <c r="HH33" s="183"/>
      <c r="HI33" s="183"/>
      <c r="HJ33" s="183"/>
      <c r="HK33" s="183"/>
      <c r="HL33" s="183"/>
      <c r="HM33" s="183"/>
      <c r="HN33" s="183"/>
      <c r="HO33" s="183"/>
      <c r="HP33" s="183"/>
      <c r="HQ33" s="183"/>
      <c r="HR33" s="183"/>
      <c r="HS33" s="183"/>
      <c r="HT33" s="183"/>
      <c r="HU33" s="183"/>
      <c r="HV33" s="183"/>
      <c r="HW33" s="183"/>
      <c r="HX33" s="183"/>
      <c r="HY33" s="183"/>
      <c r="HZ33" s="183"/>
      <c r="IA33" s="183"/>
      <c r="IB33" s="183"/>
      <c r="IC33" s="183"/>
      <c r="ID33" s="183"/>
      <c r="IE33" s="183"/>
      <c r="IF33" s="183"/>
    </row>
    <row r="34" spans="1:240" s="182" customFormat="1" x14ac:dyDescent="0.3">
      <c r="A34" s="189"/>
      <c r="B34" s="188"/>
      <c r="C34" s="188"/>
      <c r="D34" s="187"/>
      <c r="E34" s="186"/>
      <c r="F34" s="186"/>
      <c r="G34" s="185"/>
      <c r="H34" s="185"/>
      <c r="I34" s="185"/>
      <c r="J34" s="185"/>
      <c r="K34" s="185"/>
      <c r="L34" s="185"/>
      <c r="M34" s="185"/>
      <c r="N34" s="185"/>
      <c r="O34" s="185"/>
      <c r="P34" s="185"/>
      <c r="Q34" s="185"/>
      <c r="R34" s="185"/>
      <c r="S34" s="185"/>
      <c r="T34" s="184"/>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3"/>
      <c r="BC34" s="183"/>
      <c r="BD34" s="183"/>
      <c r="BE34" s="183"/>
      <c r="BF34" s="183"/>
      <c r="BG34" s="183"/>
      <c r="BH34" s="183"/>
      <c r="BI34" s="183"/>
      <c r="BJ34" s="183"/>
      <c r="BK34" s="183"/>
      <c r="BL34" s="183"/>
      <c r="BM34" s="183"/>
      <c r="BN34" s="183"/>
      <c r="BO34" s="183"/>
      <c r="BP34" s="183"/>
      <c r="BQ34" s="183"/>
      <c r="BR34" s="183"/>
      <c r="BS34" s="183"/>
      <c r="BT34" s="183"/>
      <c r="BU34" s="183"/>
      <c r="BV34" s="183"/>
      <c r="BW34" s="183"/>
      <c r="BX34" s="183"/>
      <c r="BY34" s="183"/>
      <c r="BZ34" s="183"/>
      <c r="CA34" s="183"/>
      <c r="CB34" s="183"/>
      <c r="CC34" s="183"/>
      <c r="CD34" s="183"/>
      <c r="CE34" s="183"/>
      <c r="CF34" s="183"/>
      <c r="CG34" s="183"/>
      <c r="CH34" s="183"/>
      <c r="CI34" s="183"/>
      <c r="CJ34" s="183"/>
      <c r="CK34" s="183"/>
      <c r="CL34" s="183"/>
      <c r="CM34" s="183"/>
      <c r="CN34" s="183"/>
      <c r="CO34" s="183"/>
      <c r="CP34" s="183"/>
      <c r="CQ34" s="183"/>
      <c r="CR34" s="183"/>
      <c r="CS34" s="183"/>
      <c r="CT34" s="183"/>
      <c r="CU34" s="183"/>
      <c r="CV34" s="183"/>
      <c r="CW34" s="183"/>
      <c r="CX34" s="183"/>
      <c r="CY34" s="183"/>
      <c r="CZ34" s="183"/>
      <c r="DA34" s="183"/>
      <c r="DB34" s="183"/>
      <c r="DC34" s="183"/>
      <c r="DD34" s="183"/>
      <c r="DE34" s="183"/>
      <c r="DF34" s="183"/>
      <c r="DG34" s="183"/>
      <c r="DH34" s="183"/>
      <c r="DI34" s="183"/>
      <c r="DJ34" s="183"/>
      <c r="DK34" s="183"/>
      <c r="DL34" s="183"/>
      <c r="DM34" s="183"/>
      <c r="DN34" s="183"/>
      <c r="DO34" s="183"/>
      <c r="DP34" s="183"/>
      <c r="DQ34" s="183"/>
      <c r="DR34" s="183"/>
      <c r="DS34" s="183"/>
      <c r="DT34" s="183"/>
      <c r="DU34" s="183"/>
      <c r="DV34" s="183"/>
      <c r="DW34" s="183"/>
      <c r="DX34" s="183"/>
      <c r="DY34" s="183"/>
      <c r="DZ34" s="183"/>
      <c r="EA34" s="183"/>
      <c r="EB34" s="183"/>
      <c r="EC34" s="183"/>
      <c r="ED34" s="183"/>
      <c r="EE34" s="183"/>
      <c r="EF34" s="183"/>
      <c r="EG34" s="183"/>
      <c r="EH34" s="183"/>
      <c r="EI34" s="183"/>
      <c r="EJ34" s="183"/>
      <c r="EK34" s="183"/>
      <c r="EL34" s="183"/>
      <c r="EM34" s="183"/>
      <c r="EN34" s="183"/>
      <c r="EO34" s="183"/>
      <c r="EP34" s="183"/>
      <c r="EQ34" s="183"/>
      <c r="ER34" s="183"/>
      <c r="ES34" s="183"/>
      <c r="ET34" s="183"/>
      <c r="EU34" s="183"/>
      <c r="EV34" s="183"/>
      <c r="EW34" s="183"/>
      <c r="EX34" s="183"/>
      <c r="EY34" s="183"/>
      <c r="EZ34" s="183"/>
      <c r="FA34" s="183"/>
      <c r="FB34" s="183"/>
      <c r="FC34" s="183"/>
      <c r="FD34" s="183"/>
      <c r="FE34" s="183"/>
      <c r="FF34" s="183"/>
      <c r="FG34" s="183"/>
      <c r="FH34" s="183"/>
      <c r="FI34" s="183"/>
      <c r="FJ34" s="183"/>
      <c r="FK34" s="183"/>
      <c r="FL34" s="183"/>
      <c r="FM34" s="183"/>
      <c r="FN34" s="183"/>
      <c r="FO34" s="183"/>
      <c r="FP34" s="183"/>
      <c r="FQ34" s="183"/>
      <c r="FR34" s="183"/>
      <c r="FS34" s="183"/>
      <c r="FT34" s="183"/>
      <c r="FU34" s="183"/>
      <c r="FV34" s="183"/>
      <c r="FW34" s="183"/>
      <c r="FX34" s="183"/>
      <c r="FY34" s="183"/>
      <c r="FZ34" s="183"/>
      <c r="GA34" s="183"/>
      <c r="GB34" s="183"/>
      <c r="GC34" s="183"/>
      <c r="GD34" s="183"/>
      <c r="GE34" s="183"/>
      <c r="GF34" s="183"/>
      <c r="GG34" s="183"/>
      <c r="GH34" s="183"/>
      <c r="GI34" s="183"/>
      <c r="GJ34" s="183"/>
      <c r="GK34" s="183"/>
      <c r="GL34" s="183"/>
      <c r="GM34" s="183"/>
      <c r="GN34" s="183"/>
      <c r="GO34" s="183"/>
      <c r="GP34" s="183"/>
      <c r="GQ34" s="183"/>
      <c r="GR34" s="183"/>
      <c r="GS34" s="183"/>
      <c r="GT34" s="183"/>
      <c r="GU34" s="183"/>
      <c r="GV34" s="183"/>
      <c r="GW34" s="183"/>
      <c r="GX34" s="183"/>
      <c r="GY34" s="183"/>
      <c r="GZ34" s="183"/>
      <c r="HA34" s="183"/>
      <c r="HB34" s="183"/>
      <c r="HC34" s="183"/>
      <c r="HD34" s="183"/>
      <c r="HE34" s="183"/>
      <c r="HF34" s="183"/>
      <c r="HG34" s="183"/>
      <c r="HH34" s="183"/>
      <c r="HI34" s="183"/>
      <c r="HJ34" s="183"/>
      <c r="HK34" s="183"/>
      <c r="HL34" s="183"/>
      <c r="HM34" s="183"/>
      <c r="HN34" s="183"/>
      <c r="HO34" s="183"/>
      <c r="HP34" s="183"/>
      <c r="HQ34" s="183"/>
      <c r="HR34" s="183"/>
      <c r="HS34" s="183"/>
      <c r="HT34" s="183"/>
      <c r="HU34" s="183"/>
      <c r="HV34" s="183"/>
      <c r="HW34" s="183"/>
      <c r="HX34" s="183"/>
      <c r="HY34" s="183"/>
      <c r="HZ34" s="183"/>
      <c r="IA34" s="183"/>
      <c r="IB34" s="183"/>
      <c r="IC34" s="183"/>
      <c r="ID34" s="183"/>
      <c r="IE34" s="183"/>
      <c r="IF34" s="183"/>
    </row>
  </sheetData>
  <mergeCells count="5">
    <mergeCell ref="B2:F2"/>
    <mergeCell ref="B3:F3"/>
    <mergeCell ref="B4:F4"/>
    <mergeCell ref="B5:F5"/>
    <mergeCell ref="G6:S6"/>
  </mergeCells>
  <pageMargins left="0.75" right="3.937007874015748E-2" top="0.71" bottom="0.36" header="0.17" footer="0.23622047244094491"/>
  <pageSetup paperSize="5" scale="78" orientation="landscape" r:id="rId1"/>
  <headerFooter alignWithMargins="0">
    <oddFooter>Página &amp;P de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F35"/>
  <sheetViews>
    <sheetView topLeftCell="C5" zoomScale="110" zoomScaleNormal="110" workbookViewId="0">
      <selection activeCell="F25" sqref="F25"/>
    </sheetView>
  </sheetViews>
  <sheetFormatPr baseColWidth="10" defaultColWidth="11.42578125" defaultRowHeight="13.5" x14ac:dyDescent="0.3"/>
  <cols>
    <col min="1" max="1" width="5.5703125" style="172" customWidth="1"/>
    <col min="2" max="2" width="8" style="90" customWidth="1"/>
    <col min="3" max="3" width="95.7109375" style="90" bestFit="1" customWidth="1"/>
    <col min="4" max="4" width="7.140625" style="181" customWidth="1"/>
    <col min="5" max="5" width="9.28515625" style="88" bestFit="1" customWidth="1"/>
    <col min="6" max="6" width="11.5703125" style="88" bestFit="1" customWidth="1"/>
    <col min="7" max="7" width="10.5703125" style="87" customWidth="1"/>
    <col min="8" max="8" width="9.85546875" style="87" bestFit="1" customWidth="1"/>
    <col min="9" max="9" width="10.7109375" style="87" customWidth="1"/>
    <col min="10" max="10" width="11.140625" style="87" bestFit="1" customWidth="1"/>
    <col min="11" max="11" width="9.7109375" style="87" customWidth="1"/>
    <col min="12" max="12" width="9.5703125" style="87" customWidth="1"/>
    <col min="13" max="13" width="10" style="87" customWidth="1"/>
    <col min="14" max="14" width="9.5703125" style="87" customWidth="1"/>
    <col min="15" max="15" width="10.28515625" style="87" customWidth="1"/>
    <col min="16" max="16" width="9.85546875" style="87" customWidth="1"/>
    <col min="17" max="17" width="9.42578125" style="87" customWidth="1"/>
    <col min="18" max="18" width="9" style="87" customWidth="1"/>
    <col min="19" max="19" width="12" style="87" customWidth="1"/>
    <col min="20" max="20" width="11.42578125" style="86"/>
    <col min="21" max="240" width="11.42578125" style="85"/>
    <col min="241" max="16384" width="11.42578125" style="84"/>
  </cols>
  <sheetData>
    <row r="1" spans="1:240" ht="14.25" thickBot="1" x14ac:dyDescent="0.35"/>
    <row r="2" spans="1:240" ht="19.899999999999999" customHeight="1" x14ac:dyDescent="0.35">
      <c r="A2" s="142"/>
      <c r="B2" s="252" t="str">
        <f>'[1]TOTAL GENERALCALEND.'!B2:G2</f>
        <v>INSTITUTO ELECTORAL Y DE PARTICIPACIÓN CIUDADANA DEL ESTADO DE JALISCO</v>
      </c>
      <c r="C2" s="253"/>
      <c r="D2" s="253"/>
      <c r="E2" s="253"/>
      <c r="F2" s="254"/>
      <c r="T2" s="85"/>
      <c r="IF2" s="84"/>
    </row>
    <row r="3" spans="1:240" ht="12" customHeight="1" x14ac:dyDescent="0.35">
      <c r="A3" s="142"/>
      <c r="B3" s="255" t="s">
        <v>108</v>
      </c>
      <c r="C3" s="256"/>
      <c r="D3" s="256"/>
      <c r="E3" s="256"/>
      <c r="F3" s="257"/>
      <c r="T3" s="85"/>
      <c r="IF3" s="84"/>
    </row>
    <row r="4" spans="1:240" ht="18" x14ac:dyDescent="0.35">
      <c r="A4" s="142"/>
      <c r="B4" s="258" t="s">
        <v>25</v>
      </c>
      <c r="C4" s="259"/>
      <c r="D4" s="259"/>
      <c r="E4" s="259"/>
      <c r="F4" s="260"/>
      <c r="G4" s="86"/>
      <c r="I4" s="205"/>
      <c r="T4" s="85"/>
      <c r="IF4" s="84"/>
    </row>
    <row r="5" spans="1:240" ht="18.75" thickBot="1" x14ac:dyDescent="0.4">
      <c r="A5" s="142"/>
      <c r="B5" s="261" t="s">
        <v>142</v>
      </c>
      <c r="C5" s="262"/>
      <c r="D5" s="262"/>
      <c r="E5" s="262"/>
      <c r="F5" s="263"/>
      <c r="G5" s="86"/>
      <c r="T5" s="85"/>
      <c r="IF5" s="84"/>
    </row>
    <row r="6" spans="1:240" ht="15" x14ac:dyDescent="0.3">
      <c r="A6" s="84"/>
      <c r="B6" s="89"/>
      <c r="C6" s="84"/>
      <c r="D6" s="89"/>
      <c r="E6" s="84"/>
      <c r="F6" s="84"/>
      <c r="G6" s="264" t="s">
        <v>106</v>
      </c>
      <c r="H6" s="265"/>
      <c r="I6" s="265"/>
      <c r="J6" s="265"/>
      <c r="K6" s="265"/>
      <c r="L6" s="265"/>
      <c r="M6" s="265"/>
      <c r="N6" s="265"/>
      <c r="O6" s="265"/>
      <c r="P6" s="265"/>
      <c r="Q6" s="265"/>
      <c r="R6" s="265"/>
      <c r="S6" s="266"/>
    </row>
    <row r="7" spans="1:240" ht="27" x14ac:dyDescent="0.3">
      <c r="B7" s="203" t="s">
        <v>128</v>
      </c>
      <c r="C7" s="203" t="s">
        <v>127</v>
      </c>
      <c r="D7" s="202" t="s">
        <v>82</v>
      </c>
      <c r="E7" s="201" t="s">
        <v>103</v>
      </c>
      <c r="F7" s="201" t="s">
        <v>102</v>
      </c>
      <c r="G7" s="200" t="s">
        <v>101</v>
      </c>
      <c r="H7" s="200" t="s">
        <v>100</v>
      </c>
      <c r="I7" s="200" t="s">
        <v>99</v>
      </c>
      <c r="J7" s="200" t="s">
        <v>98</v>
      </c>
      <c r="K7" s="200" t="s">
        <v>97</v>
      </c>
      <c r="L7" s="200" t="s">
        <v>96</v>
      </c>
      <c r="M7" s="200" t="s">
        <v>95</v>
      </c>
      <c r="N7" s="200" t="s">
        <v>94</v>
      </c>
      <c r="O7" s="200" t="s">
        <v>93</v>
      </c>
      <c r="P7" s="200" t="s">
        <v>92</v>
      </c>
      <c r="Q7" s="200" t="s">
        <v>91</v>
      </c>
      <c r="R7" s="200" t="s">
        <v>90</v>
      </c>
      <c r="S7" s="199" t="s">
        <v>89</v>
      </c>
    </row>
    <row r="8" spans="1:240" x14ac:dyDescent="0.3">
      <c r="B8" s="137"/>
      <c r="C8" s="137"/>
      <c r="D8" s="198"/>
      <c r="E8" s="135"/>
      <c r="F8" s="135"/>
      <c r="G8" s="134"/>
      <c r="H8" s="134"/>
      <c r="I8" s="134"/>
      <c r="J8" s="134"/>
      <c r="K8" s="134"/>
      <c r="L8" s="134"/>
      <c r="M8" s="134"/>
      <c r="N8" s="134"/>
      <c r="O8" s="134"/>
      <c r="P8" s="134"/>
      <c r="Q8" s="134"/>
      <c r="R8" s="134"/>
      <c r="S8" s="134"/>
    </row>
    <row r="9" spans="1:240" x14ac:dyDescent="0.3">
      <c r="B9" s="107"/>
      <c r="C9" s="108"/>
      <c r="D9" s="171"/>
      <c r="E9" s="105"/>
      <c r="F9" s="105"/>
      <c r="G9" s="115"/>
      <c r="H9" s="115"/>
      <c r="I9" s="115"/>
      <c r="J9" s="115"/>
      <c r="K9" s="115"/>
      <c r="L9" s="115"/>
      <c r="M9" s="115"/>
      <c r="N9" s="115"/>
      <c r="O9" s="115"/>
      <c r="P9" s="115"/>
      <c r="Q9" s="115"/>
      <c r="R9" s="115"/>
      <c r="S9" s="170"/>
    </row>
    <row r="10" spans="1:240" ht="14.25" thickBot="1" x14ac:dyDescent="0.35">
      <c r="B10" s="132">
        <v>3631</v>
      </c>
      <c r="C10" s="131" t="s">
        <v>117</v>
      </c>
      <c r="D10" s="195"/>
      <c r="E10" s="110"/>
      <c r="F10" s="129">
        <f t="shared" ref="F10:R10" si="0">SUM(F11:F14)</f>
        <v>520500</v>
      </c>
      <c r="G10" s="129">
        <f t="shared" si="0"/>
        <v>0</v>
      </c>
      <c r="H10" s="129">
        <f t="shared" si="0"/>
        <v>0</v>
      </c>
      <c r="I10" s="129">
        <f t="shared" si="0"/>
        <v>260250</v>
      </c>
      <c r="J10" s="129">
        <f t="shared" si="0"/>
        <v>0</v>
      </c>
      <c r="K10" s="129">
        <f t="shared" si="0"/>
        <v>260250</v>
      </c>
      <c r="L10" s="129">
        <f t="shared" si="0"/>
        <v>0</v>
      </c>
      <c r="M10" s="129">
        <f t="shared" si="0"/>
        <v>0</v>
      </c>
      <c r="N10" s="129">
        <f t="shared" si="0"/>
        <v>0</v>
      </c>
      <c r="O10" s="129">
        <f t="shared" si="0"/>
        <v>0</v>
      </c>
      <c r="P10" s="129">
        <f t="shared" si="0"/>
        <v>0</v>
      </c>
      <c r="Q10" s="129">
        <f t="shared" si="0"/>
        <v>0</v>
      </c>
      <c r="R10" s="129">
        <f t="shared" si="0"/>
        <v>0</v>
      </c>
      <c r="S10" s="109">
        <f>SUM(G10:R10)</f>
        <v>520500</v>
      </c>
    </row>
    <row r="11" spans="1:240" x14ac:dyDescent="0.3">
      <c r="A11" s="172" t="s">
        <v>131</v>
      </c>
      <c r="B11" s="107">
        <v>3631</v>
      </c>
      <c r="C11" s="108" t="str">
        <f>+'[2]VOTO EN EL EXTRANJERO'!$C$16</f>
        <v xml:space="preserve">Spot para difundir información acerca del derecho a votar de los jaliscienses en el extranjero </v>
      </c>
      <c r="D11" s="171">
        <v>1</v>
      </c>
      <c r="E11" s="105">
        <f>+'[2]VOTO EN EL EXTRANJERO'!$E$16</f>
        <v>173500</v>
      </c>
      <c r="F11" s="105">
        <f>D11*E11</f>
        <v>173500</v>
      </c>
      <c r="G11" s="115">
        <v>0</v>
      </c>
      <c r="H11" s="115">
        <v>0</v>
      </c>
      <c r="I11" s="115">
        <f>+F11/2</f>
        <v>86750</v>
      </c>
      <c r="J11" s="115">
        <v>0</v>
      </c>
      <c r="K11" s="115">
        <f>+I11</f>
        <v>86750</v>
      </c>
      <c r="L11" s="115">
        <v>0</v>
      </c>
      <c r="M11" s="115">
        <f t="shared" ref="M11:R13" si="1">+L11</f>
        <v>0</v>
      </c>
      <c r="N11" s="115">
        <f t="shared" si="1"/>
        <v>0</v>
      </c>
      <c r="O11" s="115">
        <f t="shared" si="1"/>
        <v>0</v>
      </c>
      <c r="P11" s="115">
        <f t="shared" si="1"/>
        <v>0</v>
      </c>
      <c r="Q11" s="115">
        <f t="shared" si="1"/>
        <v>0</v>
      </c>
      <c r="R11" s="115">
        <f t="shared" si="1"/>
        <v>0</v>
      </c>
      <c r="S11" s="170">
        <f>SUM(G11:R11)</f>
        <v>173500</v>
      </c>
    </row>
    <row r="12" spans="1:240" x14ac:dyDescent="0.3">
      <c r="A12" s="172" t="s">
        <v>132</v>
      </c>
      <c r="B12" s="107">
        <v>3631</v>
      </c>
      <c r="C12" s="108" t="str">
        <f>+'[2]VOTO EN EL EXTRANJERO'!$C$17</f>
        <v>Spot Informar sobre el procedimiento para registrarse en el padrón de jaliscienses en el extranjero</v>
      </c>
      <c r="D12" s="171">
        <v>1</v>
      </c>
      <c r="E12" s="105">
        <f>+'[2]VOTO EN EL EXTRANJERO'!$E$17</f>
        <v>173500</v>
      </c>
      <c r="F12" s="105">
        <f>D12*E12</f>
        <v>173500</v>
      </c>
      <c r="G12" s="115">
        <v>0</v>
      </c>
      <c r="H12" s="115">
        <v>0</v>
      </c>
      <c r="I12" s="115">
        <f>+F12/2</f>
        <v>86750</v>
      </c>
      <c r="J12" s="115">
        <v>0</v>
      </c>
      <c r="K12" s="115">
        <f>+I12</f>
        <v>86750</v>
      </c>
      <c r="L12" s="115">
        <v>0</v>
      </c>
      <c r="M12" s="115">
        <f t="shared" si="1"/>
        <v>0</v>
      </c>
      <c r="N12" s="115">
        <f t="shared" si="1"/>
        <v>0</v>
      </c>
      <c r="O12" s="115">
        <f t="shared" si="1"/>
        <v>0</v>
      </c>
      <c r="P12" s="115">
        <f t="shared" si="1"/>
        <v>0</v>
      </c>
      <c r="Q12" s="115">
        <f t="shared" si="1"/>
        <v>0</v>
      </c>
      <c r="R12" s="115">
        <f t="shared" si="1"/>
        <v>0</v>
      </c>
      <c r="S12" s="170">
        <f>SUM(G12:R12)</f>
        <v>173500</v>
      </c>
    </row>
    <row r="13" spans="1:240" x14ac:dyDescent="0.3">
      <c r="A13" s="172" t="s">
        <v>137</v>
      </c>
      <c r="B13" s="107">
        <v>3631</v>
      </c>
      <c r="C13" s="108" t="str">
        <f>+'[2]VOTO EN EL EXTRANJERO'!$C$20</f>
        <v>Spot para difundir información acerca del procedimiento para votar desde el extranjero</v>
      </c>
      <c r="D13" s="171">
        <v>1</v>
      </c>
      <c r="E13" s="105">
        <f>+'[2]VOTO EN EL EXTRANJERO'!$E$20</f>
        <v>173500</v>
      </c>
      <c r="F13" s="105">
        <f>D13*E13</f>
        <v>173500</v>
      </c>
      <c r="G13" s="115">
        <v>0</v>
      </c>
      <c r="H13" s="115">
        <v>0</v>
      </c>
      <c r="I13" s="115">
        <f>+F13/2</f>
        <v>86750</v>
      </c>
      <c r="J13" s="115">
        <v>0</v>
      </c>
      <c r="K13" s="115">
        <f>+I13</f>
        <v>86750</v>
      </c>
      <c r="L13" s="115">
        <v>0</v>
      </c>
      <c r="M13" s="115">
        <f t="shared" si="1"/>
        <v>0</v>
      </c>
      <c r="N13" s="115">
        <f t="shared" si="1"/>
        <v>0</v>
      </c>
      <c r="O13" s="115">
        <f t="shared" si="1"/>
        <v>0</v>
      </c>
      <c r="P13" s="115">
        <f t="shared" si="1"/>
        <v>0</v>
      </c>
      <c r="Q13" s="115">
        <f t="shared" si="1"/>
        <v>0</v>
      </c>
      <c r="R13" s="115">
        <f t="shared" si="1"/>
        <v>0</v>
      </c>
      <c r="S13" s="170">
        <f>SUM(G13:R13)</f>
        <v>173500</v>
      </c>
    </row>
    <row r="14" spans="1:240" x14ac:dyDescent="0.3">
      <c r="B14" s="107"/>
      <c r="C14" s="108"/>
      <c r="D14" s="171"/>
      <c r="E14" s="105"/>
      <c r="F14" s="105"/>
      <c r="G14" s="115"/>
      <c r="H14" s="115"/>
      <c r="I14" s="115"/>
      <c r="J14" s="115"/>
      <c r="K14" s="115"/>
      <c r="L14" s="115"/>
      <c r="M14" s="115"/>
      <c r="N14" s="115"/>
      <c r="O14" s="115"/>
      <c r="P14" s="115"/>
      <c r="Q14" s="115"/>
      <c r="R14" s="115"/>
      <c r="S14" s="170"/>
    </row>
    <row r="15" spans="1:240" s="121" customFormat="1" ht="32.25" customHeight="1" thickBot="1" x14ac:dyDescent="0.3">
      <c r="A15" s="146"/>
      <c r="B15" s="132">
        <v>3611</v>
      </c>
      <c r="C15" s="131" t="s">
        <v>118</v>
      </c>
      <c r="D15" s="130"/>
      <c r="E15" s="130"/>
      <c r="F15" s="129">
        <f>SUM(F16+F17)</f>
        <v>1300000</v>
      </c>
      <c r="G15" s="129">
        <f t="shared" ref="G15:S15" si="2">SUM(G16+G17)</f>
        <v>108333.33333333333</v>
      </c>
      <c r="H15" s="129">
        <f t="shared" si="2"/>
        <v>108333.33333333333</v>
      </c>
      <c r="I15" s="129">
        <f t="shared" si="2"/>
        <v>108333.33333333333</v>
      </c>
      <c r="J15" s="129">
        <f t="shared" si="2"/>
        <v>108333.33333333333</v>
      </c>
      <c r="K15" s="129">
        <f t="shared" si="2"/>
        <v>108333.33333333333</v>
      </c>
      <c r="L15" s="129">
        <f t="shared" si="2"/>
        <v>108333.33333333333</v>
      </c>
      <c r="M15" s="129">
        <f t="shared" si="2"/>
        <v>108333.33333333333</v>
      </c>
      <c r="N15" s="129">
        <f t="shared" si="2"/>
        <v>108333.33333333333</v>
      </c>
      <c r="O15" s="129">
        <f t="shared" si="2"/>
        <v>108333.33333333333</v>
      </c>
      <c r="P15" s="129">
        <f t="shared" si="2"/>
        <v>108333.33333333333</v>
      </c>
      <c r="Q15" s="129">
        <f t="shared" si="2"/>
        <v>108333.33333333333</v>
      </c>
      <c r="R15" s="129">
        <f t="shared" si="2"/>
        <v>108333.33333333333</v>
      </c>
      <c r="S15" s="129">
        <f t="shared" si="2"/>
        <v>1300000</v>
      </c>
      <c r="T15" s="123"/>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G15" s="122"/>
      <c r="BH15" s="122"/>
      <c r="BI15" s="122"/>
      <c r="BJ15" s="122"/>
      <c r="BK15" s="122"/>
      <c r="BL15" s="122"/>
      <c r="BM15" s="122"/>
      <c r="BN15" s="122"/>
      <c r="BO15" s="122"/>
      <c r="BP15" s="122"/>
      <c r="BQ15" s="122"/>
      <c r="BR15" s="122"/>
      <c r="BS15" s="122"/>
      <c r="BT15" s="122"/>
      <c r="BU15" s="122"/>
      <c r="BV15" s="122"/>
      <c r="BW15" s="122"/>
      <c r="BX15" s="122"/>
      <c r="BY15" s="122"/>
      <c r="BZ15" s="122"/>
      <c r="CA15" s="122"/>
      <c r="CB15" s="122"/>
      <c r="CC15" s="122"/>
      <c r="CD15" s="122"/>
      <c r="CE15" s="122"/>
      <c r="CF15" s="122"/>
      <c r="CG15" s="122"/>
      <c r="CH15" s="122"/>
      <c r="CI15" s="122"/>
      <c r="CJ15" s="122"/>
      <c r="CK15" s="122"/>
      <c r="CL15" s="122"/>
      <c r="CM15" s="122"/>
      <c r="CN15" s="122"/>
      <c r="CO15" s="122"/>
      <c r="CP15" s="122"/>
      <c r="CQ15" s="122"/>
      <c r="CR15" s="122"/>
      <c r="CS15" s="122"/>
      <c r="CT15" s="122"/>
      <c r="CU15" s="122"/>
      <c r="CV15" s="122"/>
      <c r="CW15" s="122"/>
      <c r="CX15" s="122"/>
      <c r="CY15" s="122"/>
      <c r="CZ15" s="122"/>
      <c r="DA15" s="122"/>
      <c r="DB15" s="122"/>
      <c r="DC15" s="122"/>
      <c r="DD15" s="122"/>
      <c r="DE15" s="122"/>
      <c r="DF15" s="122"/>
      <c r="DG15" s="122"/>
      <c r="DH15" s="122"/>
      <c r="DI15" s="122"/>
      <c r="DJ15" s="122"/>
      <c r="DK15" s="122"/>
      <c r="DL15" s="122"/>
      <c r="DM15" s="122"/>
      <c r="DN15" s="122"/>
      <c r="DO15" s="122"/>
      <c r="DP15" s="122"/>
      <c r="DQ15" s="122"/>
      <c r="DR15" s="122"/>
      <c r="DS15" s="122"/>
      <c r="DT15" s="122"/>
      <c r="DU15" s="122"/>
      <c r="DV15" s="122"/>
      <c r="DW15" s="122"/>
      <c r="DX15" s="122"/>
      <c r="DY15" s="122"/>
      <c r="DZ15" s="122"/>
      <c r="EA15" s="122"/>
      <c r="EB15" s="122"/>
      <c r="EC15" s="122"/>
      <c r="ED15" s="122"/>
      <c r="EE15" s="122"/>
      <c r="EF15" s="122"/>
      <c r="EG15" s="122"/>
      <c r="EH15" s="122"/>
      <c r="EI15" s="122"/>
      <c r="EJ15" s="122"/>
      <c r="EK15" s="122"/>
      <c r="EL15" s="122"/>
      <c r="EM15" s="122"/>
      <c r="EN15" s="122"/>
      <c r="EO15" s="122"/>
      <c r="EP15" s="122"/>
      <c r="EQ15" s="122"/>
      <c r="ER15" s="122"/>
      <c r="ES15" s="122"/>
      <c r="ET15" s="122"/>
      <c r="EU15" s="122"/>
      <c r="EV15" s="122"/>
      <c r="EW15" s="122"/>
      <c r="EX15" s="122"/>
      <c r="EY15" s="122"/>
      <c r="EZ15" s="122"/>
      <c r="FA15" s="122"/>
      <c r="FB15" s="122"/>
      <c r="FC15" s="122"/>
      <c r="FD15" s="122"/>
      <c r="FE15" s="122"/>
      <c r="FF15" s="122"/>
      <c r="FG15" s="122"/>
      <c r="FH15" s="122"/>
      <c r="FI15" s="122"/>
      <c r="FJ15" s="122"/>
      <c r="FK15" s="122"/>
      <c r="FL15" s="122"/>
      <c r="FM15" s="122"/>
      <c r="FN15" s="122"/>
      <c r="FO15" s="122"/>
      <c r="FP15" s="122"/>
      <c r="FQ15" s="122"/>
      <c r="FR15" s="122"/>
      <c r="FS15" s="122"/>
      <c r="FT15" s="122"/>
      <c r="FU15" s="122"/>
      <c r="FV15" s="122"/>
      <c r="FW15" s="122"/>
      <c r="FX15" s="122"/>
      <c r="FY15" s="122"/>
      <c r="FZ15" s="122"/>
      <c r="GA15" s="122"/>
      <c r="GB15" s="122"/>
      <c r="GC15" s="122"/>
      <c r="GD15" s="122"/>
      <c r="GE15" s="122"/>
      <c r="GF15" s="122"/>
      <c r="GG15" s="122"/>
      <c r="GH15" s="122"/>
      <c r="GI15" s="122"/>
      <c r="GJ15" s="122"/>
      <c r="GK15" s="122"/>
      <c r="GL15" s="122"/>
      <c r="GM15" s="122"/>
      <c r="GN15" s="122"/>
      <c r="GO15" s="122"/>
      <c r="GP15" s="122"/>
      <c r="GQ15" s="122"/>
      <c r="GR15" s="122"/>
      <c r="GS15" s="122"/>
      <c r="GT15" s="122"/>
      <c r="GU15" s="122"/>
      <c r="GV15" s="122"/>
      <c r="GW15" s="122"/>
      <c r="GX15" s="122"/>
      <c r="GY15" s="122"/>
      <c r="GZ15" s="122"/>
      <c r="HA15" s="122"/>
      <c r="HB15" s="122"/>
      <c r="HC15" s="122"/>
      <c r="HD15" s="122"/>
      <c r="HE15" s="122"/>
      <c r="HF15" s="122"/>
      <c r="HG15" s="122"/>
      <c r="HH15" s="122"/>
      <c r="HI15" s="122"/>
      <c r="HJ15" s="122"/>
      <c r="HK15" s="122"/>
      <c r="HL15" s="122"/>
      <c r="HM15" s="122"/>
      <c r="HN15" s="122"/>
      <c r="HO15" s="122"/>
      <c r="HP15" s="122"/>
      <c r="HQ15" s="122"/>
      <c r="HR15" s="122"/>
      <c r="HS15" s="122"/>
      <c r="HT15" s="122"/>
      <c r="HU15" s="122"/>
      <c r="HV15" s="122"/>
      <c r="HW15" s="122"/>
      <c r="HX15" s="122"/>
      <c r="HY15" s="122"/>
      <c r="HZ15" s="122"/>
      <c r="IA15" s="122"/>
      <c r="IB15" s="122"/>
      <c r="IC15" s="122"/>
      <c r="ID15" s="122"/>
      <c r="IE15" s="122"/>
      <c r="IF15" s="122"/>
    </row>
    <row r="16" spans="1:240" x14ac:dyDescent="0.3">
      <c r="A16" s="172" t="s">
        <v>133</v>
      </c>
      <c r="B16" s="107">
        <v>3611</v>
      </c>
      <c r="C16" s="108" t="str">
        <f>+'[2]VOTO EN EL EXTRANJERO'!$C$18</f>
        <v xml:space="preserve">Gestionar la difusión de materiales informativos y entrevistas de funcionarios del IEPC en medios de comunicación del extranjero </v>
      </c>
      <c r="D16" s="171">
        <v>1</v>
      </c>
      <c r="E16" s="105">
        <f>+'[2]VOTO EN EL EXTRANJERO'!$E$18</f>
        <v>300000</v>
      </c>
      <c r="F16" s="105">
        <f>D16*E16</f>
        <v>300000</v>
      </c>
      <c r="G16" s="115">
        <f>+F16/12</f>
        <v>25000</v>
      </c>
      <c r="H16" s="115">
        <f>+G16</f>
        <v>25000</v>
      </c>
      <c r="I16" s="115">
        <f t="shared" ref="I16:R16" si="3">H16</f>
        <v>25000</v>
      </c>
      <c r="J16" s="115">
        <f t="shared" si="3"/>
        <v>25000</v>
      </c>
      <c r="K16" s="115">
        <f t="shared" si="3"/>
        <v>25000</v>
      </c>
      <c r="L16" s="115">
        <f t="shared" si="3"/>
        <v>25000</v>
      </c>
      <c r="M16" s="115">
        <f t="shared" si="3"/>
        <v>25000</v>
      </c>
      <c r="N16" s="115">
        <f t="shared" si="3"/>
        <v>25000</v>
      </c>
      <c r="O16" s="115">
        <f t="shared" si="3"/>
        <v>25000</v>
      </c>
      <c r="P16" s="115">
        <f t="shared" si="3"/>
        <v>25000</v>
      </c>
      <c r="Q16" s="115">
        <f t="shared" si="3"/>
        <v>25000</v>
      </c>
      <c r="R16" s="115">
        <f t="shared" si="3"/>
        <v>25000</v>
      </c>
      <c r="S16" s="170">
        <f>SUM(G16:R16)</f>
        <v>300000</v>
      </c>
    </row>
    <row r="17" spans="1:240" x14ac:dyDescent="0.3">
      <c r="B17" s="107">
        <v>3611</v>
      </c>
      <c r="C17" s="108" t="s">
        <v>156</v>
      </c>
      <c r="D17" s="171">
        <v>1</v>
      </c>
      <c r="E17" s="105">
        <v>1000000</v>
      </c>
      <c r="F17" s="105">
        <v>1000000</v>
      </c>
      <c r="G17" s="115">
        <v>83333.333333333328</v>
      </c>
      <c r="H17" s="115">
        <v>83333.333333333328</v>
      </c>
      <c r="I17" s="115">
        <v>83333.333333333328</v>
      </c>
      <c r="J17" s="115">
        <v>83333.333333333328</v>
      </c>
      <c r="K17" s="115">
        <v>83333.333333333328</v>
      </c>
      <c r="L17" s="115">
        <v>83333.333333333328</v>
      </c>
      <c r="M17" s="115">
        <v>83333.333333333328</v>
      </c>
      <c r="N17" s="115">
        <v>83333.333333333328</v>
      </c>
      <c r="O17" s="115">
        <v>83333.333333333328</v>
      </c>
      <c r="P17" s="115">
        <v>83333.333333333328</v>
      </c>
      <c r="Q17" s="115">
        <v>83333.333333333328</v>
      </c>
      <c r="R17" s="115">
        <v>83333.333333333328</v>
      </c>
      <c r="S17" s="170">
        <v>1000000.0000000001</v>
      </c>
    </row>
    <row r="18" spans="1:240" x14ac:dyDescent="0.3">
      <c r="B18" s="107"/>
      <c r="C18" s="108"/>
      <c r="D18" s="171"/>
      <c r="E18" s="105"/>
      <c r="F18" s="105"/>
      <c r="G18" s="115"/>
      <c r="H18" s="115"/>
      <c r="I18" s="115"/>
      <c r="J18" s="115"/>
      <c r="K18" s="115"/>
      <c r="L18" s="115"/>
      <c r="M18" s="115"/>
      <c r="N18" s="115"/>
      <c r="O18" s="115"/>
      <c r="P18" s="115"/>
      <c r="Q18" s="115"/>
      <c r="R18" s="115"/>
      <c r="S18" s="170"/>
    </row>
    <row r="19" spans="1:240" s="121" customFormat="1" ht="18.600000000000001" customHeight="1" thickBot="1" x14ac:dyDescent="0.3">
      <c r="A19" s="146"/>
      <c r="B19" s="132">
        <v>3711</v>
      </c>
      <c r="C19" s="169" t="s">
        <v>114</v>
      </c>
      <c r="D19" s="130"/>
      <c r="E19" s="130"/>
      <c r="F19" s="129">
        <f t="shared" ref="F19:R19" si="4">SUM(F20:F21)</f>
        <v>144000</v>
      </c>
      <c r="G19" s="129">
        <f t="shared" si="4"/>
        <v>12000</v>
      </c>
      <c r="H19" s="129">
        <f t="shared" si="4"/>
        <v>12000</v>
      </c>
      <c r="I19" s="129">
        <f t="shared" si="4"/>
        <v>12000</v>
      </c>
      <c r="J19" s="129">
        <f t="shared" si="4"/>
        <v>12000</v>
      </c>
      <c r="K19" s="129">
        <f t="shared" si="4"/>
        <v>12000</v>
      </c>
      <c r="L19" s="129">
        <f t="shared" si="4"/>
        <v>12000</v>
      </c>
      <c r="M19" s="129">
        <f t="shared" si="4"/>
        <v>12000</v>
      </c>
      <c r="N19" s="129">
        <f t="shared" si="4"/>
        <v>12000</v>
      </c>
      <c r="O19" s="129">
        <f t="shared" si="4"/>
        <v>12000</v>
      </c>
      <c r="P19" s="129">
        <f t="shared" si="4"/>
        <v>12000</v>
      </c>
      <c r="Q19" s="129">
        <f t="shared" si="4"/>
        <v>12000</v>
      </c>
      <c r="R19" s="129">
        <f t="shared" si="4"/>
        <v>12000</v>
      </c>
      <c r="S19" s="129">
        <f t="shared" ref="S19:S25" si="5">SUM(G19:R19)</f>
        <v>144000</v>
      </c>
      <c r="T19" s="123"/>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c r="BM19" s="122"/>
      <c r="BN19" s="122"/>
      <c r="BO19" s="122"/>
      <c r="BP19" s="122"/>
      <c r="BQ19" s="122"/>
      <c r="BR19" s="122"/>
      <c r="BS19" s="122"/>
      <c r="BT19" s="122"/>
      <c r="BU19" s="122"/>
      <c r="BV19" s="122"/>
      <c r="BW19" s="122"/>
      <c r="BX19" s="122"/>
      <c r="BY19" s="122"/>
      <c r="BZ19" s="122"/>
      <c r="CA19" s="122"/>
      <c r="CB19" s="122"/>
      <c r="CC19" s="122"/>
      <c r="CD19" s="122"/>
      <c r="CE19" s="122"/>
      <c r="CF19" s="122"/>
      <c r="CG19" s="122"/>
      <c r="CH19" s="122"/>
      <c r="CI19" s="122"/>
      <c r="CJ19" s="122"/>
      <c r="CK19" s="122"/>
      <c r="CL19" s="122"/>
      <c r="CM19" s="122"/>
      <c r="CN19" s="122"/>
      <c r="CO19" s="122"/>
      <c r="CP19" s="122"/>
      <c r="CQ19" s="122"/>
      <c r="CR19" s="122"/>
      <c r="CS19" s="122"/>
      <c r="CT19" s="122"/>
      <c r="CU19" s="122"/>
      <c r="CV19" s="122"/>
      <c r="CW19" s="122"/>
      <c r="CX19" s="122"/>
      <c r="CY19" s="122"/>
      <c r="CZ19" s="122"/>
      <c r="DA19" s="122"/>
      <c r="DB19" s="122"/>
      <c r="DC19" s="122"/>
      <c r="DD19" s="122"/>
      <c r="DE19" s="122"/>
      <c r="DF19" s="122"/>
      <c r="DG19" s="122"/>
      <c r="DH19" s="122"/>
      <c r="DI19" s="122"/>
      <c r="DJ19" s="122"/>
      <c r="DK19" s="122"/>
      <c r="DL19" s="122"/>
      <c r="DM19" s="122"/>
      <c r="DN19" s="122"/>
      <c r="DO19" s="122"/>
      <c r="DP19" s="122"/>
      <c r="DQ19" s="122"/>
      <c r="DR19" s="122"/>
      <c r="DS19" s="122"/>
      <c r="DT19" s="122"/>
      <c r="DU19" s="122"/>
      <c r="DV19" s="122"/>
      <c r="DW19" s="122"/>
      <c r="DX19" s="122"/>
      <c r="DY19" s="122"/>
      <c r="DZ19" s="122"/>
      <c r="EA19" s="122"/>
      <c r="EB19" s="122"/>
      <c r="EC19" s="122"/>
      <c r="ED19" s="122"/>
      <c r="EE19" s="122"/>
      <c r="EF19" s="122"/>
      <c r="EG19" s="122"/>
      <c r="EH19" s="122"/>
      <c r="EI19" s="122"/>
      <c r="EJ19" s="122"/>
      <c r="EK19" s="122"/>
      <c r="EL19" s="122"/>
      <c r="EM19" s="122"/>
      <c r="EN19" s="122"/>
      <c r="EO19" s="122"/>
      <c r="EP19" s="122"/>
      <c r="EQ19" s="122"/>
      <c r="ER19" s="122"/>
      <c r="ES19" s="122"/>
      <c r="ET19" s="122"/>
      <c r="EU19" s="122"/>
      <c r="EV19" s="122"/>
      <c r="EW19" s="122"/>
      <c r="EX19" s="122"/>
      <c r="EY19" s="122"/>
      <c r="EZ19" s="122"/>
      <c r="FA19" s="122"/>
      <c r="FB19" s="122"/>
      <c r="FC19" s="122"/>
      <c r="FD19" s="122"/>
      <c r="FE19" s="122"/>
      <c r="FF19" s="122"/>
      <c r="FG19" s="122"/>
      <c r="FH19" s="122"/>
      <c r="FI19" s="122"/>
      <c r="FJ19" s="122"/>
      <c r="FK19" s="122"/>
      <c r="FL19" s="122"/>
      <c r="FM19" s="122"/>
      <c r="FN19" s="122"/>
      <c r="FO19" s="122"/>
      <c r="FP19" s="122"/>
      <c r="FQ19" s="122"/>
      <c r="FR19" s="122"/>
      <c r="FS19" s="122"/>
      <c r="FT19" s="122"/>
      <c r="FU19" s="122"/>
      <c r="FV19" s="122"/>
      <c r="FW19" s="122"/>
      <c r="FX19" s="122"/>
      <c r="FY19" s="122"/>
      <c r="FZ19" s="122"/>
      <c r="GA19" s="122"/>
      <c r="GB19" s="122"/>
      <c r="GC19" s="122"/>
      <c r="GD19" s="122"/>
      <c r="GE19" s="122"/>
      <c r="GF19" s="122"/>
      <c r="GG19" s="122"/>
      <c r="GH19" s="122"/>
      <c r="GI19" s="122"/>
      <c r="GJ19" s="122"/>
      <c r="GK19" s="122"/>
      <c r="GL19" s="122"/>
      <c r="GM19" s="122"/>
      <c r="GN19" s="122"/>
      <c r="GO19" s="122"/>
      <c r="GP19" s="122"/>
      <c r="GQ19" s="122"/>
      <c r="GR19" s="122"/>
      <c r="GS19" s="122"/>
      <c r="GT19" s="122"/>
      <c r="GU19" s="122"/>
      <c r="GV19" s="122"/>
      <c r="GW19" s="122"/>
      <c r="GX19" s="122"/>
      <c r="GY19" s="122"/>
      <c r="GZ19" s="122"/>
      <c r="HA19" s="122"/>
      <c r="HB19" s="122"/>
      <c r="HC19" s="122"/>
      <c r="HD19" s="122"/>
      <c r="HE19" s="122"/>
      <c r="HF19" s="122"/>
      <c r="HG19" s="122"/>
      <c r="HH19" s="122"/>
      <c r="HI19" s="122"/>
      <c r="HJ19" s="122"/>
      <c r="HK19" s="122"/>
      <c r="HL19" s="122"/>
      <c r="HM19" s="122"/>
      <c r="HN19" s="122"/>
      <c r="HO19" s="122"/>
      <c r="HP19" s="122"/>
      <c r="HQ19" s="122"/>
      <c r="HR19" s="122"/>
      <c r="HS19" s="122"/>
      <c r="HT19" s="122"/>
      <c r="HU19" s="122"/>
      <c r="HV19" s="122"/>
      <c r="HW19" s="122"/>
      <c r="HX19" s="122"/>
      <c r="HY19" s="122"/>
      <c r="HZ19" s="122"/>
      <c r="IA19" s="122"/>
      <c r="IB19" s="122"/>
      <c r="IC19" s="122"/>
      <c r="ID19" s="122"/>
      <c r="IE19" s="122"/>
      <c r="IF19" s="122"/>
    </row>
    <row r="20" spans="1:240" x14ac:dyDescent="0.3">
      <c r="A20" s="172" t="s">
        <v>133</v>
      </c>
      <c r="B20" s="107">
        <v>3711</v>
      </c>
      <c r="C20" s="108" t="str">
        <f>+'[2]VOTO EN EL EXTRANJERO'!$G$18</f>
        <v>Viajes, viáticos y alimentos</v>
      </c>
      <c r="D20" s="171">
        <v>1</v>
      </c>
      <c r="E20" s="105">
        <f>+'[2]VOTO EN EL EXTRANJERO'!$I$19</f>
        <v>144000</v>
      </c>
      <c r="F20" s="105">
        <f>D20*E20</f>
        <v>144000</v>
      </c>
      <c r="G20" s="115">
        <f>+F20/12</f>
        <v>12000</v>
      </c>
      <c r="H20" s="115">
        <f t="shared" ref="H20:R20" si="6">+G20</f>
        <v>12000</v>
      </c>
      <c r="I20" s="115">
        <f t="shared" si="6"/>
        <v>12000</v>
      </c>
      <c r="J20" s="115">
        <f t="shared" si="6"/>
        <v>12000</v>
      </c>
      <c r="K20" s="115">
        <f t="shared" si="6"/>
        <v>12000</v>
      </c>
      <c r="L20" s="115">
        <f t="shared" si="6"/>
        <v>12000</v>
      </c>
      <c r="M20" s="115">
        <f t="shared" si="6"/>
        <v>12000</v>
      </c>
      <c r="N20" s="115">
        <f t="shared" si="6"/>
        <v>12000</v>
      </c>
      <c r="O20" s="115">
        <f t="shared" si="6"/>
        <v>12000</v>
      </c>
      <c r="P20" s="115">
        <f t="shared" si="6"/>
        <v>12000</v>
      </c>
      <c r="Q20" s="115">
        <f t="shared" si="6"/>
        <v>12000</v>
      </c>
      <c r="R20" s="115">
        <f t="shared" si="6"/>
        <v>12000</v>
      </c>
      <c r="S20" s="170">
        <f t="shared" si="5"/>
        <v>144000</v>
      </c>
    </row>
    <row r="21" spans="1:240" x14ac:dyDescent="0.3">
      <c r="B21" s="107"/>
      <c r="C21" s="108"/>
      <c r="D21" s="171"/>
      <c r="E21" s="105"/>
      <c r="F21" s="105">
        <f>D21*E21</f>
        <v>0</v>
      </c>
      <c r="G21" s="115">
        <f>F21/12</f>
        <v>0</v>
      </c>
      <c r="H21" s="115">
        <f t="shared" ref="H21:R21" si="7">G21</f>
        <v>0</v>
      </c>
      <c r="I21" s="115">
        <f t="shared" si="7"/>
        <v>0</v>
      </c>
      <c r="J21" s="115">
        <f t="shared" si="7"/>
        <v>0</v>
      </c>
      <c r="K21" s="115">
        <f t="shared" si="7"/>
        <v>0</v>
      </c>
      <c r="L21" s="115">
        <f t="shared" si="7"/>
        <v>0</v>
      </c>
      <c r="M21" s="115">
        <f t="shared" si="7"/>
        <v>0</v>
      </c>
      <c r="N21" s="115">
        <f t="shared" si="7"/>
        <v>0</v>
      </c>
      <c r="O21" s="115">
        <f t="shared" si="7"/>
        <v>0</v>
      </c>
      <c r="P21" s="115">
        <f t="shared" si="7"/>
        <v>0</v>
      </c>
      <c r="Q21" s="115">
        <f t="shared" si="7"/>
        <v>0</v>
      </c>
      <c r="R21" s="115">
        <f t="shared" si="7"/>
        <v>0</v>
      </c>
      <c r="S21" s="170">
        <f t="shared" si="5"/>
        <v>0</v>
      </c>
    </row>
    <row r="22" spans="1:240" s="121" customFormat="1" ht="18.600000000000001" customHeight="1" thickBot="1" x14ac:dyDescent="0.3">
      <c r="A22" s="146"/>
      <c r="B22" s="132">
        <v>3751</v>
      </c>
      <c r="C22" s="169" t="s">
        <v>112</v>
      </c>
      <c r="D22" s="130"/>
      <c r="E22" s="130"/>
      <c r="F22" s="129">
        <f>SUM(F23)</f>
        <v>356000</v>
      </c>
      <c r="G22" s="129">
        <f t="shared" ref="G22:R22" si="8">SUM(G23:G24)</f>
        <v>29666.666666666668</v>
      </c>
      <c r="H22" s="129">
        <f t="shared" si="8"/>
        <v>29666.666666666668</v>
      </c>
      <c r="I22" s="129">
        <f t="shared" si="8"/>
        <v>29666.666666666668</v>
      </c>
      <c r="J22" s="129">
        <f t="shared" si="8"/>
        <v>29666.666666666668</v>
      </c>
      <c r="K22" s="129">
        <f t="shared" si="8"/>
        <v>29666.666666666668</v>
      </c>
      <c r="L22" s="129">
        <f t="shared" si="8"/>
        <v>29666.666666666668</v>
      </c>
      <c r="M22" s="129">
        <f t="shared" si="8"/>
        <v>29666.666666666668</v>
      </c>
      <c r="N22" s="129">
        <f t="shared" si="8"/>
        <v>29666.666666666668</v>
      </c>
      <c r="O22" s="129">
        <f t="shared" si="8"/>
        <v>29666.666666666668</v>
      </c>
      <c r="P22" s="129">
        <f t="shared" si="8"/>
        <v>29666.666666666668</v>
      </c>
      <c r="Q22" s="129">
        <f t="shared" si="8"/>
        <v>29666.666666666668</v>
      </c>
      <c r="R22" s="129">
        <f t="shared" si="8"/>
        <v>29666.666666666668</v>
      </c>
      <c r="S22" s="129">
        <f t="shared" si="5"/>
        <v>356000.00000000006</v>
      </c>
      <c r="T22" s="123"/>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c r="BO22" s="122"/>
      <c r="BP22" s="122"/>
      <c r="BQ22" s="122"/>
      <c r="BR22" s="122"/>
      <c r="BS22" s="122"/>
      <c r="BT22" s="122"/>
      <c r="BU22" s="122"/>
      <c r="BV22" s="122"/>
      <c r="BW22" s="122"/>
      <c r="BX22" s="122"/>
      <c r="BY22" s="122"/>
      <c r="BZ22" s="122"/>
      <c r="CA22" s="122"/>
      <c r="CB22" s="122"/>
      <c r="CC22" s="122"/>
      <c r="CD22" s="122"/>
      <c r="CE22" s="122"/>
      <c r="CF22" s="122"/>
      <c r="CG22" s="122"/>
      <c r="CH22" s="122"/>
      <c r="CI22" s="122"/>
      <c r="CJ22" s="122"/>
      <c r="CK22" s="122"/>
      <c r="CL22" s="122"/>
      <c r="CM22" s="122"/>
      <c r="CN22" s="122"/>
      <c r="CO22" s="122"/>
      <c r="CP22" s="122"/>
      <c r="CQ22" s="122"/>
      <c r="CR22" s="122"/>
      <c r="CS22" s="122"/>
      <c r="CT22" s="122"/>
      <c r="CU22" s="122"/>
      <c r="CV22" s="122"/>
      <c r="CW22" s="122"/>
      <c r="CX22" s="122"/>
      <c r="CY22" s="122"/>
      <c r="CZ22" s="122"/>
      <c r="DA22" s="122"/>
      <c r="DB22" s="122"/>
      <c r="DC22" s="122"/>
      <c r="DD22" s="122"/>
      <c r="DE22" s="122"/>
      <c r="DF22" s="122"/>
      <c r="DG22" s="122"/>
      <c r="DH22" s="122"/>
      <c r="DI22" s="122"/>
      <c r="DJ22" s="122"/>
      <c r="DK22" s="122"/>
      <c r="DL22" s="122"/>
      <c r="DM22" s="122"/>
      <c r="DN22" s="122"/>
      <c r="DO22" s="122"/>
      <c r="DP22" s="122"/>
      <c r="DQ22" s="122"/>
      <c r="DR22" s="122"/>
      <c r="DS22" s="122"/>
      <c r="DT22" s="122"/>
      <c r="DU22" s="122"/>
      <c r="DV22" s="122"/>
      <c r="DW22" s="122"/>
      <c r="DX22" s="122"/>
      <c r="DY22" s="122"/>
      <c r="DZ22" s="122"/>
      <c r="EA22" s="122"/>
      <c r="EB22" s="122"/>
      <c r="EC22" s="122"/>
      <c r="ED22" s="122"/>
      <c r="EE22" s="122"/>
      <c r="EF22" s="122"/>
      <c r="EG22" s="122"/>
      <c r="EH22" s="122"/>
      <c r="EI22" s="122"/>
      <c r="EJ22" s="122"/>
      <c r="EK22" s="122"/>
      <c r="EL22" s="122"/>
      <c r="EM22" s="122"/>
      <c r="EN22" s="122"/>
      <c r="EO22" s="122"/>
      <c r="EP22" s="122"/>
      <c r="EQ22" s="122"/>
      <c r="ER22" s="122"/>
      <c r="ES22" s="122"/>
      <c r="ET22" s="122"/>
      <c r="EU22" s="122"/>
      <c r="EV22" s="122"/>
      <c r="EW22" s="122"/>
      <c r="EX22" s="122"/>
      <c r="EY22" s="122"/>
      <c r="EZ22" s="122"/>
      <c r="FA22" s="122"/>
      <c r="FB22" s="122"/>
      <c r="FC22" s="122"/>
      <c r="FD22" s="122"/>
      <c r="FE22" s="122"/>
      <c r="FF22" s="122"/>
      <c r="FG22" s="122"/>
      <c r="FH22" s="122"/>
      <c r="FI22" s="122"/>
      <c r="FJ22" s="122"/>
      <c r="FK22" s="122"/>
      <c r="FL22" s="122"/>
      <c r="FM22" s="122"/>
      <c r="FN22" s="122"/>
      <c r="FO22" s="122"/>
      <c r="FP22" s="122"/>
      <c r="FQ22" s="122"/>
      <c r="FR22" s="122"/>
      <c r="FS22" s="122"/>
      <c r="FT22" s="122"/>
      <c r="FU22" s="122"/>
      <c r="FV22" s="122"/>
      <c r="FW22" s="122"/>
      <c r="FX22" s="122"/>
      <c r="FY22" s="122"/>
      <c r="FZ22" s="122"/>
      <c r="GA22" s="122"/>
      <c r="GB22" s="122"/>
      <c r="GC22" s="122"/>
      <c r="GD22" s="122"/>
      <c r="GE22" s="122"/>
      <c r="GF22" s="122"/>
      <c r="GG22" s="122"/>
      <c r="GH22" s="122"/>
      <c r="GI22" s="122"/>
      <c r="GJ22" s="122"/>
      <c r="GK22" s="122"/>
      <c r="GL22" s="122"/>
      <c r="GM22" s="122"/>
      <c r="GN22" s="122"/>
      <c r="GO22" s="122"/>
      <c r="GP22" s="122"/>
      <c r="GQ22" s="122"/>
      <c r="GR22" s="122"/>
      <c r="GS22" s="122"/>
      <c r="GT22" s="122"/>
      <c r="GU22" s="122"/>
      <c r="GV22" s="122"/>
      <c r="GW22" s="122"/>
      <c r="GX22" s="122"/>
      <c r="GY22" s="122"/>
      <c r="GZ22" s="122"/>
      <c r="HA22" s="122"/>
      <c r="HB22" s="122"/>
      <c r="HC22" s="122"/>
      <c r="HD22" s="122"/>
      <c r="HE22" s="122"/>
      <c r="HF22" s="122"/>
      <c r="HG22" s="122"/>
      <c r="HH22" s="122"/>
      <c r="HI22" s="122"/>
      <c r="HJ22" s="122"/>
      <c r="HK22" s="122"/>
      <c r="HL22" s="122"/>
      <c r="HM22" s="122"/>
      <c r="HN22" s="122"/>
      <c r="HO22" s="122"/>
      <c r="HP22" s="122"/>
      <c r="HQ22" s="122"/>
      <c r="HR22" s="122"/>
      <c r="HS22" s="122"/>
      <c r="HT22" s="122"/>
      <c r="HU22" s="122"/>
      <c r="HV22" s="122"/>
      <c r="HW22" s="122"/>
      <c r="HX22" s="122"/>
      <c r="HY22" s="122"/>
      <c r="HZ22" s="122"/>
      <c r="IA22" s="122"/>
      <c r="IB22" s="122"/>
      <c r="IC22" s="122"/>
      <c r="ID22" s="122"/>
      <c r="IE22" s="122"/>
      <c r="IF22" s="122"/>
    </row>
    <row r="23" spans="1:240" x14ac:dyDescent="0.3">
      <c r="A23" s="172" t="s">
        <v>133</v>
      </c>
      <c r="B23" s="107">
        <v>3751</v>
      </c>
      <c r="C23" s="108" t="str">
        <f>+'[2]VOTO EN EL EXTRANJERO'!$G$19</f>
        <v>Viajes, viáticos y alimentos</v>
      </c>
      <c r="D23" s="171">
        <v>1</v>
      </c>
      <c r="E23" s="105">
        <f>+'[2]VOTO EN EL EXTRANJERO'!$I$18</f>
        <v>356000</v>
      </c>
      <c r="F23" s="105">
        <f>D23*E23</f>
        <v>356000</v>
      </c>
      <c r="G23" s="115">
        <f>+F23/12</f>
        <v>29666.666666666668</v>
      </c>
      <c r="H23" s="115">
        <f t="shared" ref="H23:R23" si="9">+G23</f>
        <v>29666.666666666668</v>
      </c>
      <c r="I23" s="115">
        <f t="shared" si="9"/>
        <v>29666.666666666668</v>
      </c>
      <c r="J23" s="115">
        <f t="shared" si="9"/>
        <v>29666.666666666668</v>
      </c>
      <c r="K23" s="115">
        <f t="shared" si="9"/>
        <v>29666.666666666668</v>
      </c>
      <c r="L23" s="115">
        <f t="shared" si="9"/>
        <v>29666.666666666668</v>
      </c>
      <c r="M23" s="115">
        <f t="shared" si="9"/>
        <v>29666.666666666668</v>
      </c>
      <c r="N23" s="115">
        <f t="shared" si="9"/>
        <v>29666.666666666668</v>
      </c>
      <c r="O23" s="115">
        <f t="shared" si="9"/>
        <v>29666.666666666668</v>
      </c>
      <c r="P23" s="115">
        <f t="shared" si="9"/>
        <v>29666.666666666668</v>
      </c>
      <c r="Q23" s="115">
        <f t="shared" si="9"/>
        <v>29666.666666666668</v>
      </c>
      <c r="R23" s="115">
        <f t="shared" si="9"/>
        <v>29666.666666666668</v>
      </c>
      <c r="S23" s="170">
        <f t="shared" si="5"/>
        <v>356000.00000000006</v>
      </c>
    </row>
    <row r="24" spans="1:240" x14ac:dyDescent="0.3">
      <c r="B24" s="107"/>
      <c r="C24" s="108"/>
      <c r="D24" s="171"/>
      <c r="E24" s="105"/>
      <c r="F24" s="105">
        <f>D24*E24</f>
        <v>0</v>
      </c>
      <c r="G24" s="115">
        <f>F24/12</f>
        <v>0</v>
      </c>
      <c r="H24" s="115">
        <f t="shared" ref="H24:R24" si="10">G24</f>
        <v>0</v>
      </c>
      <c r="I24" s="115">
        <f t="shared" si="10"/>
        <v>0</v>
      </c>
      <c r="J24" s="115">
        <f t="shared" si="10"/>
        <v>0</v>
      </c>
      <c r="K24" s="115">
        <f t="shared" si="10"/>
        <v>0</v>
      </c>
      <c r="L24" s="115">
        <f t="shared" si="10"/>
        <v>0</v>
      </c>
      <c r="M24" s="115">
        <f t="shared" si="10"/>
        <v>0</v>
      </c>
      <c r="N24" s="115">
        <f t="shared" si="10"/>
        <v>0</v>
      </c>
      <c r="O24" s="115">
        <f t="shared" si="10"/>
        <v>0</v>
      </c>
      <c r="P24" s="115">
        <f t="shared" si="10"/>
        <v>0</v>
      </c>
      <c r="Q24" s="115">
        <f t="shared" si="10"/>
        <v>0</v>
      </c>
      <c r="R24" s="115">
        <f t="shared" si="10"/>
        <v>0</v>
      </c>
      <c r="S24" s="170">
        <f t="shared" si="5"/>
        <v>0</v>
      </c>
    </row>
    <row r="25" spans="1:240" s="94" customFormat="1" ht="14.25" thickBot="1" x14ac:dyDescent="0.35">
      <c r="A25" s="172"/>
      <c r="B25" s="194"/>
      <c r="C25" s="162" t="s">
        <v>89</v>
      </c>
      <c r="D25" s="193"/>
      <c r="E25" s="192"/>
      <c r="F25" s="97">
        <f>+F10+F15+F19+F22</f>
        <v>2320500</v>
      </c>
      <c r="G25" s="97">
        <f t="shared" ref="G25:R25" si="11">+G10+G15+G19+G22</f>
        <v>150000</v>
      </c>
      <c r="H25" s="97">
        <f t="shared" si="11"/>
        <v>150000</v>
      </c>
      <c r="I25" s="97">
        <f t="shared" si="11"/>
        <v>410250</v>
      </c>
      <c r="J25" s="97">
        <f t="shared" si="11"/>
        <v>150000</v>
      </c>
      <c r="K25" s="97">
        <f t="shared" si="11"/>
        <v>410250</v>
      </c>
      <c r="L25" s="97">
        <f t="shared" si="11"/>
        <v>150000</v>
      </c>
      <c r="M25" s="97">
        <f t="shared" si="11"/>
        <v>150000</v>
      </c>
      <c r="N25" s="97">
        <f t="shared" si="11"/>
        <v>150000</v>
      </c>
      <c r="O25" s="97">
        <f t="shared" si="11"/>
        <v>150000</v>
      </c>
      <c r="P25" s="97">
        <f t="shared" si="11"/>
        <v>150000</v>
      </c>
      <c r="Q25" s="97">
        <f t="shared" si="11"/>
        <v>150000</v>
      </c>
      <c r="R25" s="97">
        <f t="shared" si="11"/>
        <v>150000</v>
      </c>
      <c r="S25" s="97">
        <f t="shared" si="5"/>
        <v>2320500</v>
      </c>
      <c r="T25" s="191">
        <f>+F25-S25</f>
        <v>0</v>
      </c>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c r="BV25" s="95"/>
      <c r="BW25" s="95"/>
      <c r="BX25" s="95"/>
      <c r="BY25" s="95"/>
      <c r="BZ25" s="95"/>
      <c r="CA25" s="95"/>
      <c r="CB25" s="95"/>
      <c r="CC25" s="95"/>
      <c r="CD25" s="95"/>
      <c r="CE25" s="95"/>
      <c r="CF25" s="95"/>
      <c r="CG25" s="95"/>
      <c r="CH25" s="95"/>
      <c r="CI25" s="95"/>
      <c r="CJ25" s="95"/>
      <c r="CK25" s="95"/>
      <c r="CL25" s="95"/>
      <c r="CM25" s="95"/>
      <c r="CN25" s="95"/>
      <c r="CO25" s="95"/>
      <c r="CP25" s="95"/>
      <c r="CQ25" s="95"/>
      <c r="CR25" s="95"/>
      <c r="CS25" s="95"/>
      <c r="CT25" s="95"/>
      <c r="CU25" s="95"/>
      <c r="CV25" s="95"/>
      <c r="CW25" s="95"/>
      <c r="CX25" s="95"/>
      <c r="CY25" s="95"/>
      <c r="CZ25" s="95"/>
      <c r="DA25" s="95"/>
      <c r="DB25" s="95"/>
      <c r="DC25" s="95"/>
      <c r="DD25" s="95"/>
      <c r="DE25" s="95"/>
      <c r="DF25" s="95"/>
      <c r="DG25" s="95"/>
      <c r="DH25" s="95"/>
      <c r="DI25" s="95"/>
      <c r="DJ25" s="95"/>
      <c r="DK25" s="95"/>
      <c r="DL25" s="95"/>
      <c r="DM25" s="95"/>
      <c r="DN25" s="95"/>
      <c r="DO25" s="95"/>
      <c r="DP25" s="95"/>
      <c r="DQ25" s="95"/>
      <c r="DR25" s="95"/>
      <c r="DS25" s="95"/>
      <c r="DT25" s="95"/>
      <c r="DU25" s="95"/>
      <c r="DV25" s="95"/>
      <c r="DW25" s="95"/>
      <c r="DX25" s="95"/>
      <c r="DY25" s="95"/>
      <c r="DZ25" s="95"/>
      <c r="EA25" s="95"/>
      <c r="EB25" s="95"/>
      <c r="EC25" s="95"/>
      <c r="ED25" s="95"/>
      <c r="EE25" s="95"/>
      <c r="EF25" s="95"/>
      <c r="EG25" s="95"/>
      <c r="EH25" s="95"/>
      <c r="EI25" s="95"/>
      <c r="EJ25" s="95"/>
      <c r="EK25" s="95"/>
      <c r="EL25" s="95"/>
      <c r="EM25" s="95"/>
      <c r="EN25" s="95"/>
      <c r="EO25" s="95"/>
      <c r="EP25" s="95"/>
      <c r="EQ25" s="95"/>
      <c r="ER25" s="95"/>
      <c r="ES25" s="95"/>
      <c r="ET25" s="95"/>
      <c r="EU25" s="95"/>
      <c r="EV25" s="95"/>
      <c r="EW25" s="95"/>
      <c r="EX25" s="95"/>
      <c r="EY25" s="95"/>
      <c r="EZ25" s="95"/>
      <c r="FA25" s="95"/>
      <c r="FB25" s="95"/>
      <c r="FC25" s="95"/>
      <c r="FD25" s="95"/>
      <c r="FE25" s="95"/>
      <c r="FF25" s="95"/>
      <c r="FG25" s="95"/>
      <c r="FH25" s="95"/>
      <c r="FI25" s="95"/>
      <c r="FJ25" s="95"/>
      <c r="FK25" s="95"/>
      <c r="FL25" s="95"/>
      <c r="FM25" s="95"/>
      <c r="FN25" s="95"/>
      <c r="FO25" s="95"/>
      <c r="FP25" s="95"/>
      <c r="FQ25" s="95"/>
      <c r="FR25" s="95"/>
      <c r="FS25" s="95"/>
      <c r="FT25" s="95"/>
      <c r="FU25" s="95"/>
      <c r="FV25" s="95"/>
      <c r="FW25" s="95"/>
      <c r="FX25" s="95"/>
      <c r="FY25" s="95"/>
      <c r="FZ25" s="95"/>
      <c r="GA25" s="95"/>
      <c r="GB25" s="95"/>
      <c r="GC25" s="95"/>
      <c r="GD25" s="95"/>
      <c r="GE25" s="95"/>
      <c r="GF25" s="95"/>
      <c r="GG25" s="95"/>
      <c r="GH25" s="95"/>
      <c r="GI25" s="95"/>
      <c r="GJ25" s="95"/>
      <c r="GK25" s="95"/>
      <c r="GL25" s="95"/>
      <c r="GM25" s="95"/>
      <c r="GN25" s="95"/>
      <c r="GO25" s="95"/>
      <c r="GP25" s="95"/>
      <c r="GQ25" s="95"/>
      <c r="GR25" s="95"/>
      <c r="GS25" s="95"/>
      <c r="GT25" s="95"/>
      <c r="GU25" s="95"/>
      <c r="GV25" s="95"/>
      <c r="GW25" s="95"/>
      <c r="GX25" s="95"/>
      <c r="GY25" s="95"/>
      <c r="GZ25" s="95"/>
      <c r="HA25" s="95"/>
      <c r="HB25" s="95"/>
      <c r="HC25" s="95"/>
      <c r="HD25" s="95"/>
      <c r="HE25" s="95"/>
      <c r="HF25" s="95"/>
      <c r="HG25" s="95"/>
      <c r="HH25" s="95"/>
      <c r="HI25" s="95"/>
      <c r="HJ25" s="95"/>
      <c r="HK25" s="95"/>
      <c r="HL25" s="95"/>
      <c r="HM25" s="95"/>
      <c r="HN25" s="95"/>
      <c r="HO25" s="95"/>
      <c r="HP25" s="95"/>
      <c r="HQ25" s="95"/>
      <c r="HR25" s="95"/>
      <c r="HS25" s="95"/>
      <c r="HT25" s="95"/>
      <c r="HU25" s="95"/>
      <c r="HV25" s="95"/>
      <c r="HW25" s="95"/>
      <c r="HX25" s="95"/>
      <c r="HY25" s="95"/>
      <c r="HZ25" s="95"/>
      <c r="IA25" s="95"/>
      <c r="IB25" s="95"/>
      <c r="IC25" s="95"/>
      <c r="ID25" s="95"/>
      <c r="IE25" s="95"/>
      <c r="IF25" s="95"/>
    </row>
    <row r="26" spans="1:240" ht="14.25" thickTop="1" x14ac:dyDescent="0.3">
      <c r="C26" s="90" t="s">
        <v>88</v>
      </c>
    </row>
    <row r="27" spans="1:240" s="182" customFormat="1" x14ac:dyDescent="0.3">
      <c r="A27" s="189"/>
      <c r="B27" s="188"/>
      <c r="C27" s="188"/>
      <c r="D27" s="187"/>
      <c r="E27" s="186"/>
      <c r="F27" s="186"/>
      <c r="G27" s="185"/>
      <c r="H27" s="185"/>
      <c r="I27" s="185"/>
      <c r="J27" s="185"/>
      <c r="K27" s="185"/>
      <c r="L27" s="185"/>
      <c r="M27" s="185"/>
      <c r="N27" s="185"/>
      <c r="O27" s="185"/>
      <c r="P27" s="185"/>
      <c r="Q27" s="185"/>
      <c r="R27" s="185"/>
      <c r="S27" s="185"/>
      <c r="T27" s="184"/>
      <c r="U27" s="183"/>
      <c r="V27" s="183"/>
      <c r="W27" s="183"/>
      <c r="X27" s="183"/>
      <c r="Y27" s="183"/>
      <c r="Z27" s="183"/>
      <c r="AA27" s="183"/>
      <c r="AB27" s="183"/>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3"/>
      <c r="BA27" s="183"/>
      <c r="BB27" s="183"/>
      <c r="BC27" s="183"/>
      <c r="BD27" s="183"/>
      <c r="BE27" s="183"/>
      <c r="BF27" s="183"/>
      <c r="BG27" s="183"/>
      <c r="BH27" s="183"/>
      <c r="BI27" s="183"/>
      <c r="BJ27" s="183"/>
      <c r="BK27" s="183"/>
      <c r="BL27" s="183"/>
      <c r="BM27" s="183"/>
      <c r="BN27" s="183"/>
      <c r="BO27" s="183"/>
      <c r="BP27" s="183"/>
      <c r="BQ27" s="183"/>
      <c r="BR27" s="183"/>
      <c r="BS27" s="183"/>
      <c r="BT27" s="183"/>
      <c r="BU27" s="183"/>
      <c r="BV27" s="183"/>
      <c r="BW27" s="183"/>
      <c r="BX27" s="183"/>
      <c r="BY27" s="183"/>
      <c r="BZ27" s="183"/>
      <c r="CA27" s="183"/>
      <c r="CB27" s="183"/>
      <c r="CC27" s="183"/>
      <c r="CD27" s="183"/>
      <c r="CE27" s="183"/>
      <c r="CF27" s="183"/>
      <c r="CG27" s="183"/>
      <c r="CH27" s="183"/>
      <c r="CI27" s="183"/>
      <c r="CJ27" s="183"/>
      <c r="CK27" s="183"/>
      <c r="CL27" s="183"/>
      <c r="CM27" s="183"/>
      <c r="CN27" s="183"/>
      <c r="CO27" s="183"/>
      <c r="CP27" s="183"/>
      <c r="CQ27" s="183"/>
      <c r="CR27" s="183"/>
      <c r="CS27" s="183"/>
      <c r="CT27" s="183"/>
      <c r="CU27" s="183"/>
      <c r="CV27" s="183"/>
      <c r="CW27" s="183"/>
      <c r="CX27" s="183"/>
      <c r="CY27" s="183"/>
      <c r="CZ27" s="183"/>
      <c r="DA27" s="183"/>
      <c r="DB27" s="183"/>
      <c r="DC27" s="183"/>
      <c r="DD27" s="183"/>
      <c r="DE27" s="183"/>
      <c r="DF27" s="183"/>
      <c r="DG27" s="183"/>
      <c r="DH27" s="183"/>
      <c r="DI27" s="183"/>
      <c r="DJ27" s="183"/>
      <c r="DK27" s="183"/>
      <c r="DL27" s="183"/>
      <c r="DM27" s="183"/>
      <c r="DN27" s="183"/>
      <c r="DO27" s="183"/>
      <c r="DP27" s="183"/>
      <c r="DQ27" s="183"/>
      <c r="DR27" s="183"/>
      <c r="DS27" s="183"/>
      <c r="DT27" s="183"/>
      <c r="DU27" s="183"/>
      <c r="DV27" s="183"/>
      <c r="DW27" s="183"/>
      <c r="DX27" s="183"/>
      <c r="DY27" s="183"/>
      <c r="DZ27" s="183"/>
      <c r="EA27" s="183"/>
      <c r="EB27" s="183"/>
      <c r="EC27" s="183"/>
      <c r="ED27" s="183"/>
      <c r="EE27" s="183"/>
      <c r="EF27" s="183"/>
      <c r="EG27" s="183"/>
      <c r="EH27" s="183"/>
      <c r="EI27" s="183"/>
      <c r="EJ27" s="183"/>
      <c r="EK27" s="183"/>
      <c r="EL27" s="183"/>
      <c r="EM27" s="183"/>
      <c r="EN27" s="183"/>
      <c r="EO27" s="183"/>
      <c r="EP27" s="183"/>
      <c r="EQ27" s="183"/>
      <c r="ER27" s="183"/>
      <c r="ES27" s="183"/>
      <c r="ET27" s="183"/>
      <c r="EU27" s="183"/>
      <c r="EV27" s="183"/>
      <c r="EW27" s="183"/>
      <c r="EX27" s="183"/>
      <c r="EY27" s="183"/>
      <c r="EZ27" s="183"/>
      <c r="FA27" s="183"/>
      <c r="FB27" s="183"/>
      <c r="FC27" s="183"/>
      <c r="FD27" s="183"/>
      <c r="FE27" s="183"/>
      <c r="FF27" s="183"/>
      <c r="FG27" s="183"/>
      <c r="FH27" s="183"/>
      <c r="FI27" s="183"/>
      <c r="FJ27" s="183"/>
      <c r="FK27" s="183"/>
      <c r="FL27" s="183"/>
      <c r="FM27" s="183"/>
      <c r="FN27" s="183"/>
      <c r="FO27" s="183"/>
      <c r="FP27" s="183"/>
      <c r="FQ27" s="183"/>
      <c r="FR27" s="183"/>
      <c r="FS27" s="183"/>
      <c r="FT27" s="183"/>
      <c r="FU27" s="183"/>
      <c r="FV27" s="183"/>
      <c r="FW27" s="183"/>
      <c r="FX27" s="183"/>
      <c r="FY27" s="183"/>
      <c r="FZ27" s="183"/>
      <c r="GA27" s="183"/>
      <c r="GB27" s="183"/>
      <c r="GC27" s="183"/>
      <c r="GD27" s="183"/>
      <c r="GE27" s="183"/>
      <c r="GF27" s="183"/>
      <c r="GG27" s="183"/>
      <c r="GH27" s="183"/>
      <c r="GI27" s="183"/>
      <c r="GJ27" s="183"/>
      <c r="GK27" s="183"/>
      <c r="GL27" s="183"/>
      <c r="GM27" s="183"/>
      <c r="GN27" s="183"/>
      <c r="GO27" s="183"/>
      <c r="GP27" s="183"/>
      <c r="GQ27" s="183"/>
      <c r="GR27" s="183"/>
      <c r="GS27" s="183"/>
      <c r="GT27" s="183"/>
      <c r="GU27" s="183"/>
      <c r="GV27" s="183"/>
      <c r="GW27" s="183"/>
      <c r="GX27" s="183"/>
      <c r="GY27" s="183"/>
      <c r="GZ27" s="183"/>
      <c r="HA27" s="183"/>
      <c r="HB27" s="183"/>
      <c r="HC27" s="183"/>
      <c r="HD27" s="183"/>
      <c r="HE27" s="183"/>
      <c r="HF27" s="183"/>
      <c r="HG27" s="183"/>
      <c r="HH27" s="183"/>
      <c r="HI27" s="183"/>
      <c r="HJ27" s="183"/>
      <c r="HK27" s="183"/>
      <c r="HL27" s="183"/>
      <c r="HM27" s="183"/>
      <c r="HN27" s="183"/>
      <c r="HO27" s="183"/>
      <c r="HP27" s="183"/>
      <c r="HQ27" s="183"/>
      <c r="HR27" s="183"/>
      <c r="HS27" s="183"/>
      <c r="HT27" s="183"/>
      <c r="HU27" s="183"/>
      <c r="HV27" s="183"/>
      <c r="HW27" s="183"/>
      <c r="HX27" s="183"/>
      <c r="HY27" s="183"/>
      <c r="HZ27" s="183"/>
      <c r="IA27" s="183"/>
      <c r="IB27" s="183"/>
      <c r="IC27" s="183"/>
      <c r="ID27" s="183"/>
      <c r="IE27" s="183"/>
      <c r="IF27" s="183"/>
    </row>
    <row r="28" spans="1:240" s="182" customFormat="1" x14ac:dyDescent="0.3">
      <c r="A28" s="189"/>
      <c r="B28" s="188"/>
      <c r="C28" s="188"/>
      <c r="D28" s="187"/>
      <c r="E28" s="186"/>
      <c r="F28" s="186"/>
      <c r="G28" s="185"/>
      <c r="H28" s="185"/>
      <c r="I28" s="185"/>
      <c r="J28" s="185"/>
      <c r="K28" s="185"/>
      <c r="L28" s="185"/>
      <c r="M28" s="185"/>
      <c r="N28" s="185"/>
      <c r="O28" s="185"/>
      <c r="P28" s="185"/>
      <c r="Q28" s="185"/>
      <c r="R28" s="185"/>
      <c r="S28" s="185"/>
      <c r="T28" s="184"/>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3"/>
      <c r="BA28" s="183"/>
      <c r="BB28" s="183"/>
      <c r="BC28" s="183"/>
      <c r="BD28" s="183"/>
      <c r="BE28" s="183"/>
      <c r="BF28" s="183"/>
      <c r="BG28" s="183"/>
      <c r="BH28" s="183"/>
      <c r="BI28" s="183"/>
      <c r="BJ28" s="183"/>
      <c r="BK28" s="183"/>
      <c r="BL28" s="183"/>
      <c r="BM28" s="183"/>
      <c r="BN28" s="183"/>
      <c r="BO28" s="183"/>
      <c r="BP28" s="183"/>
      <c r="BQ28" s="183"/>
      <c r="BR28" s="183"/>
      <c r="BS28" s="183"/>
      <c r="BT28" s="183"/>
      <c r="BU28" s="183"/>
      <c r="BV28" s="183"/>
      <c r="BW28" s="183"/>
      <c r="BX28" s="183"/>
      <c r="BY28" s="183"/>
      <c r="BZ28" s="183"/>
      <c r="CA28" s="183"/>
      <c r="CB28" s="183"/>
      <c r="CC28" s="183"/>
      <c r="CD28" s="183"/>
      <c r="CE28" s="183"/>
      <c r="CF28" s="183"/>
      <c r="CG28" s="183"/>
      <c r="CH28" s="183"/>
      <c r="CI28" s="183"/>
      <c r="CJ28" s="183"/>
      <c r="CK28" s="183"/>
      <c r="CL28" s="183"/>
      <c r="CM28" s="183"/>
      <c r="CN28" s="183"/>
      <c r="CO28" s="183"/>
      <c r="CP28" s="183"/>
      <c r="CQ28" s="183"/>
      <c r="CR28" s="183"/>
      <c r="CS28" s="183"/>
      <c r="CT28" s="183"/>
      <c r="CU28" s="183"/>
      <c r="CV28" s="183"/>
      <c r="CW28" s="183"/>
      <c r="CX28" s="183"/>
      <c r="CY28" s="183"/>
      <c r="CZ28" s="183"/>
      <c r="DA28" s="183"/>
      <c r="DB28" s="183"/>
      <c r="DC28" s="183"/>
      <c r="DD28" s="183"/>
      <c r="DE28" s="183"/>
      <c r="DF28" s="183"/>
      <c r="DG28" s="183"/>
      <c r="DH28" s="183"/>
      <c r="DI28" s="183"/>
      <c r="DJ28" s="183"/>
      <c r="DK28" s="183"/>
      <c r="DL28" s="183"/>
      <c r="DM28" s="183"/>
      <c r="DN28" s="183"/>
      <c r="DO28" s="183"/>
      <c r="DP28" s="183"/>
      <c r="DQ28" s="183"/>
      <c r="DR28" s="183"/>
      <c r="DS28" s="183"/>
      <c r="DT28" s="183"/>
      <c r="DU28" s="183"/>
      <c r="DV28" s="183"/>
      <c r="DW28" s="183"/>
      <c r="DX28" s="183"/>
      <c r="DY28" s="183"/>
      <c r="DZ28" s="183"/>
      <c r="EA28" s="183"/>
      <c r="EB28" s="183"/>
      <c r="EC28" s="183"/>
      <c r="ED28" s="183"/>
      <c r="EE28" s="183"/>
      <c r="EF28" s="183"/>
      <c r="EG28" s="183"/>
      <c r="EH28" s="183"/>
      <c r="EI28" s="183"/>
      <c r="EJ28" s="183"/>
      <c r="EK28" s="183"/>
      <c r="EL28" s="183"/>
      <c r="EM28" s="183"/>
      <c r="EN28" s="183"/>
      <c r="EO28" s="183"/>
      <c r="EP28" s="183"/>
      <c r="EQ28" s="183"/>
      <c r="ER28" s="183"/>
      <c r="ES28" s="183"/>
      <c r="ET28" s="183"/>
      <c r="EU28" s="183"/>
      <c r="EV28" s="183"/>
      <c r="EW28" s="183"/>
      <c r="EX28" s="183"/>
      <c r="EY28" s="183"/>
      <c r="EZ28" s="183"/>
      <c r="FA28" s="183"/>
      <c r="FB28" s="183"/>
      <c r="FC28" s="183"/>
      <c r="FD28" s="183"/>
      <c r="FE28" s="183"/>
      <c r="FF28" s="183"/>
      <c r="FG28" s="183"/>
      <c r="FH28" s="183"/>
      <c r="FI28" s="183"/>
      <c r="FJ28" s="183"/>
      <c r="FK28" s="183"/>
      <c r="FL28" s="183"/>
      <c r="FM28" s="183"/>
      <c r="FN28" s="183"/>
      <c r="FO28" s="183"/>
      <c r="FP28" s="183"/>
      <c r="FQ28" s="183"/>
      <c r="FR28" s="183"/>
      <c r="FS28" s="183"/>
      <c r="FT28" s="183"/>
      <c r="FU28" s="183"/>
      <c r="FV28" s="183"/>
      <c r="FW28" s="183"/>
      <c r="FX28" s="183"/>
      <c r="FY28" s="183"/>
      <c r="FZ28" s="183"/>
      <c r="GA28" s="183"/>
      <c r="GB28" s="183"/>
      <c r="GC28" s="183"/>
      <c r="GD28" s="183"/>
      <c r="GE28" s="183"/>
      <c r="GF28" s="183"/>
      <c r="GG28" s="183"/>
      <c r="GH28" s="183"/>
      <c r="GI28" s="183"/>
      <c r="GJ28" s="183"/>
      <c r="GK28" s="183"/>
      <c r="GL28" s="183"/>
      <c r="GM28" s="183"/>
      <c r="GN28" s="183"/>
      <c r="GO28" s="183"/>
      <c r="GP28" s="183"/>
      <c r="GQ28" s="183"/>
      <c r="GR28" s="183"/>
      <c r="GS28" s="183"/>
      <c r="GT28" s="183"/>
      <c r="GU28" s="183"/>
      <c r="GV28" s="183"/>
      <c r="GW28" s="183"/>
      <c r="GX28" s="183"/>
      <c r="GY28" s="183"/>
      <c r="GZ28" s="183"/>
      <c r="HA28" s="183"/>
      <c r="HB28" s="183"/>
      <c r="HC28" s="183"/>
      <c r="HD28" s="183"/>
      <c r="HE28" s="183"/>
      <c r="HF28" s="183"/>
      <c r="HG28" s="183"/>
      <c r="HH28" s="183"/>
      <c r="HI28" s="183"/>
      <c r="HJ28" s="183"/>
      <c r="HK28" s="183"/>
      <c r="HL28" s="183"/>
      <c r="HM28" s="183"/>
      <c r="HN28" s="183"/>
      <c r="HO28" s="183"/>
      <c r="HP28" s="183"/>
      <c r="HQ28" s="183"/>
      <c r="HR28" s="183"/>
      <c r="HS28" s="183"/>
      <c r="HT28" s="183"/>
      <c r="HU28" s="183"/>
      <c r="HV28" s="183"/>
      <c r="HW28" s="183"/>
      <c r="HX28" s="183"/>
      <c r="HY28" s="183"/>
      <c r="HZ28" s="183"/>
      <c r="IA28" s="183"/>
      <c r="IB28" s="183"/>
      <c r="IC28" s="183"/>
      <c r="ID28" s="183"/>
      <c r="IE28" s="183"/>
      <c r="IF28" s="183"/>
    </row>
    <row r="29" spans="1:240" s="182" customFormat="1" x14ac:dyDescent="0.3">
      <c r="A29" s="189"/>
      <c r="B29" s="188"/>
      <c r="C29" s="188"/>
      <c r="D29" s="187"/>
      <c r="E29" s="186"/>
      <c r="F29" s="186"/>
      <c r="G29" s="185"/>
      <c r="H29" s="185"/>
      <c r="I29" s="185"/>
      <c r="J29" s="185"/>
      <c r="K29" s="185"/>
      <c r="L29" s="185"/>
      <c r="M29" s="185"/>
      <c r="N29" s="185"/>
      <c r="O29" s="185"/>
      <c r="P29" s="185"/>
      <c r="Q29" s="185"/>
      <c r="R29" s="185"/>
      <c r="S29" s="185"/>
      <c r="T29" s="184"/>
      <c r="U29" s="183"/>
      <c r="V29" s="183"/>
      <c r="W29" s="183"/>
      <c r="X29" s="183"/>
      <c r="Y29" s="183"/>
      <c r="Z29" s="183"/>
      <c r="AA29" s="183"/>
      <c r="AB29" s="183"/>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3"/>
      <c r="BA29" s="183"/>
      <c r="BB29" s="183"/>
      <c r="BC29" s="183"/>
      <c r="BD29" s="183"/>
      <c r="BE29" s="183"/>
      <c r="BF29" s="183"/>
      <c r="BG29" s="183"/>
      <c r="BH29" s="183"/>
      <c r="BI29" s="183"/>
      <c r="BJ29" s="183"/>
      <c r="BK29" s="183"/>
      <c r="BL29" s="183"/>
      <c r="BM29" s="183"/>
      <c r="BN29" s="183"/>
      <c r="BO29" s="183"/>
      <c r="BP29" s="183"/>
      <c r="BQ29" s="183"/>
      <c r="BR29" s="183"/>
      <c r="BS29" s="183"/>
      <c r="BT29" s="183"/>
      <c r="BU29" s="183"/>
      <c r="BV29" s="183"/>
      <c r="BW29" s="183"/>
      <c r="BX29" s="183"/>
      <c r="BY29" s="183"/>
      <c r="BZ29" s="183"/>
      <c r="CA29" s="183"/>
      <c r="CB29" s="183"/>
      <c r="CC29" s="183"/>
      <c r="CD29" s="183"/>
      <c r="CE29" s="183"/>
      <c r="CF29" s="183"/>
      <c r="CG29" s="183"/>
      <c r="CH29" s="183"/>
      <c r="CI29" s="183"/>
      <c r="CJ29" s="183"/>
      <c r="CK29" s="183"/>
      <c r="CL29" s="183"/>
      <c r="CM29" s="183"/>
      <c r="CN29" s="183"/>
      <c r="CO29" s="183"/>
      <c r="CP29" s="183"/>
      <c r="CQ29" s="183"/>
      <c r="CR29" s="183"/>
      <c r="CS29" s="183"/>
      <c r="CT29" s="183"/>
      <c r="CU29" s="183"/>
      <c r="CV29" s="183"/>
      <c r="CW29" s="183"/>
      <c r="CX29" s="183"/>
      <c r="CY29" s="183"/>
      <c r="CZ29" s="183"/>
      <c r="DA29" s="183"/>
      <c r="DB29" s="183"/>
      <c r="DC29" s="183"/>
      <c r="DD29" s="183"/>
      <c r="DE29" s="183"/>
      <c r="DF29" s="183"/>
      <c r="DG29" s="183"/>
      <c r="DH29" s="183"/>
      <c r="DI29" s="183"/>
      <c r="DJ29" s="183"/>
      <c r="DK29" s="183"/>
      <c r="DL29" s="183"/>
      <c r="DM29" s="183"/>
      <c r="DN29" s="183"/>
      <c r="DO29" s="183"/>
      <c r="DP29" s="183"/>
      <c r="DQ29" s="183"/>
      <c r="DR29" s="183"/>
      <c r="DS29" s="183"/>
      <c r="DT29" s="183"/>
      <c r="DU29" s="183"/>
      <c r="DV29" s="183"/>
      <c r="DW29" s="183"/>
      <c r="DX29" s="183"/>
      <c r="DY29" s="183"/>
      <c r="DZ29" s="183"/>
      <c r="EA29" s="183"/>
      <c r="EB29" s="183"/>
      <c r="EC29" s="183"/>
      <c r="ED29" s="183"/>
      <c r="EE29" s="183"/>
      <c r="EF29" s="183"/>
      <c r="EG29" s="183"/>
      <c r="EH29" s="183"/>
      <c r="EI29" s="183"/>
      <c r="EJ29" s="183"/>
      <c r="EK29" s="183"/>
      <c r="EL29" s="183"/>
      <c r="EM29" s="183"/>
      <c r="EN29" s="183"/>
      <c r="EO29" s="183"/>
      <c r="EP29" s="183"/>
      <c r="EQ29" s="183"/>
      <c r="ER29" s="183"/>
      <c r="ES29" s="183"/>
      <c r="ET29" s="183"/>
      <c r="EU29" s="183"/>
      <c r="EV29" s="183"/>
      <c r="EW29" s="183"/>
      <c r="EX29" s="183"/>
      <c r="EY29" s="183"/>
      <c r="EZ29" s="183"/>
      <c r="FA29" s="183"/>
      <c r="FB29" s="183"/>
      <c r="FC29" s="183"/>
      <c r="FD29" s="183"/>
      <c r="FE29" s="183"/>
      <c r="FF29" s="183"/>
      <c r="FG29" s="183"/>
      <c r="FH29" s="183"/>
      <c r="FI29" s="183"/>
      <c r="FJ29" s="183"/>
      <c r="FK29" s="183"/>
      <c r="FL29" s="183"/>
      <c r="FM29" s="183"/>
      <c r="FN29" s="183"/>
      <c r="FO29" s="183"/>
      <c r="FP29" s="183"/>
      <c r="FQ29" s="183"/>
      <c r="FR29" s="183"/>
      <c r="FS29" s="183"/>
      <c r="FT29" s="183"/>
      <c r="FU29" s="183"/>
      <c r="FV29" s="183"/>
      <c r="FW29" s="183"/>
      <c r="FX29" s="183"/>
      <c r="FY29" s="183"/>
      <c r="FZ29" s="183"/>
      <c r="GA29" s="183"/>
      <c r="GB29" s="183"/>
      <c r="GC29" s="183"/>
      <c r="GD29" s="183"/>
      <c r="GE29" s="183"/>
      <c r="GF29" s="183"/>
      <c r="GG29" s="183"/>
      <c r="GH29" s="183"/>
      <c r="GI29" s="183"/>
      <c r="GJ29" s="183"/>
      <c r="GK29" s="183"/>
      <c r="GL29" s="183"/>
      <c r="GM29" s="183"/>
      <c r="GN29" s="183"/>
      <c r="GO29" s="183"/>
      <c r="GP29" s="183"/>
      <c r="GQ29" s="183"/>
      <c r="GR29" s="183"/>
      <c r="GS29" s="183"/>
      <c r="GT29" s="183"/>
      <c r="GU29" s="183"/>
      <c r="GV29" s="183"/>
      <c r="GW29" s="183"/>
      <c r="GX29" s="183"/>
      <c r="GY29" s="183"/>
      <c r="GZ29" s="183"/>
      <c r="HA29" s="183"/>
      <c r="HB29" s="183"/>
      <c r="HC29" s="183"/>
      <c r="HD29" s="183"/>
      <c r="HE29" s="183"/>
      <c r="HF29" s="183"/>
      <c r="HG29" s="183"/>
      <c r="HH29" s="183"/>
      <c r="HI29" s="183"/>
      <c r="HJ29" s="183"/>
      <c r="HK29" s="183"/>
      <c r="HL29" s="183"/>
      <c r="HM29" s="183"/>
      <c r="HN29" s="183"/>
      <c r="HO29" s="183"/>
      <c r="HP29" s="183"/>
      <c r="HQ29" s="183"/>
      <c r="HR29" s="183"/>
      <c r="HS29" s="183"/>
      <c r="HT29" s="183"/>
      <c r="HU29" s="183"/>
      <c r="HV29" s="183"/>
      <c r="HW29" s="183"/>
      <c r="HX29" s="183"/>
      <c r="HY29" s="183"/>
      <c r="HZ29" s="183"/>
      <c r="IA29" s="183"/>
      <c r="IB29" s="183"/>
      <c r="IC29" s="183"/>
      <c r="ID29" s="183"/>
      <c r="IE29" s="183"/>
      <c r="IF29" s="183"/>
    </row>
    <row r="30" spans="1:240" s="182" customFormat="1" x14ac:dyDescent="0.3">
      <c r="A30" s="189"/>
      <c r="B30" s="188"/>
      <c r="C30" s="188"/>
      <c r="D30" s="187"/>
      <c r="E30" s="186"/>
      <c r="F30" s="186"/>
      <c r="G30" s="185"/>
      <c r="H30" s="185"/>
      <c r="I30" s="185"/>
      <c r="J30" s="185"/>
      <c r="K30" s="185"/>
      <c r="L30" s="185"/>
      <c r="M30" s="185"/>
      <c r="N30" s="185"/>
      <c r="O30" s="185"/>
      <c r="P30" s="185"/>
      <c r="Q30" s="185"/>
      <c r="R30" s="185"/>
      <c r="S30" s="185"/>
      <c r="T30" s="184"/>
      <c r="U30" s="183"/>
      <c r="V30" s="183"/>
      <c r="W30" s="183"/>
      <c r="X30" s="183"/>
      <c r="Y30" s="183"/>
      <c r="Z30" s="183"/>
      <c r="AA30" s="183"/>
      <c r="AB30" s="183"/>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3"/>
      <c r="BC30" s="183"/>
      <c r="BD30" s="183"/>
      <c r="BE30" s="183"/>
      <c r="BF30" s="183"/>
      <c r="BG30" s="183"/>
      <c r="BH30" s="183"/>
      <c r="BI30" s="183"/>
      <c r="BJ30" s="183"/>
      <c r="BK30" s="183"/>
      <c r="BL30" s="183"/>
      <c r="BM30" s="183"/>
      <c r="BN30" s="183"/>
      <c r="BO30" s="183"/>
      <c r="BP30" s="183"/>
      <c r="BQ30" s="183"/>
      <c r="BR30" s="183"/>
      <c r="BS30" s="183"/>
      <c r="BT30" s="183"/>
      <c r="BU30" s="183"/>
      <c r="BV30" s="183"/>
      <c r="BW30" s="183"/>
      <c r="BX30" s="183"/>
      <c r="BY30" s="183"/>
      <c r="BZ30" s="183"/>
      <c r="CA30" s="183"/>
      <c r="CB30" s="183"/>
      <c r="CC30" s="183"/>
      <c r="CD30" s="183"/>
      <c r="CE30" s="183"/>
      <c r="CF30" s="183"/>
      <c r="CG30" s="183"/>
      <c r="CH30" s="183"/>
      <c r="CI30" s="183"/>
      <c r="CJ30" s="183"/>
      <c r="CK30" s="183"/>
      <c r="CL30" s="183"/>
      <c r="CM30" s="183"/>
      <c r="CN30" s="183"/>
      <c r="CO30" s="183"/>
      <c r="CP30" s="183"/>
      <c r="CQ30" s="183"/>
      <c r="CR30" s="183"/>
      <c r="CS30" s="183"/>
      <c r="CT30" s="183"/>
      <c r="CU30" s="183"/>
      <c r="CV30" s="183"/>
      <c r="CW30" s="183"/>
      <c r="CX30" s="183"/>
      <c r="CY30" s="183"/>
      <c r="CZ30" s="183"/>
      <c r="DA30" s="183"/>
      <c r="DB30" s="183"/>
      <c r="DC30" s="183"/>
      <c r="DD30" s="183"/>
      <c r="DE30" s="183"/>
      <c r="DF30" s="183"/>
      <c r="DG30" s="183"/>
      <c r="DH30" s="183"/>
      <c r="DI30" s="183"/>
      <c r="DJ30" s="183"/>
      <c r="DK30" s="183"/>
      <c r="DL30" s="183"/>
      <c r="DM30" s="183"/>
      <c r="DN30" s="183"/>
      <c r="DO30" s="183"/>
      <c r="DP30" s="183"/>
      <c r="DQ30" s="183"/>
      <c r="DR30" s="183"/>
      <c r="DS30" s="183"/>
      <c r="DT30" s="183"/>
      <c r="DU30" s="183"/>
      <c r="DV30" s="183"/>
      <c r="DW30" s="183"/>
      <c r="DX30" s="183"/>
      <c r="DY30" s="183"/>
      <c r="DZ30" s="183"/>
      <c r="EA30" s="183"/>
      <c r="EB30" s="183"/>
      <c r="EC30" s="183"/>
      <c r="ED30" s="183"/>
      <c r="EE30" s="183"/>
      <c r="EF30" s="183"/>
      <c r="EG30" s="183"/>
      <c r="EH30" s="183"/>
      <c r="EI30" s="183"/>
      <c r="EJ30" s="183"/>
      <c r="EK30" s="183"/>
      <c r="EL30" s="183"/>
      <c r="EM30" s="183"/>
      <c r="EN30" s="183"/>
      <c r="EO30" s="183"/>
      <c r="EP30" s="183"/>
      <c r="EQ30" s="183"/>
      <c r="ER30" s="183"/>
      <c r="ES30" s="183"/>
      <c r="ET30" s="183"/>
      <c r="EU30" s="183"/>
      <c r="EV30" s="183"/>
      <c r="EW30" s="183"/>
      <c r="EX30" s="183"/>
      <c r="EY30" s="183"/>
      <c r="EZ30" s="183"/>
      <c r="FA30" s="183"/>
      <c r="FB30" s="183"/>
      <c r="FC30" s="183"/>
      <c r="FD30" s="183"/>
      <c r="FE30" s="183"/>
      <c r="FF30" s="183"/>
      <c r="FG30" s="183"/>
      <c r="FH30" s="183"/>
      <c r="FI30" s="183"/>
      <c r="FJ30" s="183"/>
      <c r="FK30" s="183"/>
      <c r="FL30" s="183"/>
      <c r="FM30" s="183"/>
      <c r="FN30" s="183"/>
      <c r="FO30" s="183"/>
      <c r="FP30" s="183"/>
      <c r="FQ30" s="183"/>
      <c r="FR30" s="183"/>
      <c r="FS30" s="183"/>
      <c r="FT30" s="183"/>
      <c r="FU30" s="183"/>
      <c r="FV30" s="183"/>
      <c r="FW30" s="183"/>
      <c r="FX30" s="183"/>
      <c r="FY30" s="183"/>
      <c r="FZ30" s="183"/>
      <c r="GA30" s="183"/>
      <c r="GB30" s="183"/>
      <c r="GC30" s="183"/>
      <c r="GD30" s="183"/>
      <c r="GE30" s="183"/>
      <c r="GF30" s="183"/>
      <c r="GG30" s="183"/>
      <c r="GH30" s="183"/>
      <c r="GI30" s="183"/>
      <c r="GJ30" s="183"/>
      <c r="GK30" s="183"/>
      <c r="GL30" s="183"/>
      <c r="GM30" s="183"/>
      <c r="GN30" s="183"/>
      <c r="GO30" s="183"/>
      <c r="GP30" s="183"/>
      <c r="GQ30" s="183"/>
      <c r="GR30" s="183"/>
      <c r="GS30" s="183"/>
      <c r="GT30" s="183"/>
      <c r="GU30" s="183"/>
      <c r="GV30" s="183"/>
      <c r="GW30" s="183"/>
      <c r="GX30" s="183"/>
      <c r="GY30" s="183"/>
      <c r="GZ30" s="183"/>
      <c r="HA30" s="183"/>
      <c r="HB30" s="183"/>
      <c r="HC30" s="183"/>
      <c r="HD30" s="183"/>
      <c r="HE30" s="183"/>
      <c r="HF30" s="183"/>
      <c r="HG30" s="183"/>
      <c r="HH30" s="183"/>
      <c r="HI30" s="183"/>
      <c r="HJ30" s="183"/>
      <c r="HK30" s="183"/>
      <c r="HL30" s="183"/>
      <c r="HM30" s="183"/>
      <c r="HN30" s="183"/>
      <c r="HO30" s="183"/>
      <c r="HP30" s="183"/>
      <c r="HQ30" s="183"/>
      <c r="HR30" s="183"/>
      <c r="HS30" s="183"/>
      <c r="HT30" s="183"/>
      <c r="HU30" s="183"/>
      <c r="HV30" s="183"/>
      <c r="HW30" s="183"/>
      <c r="HX30" s="183"/>
      <c r="HY30" s="183"/>
      <c r="HZ30" s="183"/>
      <c r="IA30" s="183"/>
      <c r="IB30" s="183"/>
      <c r="IC30" s="183"/>
      <c r="ID30" s="183"/>
      <c r="IE30" s="183"/>
      <c r="IF30" s="183"/>
    </row>
    <row r="31" spans="1:240" s="182" customFormat="1" x14ac:dyDescent="0.3">
      <c r="A31" s="189"/>
      <c r="B31" s="188"/>
      <c r="C31" s="188"/>
      <c r="D31" s="187"/>
      <c r="E31" s="186"/>
      <c r="F31" s="186"/>
      <c r="G31" s="185"/>
      <c r="H31" s="185"/>
      <c r="I31" s="185"/>
      <c r="J31" s="185"/>
      <c r="K31" s="185"/>
      <c r="L31" s="185"/>
      <c r="M31" s="185"/>
      <c r="N31" s="185"/>
      <c r="O31" s="185"/>
      <c r="P31" s="185"/>
      <c r="Q31" s="185"/>
      <c r="R31" s="185"/>
      <c r="S31" s="185"/>
      <c r="T31" s="184"/>
      <c r="U31" s="183"/>
      <c r="V31" s="183"/>
      <c r="W31" s="183"/>
      <c r="X31" s="183"/>
      <c r="Y31" s="183"/>
      <c r="Z31" s="183"/>
      <c r="AA31" s="183"/>
      <c r="AB31" s="183"/>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3"/>
      <c r="BA31" s="183"/>
      <c r="BB31" s="183"/>
      <c r="BC31" s="183"/>
      <c r="BD31" s="183"/>
      <c r="BE31" s="183"/>
      <c r="BF31" s="183"/>
      <c r="BG31" s="183"/>
      <c r="BH31" s="183"/>
      <c r="BI31" s="183"/>
      <c r="BJ31" s="183"/>
      <c r="BK31" s="183"/>
      <c r="BL31" s="183"/>
      <c r="BM31" s="183"/>
      <c r="BN31" s="183"/>
      <c r="BO31" s="183"/>
      <c r="BP31" s="183"/>
      <c r="BQ31" s="183"/>
      <c r="BR31" s="183"/>
      <c r="BS31" s="183"/>
      <c r="BT31" s="183"/>
      <c r="BU31" s="183"/>
      <c r="BV31" s="183"/>
      <c r="BW31" s="183"/>
      <c r="BX31" s="183"/>
      <c r="BY31" s="183"/>
      <c r="BZ31" s="183"/>
      <c r="CA31" s="183"/>
      <c r="CB31" s="183"/>
      <c r="CC31" s="183"/>
      <c r="CD31" s="183"/>
      <c r="CE31" s="183"/>
      <c r="CF31" s="183"/>
      <c r="CG31" s="183"/>
      <c r="CH31" s="183"/>
      <c r="CI31" s="183"/>
      <c r="CJ31" s="183"/>
      <c r="CK31" s="183"/>
      <c r="CL31" s="183"/>
      <c r="CM31" s="183"/>
      <c r="CN31" s="183"/>
      <c r="CO31" s="183"/>
      <c r="CP31" s="183"/>
      <c r="CQ31" s="183"/>
      <c r="CR31" s="183"/>
      <c r="CS31" s="183"/>
      <c r="CT31" s="183"/>
      <c r="CU31" s="183"/>
      <c r="CV31" s="183"/>
      <c r="CW31" s="183"/>
      <c r="CX31" s="183"/>
      <c r="CY31" s="183"/>
      <c r="CZ31" s="183"/>
      <c r="DA31" s="183"/>
      <c r="DB31" s="183"/>
      <c r="DC31" s="183"/>
      <c r="DD31" s="183"/>
      <c r="DE31" s="183"/>
      <c r="DF31" s="183"/>
      <c r="DG31" s="183"/>
      <c r="DH31" s="183"/>
      <c r="DI31" s="183"/>
      <c r="DJ31" s="183"/>
      <c r="DK31" s="183"/>
      <c r="DL31" s="183"/>
      <c r="DM31" s="183"/>
      <c r="DN31" s="183"/>
      <c r="DO31" s="183"/>
      <c r="DP31" s="183"/>
      <c r="DQ31" s="183"/>
      <c r="DR31" s="183"/>
      <c r="DS31" s="183"/>
      <c r="DT31" s="183"/>
      <c r="DU31" s="183"/>
      <c r="DV31" s="183"/>
      <c r="DW31" s="183"/>
      <c r="DX31" s="183"/>
      <c r="DY31" s="183"/>
      <c r="DZ31" s="183"/>
      <c r="EA31" s="183"/>
      <c r="EB31" s="183"/>
      <c r="EC31" s="183"/>
      <c r="ED31" s="183"/>
      <c r="EE31" s="183"/>
      <c r="EF31" s="183"/>
      <c r="EG31" s="183"/>
      <c r="EH31" s="183"/>
      <c r="EI31" s="183"/>
      <c r="EJ31" s="183"/>
      <c r="EK31" s="183"/>
      <c r="EL31" s="183"/>
      <c r="EM31" s="183"/>
      <c r="EN31" s="183"/>
      <c r="EO31" s="183"/>
      <c r="EP31" s="183"/>
      <c r="EQ31" s="183"/>
      <c r="ER31" s="183"/>
      <c r="ES31" s="183"/>
      <c r="ET31" s="183"/>
      <c r="EU31" s="183"/>
      <c r="EV31" s="183"/>
      <c r="EW31" s="183"/>
      <c r="EX31" s="183"/>
      <c r="EY31" s="183"/>
      <c r="EZ31" s="183"/>
      <c r="FA31" s="183"/>
      <c r="FB31" s="183"/>
      <c r="FC31" s="183"/>
      <c r="FD31" s="183"/>
      <c r="FE31" s="183"/>
      <c r="FF31" s="183"/>
      <c r="FG31" s="183"/>
      <c r="FH31" s="183"/>
      <c r="FI31" s="183"/>
      <c r="FJ31" s="183"/>
      <c r="FK31" s="183"/>
      <c r="FL31" s="183"/>
      <c r="FM31" s="183"/>
      <c r="FN31" s="183"/>
      <c r="FO31" s="183"/>
      <c r="FP31" s="183"/>
      <c r="FQ31" s="183"/>
      <c r="FR31" s="183"/>
      <c r="FS31" s="183"/>
      <c r="FT31" s="183"/>
      <c r="FU31" s="183"/>
      <c r="FV31" s="183"/>
      <c r="FW31" s="183"/>
      <c r="FX31" s="183"/>
      <c r="FY31" s="183"/>
      <c r="FZ31" s="183"/>
      <c r="GA31" s="183"/>
      <c r="GB31" s="183"/>
      <c r="GC31" s="183"/>
      <c r="GD31" s="183"/>
      <c r="GE31" s="183"/>
      <c r="GF31" s="183"/>
      <c r="GG31" s="183"/>
      <c r="GH31" s="183"/>
      <c r="GI31" s="183"/>
      <c r="GJ31" s="183"/>
      <c r="GK31" s="183"/>
      <c r="GL31" s="183"/>
      <c r="GM31" s="183"/>
      <c r="GN31" s="183"/>
      <c r="GO31" s="183"/>
      <c r="GP31" s="183"/>
      <c r="GQ31" s="183"/>
      <c r="GR31" s="183"/>
      <c r="GS31" s="183"/>
      <c r="GT31" s="183"/>
      <c r="GU31" s="183"/>
      <c r="GV31" s="183"/>
      <c r="GW31" s="183"/>
      <c r="GX31" s="183"/>
      <c r="GY31" s="183"/>
      <c r="GZ31" s="183"/>
      <c r="HA31" s="183"/>
      <c r="HB31" s="183"/>
      <c r="HC31" s="183"/>
      <c r="HD31" s="183"/>
      <c r="HE31" s="183"/>
      <c r="HF31" s="183"/>
      <c r="HG31" s="183"/>
      <c r="HH31" s="183"/>
      <c r="HI31" s="183"/>
      <c r="HJ31" s="183"/>
      <c r="HK31" s="183"/>
      <c r="HL31" s="183"/>
      <c r="HM31" s="183"/>
      <c r="HN31" s="183"/>
      <c r="HO31" s="183"/>
      <c r="HP31" s="183"/>
      <c r="HQ31" s="183"/>
      <c r="HR31" s="183"/>
      <c r="HS31" s="183"/>
      <c r="HT31" s="183"/>
      <c r="HU31" s="183"/>
      <c r="HV31" s="183"/>
      <c r="HW31" s="183"/>
      <c r="HX31" s="183"/>
      <c r="HY31" s="183"/>
      <c r="HZ31" s="183"/>
      <c r="IA31" s="183"/>
      <c r="IB31" s="183"/>
      <c r="IC31" s="183"/>
      <c r="ID31" s="183"/>
      <c r="IE31" s="183"/>
      <c r="IF31" s="183"/>
    </row>
    <row r="32" spans="1:240" s="182" customFormat="1" x14ac:dyDescent="0.3">
      <c r="A32" s="189"/>
      <c r="B32" s="188"/>
      <c r="C32" s="188"/>
      <c r="D32" s="187"/>
      <c r="E32" s="186"/>
      <c r="F32" s="186"/>
      <c r="G32" s="185"/>
      <c r="H32" s="185"/>
      <c r="I32" s="185"/>
      <c r="J32" s="185"/>
      <c r="K32" s="185"/>
      <c r="L32" s="185"/>
      <c r="M32" s="185"/>
      <c r="N32" s="185"/>
      <c r="O32" s="185"/>
      <c r="P32" s="185"/>
      <c r="Q32" s="185"/>
      <c r="R32" s="185"/>
      <c r="S32" s="185"/>
      <c r="T32" s="184"/>
      <c r="U32" s="183"/>
      <c r="V32" s="183"/>
      <c r="W32" s="183"/>
      <c r="X32" s="183"/>
      <c r="Y32" s="183"/>
      <c r="Z32" s="183"/>
      <c r="AA32" s="183"/>
      <c r="AB32" s="183"/>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3"/>
      <c r="BA32" s="183"/>
      <c r="BB32" s="183"/>
      <c r="BC32" s="183"/>
      <c r="BD32" s="183"/>
      <c r="BE32" s="183"/>
      <c r="BF32" s="183"/>
      <c r="BG32" s="183"/>
      <c r="BH32" s="183"/>
      <c r="BI32" s="183"/>
      <c r="BJ32" s="183"/>
      <c r="BK32" s="183"/>
      <c r="BL32" s="183"/>
      <c r="BM32" s="183"/>
      <c r="BN32" s="183"/>
      <c r="BO32" s="183"/>
      <c r="BP32" s="183"/>
      <c r="BQ32" s="183"/>
      <c r="BR32" s="183"/>
      <c r="BS32" s="183"/>
      <c r="BT32" s="183"/>
      <c r="BU32" s="183"/>
      <c r="BV32" s="183"/>
      <c r="BW32" s="183"/>
      <c r="BX32" s="183"/>
      <c r="BY32" s="183"/>
      <c r="BZ32" s="183"/>
      <c r="CA32" s="183"/>
      <c r="CB32" s="183"/>
      <c r="CC32" s="183"/>
      <c r="CD32" s="183"/>
      <c r="CE32" s="183"/>
      <c r="CF32" s="183"/>
      <c r="CG32" s="183"/>
      <c r="CH32" s="183"/>
      <c r="CI32" s="183"/>
      <c r="CJ32" s="183"/>
      <c r="CK32" s="183"/>
      <c r="CL32" s="183"/>
      <c r="CM32" s="183"/>
      <c r="CN32" s="183"/>
      <c r="CO32" s="183"/>
      <c r="CP32" s="183"/>
      <c r="CQ32" s="183"/>
      <c r="CR32" s="183"/>
      <c r="CS32" s="183"/>
      <c r="CT32" s="183"/>
      <c r="CU32" s="183"/>
      <c r="CV32" s="183"/>
      <c r="CW32" s="183"/>
      <c r="CX32" s="183"/>
      <c r="CY32" s="183"/>
      <c r="CZ32" s="183"/>
      <c r="DA32" s="183"/>
      <c r="DB32" s="183"/>
      <c r="DC32" s="183"/>
      <c r="DD32" s="183"/>
      <c r="DE32" s="183"/>
      <c r="DF32" s="183"/>
      <c r="DG32" s="183"/>
      <c r="DH32" s="183"/>
      <c r="DI32" s="183"/>
      <c r="DJ32" s="183"/>
      <c r="DK32" s="183"/>
      <c r="DL32" s="183"/>
      <c r="DM32" s="183"/>
      <c r="DN32" s="183"/>
      <c r="DO32" s="183"/>
      <c r="DP32" s="183"/>
      <c r="DQ32" s="183"/>
      <c r="DR32" s="183"/>
      <c r="DS32" s="183"/>
      <c r="DT32" s="183"/>
      <c r="DU32" s="183"/>
      <c r="DV32" s="183"/>
      <c r="DW32" s="183"/>
      <c r="DX32" s="183"/>
      <c r="DY32" s="183"/>
      <c r="DZ32" s="183"/>
      <c r="EA32" s="183"/>
      <c r="EB32" s="183"/>
      <c r="EC32" s="183"/>
      <c r="ED32" s="183"/>
      <c r="EE32" s="183"/>
      <c r="EF32" s="183"/>
      <c r="EG32" s="183"/>
      <c r="EH32" s="183"/>
      <c r="EI32" s="183"/>
      <c r="EJ32" s="183"/>
      <c r="EK32" s="183"/>
      <c r="EL32" s="183"/>
      <c r="EM32" s="183"/>
      <c r="EN32" s="183"/>
      <c r="EO32" s="183"/>
      <c r="EP32" s="183"/>
      <c r="EQ32" s="183"/>
      <c r="ER32" s="183"/>
      <c r="ES32" s="183"/>
      <c r="ET32" s="183"/>
      <c r="EU32" s="183"/>
      <c r="EV32" s="183"/>
      <c r="EW32" s="183"/>
      <c r="EX32" s="183"/>
      <c r="EY32" s="183"/>
      <c r="EZ32" s="183"/>
      <c r="FA32" s="183"/>
      <c r="FB32" s="183"/>
      <c r="FC32" s="183"/>
      <c r="FD32" s="183"/>
      <c r="FE32" s="183"/>
      <c r="FF32" s="183"/>
      <c r="FG32" s="183"/>
      <c r="FH32" s="183"/>
      <c r="FI32" s="183"/>
      <c r="FJ32" s="183"/>
      <c r="FK32" s="183"/>
      <c r="FL32" s="183"/>
      <c r="FM32" s="183"/>
      <c r="FN32" s="183"/>
      <c r="FO32" s="183"/>
      <c r="FP32" s="183"/>
      <c r="FQ32" s="183"/>
      <c r="FR32" s="183"/>
      <c r="FS32" s="183"/>
      <c r="FT32" s="183"/>
      <c r="FU32" s="183"/>
      <c r="FV32" s="183"/>
      <c r="FW32" s="183"/>
      <c r="FX32" s="183"/>
      <c r="FY32" s="183"/>
      <c r="FZ32" s="183"/>
      <c r="GA32" s="183"/>
      <c r="GB32" s="183"/>
      <c r="GC32" s="183"/>
      <c r="GD32" s="183"/>
      <c r="GE32" s="183"/>
      <c r="GF32" s="183"/>
      <c r="GG32" s="183"/>
      <c r="GH32" s="183"/>
      <c r="GI32" s="183"/>
      <c r="GJ32" s="183"/>
      <c r="GK32" s="183"/>
      <c r="GL32" s="183"/>
      <c r="GM32" s="183"/>
      <c r="GN32" s="183"/>
      <c r="GO32" s="183"/>
      <c r="GP32" s="183"/>
      <c r="GQ32" s="183"/>
      <c r="GR32" s="183"/>
      <c r="GS32" s="183"/>
      <c r="GT32" s="183"/>
      <c r="GU32" s="183"/>
      <c r="GV32" s="183"/>
      <c r="GW32" s="183"/>
      <c r="GX32" s="183"/>
      <c r="GY32" s="183"/>
      <c r="GZ32" s="183"/>
      <c r="HA32" s="183"/>
      <c r="HB32" s="183"/>
      <c r="HC32" s="183"/>
      <c r="HD32" s="183"/>
      <c r="HE32" s="183"/>
      <c r="HF32" s="183"/>
      <c r="HG32" s="183"/>
      <c r="HH32" s="183"/>
      <c r="HI32" s="183"/>
      <c r="HJ32" s="183"/>
      <c r="HK32" s="183"/>
      <c r="HL32" s="183"/>
      <c r="HM32" s="183"/>
      <c r="HN32" s="183"/>
      <c r="HO32" s="183"/>
      <c r="HP32" s="183"/>
      <c r="HQ32" s="183"/>
      <c r="HR32" s="183"/>
      <c r="HS32" s="183"/>
      <c r="HT32" s="183"/>
      <c r="HU32" s="183"/>
      <c r="HV32" s="183"/>
      <c r="HW32" s="183"/>
      <c r="HX32" s="183"/>
      <c r="HY32" s="183"/>
      <c r="HZ32" s="183"/>
      <c r="IA32" s="183"/>
      <c r="IB32" s="183"/>
      <c r="IC32" s="183"/>
      <c r="ID32" s="183"/>
      <c r="IE32" s="183"/>
      <c r="IF32" s="183"/>
    </row>
    <row r="33" spans="1:240" s="182" customFormat="1" x14ac:dyDescent="0.3">
      <c r="A33" s="189"/>
      <c r="B33" s="188"/>
      <c r="C33" s="188"/>
      <c r="D33" s="187"/>
      <c r="E33" s="186"/>
      <c r="F33" s="186"/>
      <c r="G33" s="185"/>
      <c r="H33" s="185"/>
      <c r="I33" s="185"/>
      <c r="J33" s="185"/>
      <c r="K33" s="185"/>
      <c r="L33" s="185"/>
      <c r="M33" s="185"/>
      <c r="N33" s="185"/>
      <c r="O33" s="185"/>
      <c r="P33" s="185"/>
      <c r="Q33" s="185"/>
      <c r="R33" s="185"/>
      <c r="S33" s="185"/>
      <c r="T33" s="184"/>
      <c r="U33" s="183"/>
      <c r="V33" s="183"/>
      <c r="W33" s="183"/>
      <c r="X33" s="183"/>
      <c r="Y33" s="183"/>
      <c r="Z33" s="183"/>
      <c r="AA33" s="183"/>
      <c r="AB33" s="183"/>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3"/>
      <c r="BA33" s="183"/>
      <c r="BB33" s="183"/>
      <c r="BC33" s="183"/>
      <c r="BD33" s="183"/>
      <c r="BE33" s="183"/>
      <c r="BF33" s="183"/>
      <c r="BG33" s="183"/>
      <c r="BH33" s="183"/>
      <c r="BI33" s="183"/>
      <c r="BJ33" s="183"/>
      <c r="BK33" s="183"/>
      <c r="BL33" s="183"/>
      <c r="BM33" s="183"/>
      <c r="BN33" s="183"/>
      <c r="BO33" s="183"/>
      <c r="BP33" s="183"/>
      <c r="BQ33" s="183"/>
      <c r="BR33" s="183"/>
      <c r="BS33" s="183"/>
      <c r="BT33" s="183"/>
      <c r="BU33" s="183"/>
      <c r="BV33" s="183"/>
      <c r="BW33" s="183"/>
      <c r="BX33" s="183"/>
      <c r="BY33" s="183"/>
      <c r="BZ33" s="183"/>
      <c r="CA33" s="183"/>
      <c r="CB33" s="183"/>
      <c r="CC33" s="183"/>
      <c r="CD33" s="183"/>
      <c r="CE33" s="183"/>
      <c r="CF33" s="183"/>
      <c r="CG33" s="183"/>
      <c r="CH33" s="183"/>
      <c r="CI33" s="183"/>
      <c r="CJ33" s="183"/>
      <c r="CK33" s="183"/>
      <c r="CL33" s="183"/>
      <c r="CM33" s="183"/>
      <c r="CN33" s="183"/>
      <c r="CO33" s="183"/>
      <c r="CP33" s="183"/>
      <c r="CQ33" s="183"/>
      <c r="CR33" s="183"/>
      <c r="CS33" s="183"/>
      <c r="CT33" s="183"/>
      <c r="CU33" s="183"/>
      <c r="CV33" s="183"/>
      <c r="CW33" s="183"/>
      <c r="CX33" s="183"/>
      <c r="CY33" s="183"/>
      <c r="CZ33" s="183"/>
      <c r="DA33" s="183"/>
      <c r="DB33" s="183"/>
      <c r="DC33" s="183"/>
      <c r="DD33" s="183"/>
      <c r="DE33" s="183"/>
      <c r="DF33" s="183"/>
      <c r="DG33" s="183"/>
      <c r="DH33" s="183"/>
      <c r="DI33" s="183"/>
      <c r="DJ33" s="183"/>
      <c r="DK33" s="183"/>
      <c r="DL33" s="183"/>
      <c r="DM33" s="183"/>
      <c r="DN33" s="183"/>
      <c r="DO33" s="183"/>
      <c r="DP33" s="183"/>
      <c r="DQ33" s="183"/>
      <c r="DR33" s="183"/>
      <c r="DS33" s="183"/>
      <c r="DT33" s="183"/>
      <c r="DU33" s="183"/>
      <c r="DV33" s="183"/>
      <c r="DW33" s="183"/>
      <c r="DX33" s="183"/>
      <c r="DY33" s="183"/>
      <c r="DZ33" s="183"/>
      <c r="EA33" s="183"/>
      <c r="EB33" s="183"/>
      <c r="EC33" s="183"/>
      <c r="ED33" s="183"/>
      <c r="EE33" s="183"/>
      <c r="EF33" s="183"/>
      <c r="EG33" s="183"/>
      <c r="EH33" s="183"/>
      <c r="EI33" s="183"/>
      <c r="EJ33" s="183"/>
      <c r="EK33" s="183"/>
      <c r="EL33" s="183"/>
      <c r="EM33" s="183"/>
      <c r="EN33" s="183"/>
      <c r="EO33" s="183"/>
      <c r="EP33" s="183"/>
      <c r="EQ33" s="183"/>
      <c r="ER33" s="183"/>
      <c r="ES33" s="183"/>
      <c r="ET33" s="183"/>
      <c r="EU33" s="183"/>
      <c r="EV33" s="183"/>
      <c r="EW33" s="183"/>
      <c r="EX33" s="183"/>
      <c r="EY33" s="183"/>
      <c r="EZ33" s="183"/>
      <c r="FA33" s="183"/>
      <c r="FB33" s="183"/>
      <c r="FC33" s="183"/>
      <c r="FD33" s="183"/>
      <c r="FE33" s="183"/>
      <c r="FF33" s="183"/>
      <c r="FG33" s="183"/>
      <c r="FH33" s="183"/>
      <c r="FI33" s="183"/>
      <c r="FJ33" s="183"/>
      <c r="FK33" s="183"/>
      <c r="FL33" s="183"/>
      <c r="FM33" s="183"/>
      <c r="FN33" s="183"/>
      <c r="FO33" s="183"/>
      <c r="FP33" s="183"/>
      <c r="FQ33" s="183"/>
      <c r="FR33" s="183"/>
      <c r="FS33" s="183"/>
      <c r="FT33" s="183"/>
      <c r="FU33" s="183"/>
      <c r="FV33" s="183"/>
      <c r="FW33" s="183"/>
      <c r="FX33" s="183"/>
      <c r="FY33" s="183"/>
      <c r="FZ33" s="183"/>
      <c r="GA33" s="183"/>
      <c r="GB33" s="183"/>
      <c r="GC33" s="183"/>
      <c r="GD33" s="183"/>
      <c r="GE33" s="183"/>
      <c r="GF33" s="183"/>
      <c r="GG33" s="183"/>
      <c r="GH33" s="183"/>
      <c r="GI33" s="183"/>
      <c r="GJ33" s="183"/>
      <c r="GK33" s="183"/>
      <c r="GL33" s="183"/>
      <c r="GM33" s="183"/>
      <c r="GN33" s="183"/>
      <c r="GO33" s="183"/>
      <c r="GP33" s="183"/>
      <c r="GQ33" s="183"/>
      <c r="GR33" s="183"/>
      <c r="GS33" s="183"/>
      <c r="GT33" s="183"/>
      <c r="GU33" s="183"/>
      <c r="GV33" s="183"/>
      <c r="GW33" s="183"/>
      <c r="GX33" s="183"/>
      <c r="GY33" s="183"/>
      <c r="GZ33" s="183"/>
      <c r="HA33" s="183"/>
      <c r="HB33" s="183"/>
      <c r="HC33" s="183"/>
      <c r="HD33" s="183"/>
      <c r="HE33" s="183"/>
      <c r="HF33" s="183"/>
      <c r="HG33" s="183"/>
      <c r="HH33" s="183"/>
      <c r="HI33" s="183"/>
      <c r="HJ33" s="183"/>
      <c r="HK33" s="183"/>
      <c r="HL33" s="183"/>
      <c r="HM33" s="183"/>
      <c r="HN33" s="183"/>
      <c r="HO33" s="183"/>
      <c r="HP33" s="183"/>
      <c r="HQ33" s="183"/>
      <c r="HR33" s="183"/>
      <c r="HS33" s="183"/>
      <c r="HT33" s="183"/>
      <c r="HU33" s="183"/>
      <c r="HV33" s="183"/>
      <c r="HW33" s="183"/>
      <c r="HX33" s="183"/>
      <c r="HY33" s="183"/>
      <c r="HZ33" s="183"/>
      <c r="IA33" s="183"/>
      <c r="IB33" s="183"/>
      <c r="IC33" s="183"/>
      <c r="ID33" s="183"/>
      <c r="IE33" s="183"/>
      <c r="IF33" s="183"/>
    </row>
    <row r="34" spans="1:240" s="182" customFormat="1" x14ac:dyDescent="0.3">
      <c r="A34" s="189"/>
      <c r="B34" s="188"/>
      <c r="C34" s="188"/>
      <c r="D34" s="187"/>
      <c r="E34" s="186"/>
      <c r="F34" s="190"/>
      <c r="G34" s="185"/>
      <c r="H34" s="185"/>
      <c r="I34" s="185"/>
      <c r="J34" s="185"/>
      <c r="K34" s="185"/>
      <c r="L34" s="185"/>
      <c r="M34" s="185"/>
      <c r="N34" s="185"/>
      <c r="O34" s="185"/>
      <c r="P34" s="185"/>
      <c r="Q34" s="185"/>
      <c r="R34" s="185"/>
      <c r="S34" s="185"/>
      <c r="T34" s="184"/>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3"/>
      <c r="BC34" s="183"/>
      <c r="BD34" s="183"/>
      <c r="BE34" s="183"/>
      <c r="BF34" s="183"/>
      <c r="BG34" s="183"/>
      <c r="BH34" s="183"/>
      <c r="BI34" s="183"/>
      <c r="BJ34" s="183"/>
      <c r="BK34" s="183"/>
      <c r="BL34" s="183"/>
      <c r="BM34" s="183"/>
      <c r="BN34" s="183"/>
      <c r="BO34" s="183"/>
      <c r="BP34" s="183"/>
      <c r="BQ34" s="183"/>
      <c r="BR34" s="183"/>
      <c r="BS34" s="183"/>
      <c r="BT34" s="183"/>
      <c r="BU34" s="183"/>
      <c r="BV34" s="183"/>
      <c r="BW34" s="183"/>
      <c r="BX34" s="183"/>
      <c r="BY34" s="183"/>
      <c r="BZ34" s="183"/>
      <c r="CA34" s="183"/>
      <c r="CB34" s="183"/>
      <c r="CC34" s="183"/>
      <c r="CD34" s="183"/>
      <c r="CE34" s="183"/>
      <c r="CF34" s="183"/>
      <c r="CG34" s="183"/>
      <c r="CH34" s="183"/>
      <c r="CI34" s="183"/>
      <c r="CJ34" s="183"/>
      <c r="CK34" s="183"/>
      <c r="CL34" s="183"/>
      <c r="CM34" s="183"/>
      <c r="CN34" s="183"/>
      <c r="CO34" s="183"/>
      <c r="CP34" s="183"/>
      <c r="CQ34" s="183"/>
      <c r="CR34" s="183"/>
      <c r="CS34" s="183"/>
      <c r="CT34" s="183"/>
      <c r="CU34" s="183"/>
      <c r="CV34" s="183"/>
      <c r="CW34" s="183"/>
      <c r="CX34" s="183"/>
      <c r="CY34" s="183"/>
      <c r="CZ34" s="183"/>
      <c r="DA34" s="183"/>
      <c r="DB34" s="183"/>
      <c r="DC34" s="183"/>
      <c r="DD34" s="183"/>
      <c r="DE34" s="183"/>
      <c r="DF34" s="183"/>
      <c r="DG34" s="183"/>
      <c r="DH34" s="183"/>
      <c r="DI34" s="183"/>
      <c r="DJ34" s="183"/>
      <c r="DK34" s="183"/>
      <c r="DL34" s="183"/>
      <c r="DM34" s="183"/>
      <c r="DN34" s="183"/>
      <c r="DO34" s="183"/>
      <c r="DP34" s="183"/>
      <c r="DQ34" s="183"/>
      <c r="DR34" s="183"/>
      <c r="DS34" s="183"/>
      <c r="DT34" s="183"/>
      <c r="DU34" s="183"/>
      <c r="DV34" s="183"/>
      <c r="DW34" s="183"/>
      <c r="DX34" s="183"/>
      <c r="DY34" s="183"/>
      <c r="DZ34" s="183"/>
      <c r="EA34" s="183"/>
      <c r="EB34" s="183"/>
      <c r="EC34" s="183"/>
      <c r="ED34" s="183"/>
      <c r="EE34" s="183"/>
      <c r="EF34" s="183"/>
      <c r="EG34" s="183"/>
      <c r="EH34" s="183"/>
      <c r="EI34" s="183"/>
      <c r="EJ34" s="183"/>
      <c r="EK34" s="183"/>
      <c r="EL34" s="183"/>
      <c r="EM34" s="183"/>
      <c r="EN34" s="183"/>
      <c r="EO34" s="183"/>
      <c r="EP34" s="183"/>
      <c r="EQ34" s="183"/>
      <c r="ER34" s="183"/>
      <c r="ES34" s="183"/>
      <c r="ET34" s="183"/>
      <c r="EU34" s="183"/>
      <c r="EV34" s="183"/>
      <c r="EW34" s="183"/>
      <c r="EX34" s="183"/>
      <c r="EY34" s="183"/>
      <c r="EZ34" s="183"/>
      <c r="FA34" s="183"/>
      <c r="FB34" s="183"/>
      <c r="FC34" s="183"/>
      <c r="FD34" s="183"/>
      <c r="FE34" s="183"/>
      <c r="FF34" s="183"/>
      <c r="FG34" s="183"/>
      <c r="FH34" s="183"/>
      <c r="FI34" s="183"/>
      <c r="FJ34" s="183"/>
      <c r="FK34" s="183"/>
      <c r="FL34" s="183"/>
      <c r="FM34" s="183"/>
      <c r="FN34" s="183"/>
      <c r="FO34" s="183"/>
      <c r="FP34" s="183"/>
      <c r="FQ34" s="183"/>
      <c r="FR34" s="183"/>
      <c r="FS34" s="183"/>
      <c r="FT34" s="183"/>
      <c r="FU34" s="183"/>
      <c r="FV34" s="183"/>
      <c r="FW34" s="183"/>
      <c r="FX34" s="183"/>
      <c r="FY34" s="183"/>
      <c r="FZ34" s="183"/>
      <c r="GA34" s="183"/>
      <c r="GB34" s="183"/>
      <c r="GC34" s="183"/>
      <c r="GD34" s="183"/>
      <c r="GE34" s="183"/>
      <c r="GF34" s="183"/>
      <c r="GG34" s="183"/>
      <c r="GH34" s="183"/>
      <c r="GI34" s="183"/>
      <c r="GJ34" s="183"/>
      <c r="GK34" s="183"/>
      <c r="GL34" s="183"/>
      <c r="GM34" s="183"/>
      <c r="GN34" s="183"/>
      <c r="GO34" s="183"/>
      <c r="GP34" s="183"/>
      <c r="GQ34" s="183"/>
      <c r="GR34" s="183"/>
      <c r="GS34" s="183"/>
      <c r="GT34" s="183"/>
      <c r="GU34" s="183"/>
      <c r="GV34" s="183"/>
      <c r="GW34" s="183"/>
      <c r="GX34" s="183"/>
      <c r="GY34" s="183"/>
      <c r="GZ34" s="183"/>
      <c r="HA34" s="183"/>
      <c r="HB34" s="183"/>
      <c r="HC34" s="183"/>
      <c r="HD34" s="183"/>
      <c r="HE34" s="183"/>
      <c r="HF34" s="183"/>
      <c r="HG34" s="183"/>
      <c r="HH34" s="183"/>
      <c r="HI34" s="183"/>
      <c r="HJ34" s="183"/>
      <c r="HK34" s="183"/>
      <c r="HL34" s="183"/>
      <c r="HM34" s="183"/>
      <c r="HN34" s="183"/>
      <c r="HO34" s="183"/>
      <c r="HP34" s="183"/>
      <c r="HQ34" s="183"/>
      <c r="HR34" s="183"/>
      <c r="HS34" s="183"/>
      <c r="HT34" s="183"/>
      <c r="HU34" s="183"/>
      <c r="HV34" s="183"/>
      <c r="HW34" s="183"/>
      <c r="HX34" s="183"/>
      <c r="HY34" s="183"/>
      <c r="HZ34" s="183"/>
      <c r="IA34" s="183"/>
      <c r="IB34" s="183"/>
      <c r="IC34" s="183"/>
      <c r="ID34" s="183"/>
      <c r="IE34" s="183"/>
      <c r="IF34" s="183"/>
    </row>
    <row r="35" spans="1:240" s="182" customFormat="1" x14ac:dyDescent="0.3">
      <c r="A35" s="189"/>
      <c r="B35" s="188"/>
      <c r="C35" s="188"/>
      <c r="D35" s="187"/>
      <c r="E35" s="186"/>
      <c r="F35" s="186"/>
      <c r="G35" s="185"/>
      <c r="H35" s="185"/>
      <c r="I35" s="185"/>
      <c r="J35" s="185"/>
      <c r="K35" s="185"/>
      <c r="L35" s="185"/>
      <c r="M35" s="185"/>
      <c r="N35" s="185"/>
      <c r="O35" s="185"/>
      <c r="P35" s="185"/>
      <c r="Q35" s="185"/>
      <c r="R35" s="185"/>
      <c r="S35" s="185"/>
      <c r="T35" s="184"/>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3"/>
      <c r="BA35" s="183"/>
      <c r="BB35" s="183"/>
      <c r="BC35" s="183"/>
      <c r="BD35" s="183"/>
      <c r="BE35" s="183"/>
      <c r="BF35" s="183"/>
      <c r="BG35" s="183"/>
      <c r="BH35" s="183"/>
      <c r="BI35" s="183"/>
      <c r="BJ35" s="183"/>
      <c r="BK35" s="183"/>
      <c r="BL35" s="183"/>
      <c r="BM35" s="183"/>
      <c r="BN35" s="183"/>
      <c r="BO35" s="183"/>
      <c r="BP35" s="183"/>
      <c r="BQ35" s="183"/>
      <c r="BR35" s="183"/>
      <c r="BS35" s="183"/>
      <c r="BT35" s="183"/>
      <c r="BU35" s="183"/>
      <c r="BV35" s="183"/>
      <c r="BW35" s="183"/>
      <c r="BX35" s="183"/>
      <c r="BY35" s="183"/>
      <c r="BZ35" s="183"/>
      <c r="CA35" s="183"/>
      <c r="CB35" s="183"/>
      <c r="CC35" s="183"/>
      <c r="CD35" s="183"/>
      <c r="CE35" s="183"/>
      <c r="CF35" s="183"/>
      <c r="CG35" s="183"/>
      <c r="CH35" s="183"/>
      <c r="CI35" s="183"/>
      <c r="CJ35" s="183"/>
      <c r="CK35" s="183"/>
      <c r="CL35" s="183"/>
      <c r="CM35" s="183"/>
      <c r="CN35" s="183"/>
      <c r="CO35" s="183"/>
      <c r="CP35" s="183"/>
      <c r="CQ35" s="183"/>
      <c r="CR35" s="183"/>
      <c r="CS35" s="183"/>
      <c r="CT35" s="183"/>
      <c r="CU35" s="183"/>
      <c r="CV35" s="183"/>
      <c r="CW35" s="183"/>
      <c r="CX35" s="183"/>
      <c r="CY35" s="183"/>
      <c r="CZ35" s="183"/>
      <c r="DA35" s="183"/>
      <c r="DB35" s="183"/>
      <c r="DC35" s="183"/>
      <c r="DD35" s="183"/>
      <c r="DE35" s="183"/>
      <c r="DF35" s="183"/>
      <c r="DG35" s="183"/>
      <c r="DH35" s="183"/>
      <c r="DI35" s="183"/>
      <c r="DJ35" s="183"/>
      <c r="DK35" s="183"/>
      <c r="DL35" s="183"/>
      <c r="DM35" s="183"/>
      <c r="DN35" s="183"/>
      <c r="DO35" s="183"/>
      <c r="DP35" s="183"/>
      <c r="DQ35" s="183"/>
      <c r="DR35" s="183"/>
      <c r="DS35" s="183"/>
      <c r="DT35" s="183"/>
      <c r="DU35" s="183"/>
      <c r="DV35" s="183"/>
      <c r="DW35" s="183"/>
      <c r="DX35" s="183"/>
      <c r="DY35" s="183"/>
      <c r="DZ35" s="183"/>
      <c r="EA35" s="183"/>
      <c r="EB35" s="183"/>
      <c r="EC35" s="183"/>
      <c r="ED35" s="183"/>
      <c r="EE35" s="183"/>
      <c r="EF35" s="183"/>
      <c r="EG35" s="183"/>
      <c r="EH35" s="183"/>
      <c r="EI35" s="183"/>
      <c r="EJ35" s="183"/>
      <c r="EK35" s="183"/>
      <c r="EL35" s="183"/>
      <c r="EM35" s="183"/>
      <c r="EN35" s="183"/>
      <c r="EO35" s="183"/>
      <c r="EP35" s="183"/>
      <c r="EQ35" s="183"/>
      <c r="ER35" s="183"/>
      <c r="ES35" s="183"/>
      <c r="ET35" s="183"/>
      <c r="EU35" s="183"/>
      <c r="EV35" s="183"/>
      <c r="EW35" s="183"/>
      <c r="EX35" s="183"/>
      <c r="EY35" s="183"/>
      <c r="EZ35" s="183"/>
      <c r="FA35" s="183"/>
      <c r="FB35" s="183"/>
      <c r="FC35" s="183"/>
      <c r="FD35" s="183"/>
      <c r="FE35" s="183"/>
      <c r="FF35" s="183"/>
      <c r="FG35" s="183"/>
      <c r="FH35" s="183"/>
      <c r="FI35" s="183"/>
      <c r="FJ35" s="183"/>
      <c r="FK35" s="183"/>
      <c r="FL35" s="183"/>
      <c r="FM35" s="183"/>
      <c r="FN35" s="183"/>
      <c r="FO35" s="183"/>
      <c r="FP35" s="183"/>
      <c r="FQ35" s="183"/>
      <c r="FR35" s="183"/>
      <c r="FS35" s="183"/>
      <c r="FT35" s="183"/>
      <c r="FU35" s="183"/>
      <c r="FV35" s="183"/>
      <c r="FW35" s="183"/>
      <c r="FX35" s="183"/>
      <c r="FY35" s="183"/>
      <c r="FZ35" s="183"/>
      <c r="GA35" s="183"/>
      <c r="GB35" s="183"/>
      <c r="GC35" s="183"/>
      <c r="GD35" s="183"/>
      <c r="GE35" s="183"/>
      <c r="GF35" s="183"/>
      <c r="GG35" s="183"/>
      <c r="GH35" s="183"/>
      <c r="GI35" s="183"/>
      <c r="GJ35" s="183"/>
      <c r="GK35" s="183"/>
      <c r="GL35" s="183"/>
      <c r="GM35" s="183"/>
      <c r="GN35" s="183"/>
      <c r="GO35" s="183"/>
      <c r="GP35" s="183"/>
      <c r="GQ35" s="183"/>
      <c r="GR35" s="183"/>
      <c r="GS35" s="183"/>
      <c r="GT35" s="183"/>
      <c r="GU35" s="183"/>
      <c r="GV35" s="183"/>
      <c r="GW35" s="183"/>
      <c r="GX35" s="183"/>
      <c r="GY35" s="183"/>
      <c r="GZ35" s="183"/>
      <c r="HA35" s="183"/>
      <c r="HB35" s="183"/>
      <c r="HC35" s="183"/>
      <c r="HD35" s="183"/>
      <c r="HE35" s="183"/>
      <c r="HF35" s="183"/>
      <c r="HG35" s="183"/>
      <c r="HH35" s="183"/>
      <c r="HI35" s="183"/>
      <c r="HJ35" s="183"/>
      <c r="HK35" s="183"/>
      <c r="HL35" s="183"/>
      <c r="HM35" s="183"/>
      <c r="HN35" s="183"/>
      <c r="HO35" s="183"/>
      <c r="HP35" s="183"/>
      <c r="HQ35" s="183"/>
      <c r="HR35" s="183"/>
      <c r="HS35" s="183"/>
      <c r="HT35" s="183"/>
      <c r="HU35" s="183"/>
      <c r="HV35" s="183"/>
      <c r="HW35" s="183"/>
      <c r="HX35" s="183"/>
      <c r="HY35" s="183"/>
      <c r="HZ35" s="183"/>
      <c r="IA35" s="183"/>
      <c r="IB35" s="183"/>
      <c r="IC35" s="183"/>
      <c r="ID35" s="183"/>
      <c r="IE35" s="183"/>
      <c r="IF35" s="183"/>
    </row>
  </sheetData>
  <mergeCells count="5">
    <mergeCell ref="B2:F2"/>
    <mergeCell ref="B3:F3"/>
    <mergeCell ref="B4:F4"/>
    <mergeCell ref="B5:F5"/>
    <mergeCell ref="G6:S6"/>
  </mergeCells>
  <pageMargins left="0.75" right="3.937007874015748E-2" top="0.71" bottom="0.36" header="0.17" footer="0.23622047244094491"/>
  <pageSetup paperSize="5" scale="78" orientation="landscape" r:id="rId1"/>
  <headerFooter alignWithMargins="0">
    <oddFooter>Página &amp;P de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F42"/>
  <sheetViews>
    <sheetView topLeftCell="A4" workbookViewId="0">
      <selection activeCell="G40" sqref="G40"/>
    </sheetView>
  </sheetViews>
  <sheetFormatPr baseColWidth="10" defaultColWidth="11.42578125" defaultRowHeight="13.5" x14ac:dyDescent="0.3"/>
  <cols>
    <col min="1" max="1" width="6.85546875" style="172" customWidth="1"/>
    <col min="2" max="2" width="8" style="90" customWidth="1"/>
    <col min="3" max="3" width="44" style="90" customWidth="1"/>
    <col min="4" max="4" width="7.140625" style="181" customWidth="1"/>
    <col min="5" max="5" width="9.28515625" style="88" bestFit="1" customWidth="1"/>
    <col min="6" max="6" width="11.5703125" style="88" bestFit="1" customWidth="1"/>
    <col min="7" max="7" width="10.5703125" style="87" customWidth="1"/>
    <col min="8" max="8" width="9.85546875" style="87" bestFit="1" customWidth="1"/>
    <col min="9" max="9" width="10.7109375" style="87" customWidth="1"/>
    <col min="10" max="10" width="11.140625" style="87" bestFit="1" customWidth="1"/>
    <col min="11" max="11" width="9.7109375" style="87" customWidth="1"/>
    <col min="12" max="12" width="9.5703125" style="87" customWidth="1"/>
    <col min="13" max="13" width="10" style="87" customWidth="1"/>
    <col min="14" max="14" width="9.5703125" style="87" customWidth="1"/>
    <col min="15" max="15" width="10.28515625" style="87" customWidth="1"/>
    <col min="16" max="16" width="9.85546875" style="87" customWidth="1"/>
    <col min="17" max="17" width="9.42578125" style="87" customWidth="1"/>
    <col min="18" max="18" width="9" style="87" customWidth="1"/>
    <col min="19" max="19" width="12" style="87" customWidth="1"/>
    <col min="20" max="20" width="11.42578125" style="86"/>
    <col min="21" max="240" width="11.42578125" style="85"/>
    <col min="241" max="16384" width="11.42578125" style="84"/>
  </cols>
  <sheetData>
    <row r="1" spans="1:240" ht="14.25" thickBot="1" x14ac:dyDescent="0.35"/>
    <row r="2" spans="1:240" ht="19.899999999999999" customHeight="1" x14ac:dyDescent="0.35">
      <c r="A2" s="142"/>
      <c r="B2" s="252" t="str">
        <f>'[1]TOTAL GENERALCALEND.'!B2:G2</f>
        <v>INSTITUTO ELECTORAL Y DE PARTICIPACIÓN CIUDADANA DEL ESTADO DE JALISCO</v>
      </c>
      <c r="C2" s="253"/>
      <c r="D2" s="253"/>
      <c r="E2" s="253"/>
      <c r="F2" s="254"/>
      <c r="T2" s="85"/>
      <c r="IF2" s="84"/>
    </row>
    <row r="3" spans="1:240" ht="12" customHeight="1" x14ac:dyDescent="0.35">
      <c r="A3" s="142"/>
      <c r="B3" s="255" t="s">
        <v>108</v>
      </c>
      <c r="C3" s="256"/>
      <c r="D3" s="256"/>
      <c r="E3" s="256"/>
      <c r="F3" s="257"/>
      <c r="T3" s="85"/>
      <c r="IF3" s="84"/>
    </row>
    <row r="4" spans="1:240" ht="18" x14ac:dyDescent="0.35">
      <c r="A4" s="142"/>
      <c r="B4" s="258" t="s">
        <v>25</v>
      </c>
      <c r="C4" s="259"/>
      <c r="D4" s="259"/>
      <c r="E4" s="259"/>
      <c r="F4" s="260"/>
      <c r="G4" s="86"/>
      <c r="I4" s="205"/>
      <c r="J4" s="205"/>
      <c r="T4" s="85"/>
      <c r="IF4" s="84"/>
    </row>
    <row r="5" spans="1:240" ht="18.75" thickBot="1" x14ac:dyDescent="0.4">
      <c r="A5" s="142"/>
      <c r="B5" s="261" t="s">
        <v>145</v>
      </c>
      <c r="C5" s="262"/>
      <c r="D5" s="262"/>
      <c r="E5" s="262"/>
      <c r="F5" s="263"/>
      <c r="G5" s="86"/>
      <c r="T5" s="85"/>
      <c r="IF5" s="84"/>
    </row>
    <row r="6" spans="1:240" ht="15" x14ac:dyDescent="0.3">
      <c r="A6" s="84"/>
      <c r="B6" s="89"/>
      <c r="C6" s="84"/>
      <c r="D6" s="89"/>
      <c r="E6" s="84"/>
      <c r="F6" s="84"/>
      <c r="G6" s="264" t="s">
        <v>106</v>
      </c>
      <c r="H6" s="265"/>
      <c r="I6" s="265"/>
      <c r="J6" s="265"/>
      <c r="K6" s="265"/>
      <c r="L6" s="265"/>
      <c r="M6" s="265"/>
      <c r="N6" s="265"/>
      <c r="O6" s="265"/>
      <c r="P6" s="265"/>
      <c r="Q6" s="265"/>
      <c r="R6" s="265"/>
      <c r="S6" s="266"/>
    </row>
    <row r="7" spans="1:240" ht="27" x14ac:dyDescent="0.3">
      <c r="B7" s="203" t="s">
        <v>128</v>
      </c>
      <c r="C7" s="203" t="s">
        <v>127</v>
      </c>
      <c r="D7" s="202" t="s">
        <v>82</v>
      </c>
      <c r="E7" s="201" t="s">
        <v>103</v>
      </c>
      <c r="F7" s="201" t="s">
        <v>102</v>
      </c>
      <c r="G7" s="200" t="s">
        <v>101</v>
      </c>
      <c r="H7" s="200" t="s">
        <v>100</v>
      </c>
      <c r="I7" s="200" t="s">
        <v>99</v>
      </c>
      <c r="J7" s="200" t="s">
        <v>98</v>
      </c>
      <c r="K7" s="200" t="s">
        <v>97</v>
      </c>
      <c r="L7" s="200" t="s">
        <v>96</v>
      </c>
      <c r="M7" s="200" t="s">
        <v>95</v>
      </c>
      <c r="N7" s="200" t="s">
        <v>94</v>
      </c>
      <c r="O7" s="200" t="s">
        <v>93</v>
      </c>
      <c r="P7" s="200" t="s">
        <v>92</v>
      </c>
      <c r="Q7" s="200" t="s">
        <v>91</v>
      </c>
      <c r="R7" s="200" t="s">
        <v>90</v>
      </c>
      <c r="S7" s="199" t="s">
        <v>89</v>
      </c>
    </row>
    <row r="8" spans="1:240" x14ac:dyDescent="0.3">
      <c r="B8" s="137"/>
      <c r="C8" s="137"/>
      <c r="D8" s="198"/>
      <c r="E8" s="135"/>
      <c r="F8" s="135"/>
      <c r="G8" s="134"/>
      <c r="H8" s="134"/>
      <c r="I8" s="134"/>
      <c r="J8" s="134"/>
      <c r="K8" s="134"/>
      <c r="L8" s="134"/>
      <c r="M8" s="134"/>
      <c r="N8" s="134"/>
      <c r="O8" s="134"/>
      <c r="P8" s="134"/>
      <c r="Q8" s="134"/>
      <c r="R8" s="134"/>
      <c r="S8" s="134"/>
    </row>
    <row r="9" spans="1:240" ht="27.75" thickBot="1" x14ac:dyDescent="0.35">
      <c r="B9" s="112">
        <v>2216</v>
      </c>
      <c r="C9" s="131" t="s">
        <v>125</v>
      </c>
      <c r="D9" s="195"/>
      <c r="E9" s="110"/>
      <c r="F9" s="109">
        <f t="shared" ref="F9:R9" si="0">SUM(F10:F12)</f>
        <v>148000</v>
      </c>
      <c r="G9" s="109">
        <f t="shared" si="0"/>
        <v>4000</v>
      </c>
      <c r="H9" s="109">
        <f t="shared" si="0"/>
        <v>4000</v>
      </c>
      <c r="I9" s="109">
        <f t="shared" si="0"/>
        <v>54000</v>
      </c>
      <c r="J9" s="109">
        <f t="shared" si="0"/>
        <v>4000</v>
      </c>
      <c r="K9" s="109">
        <f t="shared" si="0"/>
        <v>4000</v>
      </c>
      <c r="L9" s="109">
        <f t="shared" si="0"/>
        <v>4000</v>
      </c>
      <c r="M9" s="109">
        <f t="shared" si="0"/>
        <v>4000</v>
      </c>
      <c r="N9" s="109">
        <f t="shared" si="0"/>
        <v>54000</v>
      </c>
      <c r="O9" s="109">
        <f t="shared" si="0"/>
        <v>4000</v>
      </c>
      <c r="P9" s="109">
        <f t="shared" si="0"/>
        <v>4000</v>
      </c>
      <c r="Q9" s="109">
        <f t="shared" si="0"/>
        <v>4000</v>
      </c>
      <c r="R9" s="109">
        <f t="shared" si="0"/>
        <v>4000</v>
      </c>
      <c r="S9" s="109">
        <f t="shared" ref="S9:S14" si="1">SUM(G9:R9)</f>
        <v>148000</v>
      </c>
    </row>
    <row r="10" spans="1:240" x14ac:dyDescent="0.3">
      <c r="A10" s="172" t="s">
        <v>144</v>
      </c>
      <c r="B10" s="107">
        <v>2216</v>
      </c>
      <c r="C10" s="108" t="str">
        <f>+'[2]ATENCIÓN A MEDIOS'!$G$17</f>
        <v>Alimentos</v>
      </c>
      <c r="D10" s="171">
        <v>1</v>
      </c>
      <c r="E10" s="105">
        <f>+'[2]ATENCIÓN A MEDIOS'!$J$17</f>
        <v>48000</v>
      </c>
      <c r="F10" s="105">
        <f>D10*E10</f>
        <v>48000</v>
      </c>
      <c r="G10" s="115">
        <f>F10/12</f>
        <v>4000</v>
      </c>
      <c r="H10" s="115">
        <f t="shared" ref="H10:R10" si="2">G10</f>
        <v>4000</v>
      </c>
      <c r="I10" s="115">
        <f t="shared" si="2"/>
        <v>4000</v>
      </c>
      <c r="J10" s="115">
        <f t="shared" si="2"/>
        <v>4000</v>
      </c>
      <c r="K10" s="115">
        <f t="shared" si="2"/>
        <v>4000</v>
      </c>
      <c r="L10" s="115">
        <f t="shared" si="2"/>
        <v>4000</v>
      </c>
      <c r="M10" s="115">
        <f t="shared" si="2"/>
        <v>4000</v>
      </c>
      <c r="N10" s="115">
        <f t="shared" si="2"/>
        <v>4000</v>
      </c>
      <c r="O10" s="115">
        <f t="shared" si="2"/>
        <v>4000</v>
      </c>
      <c r="P10" s="115">
        <f t="shared" si="2"/>
        <v>4000</v>
      </c>
      <c r="Q10" s="115">
        <f t="shared" si="2"/>
        <v>4000</v>
      </c>
      <c r="R10" s="115">
        <f t="shared" si="2"/>
        <v>4000</v>
      </c>
      <c r="S10" s="170">
        <f t="shared" si="1"/>
        <v>48000</v>
      </c>
    </row>
    <row r="11" spans="1:240" x14ac:dyDescent="0.3">
      <c r="A11" s="172" t="s">
        <v>136</v>
      </c>
      <c r="B11" s="107">
        <v>2216</v>
      </c>
      <c r="C11" s="108" t="str">
        <f>+'[2]ATENCIÓN A MEDIOS'!$C$20</f>
        <v>Organizar la impartición de  cursos de capacitación para representantes de los medios de comunicación</v>
      </c>
      <c r="D11" s="171">
        <v>1</v>
      </c>
      <c r="E11" s="105">
        <f>+'[2]ATENCIÓN A MEDIOS'!$J$20</f>
        <v>100000</v>
      </c>
      <c r="F11" s="105">
        <f>D11*E11</f>
        <v>100000</v>
      </c>
      <c r="G11" s="115">
        <v>0</v>
      </c>
      <c r="H11" s="115">
        <f>G11</f>
        <v>0</v>
      </c>
      <c r="I11" s="115">
        <f>+F11/2</f>
        <v>50000</v>
      </c>
      <c r="J11" s="115">
        <v>0</v>
      </c>
      <c r="K11" s="115">
        <f>J11</f>
        <v>0</v>
      </c>
      <c r="L11" s="115">
        <f>K11</f>
        <v>0</v>
      </c>
      <c r="M11" s="115">
        <f>L11</f>
        <v>0</v>
      </c>
      <c r="N11" s="115">
        <f>+I11</f>
        <v>50000</v>
      </c>
      <c r="O11" s="115">
        <v>0</v>
      </c>
      <c r="P11" s="115">
        <v>0</v>
      </c>
      <c r="Q11" s="115">
        <f>+O11</f>
        <v>0</v>
      </c>
      <c r="R11" s="115">
        <v>0</v>
      </c>
      <c r="S11" s="170">
        <f t="shared" si="1"/>
        <v>100000</v>
      </c>
    </row>
    <row r="12" spans="1:240" x14ac:dyDescent="0.3">
      <c r="B12" s="107"/>
      <c r="C12" s="108"/>
      <c r="D12" s="171"/>
      <c r="E12" s="105"/>
      <c r="F12" s="105">
        <f>D12*E12</f>
        <v>0</v>
      </c>
      <c r="G12" s="115"/>
      <c r="H12" s="115">
        <f>G12</f>
        <v>0</v>
      </c>
      <c r="I12" s="115">
        <f>H12</f>
        <v>0</v>
      </c>
      <c r="J12" s="115">
        <f>I12</f>
        <v>0</v>
      </c>
      <c r="K12" s="115">
        <f>J12</f>
        <v>0</v>
      </c>
      <c r="L12" s="115">
        <f>+F12</f>
        <v>0</v>
      </c>
      <c r="M12" s="115">
        <v>0</v>
      </c>
      <c r="N12" s="115">
        <f>M12</f>
        <v>0</v>
      </c>
      <c r="O12" s="115">
        <f>N12</f>
        <v>0</v>
      </c>
      <c r="P12" s="115">
        <f>O12</f>
        <v>0</v>
      </c>
      <c r="Q12" s="115">
        <f>P12</f>
        <v>0</v>
      </c>
      <c r="R12" s="115">
        <f>Q12</f>
        <v>0</v>
      </c>
      <c r="S12" s="170">
        <f t="shared" si="1"/>
        <v>0</v>
      </c>
    </row>
    <row r="13" spans="1:240" s="121" customFormat="1" ht="31.15" customHeight="1" thickBot="1" x14ac:dyDescent="0.3">
      <c r="A13" s="146"/>
      <c r="B13" s="132">
        <v>3221</v>
      </c>
      <c r="C13" s="131" t="s">
        <v>121</v>
      </c>
      <c r="D13" s="130"/>
      <c r="E13" s="130"/>
      <c r="F13" s="129">
        <f t="shared" ref="F13:R13" si="3">SUM(F14)</f>
        <v>50000</v>
      </c>
      <c r="G13" s="129">
        <f t="shared" si="3"/>
        <v>0</v>
      </c>
      <c r="H13" s="129">
        <f t="shared" si="3"/>
        <v>0</v>
      </c>
      <c r="I13" s="129">
        <f t="shared" si="3"/>
        <v>25000</v>
      </c>
      <c r="J13" s="129">
        <f t="shared" si="3"/>
        <v>0</v>
      </c>
      <c r="K13" s="129">
        <f t="shared" si="3"/>
        <v>0</v>
      </c>
      <c r="L13" s="129">
        <f t="shared" si="3"/>
        <v>0</v>
      </c>
      <c r="M13" s="129">
        <f t="shared" si="3"/>
        <v>0</v>
      </c>
      <c r="N13" s="129">
        <f t="shared" si="3"/>
        <v>25000</v>
      </c>
      <c r="O13" s="129">
        <f t="shared" si="3"/>
        <v>0</v>
      </c>
      <c r="P13" s="129">
        <f t="shared" si="3"/>
        <v>0</v>
      </c>
      <c r="Q13" s="129">
        <f t="shared" si="3"/>
        <v>0</v>
      </c>
      <c r="R13" s="129">
        <f t="shared" si="3"/>
        <v>0</v>
      </c>
      <c r="S13" s="129">
        <f t="shared" si="1"/>
        <v>50000</v>
      </c>
      <c r="T13" s="123"/>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row>
    <row r="14" spans="1:240" s="121" customFormat="1" ht="22.15" customHeight="1" x14ac:dyDescent="0.3">
      <c r="A14" s="146" t="s">
        <v>143</v>
      </c>
      <c r="B14" s="168">
        <v>3221</v>
      </c>
      <c r="C14" s="167" t="str">
        <f>+'[2]ATENCIÓN A MEDIOS'!$C$19</f>
        <v>Organizar la impartición de  cursos de capacitación para representantes de los medios de comunicación</v>
      </c>
      <c r="D14" s="166">
        <v>1</v>
      </c>
      <c r="E14" s="124">
        <f>+'[2]ATENCIÓN A MEDIOS'!$J$19</f>
        <v>50000</v>
      </c>
      <c r="F14" s="105">
        <f>D14*E14</f>
        <v>50000</v>
      </c>
      <c r="G14" s="124"/>
      <c r="H14" s="124"/>
      <c r="I14" s="124">
        <f>+F14/2</f>
        <v>25000</v>
      </c>
      <c r="J14" s="124"/>
      <c r="K14" s="124"/>
      <c r="L14" s="124"/>
      <c r="M14" s="124"/>
      <c r="N14" s="124">
        <f>+I14</f>
        <v>25000</v>
      </c>
      <c r="O14" s="124">
        <v>0</v>
      </c>
      <c r="P14" s="124">
        <v>0</v>
      </c>
      <c r="Q14" s="124">
        <f>+O14</f>
        <v>0</v>
      </c>
      <c r="R14" s="124"/>
      <c r="S14" s="164">
        <f t="shared" si="1"/>
        <v>50000</v>
      </c>
      <c r="T14" s="123"/>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row>
    <row r="15" spans="1:240" x14ac:dyDescent="0.3">
      <c r="B15" s="107"/>
      <c r="C15" s="108"/>
      <c r="D15" s="171"/>
      <c r="E15" s="105"/>
      <c r="F15" s="105"/>
      <c r="G15" s="115"/>
      <c r="H15" s="115"/>
      <c r="I15" s="115"/>
      <c r="J15" s="115"/>
      <c r="K15" s="115"/>
      <c r="L15" s="115"/>
      <c r="M15" s="115"/>
      <c r="N15" s="115"/>
      <c r="O15" s="115"/>
      <c r="P15" s="115"/>
      <c r="Q15" s="115"/>
      <c r="R15" s="115"/>
      <c r="S15" s="170"/>
    </row>
    <row r="16" spans="1:240" ht="14.25" thickBot="1" x14ac:dyDescent="0.35">
      <c r="B16" s="204">
        <v>3342</v>
      </c>
      <c r="C16" s="111" t="s">
        <v>138</v>
      </c>
      <c r="D16" s="195"/>
      <c r="E16" s="110"/>
      <c r="F16" s="129">
        <f t="shared" ref="F16:R16" si="4">SUM(F17:F18)</f>
        <v>80000</v>
      </c>
      <c r="G16" s="129">
        <f t="shared" si="4"/>
        <v>0</v>
      </c>
      <c r="H16" s="129">
        <f t="shared" si="4"/>
        <v>15000</v>
      </c>
      <c r="I16" s="129">
        <f t="shared" si="4"/>
        <v>25000</v>
      </c>
      <c r="J16" s="129">
        <f t="shared" si="4"/>
        <v>0</v>
      </c>
      <c r="K16" s="129">
        <f t="shared" si="4"/>
        <v>0</v>
      </c>
      <c r="L16" s="129">
        <f t="shared" si="4"/>
        <v>0</v>
      </c>
      <c r="M16" s="129">
        <f t="shared" si="4"/>
        <v>0</v>
      </c>
      <c r="N16" s="129">
        <f t="shared" si="4"/>
        <v>40000</v>
      </c>
      <c r="O16" s="129">
        <f t="shared" si="4"/>
        <v>0</v>
      </c>
      <c r="P16" s="129">
        <f t="shared" si="4"/>
        <v>0</v>
      </c>
      <c r="Q16" s="129">
        <f t="shared" si="4"/>
        <v>0</v>
      </c>
      <c r="R16" s="129">
        <f t="shared" si="4"/>
        <v>0</v>
      </c>
      <c r="S16" s="109">
        <f>SUM(G16:R16)</f>
        <v>80000</v>
      </c>
    </row>
    <row r="17" spans="1:240" x14ac:dyDescent="0.3">
      <c r="A17" s="172" t="s">
        <v>143</v>
      </c>
      <c r="B17" s="107">
        <v>3342</v>
      </c>
      <c r="C17" s="197" t="str">
        <f>+'[2]ATENCIÓN A MEDIOS'!$C$18</f>
        <v>Organizar la impartición de  cursos de capacitación para representantes de los medios de comunicación</v>
      </c>
      <c r="D17" s="171">
        <v>1</v>
      </c>
      <c r="E17" s="105">
        <f>+'[2]ATENCIÓN A MEDIOS'!$J$18</f>
        <v>50000</v>
      </c>
      <c r="F17" s="105">
        <f>D17*E17</f>
        <v>50000</v>
      </c>
      <c r="G17" s="115"/>
      <c r="H17" s="115"/>
      <c r="I17" s="115">
        <f>+F17/2</f>
        <v>25000</v>
      </c>
      <c r="J17" s="115"/>
      <c r="K17" s="115"/>
      <c r="L17" s="115"/>
      <c r="M17" s="115"/>
      <c r="N17" s="115">
        <f>+I17</f>
        <v>25000</v>
      </c>
      <c r="O17" s="115">
        <v>0</v>
      </c>
      <c r="P17" s="115">
        <v>0</v>
      </c>
      <c r="Q17" s="115">
        <v>0</v>
      </c>
      <c r="R17" s="115"/>
      <c r="S17" s="170">
        <f>SUM(G17:R17)</f>
        <v>50000</v>
      </c>
    </row>
    <row r="18" spans="1:240" x14ac:dyDescent="0.3">
      <c r="A18" s="172" t="s">
        <v>136</v>
      </c>
      <c r="B18" s="107">
        <v>3342</v>
      </c>
      <c r="C18" s="108" t="str">
        <f>+'[2]ATENCIÓN A MEDIOS'!$C$22</f>
        <v>Asistir a cursos de capacitación para el personal de comunicación social</v>
      </c>
      <c r="D18" s="171">
        <v>1</v>
      </c>
      <c r="E18" s="105">
        <f>+'[2]ATENCIÓN A MEDIOS'!$J$22</f>
        <v>30000</v>
      </c>
      <c r="F18" s="105">
        <f>D18*E18</f>
        <v>30000</v>
      </c>
      <c r="G18" s="115"/>
      <c r="H18" s="115">
        <f>+F18/2</f>
        <v>15000</v>
      </c>
      <c r="I18" s="115"/>
      <c r="J18" s="115"/>
      <c r="K18" s="115"/>
      <c r="L18" s="115"/>
      <c r="M18" s="115"/>
      <c r="N18" s="115">
        <f>+H18</f>
        <v>15000</v>
      </c>
      <c r="O18" s="115"/>
      <c r="P18" s="115"/>
      <c r="Q18" s="115"/>
      <c r="R18" s="115"/>
      <c r="S18" s="170">
        <f>SUM(G18:R18)</f>
        <v>30000</v>
      </c>
    </row>
    <row r="19" spans="1:240" x14ac:dyDescent="0.3">
      <c r="B19" s="107"/>
      <c r="C19" s="108"/>
      <c r="D19" s="171"/>
      <c r="E19" s="105"/>
      <c r="F19" s="105"/>
      <c r="G19" s="115"/>
      <c r="H19" s="115"/>
      <c r="I19" s="115"/>
      <c r="J19" s="115"/>
      <c r="K19" s="115"/>
      <c r="L19" s="115"/>
      <c r="M19" s="115"/>
      <c r="N19" s="115"/>
      <c r="O19" s="115"/>
      <c r="P19" s="115"/>
      <c r="Q19" s="115"/>
      <c r="R19" s="115"/>
      <c r="S19" s="170"/>
    </row>
    <row r="20" spans="1:240" s="121" customFormat="1" ht="27" customHeight="1" thickBot="1" x14ac:dyDescent="0.3">
      <c r="A20" s="146"/>
      <c r="B20" s="132">
        <v>3363</v>
      </c>
      <c r="C20" s="131" t="s">
        <v>119</v>
      </c>
      <c r="D20" s="130"/>
      <c r="E20" s="130"/>
      <c r="F20" s="129">
        <f t="shared" ref="F20:R20" si="5">SUM(F21:F22)</f>
        <v>50000</v>
      </c>
      <c r="G20" s="129">
        <f t="shared" si="5"/>
        <v>0</v>
      </c>
      <c r="H20" s="129">
        <f t="shared" si="5"/>
        <v>0</v>
      </c>
      <c r="I20" s="129">
        <f t="shared" si="5"/>
        <v>25000</v>
      </c>
      <c r="J20" s="129">
        <f t="shared" si="5"/>
        <v>0</v>
      </c>
      <c r="K20" s="129">
        <f t="shared" si="5"/>
        <v>0</v>
      </c>
      <c r="L20" s="129">
        <f t="shared" si="5"/>
        <v>0</v>
      </c>
      <c r="M20" s="129">
        <f t="shared" si="5"/>
        <v>0</v>
      </c>
      <c r="N20" s="129">
        <f t="shared" si="5"/>
        <v>25000</v>
      </c>
      <c r="O20" s="129">
        <f t="shared" si="5"/>
        <v>0</v>
      </c>
      <c r="P20" s="129">
        <f t="shared" si="5"/>
        <v>0</v>
      </c>
      <c r="Q20" s="129">
        <f t="shared" si="5"/>
        <v>0</v>
      </c>
      <c r="R20" s="129">
        <f t="shared" si="5"/>
        <v>0</v>
      </c>
      <c r="S20" s="129">
        <f>SUM(G20:R20)</f>
        <v>50000</v>
      </c>
      <c r="T20" s="123"/>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row>
    <row r="21" spans="1:240" x14ac:dyDescent="0.3">
      <c r="A21" s="172" t="s">
        <v>136</v>
      </c>
      <c r="B21" s="107">
        <v>3363</v>
      </c>
      <c r="C21" s="197" t="str">
        <f>+'[2]ATENCIÓN A MEDIOS'!$C$22</f>
        <v>Asistir a cursos de capacitación para el personal de comunicación social</v>
      </c>
      <c r="D21" s="171">
        <v>1</v>
      </c>
      <c r="E21" s="105">
        <f>+'[2]ATENCIÓN A MEDIOS'!$J$21</f>
        <v>50000</v>
      </c>
      <c r="F21" s="105">
        <f>D21*E21</f>
        <v>50000</v>
      </c>
      <c r="G21" s="115">
        <v>0</v>
      </c>
      <c r="H21" s="115"/>
      <c r="I21" s="115">
        <f>+F21/2</f>
        <v>25000</v>
      </c>
      <c r="J21" s="115"/>
      <c r="K21" s="115">
        <v>0</v>
      </c>
      <c r="L21" s="115">
        <f>+G21</f>
        <v>0</v>
      </c>
      <c r="M21" s="115">
        <v>0</v>
      </c>
      <c r="N21" s="115">
        <f>+I21</f>
        <v>25000</v>
      </c>
      <c r="O21" s="115">
        <f>M$21</f>
        <v>0</v>
      </c>
      <c r="P21" s="115"/>
      <c r="Q21" s="115">
        <f>O$21</f>
        <v>0</v>
      </c>
      <c r="R21" s="115"/>
      <c r="S21" s="170">
        <f>SUM(G21:R21)</f>
        <v>50000</v>
      </c>
    </row>
    <row r="22" spans="1:240" x14ac:dyDescent="0.3">
      <c r="B22" s="107"/>
      <c r="C22" s="108"/>
      <c r="D22" s="171"/>
      <c r="E22" s="105"/>
      <c r="F22" s="105"/>
      <c r="G22" s="115"/>
      <c r="H22" s="115"/>
      <c r="I22" s="115"/>
      <c r="J22" s="115"/>
      <c r="K22" s="115"/>
      <c r="L22" s="115"/>
      <c r="M22" s="115"/>
      <c r="N22" s="115"/>
      <c r="O22" s="115"/>
      <c r="P22" s="115"/>
      <c r="Q22" s="115"/>
      <c r="R22" s="115"/>
      <c r="S22" s="170"/>
    </row>
    <row r="23" spans="1:240" s="121" customFormat="1" ht="18.600000000000001" customHeight="1" thickBot="1" x14ac:dyDescent="0.3">
      <c r="A23" s="146"/>
      <c r="B23" s="132">
        <v>3711</v>
      </c>
      <c r="C23" s="169" t="s">
        <v>114</v>
      </c>
      <c r="D23" s="130"/>
      <c r="E23" s="130"/>
      <c r="F23" s="129">
        <f t="shared" ref="F23:R23" si="6">SUM(F24:F25)</f>
        <v>24000</v>
      </c>
      <c r="G23" s="129">
        <f t="shared" si="6"/>
        <v>0</v>
      </c>
      <c r="H23" s="129">
        <f t="shared" si="6"/>
        <v>12000</v>
      </c>
      <c r="I23" s="129">
        <f t="shared" si="6"/>
        <v>0</v>
      </c>
      <c r="J23" s="129">
        <f t="shared" si="6"/>
        <v>0</v>
      </c>
      <c r="K23" s="129">
        <f t="shared" si="6"/>
        <v>0</v>
      </c>
      <c r="L23" s="129">
        <f t="shared" si="6"/>
        <v>0</v>
      </c>
      <c r="M23" s="129">
        <f t="shared" si="6"/>
        <v>0</v>
      </c>
      <c r="N23" s="129">
        <f t="shared" si="6"/>
        <v>12000</v>
      </c>
      <c r="O23" s="129">
        <f t="shared" si="6"/>
        <v>0</v>
      </c>
      <c r="P23" s="129">
        <f t="shared" si="6"/>
        <v>0</v>
      </c>
      <c r="Q23" s="129">
        <f t="shared" si="6"/>
        <v>0</v>
      </c>
      <c r="R23" s="129">
        <f t="shared" si="6"/>
        <v>0</v>
      </c>
      <c r="S23" s="129">
        <f t="shared" ref="S23:S30" si="7">SUM(G23:R23)</f>
        <v>24000</v>
      </c>
      <c r="T23" s="123"/>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c r="BO23" s="122"/>
      <c r="BP23" s="122"/>
      <c r="BQ23" s="122"/>
      <c r="BR23" s="122"/>
      <c r="BS23" s="122"/>
      <c r="BT23" s="122"/>
      <c r="BU23" s="122"/>
      <c r="BV23" s="122"/>
      <c r="BW23" s="122"/>
      <c r="BX23" s="122"/>
      <c r="BY23" s="122"/>
      <c r="BZ23" s="122"/>
      <c r="CA23" s="122"/>
      <c r="CB23" s="122"/>
      <c r="CC23" s="122"/>
      <c r="CD23" s="122"/>
      <c r="CE23" s="122"/>
      <c r="CF23" s="122"/>
      <c r="CG23" s="122"/>
      <c r="CH23" s="122"/>
      <c r="CI23" s="122"/>
      <c r="CJ23" s="122"/>
      <c r="CK23" s="122"/>
      <c r="CL23" s="122"/>
      <c r="CM23" s="122"/>
      <c r="CN23" s="122"/>
      <c r="CO23" s="122"/>
      <c r="CP23" s="122"/>
      <c r="CQ23" s="122"/>
      <c r="CR23" s="122"/>
      <c r="CS23" s="122"/>
      <c r="CT23" s="122"/>
      <c r="CU23" s="122"/>
      <c r="CV23" s="122"/>
      <c r="CW23" s="122"/>
      <c r="CX23" s="122"/>
      <c r="CY23" s="122"/>
      <c r="CZ23" s="122"/>
      <c r="DA23" s="122"/>
      <c r="DB23" s="122"/>
      <c r="DC23" s="122"/>
      <c r="DD23" s="122"/>
      <c r="DE23" s="122"/>
      <c r="DF23" s="122"/>
      <c r="DG23" s="122"/>
      <c r="DH23" s="122"/>
      <c r="DI23" s="122"/>
      <c r="DJ23" s="122"/>
      <c r="DK23" s="122"/>
      <c r="DL23" s="122"/>
      <c r="DM23" s="122"/>
      <c r="DN23" s="122"/>
      <c r="DO23" s="122"/>
      <c r="DP23" s="122"/>
      <c r="DQ23" s="122"/>
      <c r="DR23" s="122"/>
      <c r="DS23" s="122"/>
      <c r="DT23" s="122"/>
      <c r="DU23" s="122"/>
      <c r="DV23" s="122"/>
      <c r="DW23" s="122"/>
      <c r="DX23" s="122"/>
      <c r="DY23" s="122"/>
      <c r="DZ23" s="122"/>
      <c r="EA23" s="122"/>
      <c r="EB23" s="122"/>
      <c r="EC23" s="122"/>
      <c r="ED23" s="122"/>
      <c r="EE23" s="122"/>
      <c r="EF23" s="122"/>
      <c r="EG23" s="122"/>
      <c r="EH23" s="122"/>
      <c r="EI23" s="122"/>
      <c r="EJ23" s="122"/>
      <c r="EK23" s="122"/>
      <c r="EL23" s="122"/>
      <c r="EM23" s="122"/>
      <c r="EN23" s="122"/>
      <c r="EO23" s="122"/>
      <c r="EP23" s="122"/>
      <c r="EQ23" s="122"/>
      <c r="ER23" s="122"/>
      <c r="ES23" s="122"/>
      <c r="ET23" s="122"/>
      <c r="EU23" s="122"/>
      <c r="EV23" s="122"/>
      <c r="EW23" s="122"/>
      <c r="EX23" s="122"/>
      <c r="EY23" s="122"/>
      <c r="EZ23" s="122"/>
      <c r="FA23" s="122"/>
      <c r="FB23" s="122"/>
      <c r="FC23" s="122"/>
      <c r="FD23" s="122"/>
      <c r="FE23" s="122"/>
      <c r="FF23" s="122"/>
      <c r="FG23" s="122"/>
      <c r="FH23" s="122"/>
      <c r="FI23" s="122"/>
      <c r="FJ23" s="122"/>
      <c r="FK23" s="122"/>
      <c r="FL23" s="122"/>
      <c r="FM23" s="122"/>
      <c r="FN23" s="122"/>
      <c r="FO23" s="122"/>
      <c r="FP23" s="122"/>
      <c r="FQ23" s="122"/>
      <c r="FR23" s="122"/>
      <c r="FS23" s="122"/>
      <c r="FT23" s="122"/>
      <c r="FU23" s="122"/>
      <c r="FV23" s="122"/>
      <c r="FW23" s="122"/>
      <c r="FX23" s="122"/>
      <c r="FY23" s="122"/>
      <c r="FZ23" s="122"/>
      <c r="GA23" s="122"/>
      <c r="GB23" s="122"/>
      <c r="GC23" s="122"/>
      <c r="GD23" s="122"/>
      <c r="GE23" s="122"/>
      <c r="GF23" s="122"/>
      <c r="GG23" s="122"/>
      <c r="GH23" s="122"/>
      <c r="GI23" s="122"/>
      <c r="GJ23" s="122"/>
      <c r="GK23" s="122"/>
      <c r="GL23" s="122"/>
      <c r="GM23" s="122"/>
      <c r="GN23" s="122"/>
      <c r="GO23" s="122"/>
      <c r="GP23" s="122"/>
      <c r="GQ23" s="122"/>
      <c r="GR23" s="122"/>
      <c r="GS23" s="122"/>
      <c r="GT23" s="122"/>
      <c r="GU23" s="122"/>
      <c r="GV23" s="122"/>
      <c r="GW23" s="122"/>
      <c r="GX23" s="122"/>
      <c r="GY23" s="122"/>
      <c r="GZ23" s="122"/>
      <c r="HA23" s="122"/>
      <c r="HB23" s="122"/>
      <c r="HC23" s="122"/>
      <c r="HD23" s="122"/>
      <c r="HE23" s="122"/>
      <c r="HF23" s="122"/>
      <c r="HG23" s="122"/>
      <c r="HH23" s="122"/>
      <c r="HI23" s="122"/>
      <c r="HJ23" s="122"/>
      <c r="HK23" s="122"/>
      <c r="HL23" s="122"/>
      <c r="HM23" s="122"/>
      <c r="HN23" s="122"/>
      <c r="HO23" s="122"/>
      <c r="HP23" s="122"/>
      <c r="HQ23" s="122"/>
      <c r="HR23" s="122"/>
      <c r="HS23" s="122"/>
      <c r="HT23" s="122"/>
      <c r="HU23" s="122"/>
      <c r="HV23" s="122"/>
      <c r="HW23" s="122"/>
      <c r="HX23" s="122"/>
      <c r="HY23" s="122"/>
      <c r="HZ23" s="122"/>
      <c r="IA23" s="122"/>
      <c r="IB23" s="122"/>
      <c r="IC23" s="122"/>
      <c r="ID23" s="122"/>
      <c r="IE23" s="122"/>
      <c r="IF23" s="122"/>
    </row>
    <row r="24" spans="1:240" x14ac:dyDescent="0.3">
      <c r="A24" s="172" t="s">
        <v>136</v>
      </c>
      <c r="B24" s="107">
        <v>3711</v>
      </c>
      <c r="C24" s="108" t="str">
        <f>+'[2]ATENCIÓN A MEDIOS'!$C$23</f>
        <v>Asistir a cursos de capacitación para el personal de comunicación social</v>
      </c>
      <c r="D24" s="171">
        <v>1</v>
      </c>
      <c r="E24" s="105">
        <f>+'[2]ATENCIÓN A MEDIOS'!$E$23</f>
        <v>24000</v>
      </c>
      <c r="F24" s="105">
        <f>D24*E24</f>
        <v>24000</v>
      </c>
      <c r="G24" s="115"/>
      <c r="H24" s="115">
        <f>F24/2</f>
        <v>12000</v>
      </c>
      <c r="I24" s="115">
        <v>0</v>
      </c>
      <c r="J24" s="115"/>
      <c r="K24" s="115">
        <f t="shared" ref="K24:M25" si="8">J24</f>
        <v>0</v>
      </c>
      <c r="L24" s="115">
        <f t="shared" si="8"/>
        <v>0</v>
      </c>
      <c r="M24" s="115">
        <f t="shared" si="8"/>
        <v>0</v>
      </c>
      <c r="N24" s="115">
        <f>+H24</f>
        <v>12000</v>
      </c>
      <c r="O24" s="115">
        <v>0</v>
      </c>
      <c r="P24" s="115">
        <f>O24</f>
        <v>0</v>
      </c>
      <c r="Q24" s="115">
        <f>P24</f>
        <v>0</v>
      </c>
      <c r="R24" s="115"/>
      <c r="S24" s="170">
        <f t="shared" si="7"/>
        <v>24000</v>
      </c>
    </row>
    <row r="25" spans="1:240" x14ac:dyDescent="0.3">
      <c r="B25" s="107"/>
      <c r="C25" s="108"/>
      <c r="D25" s="171"/>
      <c r="E25" s="105"/>
      <c r="F25" s="105">
        <f>D25*E25</f>
        <v>0</v>
      </c>
      <c r="G25" s="115">
        <f>F25/12</f>
        <v>0</v>
      </c>
      <c r="H25" s="115">
        <f>G25</f>
        <v>0</v>
      </c>
      <c r="I25" s="115">
        <f>H25</f>
        <v>0</v>
      </c>
      <c r="J25" s="115">
        <f>I25</f>
        <v>0</v>
      </c>
      <c r="K25" s="115">
        <f t="shared" si="8"/>
        <v>0</v>
      </c>
      <c r="L25" s="115">
        <f t="shared" si="8"/>
        <v>0</v>
      </c>
      <c r="M25" s="115">
        <f t="shared" si="8"/>
        <v>0</v>
      </c>
      <c r="N25" s="115">
        <f>M25</f>
        <v>0</v>
      </c>
      <c r="O25" s="115">
        <f>N25</f>
        <v>0</v>
      </c>
      <c r="P25" s="115">
        <f>O25</f>
        <v>0</v>
      </c>
      <c r="Q25" s="115">
        <f>P25</f>
        <v>0</v>
      </c>
      <c r="R25" s="115">
        <f>Q25</f>
        <v>0</v>
      </c>
      <c r="S25" s="170">
        <f t="shared" si="7"/>
        <v>0</v>
      </c>
    </row>
    <row r="26" spans="1:240" s="121" customFormat="1" ht="18.600000000000001" customHeight="1" thickBot="1" x14ac:dyDescent="0.3">
      <c r="A26" s="146"/>
      <c r="B26" s="132">
        <v>3721</v>
      </c>
      <c r="C26" s="169" t="s">
        <v>113</v>
      </c>
      <c r="D26" s="130"/>
      <c r="E26" s="130"/>
      <c r="F26" s="129">
        <f t="shared" ref="F26:R26" si="9">SUM(F27:F28)</f>
        <v>16000</v>
      </c>
      <c r="G26" s="129">
        <f t="shared" si="9"/>
        <v>0</v>
      </c>
      <c r="H26" s="129">
        <f t="shared" si="9"/>
        <v>8000</v>
      </c>
      <c r="I26" s="129">
        <f t="shared" si="9"/>
        <v>0</v>
      </c>
      <c r="J26" s="129">
        <f t="shared" si="9"/>
        <v>0</v>
      </c>
      <c r="K26" s="129">
        <f t="shared" si="9"/>
        <v>0</v>
      </c>
      <c r="L26" s="129">
        <f t="shared" si="9"/>
        <v>0</v>
      </c>
      <c r="M26" s="129">
        <f t="shared" si="9"/>
        <v>0</v>
      </c>
      <c r="N26" s="129">
        <f t="shared" si="9"/>
        <v>8000</v>
      </c>
      <c r="O26" s="129">
        <f t="shared" si="9"/>
        <v>0</v>
      </c>
      <c r="P26" s="129">
        <f t="shared" si="9"/>
        <v>0</v>
      </c>
      <c r="Q26" s="129">
        <f t="shared" si="9"/>
        <v>0</v>
      </c>
      <c r="R26" s="129">
        <f t="shared" si="9"/>
        <v>0</v>
      </c>
      <c r="S26" s="129">
        <f t="shared" si="7"/>
        <v>16000</v>
      </c>
      <c r="T26" s="123"/>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c r="BL26" s="122"/>
      <c r="BM26" s="122"/>
      <c r="BN26" s="122"/>
      <c r="BO26" s="122"/>
      <c r="BP26" s="122"/>
      <c r="BQ26" s="122"/>
      <c r="BR26" s="122"/>
      <c r="BS26" s="122"/>
      <c r="BT26" s="122"/>
      <c r="BU26" s="122"/>
      <c r="BV26" s="122"/>
      <c r="BW26" s="122"/>
      <c r="BX26" s="122"/>
      <c r="BY26" s="122"/>
      <c r="BZ26" s="122"/>
      <c r="CA26" s="122"/>
      <c r="CB26" s="122"/>
      <c r="CC26" s="122"/>
      <c r="CD26" s="122"/>
      <c r="CE26" s="122"/>
      <c r="CF26" s="122"/>
      <c r="CG26" s="122"/>
      <c r="CH26" s="122"/>
      <c r="CI26" s="122"/>
      <c r="CJ26" s="122"/>
      <c r="CK26" s="122"/>
      <c r="CL26" s="122"/>
      <c r="CM26" s="122"/>
      <c r="CN26" s="122"/>
      <c r="CO26" s="122"/>
      <c r="CP26" s="122"/>
      <c r="CQ26" s="122"/>
      <c r="CR26" s="122"/>
      <c r="CS26" s="122"/>
      <c r="CT26" s="122"/>
      <c r="CU26" s="122"/>
      <c r="CV26" s="122"/>
      <c r="CW26" s="122"/>
      <c r="CX26" s="122"/>
      <c r="CY26" s="122"/>
      <c r="CZ26" s="122"/>
      <c r="DA26" s="122"/>
      <c r="DB26" s="122"/>
      <c r="DC26" s="122"/>
      <c r="DD26" s="122"/>
      <c r="DE26" s="122"/>
      <c r="DF26" s="122"/>
      <c r="DG26" s="122"/>
      <c r="DH26" s="122"/>
      <c r="DI26" s="122"/>
      <c r="DJ26" s="122"/>
      <c r="DK26" s="122"/>
      <c r="DL26" s="122"/>
      <c r="DM26" s="122"/>
      <c r="DN26" s="122"/>
      <c r="DO26" s="122"/>
      <c r="DP26" s="122"/>
      <c r="DQ26" s="122"/>
      <c r="DR26" s="122"/>
      <c r="DS26" s="122"/>
      <c r="DT26" s="122"/>
      <c r="DU26" s="122"/>
      <c r="DV26" s="122"/>
      <c r="DW26" s="122"/>
      <c r="DX26" s="122"/>
      <c r="DY26" s="122"/>
      <c r="DZ26" s="122"/>
      <c r="EA26" s="122"/>
      <c r="EB26" s="122"/>
      <c r="EC26" s="122"/>
      <c r="ED26" s="122"/>
      <c r="EE26" s="122"/>
      <c r="EF26" s="122"/>
      <c r="EG26" s="122"/>
      <c r="EH26" s="122"/>
      <c r="EI26" s="122"/>
      <c r="EJ26" s="122"/>
      <c r="EK26" s="122"/>
      <c r="EL26" s="122"/>
      <c r="EM26" s="122"/>
      <c r="EN26" s="122"/>
      <c r="EO26" s="122"/>
      <c r="EP26" s="122"/>
      <c r="EQ26" s="122"/>
      <c r="ER26" s="122"/>
      <c r="ES26" s="122"/>
      <c r="ET26" s="122"/>
      <c r="EU26" s="122"/>
      <c r="EV26" s="122"/>
      <c r="EW26" s="122"/>
      <c r="EX26" s="122"/>
      <c r="EY26" s="122"/>
      <c r="EZ26" s="122"/>
      <c r="FA26" s="122"/>
      <c r="FB26" s="122"/>
      <c r="FC26" s="122"/>
      <c r="FD26" s="122"/>
      <c r="FE26" s="122"/>
      <c r="FF26" s="122"/>
      <c r="FG26" s="122"/>
      <c r="FH26" s="122"/>
      <c r="FI26" s="122"/>
      <c r="FJ26" s="122"/>
      <c r="FK26" s="122"/>
      <c r="FL26" s="122"/>
      <c r="FM26" s="122"/>
      <c r="FN26" s="122"/>
      <c r="FO26" s="122"/>
      <c r="FP26" s="122"/>
      <c r="FQ26" s="122"/>
      <c r="FR26" s="122"/>
      <c r="FS26" s="122"/>
      <c r="FT26" s="122"/>
      <c r="FU26" s="122"/>
      <c r="FV26" s="122"/>
      <c r="FW26" s="122"/>
      <c r="FX26" s="122"/>
      <c r="FY26" s="122"/>
      <c r="FZ26" s="122"/>
      <c r="GA26" s="122"/>
      <c r="GB26" s="122"/>
      <c r="GC26" s="122"/>
      <c r="GD26" s="122"/>
      <c r="GE26" s="122"/>
      <c r="GF26" s="122"/>
      <c r="GG26" s="122"/>
      <c r="GH26" s="122"/>
      <c r="GI26" s="122"/>
      <c r="GJ26" s="122"/>
      <c r="GK26" s="122"/>
      <c r="GL26" s="122"/>
      <c r="GM26" s="122"/>
      <c r="GN26" s="122"/>
      <c r="GO26" s="122"/>
      <c r="GP26" s="122"/>
      <c r="GQ26" s="122"/>
      <c r="GR26" s="122"/>
      <c r="GS26" s="122"/>
      <c r="GT26" s="122"/>
      <c r="GU26" s="122"/>
      <c r="GV26" s="122"/>
      <c r="GW26" s="122"/>
      <c r="GX26" s="122"/>
      <c r="GY26" s="122"/>
      <c r="GZ26" s="122"/>
      <c r="HA26" s="122"/>
      <c r="HB26" s="122"/>
      <c r="HC26" s="122"/>
      <c r="HD26" s="122"/>
      <c r="HE26" s="122"/>
      <c r="HF26" s="122"/>
      <c r="HG26" s="122"/>
      <c r="HH26" s="122"/>
      <c r="HI26" s="122"/>
      <c r="HJ26" s="122"/>
      <c r="HK26" s="122"/>
      <c r="HL26" s="122"/>
      <c r="HM26" s="122"/>
      <c r="HN26" s="122"/>
      <c r="HO26" s="122"/>
      <c r="HP26" s="122"/>
      <c r="HQ26" s="122"/>
      <c r="HR26" s="122"/>
      <c r="HS26" s="122"/>
      <c r="HT26" s="122"/>
      <c r="HU26" s="122"/>
      <c r="HV26" s="122"/>
      <c r="HW26" s="122"/>
      <c r="HX26" s="122"/>
      <c r="HY26" s="122"/>
      <c r="HZ26" s="122"/>
      <c r="IA26" s="122"/>
      <c r="IB26" s="122"/>
      <c r="IC26" s="122"/>
      <c r="ID26" s="122"/>
      <c r="IE26" s="122"/>
      <c r="IF26" s="122"/>
    </row>
    <row r="27" spans="1:240" x14ac:dyDescent="0.3">
      <c r="A27" s="172" t="s">
        <v>136</v>
      </c>
      <c r="B27" s="107">
        <v>3721</v>
      </c>
      <c r="C27" s="108" t="str">
        <f>+'[2]ATENCIÓN A MEDIOS'!$C$25</f>
        <v>Asistir a cursos de capacitación para el personal de comunicación social</v>
      </c>
      <c r="D27" s="171">
        <v>1</v>
      </c>
      <c r="E27" s="105">
        <f>+'[2]ATENCIÓN A MEDIOS'!$E$25</f>
        <v>16000</v>
      </c>
      <c r="F27" s="105">
        <f>D27*E27</f>
        <v>16000</v>
      </c>
      <c r="G27" s="115"/>
      <c r="H27" s="115">
        <f>F27/2</f>
        <v>8000</v>
      </c>
      <c r="I27" s="115">
        <v>0</v>
      </c>
      <c r="J27" s="115"/>
      <c r="K27" s="115">
        <f t="shared" ref="K27:M28" si="10">J27</f>
        <v>0</v>
      </c>
      <c r="L27" s="115">
        <f t="shared" si="10"/>
        <v>0</v>
      </c>
      <c r="M27" s="115">
        <f t="shared" si="10"/>
        <v>0</v>
      </c>
      <c r="N27" s="115">
        <f>+H27</f>
        <v>8000</v>
      </c>
      <c r="O27" s="115">
        <v>0</v>
      </c>
      <c r="P27" s="115">
        <f>O27</f>
        <v>0</v>
      </c>
      <c r="Q27" s="115">
        <f>P27</f>
        <v>0</v>
      </c>
      <c r="R27" s="115"/>
      <c r="S27" s="170">
        <f t="shared" si="7"/>
        <v>16000</v>
      </c>
    </row>
    <row r="28" spans="1:240" x14ac:dyDescent="0.3">
      <c r="B28" s="107"/>
      <c r="C28" s="108"/>
      <c r="D28" s="171"/>
      <c r="E28" s="105"/>
      <c r="F28" s="105">
        <f>D28*E28</f>
        <v>0</v>
      </c>
      <c r="G28" s="115">
        <f>F28/12</f>
        <v>0</v>
      </c>
      <c r="H28" s="115">
        <f>G28</f>
        <v>0</v>
      </c>
      <c r="I28" s="115">
        <f>H28</f>
        <v>0</v>
      </c>
      <c r="J28" s="115">
        <f>I28</f>
        <v>0</v>
      </c>
      <c r="K28" s="115">
        <f t="shared" si="10"/>
        <v>0</v>
      </c>
      <c r="L28" s="115">
        <f t="shared" si="10"/>
        <v>0</v>
      </c>
      <c r="M28" s="115">
        <f t="shared" si="10"/>
        <v>0</v>
      </c>
      <c r="N28" s="115">
        <f>M28</f>
        <v>0</v>
      </c>
      <c r="O28" s="115">
        <f>N28</f>
        <v>0</v>
      </c>
      <c r="P28" s="115">
        <f>O28</f>
        <v>0</v>
      </c>
      <c r="Q28" s="115">
        <f>P28</f>
        <v>0</v>
      </c>
      <c r="R28" s="115">
        <f>Q28</f>
        <v>0</v>
      </c>
      <c r="S28" s="170">
        <f t="shared" si="7"/>
        <v>0</v>
      </c>
    </row>
    <row r="29" spans="1:240" s="121" customFormat="1" ht="18.600000000000001" customHeight="1" thickBot="1" x14ac:dyDescent="0.3">
      <c r="A29" s="146"/>
      <c r="B29" s="132">
        <v>3751</v>
      </c>
      <c r="C29" s="169" t="s">
        <v>112</v>
      </c>
      <c r="D29" s="130"/>
      <c r="E29" s="130"/>
      <c r="F29" s="129">
        <f t="shared" ref="F29:R29" si="11">SUM(F30:F31)</f>
        <v>50000</v>
      </c>
      <c r="G29" s="129">
        <f t="shared" si="11"/>
        <v>0</v>
      </c>
      <c r="H29" s="129">
        <f t="shared" si="11"/>
        <v>25000</v>
      </c>
      <c r="I29" s="129">
        <f t="shared" si="11"/>
        <v>0</v>
      </c>
      <c r="J29" s="129">
        <f t="shared" si="11"/>
        <v>0</v>
      </c>
      <c r="K29" s="129">
        <f t="shared" si="11"/>
        <v>0</v>
      </c>
      <c r="L29" s="129">
        <f t="shared" si="11"/>
        <v>0</v>
      </c>
      <c r="M29" s="129">
        <f t="shared" si="11"/>
        <v>0</v>
      </c>
      <c r="N29" s="129">
        <f t="shared" si="11"/>
        <v>25000</v>
      </c>
      <c r="O29" s="129">
        <f t="shared" si="11"/>
        <v>0</v>
      </c>
      <c r="P29" s="129">
        <f t="shared" si="11"/>
        <v>0</v>
      </c>
      <c r="Q29" s="129">
        <f t="shared" si="11"/>
        <v>0</v>
      </c>
      <c r="R29" s="129">
        <f t="shared" si="11"/>
        <v>0</v>
      </c>
      <c r="S29" s="129">
        <f t="shared" si="7"/>
        <v>50000</v>
      </c>
      <c r="T29" s="123"/>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c r="BD29" s="122"/>
      <c r="BE29" s="122"/>
      <c r="BF29" s="122"/>
      <c r="BG29" s="122"/>
      <c r="BH29" s="122"/>
      <c r="BI29" s="122"/>
      <c r="BJ29" s="122"/>
      <c r="BK29" s="122"/>
      <c r="BL29" s="122"/>
      <c r="BM29" s="122"/>
      <c r="BN29" s="122"/>
      <c r="BO29" s="122"/>
      <c r="BP29" s="122"/>
      <c r="BQ29" s="122"/>
      <c r="BR29" s="122"/>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2"/>
      <c r="DB29" s="122"/>
      <c r="DC29" s="122"/>
      <c r="DD29" s="122"/>
      <c r="DE29" s="122"/>
      <c r="DF29" s="122"/>
      <c r="DG29" s="122"/>
      <c r="DH29" s="122"/>
      <c r="DI29" s="122"/>
      <c r="DJ29" s="122"/>
      <c r="DK29" s="122"/>
      <c r="DL29" s="122"/>
      <c r="DM29" s="122"/>
      <c r="DN29" s="122"/>
      <c r="DO29" s="122"/>
      <c r="DP29" s="122"/>
      <c r="DQ29" s="122"/>
      <c r="DR29" s="122"/>
      <c r="DS29" s="122"/>
      <c r="DT29" s="122"/>
      <c r="DU29" s="122"/>
      <c r="DV29" s="122"/>
      <c r="DW29" s="122"/>
      <c r="DX29" s="122"/>
      <c r="DY29" s="122"/>
      <c r="DZ29" s="122"/>
      <c r="EA29" s="122"/>
      <c r="EB29" s="122"/>
      <c r="EC29" s="122"/>
      <c r="ED29" s="122"/>
      <c r="EE29" s="122"/>
      <c r="EF29" s="122"/>
      <c r="EG29" s="122"/>
      <c r="EH29" s="122"/>
      <c r="EI29" s="122"/>
      <c r="EJ29" s="122"/>
      <c r="EK29" s="122"/>
      <c r="EL29" s="122"/>
      <c r="EM29" s="122"/>
      <c r="EN29" s="122"/>
      <c r="EO29" s="122"/>
      <c r="EP29" s="122"/>
      <c r="EQ29" s="122"/>
      <c r="ER29" s="122"/>
      <c r="ES29" s="122"/>
      <c r="ET29" s="122"/>
      <c r="EU29" s="122"/>
      <c r="EV29" s="122"/>
      <c r="EW29" s="122"/>
      <c r="EX29" s="122"/>
      <c r="EY29" s="122"/>
      <c r="EZ29" s="122"/>
      <c r="FA29" s="122"/>
      <c r="FB29" s="122"/>
      <c r="FC29" s="122"/>
      <c r="FD29" s="122"/>
      <c r="FE29" s="122"/>
      <c r="FF29" s="122"/>
      <c r="FG29" s="122"/>
      <c r="FH29" s="122"/>
      <c r="FI29" s="122"/>
      <c r="FJ29" s="122"/>
      <c r="FK29" s="122"/>
      <c r="FL29" s="122"/>
      <c r="FM29" s="122"/>
      <c r="FN29" s="122"/>
      <c r="FO29" s="122"/>
      <c r="FP29" s="122"/>
      <c r="FQ29" s="122"/>
      <c r="FR29" s="122"/>
      <c r="FS29" s="122"/>
      <c r="FT29" s="122"/>
      <c r="FU29" s="122"/>
      <c r="FV29" s="122"/>
      <c r="FW29" s="122"/>
      <c r="FX29" s="122"/>
      <c r="FY29" s="122"/>
      <c r="FZ29" s="122"/>
      <c r="GA29" s="122"/>
      <c r="GB29" s="122"/>
      <c r="GC29" s="122"/>
      <c r="GD29" s="122"/>
      <c r="GE29" s="122"/>
      <c r="GF29" s="122"/>
      <c r="GG29" s="122"/>
      <c r="GH29" s="122"/>
      <c r="GI29" s="122"/>
      <c r="GJ29" s="122"/>
      <c r="GK29" s="122"/>
      <c r="GL29" s="122"/>
      <c r="GM29" s="122"/>
      <c r="GN29" s="122"/>
      <c r="GO29" s="122"/>
      <c r="GP29" s="122"/>
      <c r="GQ29" s="122"/>
      <c r="GR29" s="122"/>
      <c r="GS29" s="122"/>
      <c r="GT29" s="122"/>
      <c r="GU29" s="122"/>
      <c r="GV29" s="122"/>
      <c r="GW29" s="122"/>
      <c r="GX29" s="122"/>
      <c r="GY29" s="122"/>
      <c r="GZ29" s="122"/>
      <c r="HA29" s="122"/>
      <c r="HB29" s="122"/>
      <c r="HC29" s="122"/>
      <c r="HD29" s="122"/>
      <c r="HE29" s="122"/>
      <c r="HF29" s="122"/>
      <c r="HG29" s="122"/>
      <c r="HH29" s="122"/>
      <c r="HI29" s="122"/>
      <c r="HJ29" s="122"/>
      <c r="HK29" s="122"/>
      <c r="HL29" s="122"/>
      <c r="HM29" s="122"/>
      <c r="HN29" s="122"/>
      <c r="HO29" s="122"/>
      <c r="HP29" s="122"/>
      <c r="HQ29" s="122"/>
      <c r="HR29" s="122"/>
      <c r="HS29" s="122"/>
      <c r="HT29" s="122"/>
      <c r="HU29" s="122"/>
      <c r="HV29" s="122"/>
      <c r="HW29" s="122"/>
      <c r="HX29" s="122"/>
      <c r="HY29" s="122"/>
      <c r="HZ29" s="122"/>
      <c r="IA29" s="122"/>
      <c r="IB29" s="122"/>
      <c r="IC29" s="122"/>
      <c r="ID29" s="122"/>
      <c r="IE29" s="122"/>
      <c r="IF29" s="122"/>
    </row>
    <row r="30" spans="1:240" ht="13.15" customHeight="1" x14ac:dyDescent="0.3">
      <c r="A30" s="172" t="s">
        <v>136</v>
      </c>
      <c r="B30" s="107">
        <v>3751</v>
      </c>
      <c r="C30" s="108" t="str">
        <f>+'[2]ATENCIÓN A MEDIOS'!$G$24</f>
        <v>Viáticos</v>
      </c>
      <c r="D30" s="171">
        <v>1</v>
      </c>
      <c r="E30" s="105">
        <f>+'[2]ATENCIÓN A MEDIOS'!$E$24</f>
        <v>50000</v>
      </c>
      <c r="F30" s="105">
        <f>D30*E30</f>
        <v>50000</v>
      </c>
      <c r="G30" s="115"/>
      <c r="H30" s="115">
        <f>+F30/2</f>
        <v>25000</v>
      </c>
      <c r="I30" s="115"/>
      <c r="J30" s="115"/>
      <c r="K30" s="115"/>
      <c r="L30" s="115"/>
      <c r="M30" s="115"/>
      <c r="N30" s="115">
        <f>+H30</f>
        <v>25000</v>
      </c>
      <c r="O30" s="115"/>
      <c r="P30" s="115"/>
      <c r="Q30" s="115"/>
      <c r="R30" s="115"/>
      <c r="S30" s="170">
        <f t="shared" si="7"/>
        <v>50000</v>
      </c>
    </row>
    <row r="31" spans="1:240" ht="13.15" customHeight="1" x14ac:dyDescent="0.3">
      <c r="B31" s="107"/>
      <c r="C31" s="108"/>
      <c r="D31" s="171"/>
      <c r="E31" s="105"/>
      <c r="F31" s="105"/>
      <c r="G31" s="115"/>
      <c r="H31" s="115"/>
      <c r="I31" s="115"/>
      <c r="J31" s="115"/>
      <c r="K31" s="115"/>
      <c r="L31" s="115"/>
      <c r="M31" s="115"/>
      <c r="N31" s="115"/>
      <c r="O31" s="115"/>
      <c r="P31" s="115"/>
      <c r="Q31" s="115"/>
      <c r="R31" s="115"/>
      <c r="S31" s="170"/>
    </row>
    <row r="32" spans="1:240" s="94" customFormat="1" ht="14.25" thickBot="1" x14ac:dyDescent="0.35">
      <c r="A32" s="172"/>
      <c r="B32" s="194"/>
      <c r="C32" s="162" t="s">
        <v>89</v>
      </c>
      <c r="D32" s="193"/>
      <c r="E32" s="192"/>
      <c r="F32" s="97">
        <f t="shared" ref="F32:R32" si="12">+F9+F13+F16+F20+F26+F29+F23</f>
        <v>418000</v>
      </c>
      <c r="G32" s="97">
        <f t="shared" si="12"/>
        <v>4000</v>
      </c>
      <c r="H32" s="97">
        <f t="shared" si="12"/>
        <v>64000</v>
      </c>
      <c r="I32" s="97">
        <f t="shared" si="12"/>
        <v>129000</v>
      </c>
      <c r="J32" s="97">
        <f t="shared" si="12"/>
        <v>4000</v>
      </c>
      <c r="K32" s="97">
        <f t="shared" si="12"/>
        <v>4000</v>
      </c>
      <c r="L32" s="97">
        <f t="shared" si="12"/>
        <v>4000</v>
      </c>
      <c r="M32" s="97">
        <f t="shared" si="12"/>
        <v>4000</v>
      </c>
      <c r="N32" s="97">
        <f t="shared" si="12"/>
        <v>189000</v>
      </c>
      <c r="O32" s="97">
        <f t="shared" si="12"/>
        <v>4000</v>
      </c>
      <c r="P32" s="97">
        <f t="shared" si="12"/>
        <v>4000</v>
      </c>
      <c r="Q32" s="97">
        <f t="shared" si="12"/>
        <v>4000</v>
      </c>
      <c r="R32" s="97">
        <f t="shared" si="12"/>
        <v>4000</v>
      </c>
      <c r="S32" s="97">
        <f>SUM(G32:R32)</f>
        <v>418000</v>
      </c>
      <c r="T32" s="191">
        <f>+F32-S32</f>
        <v>0</v>
      </c>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5"/>
      <c r="BC32" s="95"/>
      <c r="BD32" s="95"/>
      <c r="BE32" s="95"/>
      <c r="BF32" s="95"/>
      <c r="BG32" s="95"/>
      <c r="BH32" s="95"/>
      <c r="BI32" s="95"/>
      <c r="BJ32" s="95"/>
      <c r="BK32" s="95"/>
      <c r="BL32" s="95"/>
      <c r="BM32" s="95"/>
      <c r="BN32" s="95"/>
      <c r="BO32" s="95"/>
      <c r="BP32" s="95"/>
      <c r="BQ32" s="95"/>
      <c r="BR32" s="95"/>
      <c r="BS32" s="95"/>
      <c r="BT32" s="95"/>
      <c r="BU32" s="95"/>
      <c r="BV32" s="95"/>
      <c r="BW32" s="95"/>
      <c r="BX32" s="95"/>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c r="EF32" s="95"/>
      <c r="EG32" s="95"/>
      <c r="EH32" s="95"/>
      <c r="EI32" s="95"/>
      <c r="EJ32" s="95"/>
      <c r="EK32" s="95"/>
      <c r="EL32" s="95"/>
      <c r="EM32" s="95"/>
      <c r="EN32" s="95"/>
      <c r="EO32" s="95"/>
      <c r="EP32" s="95"/>
      <c r="EQ32" s="95"/>
      <c r="ER32" s="95"/>
      <c r="ES32" s="95"/>
      <c r="ET32" s="95"/>
      <c r="EU32" s="95"/>
      <c r="EV32" s="95"/>
      <c r="EW32" s="95"/>
      <c r="EX32" s="95"/>
      <c r="EY32" s="95"/>
      <c r="EZ32" s="95"/>
      <c r="FA32" s="95"/>
      <c r="FB32" s="95"/>
      <c r="FC32" s="95"/>
      <c r="FD32" s="95"/>
      <c r="FE32" s="95"/>
      <c r="FF32" s="95"/>
      <c r="FG32" s="95"/>
      <c r="FH32" s="95"/>
      <c r="FI32" s="95"/>
      <c r="FJ32" s="95"/>
      <c r="FK32" s="95"/>
      <c r="FL32" s="95"/>
      <c r="FM32" s="95"/>
      <c r="FN32" s="95"/>
      <c r="FO32" s="95"/>
      <c r="FP32" s="95"/>
      <c r="FQ32" s="95"/>
      <c r="FR32" s="95"/>
      <c r="FS32" s="95"/>
      <c r="FT32" s="95"/>
      <c r="FU32" s="95"/>
      <c r="FV32" s="95"/>
      <c r="FW32" s="95"/>
      <c r="FX32" s="95"/>
      <c r="FY32" s="95"/>
      <c r="FZ32" s="95"/>
      <c r="GA32" s="95"/>
      <c r="GB32" s="95"/>
      <c r="GC32" s="95"/>
      <c r="GD32" s="95"/>
      <c r="GE32" s="95"/>
      <c r="GF32" s="95"/>
      <c r="GG32" s="95"/>
      <c r="GH32" s="95"/>
      <c r="GI32" s="95"/>
      <c r="GJ32" s="95"/>
      <c r="GK32" s="95"/>
      <c r="GL32" s="95"/>
      <c r="GM32" s="95"/>
      <c r="GN32" s="95"/>
      <c r="GO32" s="95"/>
      <c r="GP32" s="95"/>
      <c r="GQ32" s="95"/>
      <c r="GR32" s="95"/>
      <c r="GS32" s="95"/>
      <c r="GT32" s="95"/>
      <c r="GU32" s="95"/>
      <c r="GV32" s="95"/>
      <c r="GW32" s="95"/>
      <c r="GX32" s="95"/>
      <c r="GY32" s="95"/>
      <c r="GZ32" s="95"/>
      <c r="HA32" s="95"/>
      <c r="HB32" s="95"/>
      <c r="HC32" s="95"/>
      <c r="HD32" s="95"/>
      <c r="HE32" s="95"/>
      <c r="HF32" s="95"/>
      <c r="HG32" s="95"/>
      <c r="HH32" s="95"/>
      <c r="HI32" s="95"/>
      <c r="HJ32" s="95"/>
      <c r="HK32" s="95"/>
      <c r="HL32" s="95"/>
      <c r="HM32" s="95"/>
      <c r="HN32" s="95"/>
      <c r="HO32" s="95"/>
      <c r="HP32" s="95"/>
      <c r="HQ32" s="95"/>
      <c r="HR32" s="95"/>
      <c r="HS32" s="95"/>
      <c r="HT32" s="95"/>
      <c r="HU32" s="95"/>
      <c r="HV32" s="95"/>
      <c r="HW32" s="95"/>
      <c r="HX32" s="95"/>
      <c r="HY32" s="95"/>
      <c r="HZ32" s="95"/>
      <c r="IA32" s="95"/>
      <c r="IB32" s="95"/>
      <c r="IC32" s="95"/>
      <c r="ID32" s="95"/>
      <c r="IE32" s="95"/>
      <c r="IF32" s="95"/>
    </row>
    <row r="33" spans="1:240" ht="14.25" thickTop="1" x14ac:dyDescent="0.3">
      <c r="C33" s="90" t="s">
        <v>88</v>
      </c>
    </row>
    <row r="34" spans="1:240" s="182" customFormat="1" x14ac:dyDescent="0.3">
      <c r="A34" s="189"/>
      <c r="B34" s="188"/>
      <c r="C34" s="188"/>
      <c r="D34" s="187"/>
      <c r="E34" s="186"/>
      <c r="F34" s="186">
        <f>+F32-'[2]ATENCIÓN A MEDIOS'!$J$26</f>
        <v>0</v>
      </c>
      <c r="G34" s="185"/>
      <c r="H34" s="185"/>
      <c r="I34" s="185"/>
      <c r="J34" s="185"/>
      <c r="K34" s="185"/>
      <c r="L34" s="185"/>
      <c r="M34" s="185"/>
      <c r="N34" s="185"/>
      <c r="O34" s="185"/>
      <c r="P34" s="185"/>
      <c r="Q34" s="185"/>
      <c r="R34" s="185"/>
      <c r="S34" s="185"/>
      <c r="T34" s="184"/>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3"/>
      <c r="BC34" s="183"/>
      <c r="BD34" s="183"/>
      <c r="BE34" s="183"/>
      <c r="BF34" s="183"/>
      <c r="BG34" s="183"/>
      <c r="BH34" s="183"/>
      <c r="BI34" s="183"/>
      <c r="BJ34" s="183"/>
      <c r="BK34" s="183"/>
      <c r="BL34" s="183"/>
      <c r="BM34" s="183"/>
      <c r="BN34" s="183"/>
      <c r="BO34" s="183"/>
      <c r="BP34" s="183"/>
      <c r="BQ34" s="183"/>
      <c r="BR34" s="183"/>
      <c r="BS34" s="183"/>
      <c r="BT34" s="183"/>
      <c r="BU34" s="183"/>
      <c r="BV34" s="183"/>
      <c r="BW34" s="183"/>
      <c r="BX34" s="183"/>
      <c r="BY34" s="183"/>
      <c r="BZ34" s="183"/>
      <c r="CA34" s="183"/>
      <c r="CB34" s="183"/>
      <c r="CC34" s="183"/>
      <c r="CD34" s="183"/>
      <c r="CE34" s="183"/>
      <c r="CF34" s="183"/>
      <c r="CG34" s="183"/>
      <c r="CH34" s="183"/>
      <c r="CI34" s="183"/>
      <c r="CJ34" s="183"/>
      <c r="CK34" s="183"/>
      <c r="CL34" s="183"/>
      <c r="CM34" s="183"/>
      <c r="CN34" s="183"/>
      <c r="CO34" s="183"/>
      <c r="CP34" s="183"/>
      <c r="CQ34" s="183"/>
      <c r="CR34" s="183"/>
      <c r="CS34" s="183"/>
      <c r="CT34" s="183"/>
      <c r="CU34" s="183"/>
      <c r="CV34" s="183"/>
      <c r="CW34" s="183"/>
      <c r="CX34" s="183"/>
      <c r="CY34" s="183"/>
      <c r="CZ34" s="183"/>
      <c r="DA34" s="183"/>
      <c r="DB34" s="183"/>
      <c r="DC34" s="183"/>
      <c r="DD34" s="183"/>
      <c r="DE34" s="183"/>
      <c r="DF34" s="183"/>
      <c r="DG34" s="183"/>
      <c r="DH34" s="183"/>
      <c r="DI34" s="183"/>
      <c r="DJ34" s="183"/>
      <c r="DK34" s="183"/>
      <c r="DL34" s="183"/>
      <c r="DM34" s="183"/>
      <c r="DN34" s="183"/>
      <c r="DO34" s="183"/>
      <c r="DP34" s="183"/>
      <c r="DQ34" s="183"/>
      <c r="DR34" s="183"/>
      <c r="DS34" s="183"/>
      <c r="DT34" s="183"/>
      <c r="DU34" s="183"/>
      <c r="DV34" s="183"/>
      <c r="DW34" s="183"/>
      <c r="DX34" s="183"/>
      <c r="DY34" s="183"/>
      <c r="DZ34" s="183"/>
      <c r="EA34" s="183"/>
      <c r="EB34" s="183"/>
      <c r="EC34" s="183"/>
      <c r="ED34" s="183"/>
      <c r="EE34" s="183"/>
      <c r="EF34" s="183"/>
      <c r="EG34" s="183"/>
      <c r="EH34" s="183"/>
      <c r="EI34" s="183"/>
      <c r="EJ34" s="183"/>
      <c r="EK34" s="183"/>
      <c r="EL34" s="183"/>
      <c r="EM34" s="183"/>
      <c r="EN34" s="183"/>
      <c r="EO34" s="183"/>
      <c r="EP34" s="183"/>
      <c r="EQ34" s="183"/>
      <c r="ER34" s="183"/>
      <c r="ES34" s="183"/>
      <c r="ET34" s="183"/>
      <c r="EU34" s="183"/>
      <c r="EV34" s="183"/>
      <c r="EW34" s="183"/>
      <c r="EX34" s="183"/>
      <c r="EY34" s="183"/>
      <c r="EZ34" s="183"/>
      <c r="FA34" s="183"/>
      <c r="FB34" s="183"/>
      <c r="FC34" s="183"/>
      <c r="FD34" s="183"/>
      <c r="FE34" s="183"/>
      <c r="FF34" s="183"/>
      <c r="FG34" s="183"/>
      <c r="FH34" s="183"/>
      <c r="FI34" s="183"/>
      <c r="FJ34" s="183"/>
      <c r="FK34" s="183"/>
      <c r="FL34" s="183"/>
      <c r="FM34" s="183"/>
      <c r="FN34" s="183"/>
      <c r="FO34" s="183"/>
      <c r="FP34" s="183"/>
      <c r="FQ34" s="183"/>
      <c r="FR34" s="183"/>
      <c r="FS34" s="183"/>
      <c r="FT34" s="183"/>
      <c r="FU34" s="183"/>
      <c r="FV34" s="183"/>
      <c r="FW34" s="183"/>
      <c r="FX34" s="183"/>
      <c r="FY34" s="183"/>
      <c r="FZ34" s="183"/>
      <c r="GA34" s="183"/>
      <c r="GB34" s="183"/>
      <c r="GC34" s="183"/>
      <c r="GD34" s="183"/>
      <c r="GE34" s="183"/>
      <c r="GF34" s="183"/>
      <c r="GG34" s="183"/>
      <c r="GH34" s="183"/>
      <c r="GI34" s="183"/>
      <c r="GJ34" s="183"/>
      <c r="GK34" s="183"/>
      <c r="GL34" s="183"/>
      <c r="GM34" s="183"/>
      <c r="GN34" s="183"/>
      <c r="GO34" s="183"/>
      <c r="GP34" s="183"/>
      <c r="GQ34" s="183"/>
      <c r="GR34" s="183"/>
      <c r="GS34" s="183"/>
      <c r="GT34" s="183"/>
      <c r="GU34" s="183"/>
      <c r="GV34" s="183"/>
      <c r="GW34" s="183"/>
      <c r="GX34" s="183"/>
      <c r="GY34" s="183"/>
      <c r="GZ34" s="183"/>
      <c r="HA34" s="183"/>
      <c r="HB34" s="183"/>
      <c r="HC34" s="183"/>
      <c r="HD34" s="183"/>
      <c r="HE34" s="183"/>
      <c r="HF34" s="183"/>
      <c r="HG34" s="183"/>
      <c r="HH34" s="183"/>
      <c r="HI34" s="183"/>
      <c r="HJ34" s="183"/>
      <c r="HK34" s="183"/>
      <c r="HL34" s="183"/>
      <c r="HM34" s="183"/>
      <c r="HN34" s="183"/>
      <c r="HO34" s="183"/>
      <c r="HP34" s="183"/>
      <c r="HQ34" s="183"/>
      <c r="HR34" s="183"/>
      <c r="HS34" s="183"/>
      <c r="HT34" s="183"/>
      <c r="HU34" s="183"/>
      <c r="HV34" s="183"/>
      <c r="HW34" s="183"/>
      <c r="HX34" s="183"/>
      <c r="HY34" s="183"/>
      <c r="HZ34" s="183"/>
      <c r="IA34" s="183"/>
      <c r="IB34" s="183"/>
      <c r="IC34" s="183"/>
      <c r="ID34" s="183"/>
      <c r="IE34" s="183"/>
      <c r="IF34" s="183"/>
    </row>
    <row r="35" spans="1:240" s="182" customFormat="1" x14ac:dyDescent="0.3">
      <c r="A35" s="189"/>
      <c r="B35" s="188"/>
      <c r="C35" s="188"/>
      <c r="D35" s="187"/>
      <c r="E35" s="186"/>
      <c r="F35" s="186"/>
      <c r="G35" s="185"/>
      <c r="H35" s="185"/>
      <c r="I35" s="185"/>
      <c r="J35" s="185"/>
      <c r="K35" s="185"/>
      <c r="L35" s="185"/>
      <c r="M35" s="185"/>
      <c r="N35" s="185"/>
      <c r="O35" s="185"/>
      <c r="P35" s="185"/>
      <c r="Q35" s="185"/>
      <c r="R35" s="185"/>
      <c r="S35" s="185"/>
      <c r="T35" s="184"/>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3"/>
      <c r="BA35" s="183"/>
      <c r="BB35" s="183"/>
      <c r="BC35" s="183"/>
      <c r="BD35" s="183"/>
      <c r="BE35" s="183"/>
      <c r="BF35" s="183"/>
      <c r="BG35" s="183"/>
      <c r="BH35" s="183"/>
      <c r="BI35" s="183"/>
      <c r="BJ35" s="183"/>
      <c r="BK35" s="183"/>
      <c r="BL35" s="183"/>
      <c r="BM35" s="183"/>
      <c r="BN35" s="183"/>
      <c r="BO35" s="183"/>
      <c r="BP35" s="183"/>
      <c r="BQ35" s="183"/>
      <c r="BR35" s="183"/>
      <c r="BS35" s="183"/>
      <c r="BT35" s="183"/>
      <c r="BU35" s="183"/>
      <c r="BV35" s="183"/>
      <c r="BW35" s="183"/>
      <c r="BX35" s="183"/>
      <c r="BY35" s="183"/>
      <c r="BZ35" s="183"/>
      <c r="CA35" s="183"/>
      <c r="CB35" s="183"/>
      <c r="CC35" s="183"/>
      <c r="CD35" s="183"/>
      <c r="CE35" s="183"/>
      <c r="CF35" s="183"/>
      <c r="CG35" s="183"/>
      <c r="CH35" s="183"/>
      <c r="CI35" s="183"/>
      <c r="CJ35" s="183"/>
      <c r="CK35" s="183"/>
      <c r="CL35" s="183"/>
      <c r="CM35" s="183"/>
      <c r="CN35" s="183"/>
      <c r="CO35" s="183"/>
      <c r="CP35" s="183"/>
      <c r="CQ35" s="183"/>
      <c r="CR35" s="183"/>
      <c r="CS35" s="183"/>
      <c r="CT35" s="183"/>
      <c r="CU35" s="183"/>
      <c r="CV35" s="183"/>
      <c r="CW35" s="183"/>
      <c r="CX35" s="183"/>
      <c r="CY35" s="183"/>
      <c r="CZ35" s="183"/>
      <c r="DA35" s="183"/>
      <c r="DB35" s="183"/>
      <c r="DC35" s="183"/>
      <c r="DD35" s="183"/>
      <c r="DE35" s="183"/>
      <c r="DF35" s="183"/>
      <c r="DG35" s="183"/>
      <c r="DH35" s="183"/>
      <c r="DI35" s="183"/>
      <c r="DJ35" s="183"/>
      <c r="DK35" s="183"/>
      <c r="DL35" s="183"/>
      <c r="DM35" s="183"/>
      <c r="DN35" s="183"/>
      <c r="DO35" s="183"/>
      <c r="DP35" s="183"/>
      <c r="DQ35" s="183"/>
      <c r="DR35" s="183"/>
      <c r="DS35" s="183"/>
      <c r="DT35" s="183"/>
      <c r="DU35" s="183"/>
      <c r="DV35" s="183"/>
      <c r="DW35" s="183"/>
      <c r="DX35" s="183"/>
      <c r="DY35" s="183"/>
      <c r="DZ35" s="183"/>
      <c r="EA35" s="183"/>
      <c r="EB35" s="183"/>
      <c r="EC35" s="183"/>
      <c r="ED35" s="183"/>
      <c r="EE35" s="183"/>
      <c r="EF35" s="183"/>
      <c r="EG35" s="183"/>
      <c r="EH35" s="183"/>
      <c r="EI35" s="183"/>
      <c r="EJ35" s="183"/>
      <c r="EK35" s="183"/>
      <c r="EL35" s="183"/>
      <c r="EM35" s="183"/>
      <c r="EN35" s="183"/>
      <c r="EO35" s="183"/>
      <c r="EP35" s="183"/>
      <c r="EQ35" s="183"/>
      <c r="ER35" s="183"/>
      <c r="ES35" s="183"/>
      <c r="ET35" s="183"/>
      <c r="EU35" s="183"/>
      <c r="EV35" s="183"/>
      <c r="EW35" s="183"/>
      <c r="EX35" s="183"/>
      <c r="EY35" s="183"/>
      <c r="EZ35" s="183"/>
      <c r="FA35" s="183"/>
      <c r="FB35" s="183"/>
      <c r="FC35" s="183"/>
      <c r="FD35" s="183"/>
      <c r="FE35" s="183"/>
      <c r="FF35" s="183"/>
      <c r="FG35" s="183"/>
      <c r="FH35" s="183"/>
      <c r="FI35" s="183"/>
      <c r="FJ35" s="183"/>
      <c r="FK35" s="183"/>
      <c r="FL35" s="183"/>
      <c r="FM35" s="183"/>
      <c r="FN35" s="183"/>
      <c r="FO35" s="183"/>
      <c r="FP35" s="183"/>
      <c r="FQ35" s="183"/>
      <c r="FR35" s="183"/>
      <c r="FS35" s="183"/>
      <c r="FT35" s="183"/>
      <c r="FU35" s="183"/>
      <c r="FV35" s="183"/>
      <c r="FW35" s="183"/>
      <c r="FX35" s="183"/>
      <c r="FY35" s="183"/>
      <c r="FZ35" s="183"/>
      <c r="GA35" s="183"/>
      <c r="GB35" s="183"/>
      <c r="GC35" s="183"/>
      <c r="GD35" s="183"/>
      <c r="GE35" s="183"/>
      <c r="GF35" s="183"/>
      <c r="GG35" s="183"/>
      <c r="GH35" s="183"/>
      <c r="GI35" s="183"/>
      <c r="GJ35" s="183"/>
      <c r="GK35" s="183"/>
      <c r="GL35" s="183"/>
      <c r="GM35" s="183"/>
      <c r="GN35" s="183"/>
      <c r="GO35" s="183"/>
      <c r="GP35" s="183"/>
      <c r="GQ35" s="183"/>
      <c r="GR35" s="183"/>
      <c r="GS35" s="183"/>
      <c r="GT35" s="183"/>
      <c r="GU35" s="183"/>
      <c r="GV35" s="183"/>
      <c r="GW35" s="183"/>
      <c r="GX35" s="183"/>
      <c r="GY35" s="183"/>
      <c r="GZ35" s="183"/>
      <c r="HA35" s="183"/>
      <c r="HB35" s="183"/>
      <c r="HC35" s="183"/>
      <c r="HD35" s="183"/>
      <c r="HE35" s="183"/>
      <c r="HF35" s="183"/>
      <c r="HG35" s="183"/>
      <c r="HH35" s="183"/>
      <c r="HI35" s="183"/>
      <c r="HJ35" s="183"/>
      <c r="HK35" s="183"/>
      <c r="HL35" s="183"/>
      <c r="HM35" s="183"/>
      <c r="HN35" s="183"/>
      <c r="HO35" s="183"/>
      <c r="HP35" s="183"/>
      <c r="HQ35" s="183"/>
      <c r="HR35" s="183"/>
      <c r="HS35" s="183"/>
      <c r="HT35" s="183"/>
      <c r="HU35" s="183"/>
      <c r="HV35" s="183"/>
      <c r="HW35" s="183"/>
      <c r="HX35" s="183"/>
      <c r="HY35" s="183"/>
      <c r="HZ35" s="183"/>
      <c r="IA35" s="183"/>
      <c r="IB35" s="183"/>
      <c r="IC35" s="183"/>
      <c r="ID35" s="183"/>
      <c r="IE35" s="183"/>
      <c r="IF35" s="183"/>
    </row>
    <row r="36" spans="1:240" s="182" customFormat="1" x14ac:dyDescent="0.3">
      <c r="A36" s="189"/>
      <c r="B36" s="188"/>
      <c r="C36" s="188"/>
      <c r="D36" s="187"/>
      <c r="E36" s="186"/>
      <c r="F36" s="186"/>
      <c r="G36" s="185"/>
      <c r="H36" s="185"/>
      <c r="I36" s="185"/>
      <c r="J36" s="185"/>
      <c r="K36" s="185"/>
      <c r="L36" s="185"/>
      <c r="M36" s="185"/>
      <c r="N36" s="185"/>
      <c r="O36" s="185"/>
      <c r="P36" s="185"/>
      <c r="Q36" s="185"/>
      <c r="R36" s="185"/>
      <c r="S36" s="185"/>
      <c r="T36" s="184"/>
      <c r="U36" s="183"/>
      <c r="V36" s="183"/>
      <c r="W36" s="183"/>
      <c r="X36" s="183"/>
      <c r="Y36" s="183"/>
      <c r="Z36" s="183"/>
      <c r="AA36" s="183"/>
      <c r="AB36" s="183"/>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3"/>
      <c r="BA36" s="183"/>
      <c r="BB36" s="183"/>
      <c r="BC36" s="183"/>
      <c r="BD36" s="183"/>
      <c r="BE36" s="183"/>
      <c r="BF36" s="183"/>
      <c r="BG36" s="183"/>
      <c r="BH36" s="183"/>
      <c r="BI36" s="183"/>
      <c r="BJ36" s="183"/>
      <c r="BK36" s="183"/>
      <c r="BL36" s="183"/>
      <c r="BM36" s="183"/>
      <c r="BN36" s="183"/>
      <c r="BO36" s="183"/>
      <c r="BP36" s="183"/>
      <c r="BQ36" s="183"/>
      <c r="BR36" s="183"/>
      <c r="BS36" s="183"/>
      <c r="BT36" s="183"/>
      <c r="BU36" s="183"/>
      <c r="BV36" s="183"/>
      <c r="BW36" s="183"/>
      <c r="BX36" s="183"/>
      <c r="BY36" s="183"/>
      <c r="BZ36" s="183"/>
      <c r="CA36" s="183"/>
      <c r="CB36" s="183"/>
      <c r="CC36" s="183"/>
      <c r="CD36" s="183"/>
      <c r="CE36" s="183"/>
      <c r="CF36" s="183"/>
      <c r="CG36" s="183"/>
      <c r="CH36" s="183"/>
      <c r="CI36" s="183"/>
      <c r="CJ36" s="183"/>
      <c r="CK36" s="183"/>
      <c r="CL36" s="183"/>
      <c r="CM36" s="183"/>
      <c r="CN36" s="183"/>
      <c r="CO36" s="183"/>
      <c r="CP36" s="183"/>
      <c r="CQ36" s="183"/>
      <c r="CR36" s="183"/>
      <c r="CS36" s="183"/>
      <c r="CT36" s="183"/>
      <c r="CU36" s="183"/>
      <c r="CV36" s="183"/>
      <c r="CW36" s="183"/>
      <c r="CX36" s="183"/>
      <c r="CY36" s="183"/>
      <c r="CZ36" s="183"/>
      <c r="DA36" s="183"/>
      <c r="DB36" s="183"/>
      <c r="DC36" s="183"/>
      <c r="DD36" s="183"/>
      <c r="DE36" s="183"/>
      <c r="DF36" s="183"/>
      <c r="DG36" s="183"/>
      <c r="DH36" s="183"/>
      <c r="DI36" s="183"/>
      <c r="DJ36" s="183"/>
      <c r="DK36" s="183"/>
      <c r="DL36" s="183"/>
      <c r="DM36" s="183"/>
      <c r="DN36" s="183"/>
      <c r="DO36" s="183"/>
      <c r="DP36" s="183"/>
      <c r="DQ36" s="183"/>
      <c r="DR36" s="183"/>
      <c r="DS36" s="183"/>
      <c r="DT36" s="183"/>
      <c r="DU36" s="183"/>
      <c r="DV36" s="183"/>
      <c r="DW36" s="183"/>
      <c r="DX36" s="183"/>
      <c r="DY36" s="183"/>
      <c r="DZ36" s="183"/>
      <c r="EA36" s="183"/>
      <c r="EB36" s="183"/>
      <c r="EC36" s="183"/>
      <c r="ED36" s="183"/>
      <c r="EE36" s="183"/>
      <c r="EF36" s="183"/>
      <c r="EG36" s="183"/>
      <c r="EH36" s="183"/>
      <c r="EI36" s="183"/>
      <c r="EJ36" s="183"/>
      <c r="EK36" s="183"/>
      <c r="EL36" s="183"/>
      <c r="EM36" s="183"/>
      <c r="EN36" s="183"/>
      <c r="EO36" s="183"/>
      <c r="EP36" s="183"/>
      <c r="EQ36" s="183"/>
      <c r="ER36" s="183"/>
      <c r="ES36" s="183"/>
      <c r="ET36" s="183"/>
      <c r="EU36" s="183"/>
      <c r="EV36" s="183"/>
      <c r="EW36" s="183"/>
      <c r="EX36" s="183"/>
      <c r="EY36" s="183"/>
      <c r="EZ36" s="183"/>
      <c r="FA36" s="183"/>
      <c r="FB36" s="183"/>
      <c r="FC36" s="183"/>
      <c r="FD36" s="183"/>
      <c r="FE36" s="183"/>
      <c r="FF36" s="183"/>
      <c r="FG36" s="183"/>
      <c r="FH36" s="183"/>
      <c r="FI36" s="183"/>
      <c r="FJ36" s="183"/>
      <c r="FK36" s="183"/>
      <c r="FL36" s="183"/>
      <c r="FM36" s="183"/>
      <c r="FN36" s="183"/>
      <c r="FO36" s="183"/>
      <c r="FP36" s="183"/>
      <c r="FQ36" s="183"/>
      <c r="FR36" s="183"/>
      <c r="FS36" s="183"/>
      <c r="FT36" s="183"/>
      <c r="FU36" s="183"/>
      <c r="FV36" s="183"/>
      <c r="FW36" s="183"/>
      <c r="FX36" s="183"/>
      <c r="FY36" s="183"/>
      <c r="FZ36" s="183"/>
      <c r="GA36" s="183"/>
      <c r="GB36" s="183"/>
      <c r="GC36" s="183"/>
      <c r="GD36" s="183"/>
      <c r="GE36" s="183"/>
      <c r="GF36" s="183"/>
      <c r="GG36" s="183"/>
      <c r="GH36" s="183"/>
      <c r="GI36" s="183"/>
      <c r="GJ36" s="183"/>
      <c r="GK36" s="183"/>
      <c r="GL36" s="183"/>
      <c r="GM36" s="183"/>
      <c r="GN36" s="183"/>
      <c r="GO36" s="183"/>
      <c r="GP36" s="183"/>
      <c r="GQ36" s="183"/>
      <c r="GR36" s="183"/>
      <c r="GS36" s="183"/>
      <c r="GT36" s="183"/>
      <c r="GU36" s="183"/>
      <c r="GV36" s="183"/>
      <c r="GW36" s="183"/>
      <c r="GX36" s="183"/>
      <c r="GY36" s="183"/>
      <c r="GZ36" s="183"/>
      <c r="HA36" s="183"/>
      <c r="HB36" s="183"/>
      <c r="HC36" s="183"/>
      <c r="HD36" s="183"/>
      <c r="HE36" s="183"/>
      <c r="HF36" s="183"/>
      <c r="HG36" s="183"/>
      <c r="HH36" s="183"/>
      <c r="HI36" s="183"/>
      <c r="HJ36" s="183"/>
      <c r="HK36" s="183"/>
      <c r="HL36" s="183"/>
      <c r="HM36" s="183"/>
      <c r="HN36" s="183"/>
      <c r="HO36" s="183"/>
      <c r="HP36" s="183"/>
      <c r="HQ36" s="183"/>
      <c r="HR36" s="183"/>
      <c r="HS36" s="183"/>
      <c r="HT36" s="183"/>
      <c r="HU36" s="183"/>
      <c r="HV36" s="183"/>
      <c r="HW36" s="183"/>
      <c r="HX36" s="183"/>
      <c r="HY36" s="183"/>
      <c r="HZ36" s="183"/>
      <c r="IA36" s="183"/>
      <c r="IB36" s="183"/>
      <c r="IC36" s="183"/>
      <c r="ID36" s="183"/>
      <c r="IE36" s="183"/>
      <c r="IF36" s="183"/>
    </row>
    <row r="37" spans="1:240" s="182" customFormat="1" x14ac:dyDescent="0.3">
      <c r="A37" s="189"/>
      <c r="B37" s="188"/>
      <c r="C37" s="188"/>
      <c r="D37" s="187"/>
      <c r="E37" s="186"/>
      <c r="F37" s="186"/>
      <c r="G37" s="185"/>
      <c r="H37" s="185"/>
      <c r="I37" s="185"/>
      <c r="J37" s="185"/>
      <c r="K37" s="185"/>
      <c r="L37" s="185"/>
      <c r="M37" s="185"/>
      <c r="N37" s="185"/>
      <c r="O37" s="185"/>
      <c r="P37" s="185"/>
      <c r="Q37" s="185"/>
      <c r="R37" s="185"/>
      <c r="S37" s="185"/>
      <c r="T37" s="184"/>
      <c r="U37" s="183"/>
      <c r="V37" s="183"/>
      <c r="W37" s="183"/>
      <c r="X37" s="183"/>
      <c r="Y37" s="183"/>
      <c r="Z37" s="183"/>
      <c r="AA37" s="183"/>
      <c r="AB37" s="183"/>
      <c r="AC37" s="183"/>
      <c r="AD37" s="183"/>
      <c r="AE37" s="183"/>
      <c r="AF37" s="183"/>
      <c r="AG37" s="183"/>
      <c r="AH37" s="183"/>
      <c r="AI37" s="183"/>
      <c r="AJ37" s="183"/>
      <c r="AK37" s="183"/>
      <c r="AL37" s="183"/>
      <c r="AM37" s="183"/>
      <c r="AN37" s="183"/>
      <c r="AO37" s="183"/>
      <c r="AP37" s="183"/>
      <c r="AQ37" s="183"/>
      <c r="AR37" s="183"/>
      <c r="AS37" s="183"/>
      <c r="AT37" s="183"/>
      <c r="AU37" s="183"/>
      <c r="AV37" s="183"/>
      <c r="AW37" s="183"/>
      <c r="AX37" s="183"/>
      <c r="AY37" s="183"/>
      <c r="AZ37" s="183"/>
      <c r="BA37" s="183"/>
      <c r="BB37" s="183"/>
      <c r="BC37" s="183"/>
      <c r="BD37" s="183"/>
      <c r="BE37" s="183"/>
      <c r="BF37" s="183"/>
      <c r="BG37" s="183"/>
      <c r="BH37" s="183"/>
      <c r="BI37" s="183"/>
      <c r="BJ37" s="183"/>
      <c r="BK37" s="183"/>
      <c r="BL37" s="183"/>
      <c r="BM37" s="183"/>
      <c r="BN37" s="183"/>
      <c r="BO37" s="183"/>
      <c r="BP37" s="183"/>
      <c r="BQ37" s="183"/>
      <c r="BR37" s="183"/>
      <c r="BS37" s="183"/>
      <c r="BT37" s="183"/>
      <c r="BU37" s="183"/>
      <c r="BV37" s="183"/>
      <c r="BW37" s="183"/>
      <c r="BX37" s="183"/>
      <c r="BY37" s="183"/>
      <c r="BZ37" s="183"/>
      <c r="CA37" s="183"/>
      <c r="CB37" s="183"/>
      <c r="CC37" s="183"/>
      <c r="CD37" s="183"/>
      <c r="CE37" s="183"/>
      <c r="CF37" s="183"/>
      <c r="CG37" s="183"/>
      <c r="CH37" s="183"/>
      <c r="CI37" s="183"/>
      <c r="CJ37" s="183"/>
      <c r="CK37" s="183"/>
      <c r="CL37" s="183"/>
      <c r="CM37" s="183"/>
      <c r="CN37" s="183"/>
      <c r="CO37" s="183"/>
      <c r="CP37" s="183"/>
      <c r="CQ37" s="183"/>
      <c r="CR37" s="183"/>
      <c r="CS37" s="183"/>
      <c r="CT37" s="183"/>
      <c r="CU37" s="183"/>
      <c r="CV37" s="183"/>
      <c r="CW37" s="183"/>
      <c r="CX37" s="183"/>
      <c r="CY37" s="183"/>
      <c r="CZ37" s="183"/>
      <c r="DA37" s="183"/>
      <c r="DB37" s="183"/>
      <c r="DC37" s="183"/>
      <c r="DD37" s="183"/>
      <c r="DE37" s="183"/>
      <c r="DF37" s="183"/>
      <c r="DG37" s="183"/>
      <c r="DH37" s="183"/>
      <c r="DI37" s="183"/>
      <c r="DJ37" s="183"/>
      <c r="DK37" s="183"/>
      <c r="DL37" s="183"/>
      <c r="DM37" s="183"/>
      <c r="DN37" s="183"/>
      <c r="DO37" s="183"/>
      <c r="DP37" s="183"/>
      <c r="DQ37" s="183"/>
      <c r="DR37" s="183"/>
      <c r="DS37" s="183"/>
      <c r="DT37" s="183"/>
      <c r="DU37" s="183"/>
      <c r="DV37" s="183"/>
      <c r="DW37" s="183"/>
      <c r="DX37" s="183"/>
      <c r="DY37" s="183"/>
      <c r="DZ37" s="183"/>
      <c r="EA37" s="183"/>
      <c r="EB37" s="183"/>
      <c r="EC37" s="183"/>
      <c r="ED37" s="183"/>
      <c r="EE37" s="183"/>
      <c r="EF37" s="183"/>
      <c r="EG37" s="183"/>
      <c r="EH37" s="183"/>
      <c r="EI37" s="183"/>
      <c r="EJ37" s="183"/>
      <c r="EK37" s="183"/>
      <c r="EL37" s="183"/>
      <c r="EM37" s="183"/>
      <c r="EN37" s="183"/>
      <c r="EO37" s="183"/>
      <c r="EP37" s="183"/>
      <c r="EQ37" s="183"/>
      <c r="ER37" s="183"/>
      <c r="ES37" s="183"/>
      <c r="ET37" s="183"/>
      <c r="EU37" s="183"/>
      <c r="EV37" s="183"/>
      <c r="EW37" s="183"/>
      <c r="EX37" s="183"/>
      <c r="EY37" s="183"/>
      <c r="EZ37" s="183"/>
      <c r="FA37" s="183"/>
      <c r="FB37" s="183"/>
      <c r="FC37" s="183"/>
      <c r="FD37" s="183"/>
      <c r="FE37" s="183"/>
      <c r="FF37" s="183"/>
      <c r="FG37" s="183"/>
      <c r="FH37" s="183"/>
      <c r="FI37" s="183"/>
      <c r="FJ37" s="183"/>
      <c r="FK37" s="183"/>
      <c r="FL37" s="183"/>
      <c r="FM37" s="183"/>
      <c r="FN37" s="183"/>
      <c r="FO37" s="183"/>
      <c r="FP37" s="183"/>
      <c r="FQ37" s="183"/>
      <c r="FR37" s="183"/>
      <c r="FS37" s="183"/>
      <c r="FT37" s="183"/>
      <c r="FU37" s="183"/>
      <c r="FV37" s="183"/>
      <c r="FW37" s="183"/>
      <c r="FX37" s="183"/>
      <c r="FY37" s="183"/>
      <c r="FZ37" s="183"/>
      <c r="GA37" s="183"/>
      <c r="GB37" s="183"/>
      <c r="GC37" s="183"/>
      <c r="GD37" s="183"/>
      <c r="GE37" s="183"/>
      <c r="GF37" s="183"/>
      <c r="GG37" s="183"/>
      <c r="GH37" s="183"/>
      <c r="GI37" s="183"/>
      <c r="GJ37" s="183"/>
      <c r="GK37" s="183"/>
      <c r="GL37" s="183"/>
      <c r="GM37" s="183"/>
      <c r="GN37" s="183"/>
      <c r="GO37" s="183"/>
      <c r="GP37" s="183"/>
      <c r="GQ37" s="183"/>
      <c r="GR37" s="183"/>
      <c r="GS37" s="183"/>
      <c r="GT37" s="183"/>
      <c r="GU37" s="183"/>
      <c r="GV37" s="183"/>
      <c r="GW37" s="183"/>
      <c r="GX37" s="183"/>
      <c r="GY37" s="183"/>
      <c r="GZ37" s="183"/>
      <c r="HA37" s="183"/>
      <c r="HB37" s="183"/>
      <c r="HC37" s="183"/>
      <c r="HD37" s="183"/>
      <c r="HE37" s="183"/>
      <c r="HF37" s="183"/>
      <c r="HG37" s="183"/>
      <c r="HH37" s="183"/>
      <c r="HI37" s="183"/>
      <c r="HJ37" s="183"/>
      <c r="HK37" s="183"/>
      <c r="HL37" s="183"/>
      <c r="HM37" s="183"/>
      <c r="HN37" s="183"/>
      <c r="HO37" s="183"/>
      <c r="HP37" s="183"/>
      <c r="HQ37" s="183"/>
      <c r="HR37" s="183"/>
      <c r="HS37" s="183"/>
      <c r="HT37" s="183"/>
      <c r="HU37" s="183"/>
      <c r="HV37" s="183"/>
      <c r="HW37" s="183"/>
      <c r="HX37" s="183"/>
      <c r="HY37" s="183"/>
      <c r="HZ37" s="183"/>
      <c r="IA37" s="183"/>
      <c r="IB37" s="183"/>
      <c r="IC37" s="183"/>
      <c r="ID37" s="183"/>
      <c r="IE37" s="183"/>
      <c r="IF37" s="183"/>
    </row>
    <row r="38" spans="1:240" s="182" customFormat="1" x14ac:dyDescent="0.3">
      <c r="A38" s="189"/>
      <c r="B38" s="188"/>
      <c r="C38" s="188"/>
      <c r="D38" s="187"/>
      <c r="E38" s="186"/>
      <c r="F38" s="186"/>
      <c r="G38" s="185"/>
      <c r="H38" s="185"/>
      <c r="I38" s="185"/>
      <c r="J38" s="185"/>
      <c r="K38" s="185"/>
      <c r="L38" s="185"/>
      <c r="M38" s="185"/>
      <c r="N38" s="185"/>
      <c r="O38" s="185"/>
      <c r="P38" s="185"/>
      <c r="Q38" s="185"/>
      <c r="R38" s="185"/>
      <c r="S38" s="185"/>
      <c r="T38" s="184"/>
      <c r="U38" s="183"/>
      <c r="V38" s="183"/>
      <c r="W38" s="183"/>
      <c r="X38" s="183"/>
      <c r="Y38" s="183"/>
      <c r="Z38" s="183"/>
      <c r="AA38" s="183"/>
      <c r="AB38" s="183"/>
      <c r="AC38" s="183"/>
      <c r="AD38" s="183"/>
      <c r="AE38" s="183"/>
      <c r="AF38" s="183"/>
      <c r="AG38" s="183"/>
      <c r="AH38" s="183"/>
      <c r="AI38" s="183"/>
      <c r="AJ38" s="183"/>
      <c r="AK38" s="183"/>
      <c r="AL38" s="183"/>
      <c r="AM38" s="183"/>
      <c r="AN38" s="183"/>
      <c r="AO38" s="183"/>
      <c r="AP38" s="183"/>
      <c r="AQ38" s="183"/>
      <c r="AR38" s="183"/>
      <c r="AS38" s="183"/>
      <c r="AT38" s="183"/>
      <c r="AU38" s="183"/>
      <c r="AV38" s="183"/>
      <c r="AW38" s="183"/>
      <c r="AX38" s="183"/>
      <c r="AY38" s="183"/>
      <c r="AZ38" s="183"/>
      <c r="BA38" s="183"/>
      <c r="BB38" s="183"/>
      <c r="BC38" s="183"/>
      <c r="BD38" s="183"/>
      <c r="BE38" s="183"/>
      <c r="BF38" s="183"/>
      <c r="BG38" s="183"/>
      <c r="BH38" s="183"/>
      <c r="BI38" s="183"/>
      <c r="BJ38" s="183"/>
      <c r="BK38" s="183"/>
      <c r="BL38" s="183"/>
      <c r="BM38" s="183"/>
      <c r="BN38" s="183"/>
      <c r="BO38" s="183"/>
      <c r="BP38" s="183"/>
      <c r="BQ38" s="183"/>
      <c r="BR38" s="183"/>
      <c r="BS38" s="183"/>
      <c r="BT38" s="183"/>
      <c r="BU38" s="183"/>
      <c r="BV38" s="183"/>
      <c r="BW38" s="183"/>
      <c r="BX38" s="183"/>
      <c r="BY38" s="183"/>
      <c r="BZ38" s="183"/>
      <c r="CA38" s="183"/>
      <c r="CB38" s="183"/>
      <c r="CC38" s="183"/>
      <c r="CD38" s="183"/>
      <c r="CE38" s="183"/>
      <c r="CF38" s="183"/>
      <c r="CG38" s="183"/>
      <c r="CH38" s="183"/>
      <c r="CI38" s="183"/>
      <c r="CJ38" s="183"/>
      <c r="CK38" s="183"/>
      <c r="CL38" s="183"/>
      <c r="CM38" s="183"/>
      <c r="CN38" s="183"/>
      <c r="CO38" s="183"/>
      <c r="CP38" s="183"/>
      <c r="CQ38" s="183"/>
      <c r="CR38" s="183"/>
      <c r="CS38" s="183"/>
      <c r="CT38" s="183"/>
      <c r="CU38" s="183"/>
      <c r="CV38" s="183"/>
      <c r="CW38" s="183"/>
      <c r="CX38" s="183"/>
      <c r="CY38" s="183"/>
      <c r="CZ38" s="183"/>
      <c r="DA38" s="183"/>
      <c r="DB38" s="183"/>
      <c r="DC38" s="183"/>
      <c r="DD38" s="183"/>
      <c r="DE38" s="183"/>
      <c r="DF38" s="183"/>
      <c r="DG38" s="183"/>
      <c r="DH38" s="183"/>
      <c r="DI38" s="183"/>
      <c r="DJ38" s="183"/>
      <c r="DK38" s="183"/>
      <c r="DL38" s="183"/>
      <c r="DM38" s="183"/>
      <c r="DN38" s="183"/>
      <c r="DO38" s="183"/>
      <c r="DP38" s="183"/>
      <c r="DQ38" s="183"/>
      <c r="DR38" s="183"/>
      <c r="DS38" s="183"/>
      <c r="DT38" s="183"/>
      <c r="DU38" s="183"/>
      <c r="DV38" s="183"/>
      <c r="DW38" s="183"/>
      <c r="DX38" s="183"/>
      <c r="DY38" s="183"/>
      <c r="DZ38" s="183"/>
      <c r="EA38" s="183"/>
      <c r="EB38" s="183"/>
      <c r="EC38" s="183"/>
      <c r="ED38" s="183"/>
      <c r="EE38" s="183"/>
      <c r="EF38" s="183"/>
      <c r="EG38" s="183"/>
      <c r="EH38" s="183"/>
      <c r="EI38" s="183"/>
      <c r="EJ38" s="183"/>
      <c r="EK38" s="183"/>
      <c r="EL38" s="183"/>
      <c r="EM38" s="183"/>
      <c r="EN38" s="183"/>
      <c r="EO38" s="183"/>
      <c r="EP38" s="183"/>
      <c r="EQ38" s="183"/>
      <c r="ER38" s="183"/>
      <c r="ES38" s="183"/>
      <c r="ET38" s="183"/>
      <c r="EU38" s="183"/>
      <c r="EV38" s="183"/>
      <c r="EW38" s="183"/>
      <c r="EX38" s="183"/>
      <c r="EY38" s="183"/>
      <c r="EZ38" s="183"/>
      <c r="FA38" s="183"/>
      <c r="FB38" s="183"/>
      <c r="FC38" s="183"/>
      <c r="FD38" s="183"/>
      <c r="FE38" s="183"/>
      <c r="FF38" s="183"/>
      <c r="FG38" s="183"/>
      <c r="FH38" s="183"/>
      <c r="FI38" s="183"/>
      <c r="FJ38" s="183"/>
      <c r="FK38" s="183"/>
      <c r="FL38" s="183"/>
      <c r="FM38" s="183"/>
      <c r="FN38" s="183"/>
      <c r="FO38" s="183"/>
      <c r="FP38" s="183"/>
      <c r="FQ38" s="183"/>
      <c r="FR38" s="183"/>
      <c r="FS38" s="183"/>
      <c r="FT38" s="183"/>
      <c r="FU38" s="183"/>
      <c r="FV38" s="183"/>
      <c r="FW38" s="183"/>
      <c r="FX38" s="183"/>
      <c r="FY38" s="183"/>
      <c r="FZ38" s="183"/>
      <c r="GA38" s="183"/>
      <c r="GB38" s="183"/>
      <c r="GC38" s="183"/>
      <c r="GD38" s="183"/>
      <c r="GE38" s="183"/>
      <c r="GF38" s="183"/>
      <c r="GG38" s="183"/>
      <c r="GH38" s="183"/>
      <c r="GI38" s="183"/>
      <c r="GJ38" s="183"/>
      <c r="GK38" s="183"/>
      <c r="GL38" s="183"/>
      <c r="GM38" s="183"/>
      <c r="GN38" s="183"/>
      <c r="GO38" s="183"/>
      <c r="GP38" s="183"/>
      <c r="GQ38" s="183"/>
      <c r="GR38" s="183"/>
      <c r="GS38" s="183"/>
      <c r="GT38" s="183"/>
      <c r="GU38" s="183"/>
      <c r="GV38" s="183"/>
      <c r="GW38" s="183"/>
      <c r="GX38" s="183"/>
      <c r="GY38" s="183"/>
      <c r="GZ38" s="183"/>
      <c r="HA38" s="183"/>
      <c r="HB38" s="183"/>
      <c r="HC38" s="183"/>
      <c r="HD38" s="183"/>
      <c r="HE38" s="183"/>
      <c r="HF38" s="183"/>
      <c r="HG38" s="183"/>
      <c r="HH38" s="183"/>
      <c r="HI38" s="183"/>
      <c r="HJ38" s="183"/>
      <c r="HK38" s="183"/>
      <c r="HL38" s="183"/>
      <c r="HM38" s="183"/>
      <c r="HN38" s="183"/>
      <c r="HO38" s="183"/>
      <c r="HP38" s="183"/>
      <c r="HQ38" s="183"/>
      <c r="HR38" s="183"/>
      <c r="HS38" s="183"/>
      <c r="HT38" s="183"/>
      <c r="HU38" s="183"/>
      <c r="HV38" s="183"/>
      <c r="HW38" s="183"/>
      <c r="HX38" s="183"/>
      <c r="HY38" s="183"/>
      <c r="HZ38" s="183"/>
      <c r="IA38" s="183"/>
      <c r="IB38" s="183"/>
      <c r="IC38" s="183"/>
      <c r="ID38" s="183"/>
      <c r="IE38" s="183"/>
      <c r="IF38" s="183"/>
    </row>
    <row r="39" spans="1:240" s="182" customFormat="1" x14ac:dyDescent="0.3">
      <c r="A39" s="189"/>
      <c r="B39" s="188"/>
      <c r="C39" s="188"/>
      <c r="D39" s="187"/>
      <c r="E39" s="186"/>
      <c r="F39" s="186"/>
      <c r="G39" s="185"/>
      <c r="H39" s="185"/>
      <c r="I39" s="185"/>
      <c r="J39" s="185"/>
      <c r="K39" s="185"/>
      <c r="L39" s="185"/>
      <c r="M39" s="185"/>
      <c r="N39" s="185"/>
      <c r="O39" s="185"/>
      <c r="P39" s="185"/>
      <c r="Q39" s="185"/>
      <c r="R39" s="185"/>
      <c r="S39" s="185"/>
      <c r="T39" s="184"/>
      <c r="U39" s="183"/>
      <c r="V39" s="183"/>
      <c r="W39" s="183"/>
      <c r="X39" s="183"/>
      <c r="Y39" s="183"/>
      <c r="Z39" s="183"/>
      <c r="AA39" s="183"/>
      <c r="AB39" s="183"/>
      <c r="AC39" s="183"/>
      <c r="AD39" s="183"/>
      <c r="AE39" s="183"/>
      <c r="AF39" s="183"/>
      <c r="AG39" s="183"/>
      <c r="AH39" s="183"/>
      <c r="AI39" s="183"/>
      <c r="AJ39" s="183"/>
      <c r="AK39" s="183"/>
      <c r="AL39" s="183"/>
      <c r="AM39" s="183"/>
      <c r="AN39" s="183"/>
      <c r="AO39" s="183"/>
      <c r="AP39" s="183"/>
      <c r="AQ39" s="183"/>
      <c r="AR39" s="183"/>
      <c r="AS39" s="183"/>
      <c r="AT39" s="183"/>
      <c r="AU39" s="183"/>
      <c r="AV39" s="183"/>
      <c r="AW39" s="183"/>
      <c r="AX39" s="183"/>
      <c r="AY39" s="183"/>
      <c r="AZ39" s="183"/>
      <c r="BA39" s="183"/>
      <c r="BB39" s="183"/>
      <c r="BC39" s="183"/>
      <c r="BD39" s="183"/>
      <c r="BE39" s="183"/>
      <c r="BF39" s="183"/>
      <c r="BG39" s="183"/>
      <c r="BH39" s="183"/>
      <c r="BI39" s="183"/>
      <c r="BJ39" s="183"/>
      <c r="BK39" s="183"/>
      <c r="BL39" s="183"/>
      <c r="BM39" s="183"/>
      <c r="BN39" s="183"/>
      <c r="BO39" s="183"/>
      <c r="BP39" s="183"/>
      <c r="BQ39" s="183"/>
      <c r="BR39" s="183"/>
      <c r="BS39" s="183"/>
      <c r="BT39" s="183"/>
      <c r="BU39" s="183"/>
      <c r="BV39" s="183"/>
      <c r="BW39" s="183"/>
      <c r="BX39" s="183"/>
      <c r="BY39" s="183"/>
      <c r="BZ39" s="183"/>
      <c r="CA39" s="183"/>
      <c r="CB39" s="183"/>
      <c r="CC39" s="183"/>
      <c r="CD39" s="183"/>
      <c r="CE39" s="183"/>
      <c r="CF39" s="183"/>
      <c r="CG39" s="183"/>
      <c r="CH39" s="183"/>
      <c r="CI39" s="183"/>
      <c r="CJ39" s="183"/>
      <c r="CK39" s="183"/>
      <c r="CL39" s="183"/>
      <c r="CM39" s="183"/>
      <c r="CN39" s="183"/>
      <c r="CO39" s="183"/>
      <c r="CP39" s="183"/>
      <c r="CQ39" s="183"/>
      <c r="CR39" s="183"/>
      <c r="CS39" s="183"/>
      <c r="CT39" s="183"/>
      <c r="CU39" s="183"/>
      <c r="CV39" s="183"/>
      <c r="CW39" s="183"/>
      <c r="CX39" s="183"/>
      <c r="CY39" s="183"/>
      <c r="CZ39" s="183"/>
      <c r="DA39" s="183"/>
      <c r="DB39" s="183"/>
      <c r="DC39" s="183"/>
      <c r="DD39" s="183"/>
      <c r="DE39" s="183"/>
      <c r="DF39" s="183"/>
      <c r="DG39" s="183"/>
      <c r="DH39" s="183"/>
      <c r="DI39" s="183"/>
      <c r="DJ39" s="183"/>
      <c r="DK39" s="183"/>
      <c r="DL39" s="183"/>
      <c r="DM39" s="183"/>
      <c r="DN39" s="183"/>
      <c r="DO39" s="183"/>
      <c r="DP39" s="183"/>
      <c r="DQ39" s="183"/>
      <c r="DR39" s="183"/>
      <c r="DS39" s="183"/>
      <c r="DT39" s="183"/>
      <c r="DU39" s="183"/>
      <c r="DV39" s="183"/>
      <c r="DW39" s="183"/>
      <c r="DX39" s="183"/>
      <c r="DY39" s="183"/>
      <c r="DZ39" s="183"/>
      <c r="EA39" s="183"/>
      <c r="EB39" s="183"/>
      <c r="EC39" s="183"/>
      <c r="ED39" s="183"/>
      <c r="EE39" s="183"/>
      <c r="EF39" s="183"/>
      <c r="EG39" s="183"/>
      <c r="EH39" s="183"/>
      <c r="EI39" s="183"/>
      <c r="EJ39" s="183"/>
      <c r="EK39" s="183"/>
      <c r="EL39" s="183"/>
      <c r="EM39" s="183"/>
      <c r="EN39" s="183"/>
      <c r="EO39" s="183"/>
      <c r="EP39" s="183"/>
      <c r="EQ39" s="183"/>
      <c r="ER39" s="183"/>
      <c r="ES39" s="183"/>
      <c r="ET39" s="183"/>
      <c r="EU39" s="183"/>
      <c r="EV39" s="183"/>
      <c r="EW39" s="183"/>
      <c r="EX39" s="183"/>
      <c r="EY39" s="183"/>
      <c r="EZ39" s="183"/>
      <c r="FA39" s="183"/>
      <c r="FB39" s="183"/>
      <c r="FC39" s="183"/>
      <c r="FD39" s="183"/>
      <c r="FE39" s="183"/>
      <c r="FF39" s="183"/>
      <c r="FG39" s="183"/>
      <c r="FH39" s="183"/>
      <c r="FI39" s="183"/>
      <c r="FJ39" s="183"/>
      <c r="FK39" s="183"/>
      <c r="FL39" s="183"/>
      <c r="FM39" s="183"/>
      <c r="FN39" s="183"/>
      <c r="FO39" s="183"/>
      <c r="FP39" s="183"/>
      <c r="FQ39" s="183"/>
      <c r="FR39" s="183"/>
      <c r="FS39" s="183"/>
      <c r="FT39" s="183"/>
      <c r="FU39" s="183"/>
      <c r="FV39" s="183"/>
      <c r="FW39" s="183"/>
      <c r="FX39" s="183"/>
      <c r="FY39" s="183"/>
      <c r="FZ39" s="183"/>
      <c r="GA39" s="183"/>
      <c r="GB39" s="183"/>
      <c r="GC39" s="183"/>
      <c r="GD39" s="183"/>
      <c r="GE39" s="183"/>
      <c r="GF39" s="183"/>
      <c r="GG39" s="183"/>
      <c r="GH39" s="183"/>
      <c r="GI39" s="183"/>
      <c r="GJ39" s="183"/>
      <c r="GK39" s="183"/>
      <c r="GL39" s="183"/>
      <c r="GM39" s="183"/>
      <c r="GN39" s="183"/>
      <c r="GO39" s="183"/>
      <c r="GP39" s="183"/>
      <c r="GQ39" s="183"/>
      <c r="GR39" s="183"/>
      <c r="GS39" s="183"/>
      <c r="GT39" s="183"/>
      <c r="GU39" s="183"/>
      <c r="GV39" s="183"/>
      <c r="GW39" s="183"/>
      <c r="GX39" s="183"/>
      <c r="GY39" s="183"/>
      <c r="GZ39" s="183"/>
      <c r="HA39" s="183"/>
      <c r="HB39" s="183"/>
      <c r="HC39" s="183"/>
      <c r="HD39" s="183"/>
      <c r="HE39" s="183"/>
      <c r="HF39" s="183"/>
      <c r="HG39" s="183"/>
      <c r="HH39" s="183"/>
      <c r="HI39" s="183"/>
      <c r="HJ39" s="183"/>
      <c r="HK39" s="183"/>
      <c r="HL39" s="183"/>
      <c r="HM39" s="183"/>
      <c r="HN39" s="183"/>
      <c r="HO39" s="183"/>
      <c r="HP39" s="183"/>
      <c r="HQ39" s="183"/>
      <c r="HR39" s="183"/>
      <c r="HS39" s="183"/>
      <c r="HT39" s="183"/>
      <c r="HU39" s="183"/>
      <c r="HV39" s="183"/>
      <c r="HW39" s="183"/>
      <c r="HX39" s="183"/>
      <c r="HY39" s="183"/>
      <c r="HZ39" s="183"/>
      <c r="IA39" s="183"/>
      <c r="IB39" s="183"/>
      <c r="IC39" s="183"/>
      <c r="ID39" s="183"/>
      <c r="IE39" s="183"/>
      <c r="IF39" s="183"/>
    </row>
    <row r="40" spans="1:240" s="182" customFormat="1" x14ac:dyDescent="0.3">
      <c r="A40" s="189"/>
      <c r="B40" s="188"/>
      <c r="C40" s="188"/>
      <c r="D40" s="187"/>
      <c r="E40" s="186"/>
      <c r="F40" s="186"/>
      <c r="G40" s="185"/>
      <c r="H40" s="185"/>
      <c r="I40" s="185"/>
      <c r="J40" s="185"/>
      <c r="K40" s="185"/>
      <c r="L40" s="185"/>
      <c r="M40" s="185"/>
      <c r="N40" s="185"/>
      <c r="O40" s="185"/>
      <c r="P40" s="185"/>
      <c r="Q40" s="185"/>
      <c r="R40" s="185"/>
      <c r="S40" s="185"/>
      <c r="T40" s="184"/>
      <c r="U40" s="183"/>
      <c r="V40" s="183"/>
      <c r="W40" s="183"/>
      <c r="X40" s="183"/>
      <c r="Y40" s="183"/>
      <c r="Z40" s="183"/>
      <c r="AA40" s="183"/>
      <c r="AB40" s="183"/>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3"/>
      <c r="BA40" s="183"/>
      <c r="BB40" s="183"/>
      <c r="BC40" s="183"/>
      <c r="BD40" s="183"/>
      <c r="BE40" s="183"/>
      <c r="BF40" s="183"/>
      <c r="BG40" s="183"/>
      <c r="BH40" s="183"/>
      <c r="BI40" s="183"/>
      <c r="BJ40" s="183"/>
      <c r="BK40" s="183"/>
      <c r="BL40" s="183"/>
      <c r="BM40" s="183"/>
      <c r="BN40" s="183"/>
      <c r="BO40" s="183"/>
      <c r="BP40" s="183"/>
      <c r="BQ40" s="183"/>
      <c r="BR40" s="183"/>
      <c r="BS40" s="183"/>
      <c r="BT40" s="183"/>
      <c r="BU40" s="183"/>
      <c r="BV40" s="183"/>
      <c r="BW40" s="183"/>
      <c r="BX40" s="183"/>
      <c r="BY40" s="183"/>
      <c r="BZ40" s="183"/>
      <c r="CA40" s="183"/>
      <c r="CB40" s="183"/>
      <c r="CC40" s="183"/>
      <c r="CD40" s="183"/>
      <c r="CE40" s="183"/>
      <c r="CF40" s="183"/>
      <c r="CG40" s="183"/>
      <c r="CH40" s="183"/>
      <c r="CI40" s="183"/>
      <c r="CJ40" s="183"/>
      <c r="CK40" s="183"/>
      <c r="CL40" s="183"/>
      <c r="CM40" s="183"/>
      <c r="CN40" s="183"/>
      <c r="CO40" s="183"/>
      <c r="CP40" s="183"/>
      <c r="CQ40" s="183"/>
      <c r="CR40" s="183"/>
      <c r="CS40" s="183"/>
      <c r="CT40" s="183"/>
      <c r="CU40" s="183"/>
      <c r="CV40" s="183"/>
      <c r="CW40" s="183"/>
      <c r="CX40" s="183"/>
      <c r="CY40" s="183"/>
      <c r="CZ40" s="183"/>
      <c r="DA40" s="183"/>
      <c r="DB40" s="183"/>
      <c r="DC40" s="183"/>
      <c r="DD40" s="183"/>
      <c r="DE40" s="183"/>
      <c r="DF40" s="183"/>
      <c r="DG40" s="183"/>
      <c r="DH40" s="183"/>
      <c r="DI40" s="183"/>
      <c r="DJ40" s="183"/>
      <c r="DK40" s="183"/>
      <c r="DL40" s="183"/>
      <c r="DM40" s="183"/>
      <c r="DN40" s="183"/>
      <c r="DO40" s="183"/>
      <c r="DP40" s="183"/>
      <c r="DQ40" s="183"/>
      <c r="DR40" s="183"/>
      <c r="DS40" s="183"/>
      <c r="DT40" s="183"/>
      <c r="DU40" s="183"/>
      <c r="DV40" s="183"/>
      <c r="DW40" s="183"/>
      <c r="DX40" s="183"/>
      <c r="DY40" s="183"/>
      <c r="DZ40" s="183"/>
      <c r="EA40" s="183"/>
      <c r="EB40" s="183"/>
      <c r="EC40" s="183"/>
      <c r="ED40" s="183"/>
      <c r="EE40" s="183"/>
      <c r="EF40" s="183"/>
      <c r="EG40" s="183"/>
      <c r="EH40" s="183"/>
      <c r="EI40" s="183"/>
      <c r="EJ40" s="183"/>
      <c r="EK40" s="183"/>
      <c r="EL40" s="183"/>
      <c r="EM40" s="183"/>
      <c r="EN40" s="183"/>
      <c r="EO40" s="183"/>
      <c r="EP40" s="183"/>
      <c r="EQ40" s="183"/>
      <c r="ER40" s="183"/>
      <c r="ES40" s="183"/>
      <c r="ET40" s="183"/>
      <c r="EU40" s="183"/>
      <c r="EV40" s="183"/>
      <c r="EW40" s="183"/>
      <c r="EX40" s="183"/>
      <c r="EY40" s="183"/>
      <c r="EZ40" s="183"/>
      <c r="FA40" s="183"/>
      <c r="FB40" s="183"/>
      <c r="FC40" s="183"/>
      <c r="FD40" s="183"/>
      <c r="FE40" s="183"/>
      <c r="FF40" s="183"/>
      <c r="FG40" s="183"/>
      <c r="FH40" s="183"/>
      <c r="FI40" s="183"/>
      <c r="FJ40" s="183"/>
      <c r="FK40" s="183"/>
      <c r="FL40" s="183"/>
      <c r="FM40" s="183"/>
      <c r="FN40" s="183"/>
      <c r="FO40" s="183"/>
      <c r="FP40" s="183"/>
      <c r="FQ40" s="183"/>
      <c r="FR40" s="183"/>
      <c r="FS40" s="183"/>
      <c r="FT40" s="183"/>
      <c r="FU40" s="183"/>
      <c r="FV40" s="183"/>
      <c r="FW40" s="183"/>
      <c r="FX40" s="183"/>
      <c r="FY40" s="183"/>
      <c r="FZ40" s="183"/>
      <c r="GA40" s="183"/>
      <c r="GB40" s="183"/>
      <c r="GC40" s="183"/>
      <c r="GD40" s="183"/>
      <c r="GE40" s="183"/>
      <c r="GF40" s="183"/>
      <c r="GG40" s="183"/>
      <c r="GH40" s="183"/>
      <c r="GI40" s="183"/>
      <c r="GJ40" s="183"/>
      <c r="GK40" s="183"/>
      <c r="GL40" s="183"/>
      <c r="GM40" s="183"/>
      <c r="GN40" s="183"/>
      <c r="GO40" s="183"/>
      <c r="GP40" s="183"/>
      <c r="GQ40" s="183"/>
      <c r="GR40" s="183"/>
      <c r="GS40" s="183"/>
      <c r="GT40" s="183"/>
      <c r="GU40" s="183"/>
      <c r="GV40" s="183"/>
      <c r="GW40" s="183"/>
      <c r="GX40" s="183"/>
      <c r="GY40" s="183"/>
      <c r="GZ40" s="183"/>
      <c r="HA40" s="183"/>
      <c r="HB40" s="183"/>
      <c r="HC40" s="183"/>
      <c r="HD40" s="183"/>
      <c r="HE40" s="183"/>
      <c r="HF40" s="183"/>
      <c r="HG40" s="183"/>
      <c r="HH40" s="183"/>
      <c r="HI40" s="183"/>
      <c r="HJ40" s="183"/>
      <c r="HK40" s="183"/>
      <c r="HL40" s="183"/>
      <c r="HM40" s="183"/>
      <c r="HN40" s="183"/>
      <c r="HO40" s="183"/>
      <c r="HP40" s="183"/>
      <c r="HQ40" s="183"/>
      <c r="HR40" s="183"/>
      <c r="HS40" s="183"/>
      <c r="HT40" s="183"/>
      <c r="HU40" s="183"/>
      <c r="HV40" s="183"/>
      <c r="HW40" s="183"/>
      <c r="HX40" s="183"/>
      <c r="HY40" s="183"/>
      <c r="HZ40" s="183"/>
      <c r="IA40" s="183"/>
      <c r="IB40" s="183"/>
      <c r="IC40" s="183"/>
      <c r="ID40" s="183"/>
      <c r="IE40" s="183"/>
      <c r="IF40" s="183"/>
    </row>
    <row r="41" spans="1:240" s="182" customFormat="1" x14ac:dyDescent="0.3">
      <c r="A41" s="189"/>
      <c r="B41" s="188"/>
      <c r="C41" s="188"/>
      <c r="D41" s="187"/>
      <c r="E41" s="186"/>
      <c r="F41" s="190"/>
      <c r="G41" s="185"/>
      <c r="H41" s="185"/>
      <c r="I41" s="185"/>
      <c r="J41" s="185"/>
      <c r="K41" s="185"/>
      <c r="L41" s="185"/>
      <c r="M41" s="185"/>
      <c r="N41" s="185"/>
      <c r="O41" s="185"/>
      <c r="P41" s="185"/>
      <c r="Q41" s="185"/>
      <c r="R41" s="185"/>
      <c r="S41" s="185"/>
      <c r="T41" s="184"/>
      <c r="U41" s="183"/>
      <c r="V41" s="183"/>
      <c r="W41" s="183"/>
      <c r="X41" s="183"/>
      <c r="Y41" s="183"/>
      <c r="Z41" s="183"/>
      <c r="AA41" s="183"/>
      <c r="AB41" s="183"/>
      <c r="AC41" s="183"/>
      <c r="AD41" s="183"/>
      <c r="AE41" s="183"/>
      <c r="AF41" s="183"/>
      <c r="AG41" s="183"/>
      <c r="AH41" s="183"/>
      <c r="AI41" s="183"/>
      <c r="AJ41" s="183"/>
      <c r="AK41" s="183"/>
      <c r="AL41" s="183"/>
      <c r="AM41" s="183"/>
      <c r="AN41" s="183"/>
      <c r="AO41" s="183"/>
      <c r="AP41" s="183"/>
      <c r="AQ41" s="183"/>
      <c r="AR41" s="183"/>
      <c r="AS41" s="183"/>
      <c r="AT41" s="183"/>
      <c r="AU41" s="183"/>
      <c r="AV41" s="183"/>
      <c r="AW41" s="183"/>
      <c r="AX41" s="183"/>
      <c r="AY41" s="183"/>
      <c r="AZ41" s="183"/>
      <c r="BA41" s="183"/>
      <c r="BB41" s="183"/>
      <c r="BC41" s="183"/>
      <c r="BD41" s="183"/>
      <c r="BE41" s="183"/>
      <c r="BF41" s="183"/>
      <c r="BG41" s="183"/>
      <c r="BH41" s="183"/>
      <c r="BI41" s="183"/>
      <c r="BJ41" s="183"/>
      <c r="BK41" s="183"/>
      <c r="BL41" s="183"/>
      <c r="BM41" s="183"/>
      <c r="BN41" s="183"/>
      <c r="BO41" s="183"/>
      <c r="BP41" s="183"/>
      <c r="BQ41" s="183"/>
      <c r="BR41" s="183"/>
      <c r="BS41" s="183"/>
      <c r="BT41" s="183"/>
      <c r="BU41" s="183"/>
      <c r="BV41" s="183"/>
      <c r="BW41" s="183"/>
      <c r="BX41" s="183"/>
      <c r="BY41" s="183"/>
      <c r="BZ41" s="183"/>
      <c r="CA41" s="183"/>
      <c r="CB41" s="183"/>
      <c r="CC41" s="183"/>
      <c r="CD41" s="183"/>
      <c r="CE41" s="183"/>
      <c r="CF41" s="183"/>
      <c r="CG41" s="183"/>
      <c r="CH41" s="183"/>
      <c r="CI41" s="183"/>
      <c r="CJ41" s="183"/>
      <c r="CK41" s="183"/>
      <c r="CL41" s="183"/>
      <c r="CM41" s="183"/>
      <c r="CN41" s="183"/>
      <c r="CO41" s="183"/>
      <c r="CP41" s="183"/>
      <c r="CQ41" s="183"/>
      <c r="CR41" s="183"/>
      <c r="CS41" s="183"/>
      <c r="CT41" s="183"/>
      <c r="CU41" s="183"/>
      <c r="CV41" s="183"/>
      <c r="CW41" s="183"/>
      <c r="CX41" s="183"/>
      <c r="CY41" s="183"/>
      <c r="CZ41" s="183"/>
      <c r="DA41" s="183"/>
      <c r="DB41" s="183"/>
      <c r="DC41" s="183"/>
      <c r="DD41" s="183"/>
      <c r="DE41" s="183"/>
      <c r="DF41" s="183"/>
      <c r="DG41" s="183"/>
      <c r="DH41" s="183"/>
      <c r="DI41" s="183"/>
      <c r="DJ41" s="183"/>
      <c r="DK41" s="183"/>
      <c r="DL41" s="183"/>
      <c r="DM41" s="183"/>
      <c r="DN41" s="183"/>
      <c r="DO41" s="183"/>
      <c r="DP41" s="183"/>
      <c r="DQ41" s="183"/>
      <c r="DR41" s="183"/>
      <c r="DS41" s="183"/>
      <c r="DT41" s="183"/>
      <c r="DU41" s="183"/>
      <c r="DV41" s="183"/>
      <c r="DW41" s="183"/>
      <c r="DX41" s="183"/>
      <c r="DY41" s="183"/>
      <c r="DZ41" s="183"/>
      <c r="EA41" s="183"/>
      <c r="EB41" s="183"/>
      <c r="EC41" s="183"/>
      <c r="ED41" s="183"/>
      <c r="EE41" s="183"/>
      <c r="EF41" s="183"/>
      <c r="EG41" s="183"/>
      <c r="EH41" s="183"/>
      <c r="EI41" s="183"/>
      <c r="EJ41" s="183"/>
      <c r="EK41" s="183"/>
      <c r="EL41" s="183"/>
      <c r="EM41" s="183"/>
      <c r="EN41" s="183"/>
      <c r="EO41" s="183"/>
      <c r="EP41" s="183"/>
      <c r="EQ41" s="183"/>
      <c r="ER41" s="183"/>
      <c r="ES41" s="183"/>
      <c r="ET41" s="183"/>
      <c r="EU41" s="183"/>
      <c r="EV41" s="183"/>
      <c r="EW41" s="183"/>
      <c r="EX41" s="183"/>
      <c r="EY41" s="183"/>
      <c r="EZ41" s="183"/>
      <c r="FA41" s="183"/>
      <c r="FB41" s="183"/>
      <c r="FC41" s="183"/>
      <c r="FD41" s="183"/>
      <c r="FE41" s="183"/>
      <c r="FF41" s="183"/>
      <c r="FG41" s="183"/>
      <c r="FH41" s="183"/>
      <c r="FI41" s="183"/>
      <c r="FJ41" s="183"/>
      <c r="FK41" s="183"/>
      <c r="FL41" s="183"/>
      <c r="FM41" s="183"/>
      <c r="FN41" s="183"/>
      <c r="FO41" s="183"/>
      <c r="FP41" s="183"/>
      <c r="FQ41" s="183"/>
      <c r="FR41" s="183"/>
      <c r="FS41" s="183"/>
      <c r="FT41" s="183"/>
      <c r="FU41" s="183"/>
      <c r="FV41" s="183"/>
      <c r="FW41" s="183"/>
      <c r="FX41" s="183"/>
      <c r="FY41" s="183"/>
      <c r="FZ41" s="183"/>
      <c r="GA41" s="183"/>
      <c r="GB41" s="183"/>
      <c r="GC41" s="183"/>
      <c r="GD41" s="183"/>
      <c r="GE41" s="183"/>
      <c r="GF41" s="183"/>
      <c r="GG41" s="183"/>
      <c r="GH41" s="183"/>
      <c r="GI41" s="183"/>
      <c r="GJ41" s="183"/>
      <c r="GK41" s="183"/>
      <c r="GL41" s="183"/>
      <c r="GM41" s="183"/>
      <c r="GN41" s="183"/>
      <c r="GO41" s="183"/>
      <c r="GP41" s="183"/>
      <c r="GQ41" s="183"/>
      <c r="GR41" s="183"/>
      <c r="GS41" s="183"/>
      <c r="GT41" s="183"/>
      <c r="GU41" s="183"/>
      <c r="GV41" s="183"/>
      <c r="GW41" s="183"/>
      <c r="GX41" s="183"/>
      <c r="GY41" s="183"/>
      <c r="GZ41" s="183"/>
      <c r="HA41" s="183"/>
      <c r="HB41" s="183"/>
      <c r="HC41" s="183"/>
      <c r="HD41" s="183"/>
      <c r="HE41" s="183"/>
      <c r="HF41" s="183"/>
      <c r="HG41" s="183"/>
      <c r="HH41" s="183"/>
      <c r="HI41" s="183"/>
      <c r="HJ41" s="183"/>
      <c r="HK41" s="183"/>
      <c r="HL41" s="183"/>
      <c r="HM41" s="183"/>
      <c r="HN41" s="183"/>
      <c r="HO41" s="183"/>
      <c r="HP41" s="183"/>
      <c r="HQ41" s="183"/>
      <c r="HR41" s="183"/>
      <c r="HS41" s="183"/>
      <c r="HT41" s="183"/>
      <c r="HU41" s="183"/>
      <c r="HV41" s="183"/>
      <c r="HW41" s="183"/>
      <c r="HX41" s="183"/>
      <c r="HY41" s="183"/>
      <c r="HZ41" s="183"/>
      <c r="IA41" s="183"/>
      <c r="IB41" s="183"/>
      <c r="IC41" s="183"/>
      <c r="ID41" s="183"/>
      <c r="IE41" s="183"/>
      <c r="IF41" s="183"/>
    </row>
    <row r="42" spans="1:240" s="182" customFormat="1" x14ac:dyDescent="0.3">
      <c r="A42" s="189"/>
      <c r="B42" s="188"/>
      <c r="C42" s="188"/>
      <c r="D42" s="187"/>
      <c r="E42" s="186"/>
      <c r="F42" s="186"/>
      <c r="G42" s="185"/>
      <c r="H42" s="185"/>
      <c r="I42" s="185"/>
      <c r="J42" s="185"/>
      <c r="K42" s="185"/>
      <c r="L42" s="185"/>
      <c r="M42" s="185"/>
      <c r="N42" s="185"/>
      <c r="O42" s="185"/>
      <c r="P42" s="185"/>
      <c r="Q42" s="185"/>
      <c r="R42" s="185"/>
      <c r="S42" s="185"/>
      <c r="T42" s="184"/>
      <c r="U42" s="183"/>
      <c r="V42" s="183"/>
      <c r="W42" s="183"/>
      <c r="X42" s="183"/>
      <c r="Y42" s="183"/>
      <c r="Z42" s="183"/>
      <c r="AA42" s="183"/>
      <c r="AB42" s="183"/>
      <c r="AC42" s="183"/>
      <c r="AD42" s="183"/>
      <c r="AE42" s="183"/>
      <c r="AF42" s="183"/>
      <c r="AG42" s="183"/>
      <c r="AH42" s="183"/>
      <c r="AI42" s="183"/>
      <c r="AJ42" s="183"/>
      <c r="AK42" s="183"/>
      <c r="AL42" s="183"/>
      <c r="AM42" s="183"/>
      <c r="AN42" s="183"/>
      <c r="AO42" s="183"/>
      <c r="AP42" s="183"/>
      <c r="AQ42" s="183"/>
      <c r="AR42" s="183"/>
      <c r="AS42" s="183"/>
      <c r="AT42" s="183"/>
      <c r="AU42" s="183"/>
      <c r="AV42" s="183"/>
      <c r="AW42" s="183"/>
      <c r="AX42" s="183"/>
      <c r="AY42" s="183"/>
      <c r="AZ42" s="183"/>
      <c r="BA42" s="183"/>
      <c r="BB42" s="183"/>
      <c r="BC42" s="183"/>
      <c r="BD42" s="183"/>
      <c r="BE42" s="183"/>
      <c r="BF42" s="183"/>
      <c r="BG42" s="183"/>
      <c r="BH42" s="183"/>
      <c r="BI42" s="183"/>
      <c r="BJ42" s="183"/>
      <c r="BK42" s="183"/>
      <c r="BL42" s="183"/>
      <c r="BM42" s="183"/>
      <c r="BN42" s="183"/>
      <c r="BO42" s="183"/>
      <c r="BP42" s="183"/>
      <c r="BQ42" s="183"/>
      <c r="BR42" s="183"/>
      <c r="BS42" s="183"/>
      <c r="BT42" s="183"/>
      <c r="BU42" s="183"/>
      <c r="BV42" s="183"/>
      <c r="BW42" s="183"/>
      <c r="BX42" s="183"/>
      <c r="BY42" s="183"/>
      <c r="BZ42" s="183"/>
      <c r="CA42" s="183"/>
      <c r="CB42" s="183"/>
      <c r="CC42" s="183"/>
      <c r="CD42" s="183"/>
      <c r="CE42" s="183"/>
      <c r="CF42" s="183"/>
      <c r="CG42" s="183"/>
      <c r="CH42" s="183"/>
      <c r="CI42" s="183"/>
      <c r="CJ42" s="183"/>
      <c r="CK42" s="183"/>
      <c r="CL42" s="183"/>
      <c r="CM42" s="183"/>
      <c r="CN42" s="183"/>
      <c r="CO42" s="183"/>
      <c r="CP42" s="183"/>
      <c r="CQ42" s="183"/>
      <c r="CR42" s="183"/>
      <c r="CS42" s="183"/>
      <c r="CT42" s="183"/>
      <c r="CU42" s="183"/>
      <c r="CV42" s="183"/>
      <c r="CW42" s="183"/>
      <c r="CX42" s="183"/>
      <c r="CY42" s="183"/>
      <c r="CZ42" s="183"/>
      <c r="DA42" s="183"/>
      <c r="DB42" s="183"/>
      <c r="DC42" s="183"/>
      <c r="DD42" s="183"/>
      <c r="DE42" s="183"/>
      <c r="DF42" s="183"/>
      <c r="DG42" s="183"/>
      <c r="DH42" s="183"/>
      <c r="DI42" s="183"/>
      <c r="DJ42" s="183"/>
      <c r="DK42" s="183"/>
      <c r="DL42" s="183"/>
      <c r="DM42" s="183"/>
      <c r="DN42" s="183"/>
      <c r="DO42" s="183"/>
      <c r="DP42" s="183"/>
      <c r="DQ42" s="183"/>
      <c r="DR42" s="183"/>
      <c r="DS42" s="183"/>
      <c r="DT42" s="183"/>
      <c r="DU42" s="183"/>
      <c r="DV42" s="183"/>
      <c r="DW42" s="183"/>
      <c r="DX42" s="183"/>
      <c r="DY42" s="183"/>
      <c r="DZ42" s="183"/>
      <c r="EA42" s="183"/>
      <c r="EB42" s="183"/>
      <c r="EC42" s="183"/>
      <c r="ED42" s="183"/>
      <c r="EE42" s="183"/>
      <c r="EF42" s="183"/>
      <c r="EG42" s="183"/>
      <c r="EH42" s="183"/>
      <c r="EI42" s="183"/>
      <c r="EJ42" s="183"/>
      <c r="EK42" s="183"/>
      <c r="EL42" s="183"/>
      <c r="EM42" s="183"/>
      <c r="EN42" s="183"/>
      <c r="EO42" s="183"/>
      <c r="EP42" s="183"/>
      <c r="EQ42" s="183"/>
      <c r="ER42" s="183"/>
      <c r="ES42" s="183"/>
      <c r="ET42" s="183"/>
      <c r="EU42" s="183"/>
      <c r="EV42" s="183"/>
      <c r="EW42" s="183"/>
      <c r="EX42" s="183"/>
      <c r="EY42" s="183"/>
      <c r="EZ42" s="183"/>
      <c r="FA42" s="183"/>
      <c r="FB42" s="183"/>
      <c r="FC42" s="183"/>
      <c r="FD42" s="183"/>
      <c r="FE42" s="183"/>
      <c r="FF42" s="183"/>
      <c r="FG42" s="183"/>
      <c r="FH42" s="183"/>
      <c r="FI42" s="183"/>
      <c r="FJ42" s="183"/>
      <c r="FK42" s="183"/>
      <c r="FL42" s="183"/>
      <c r="FM42" s="183"/>
      <c r="FN42" s="183"/>
      <c r="FO42" s="183"/>
      <c r="FP42" s="183"/>
      <c r="FQ42" s="183"/>
      <c r="FR42" s="183"/>
      <c r="FS42" s="183"/>
      <c r="FT42" s="183"/>
      <c r="FU42" s="183"/>
      <c r="FV42" s="183"/>
      <c r="FW42" s="183"/>
      <c r="FX42" s="183"/>
      <c r="FY42" s="183"/>
      <c r="FZ42" s="183"/>
      <c r="GA42" s="183"/>
      <c r="GB42" s="183"/>
      <c r="GC42" s="183"/>
      <c r="GD42" s="183"/>
      <c r="GE42" s="183"/>
      <c r="GF42" s="183"/>
      <c r="GG42" s="183"/>
      <c r="GH42" s="183"/>
      <c r="GI42" s="183"/>
      <c r="GJ42" s="183"/>
      <c r="GK42" s="183"/>
      <c r="GL42" s="183"/>
      <c r="GM42" s="183"/>
      <c r="GN42" s="183"/>
      <c r="GO42" s="183"/>
      <c r="GP42" s="183"/>
      <c r="GQ42" s="183"/>
      <c r="GR42" s="183"/>
      <c r="GS42" s="183"/>
      <c r="GT42" s="183"/>
      <c r="GU42" s="183"/>
      <c r="GV42" s="183"/>
      <c r="GW42" s="183"/>
      <c r="GX42" s="183"/>
      <c r="GY42" s="183"/>
      <c r="GZ42" s="183"/>
      <c r="HA42" s="183"/>
      <c r="HB42" s="183"/>
      <c r="HC42" s="183"/>
      <c r="HD42" s="183"/>
      <c r="HE42" s="183"/>
      <c r="HF42" s="183"/>
      <c r="HG42" s="183"/>
      <c r="HH42" s="183"/>
      <c r="HI42" s="183"/>
      <c r="HJ42" s="183"/>
      <c r="HK42" s="183"/>
      <c r="HL42" s="183"/>
      <c r="HM42" s="183"/>
      <c r="HN42" s="183"/>
      <c r="HO42" s="183"/>
      <c r="HP42" s="183"/>
      <c r="HQ42" s="183"/>
      <c r="HR42" s="183"/>
      <c r="HS42" s="183"/>
      <c r="HT42" s="183"/>
      <c r="HU42" s="183"/>
      <c r="HV42" s="183"/>
      <c r="HW42" s="183"/>
      <c r="HX42" s="183"/>
      <c r="HY42" s="183"/>
      <c r="HZ42" s="183"/>
      <c r="IA42" s="183"/>
      <c r="IB42" s="183"/>
      <c r="IC42" s="183"/>
      <c r="ID42" s="183"/>
      <c r="IE42" s="183"/>
      <c r="IF42" s="183"/>
    </row>
  </sheetData>
  <mergeCells count="5">
    <mergeCell ref="B2:F2"/>
    <mergeCell ref="B3:F3"/>
    <mergeCell ref="B4:F4"/>
    <mergeCell ref="B5:F5"/>
    <mergeCell ref="G6:S6"/>
  </mergeCells>
  <pageMargins left="0.75" right="3.937007874015748E-2" top="0.71" bottom="0.36" header="0.17" footer="0.23622047244094491"/>
  <pageSetup paperSize="5" scale="78" orientation="landscape" r:id="rId1"/>
  <headerFooter alignWithMargins="0">
    <oddFoote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3"/>
  <sheetViews>
    <sheetView zoomScale="80" zoomScaleNormal="80" workbookViewId="0">
      <selection activeCell="E18" sqref="E18:N18"/>
    </sheetView>
  </sheetViews>
  <sheetFormatPr baseColWidth="10" defaultRowHeight="15" x14ac:dyDescent="0.25"/>
  <cols>
    <col min="1" max="1" width="10.28515625" customWidth="1"/>
    <col min="2" max="2" width="18" customWidth="1"/>
    <col min="3" max="3" width="13.42578125" customWidth="1"/>
    <col min="14" max="14" width="14.42578125" customWidth="1"/>
  </cols>
  <sheetData>
    <row r="1" spans="1:18" ht="15.75" x14ac:dyDescent="0.3">
      <c r="A1" s="1"/>
      <c r="B1" s="1"/>
      <c r="C1" s="1"/>
      <c r="D1" s="2"/>
      <c r="E1" s="1"/>
      <c r="F1" s="1"/>
      <c r="G1" s="1"/>
      <c r="H1" s="1"/>
      <c r="I1" s="1"/>
      <c r="J1" s="1"/>
      <c r="K1" s="1"/>
      <c r="L1" s="1"/>
      <c r="M1" s="1"/>
      <c r="N1" s="1"/>
      <c r="O1" s="3"/>
      <c r="P1" s="4"/>
      <c r="Q1" s="4"/>
      <c r="R1" s="5"/>
    </row>
    <row r="2" spans="1:18" ht="15.75" x14ac:dyDescent="0.3">
      <c r="A2" s="1"/>
      <c r="B2" s="6"/>
      <c r="C2" s="6"/>
      <c r="D2" s="6"/>
      <c r="E2" s="6"/>
      <c r="F2" s="6"/>
      <c r="G2" s="6"/>
      <c r="H2" s="6"/>
      <c r="I2" s="6"/>
      <c r="J2" s="6"/>
      <c r="K2" s="6"/>
      <c r="L2" s="6"/>
      <c r="M2" s="6"/>
      <c r="N2" s="6"/>
      <c r="O2" s="6"/>
      <c r="P2" s="6"/>
      <c r="Q2" s="4"/>
      <c r="R2" s="5"/>
    </row>
    <row r="3" spans="1:18" ht="15.75" x14ac:dyDescent="0.3">
      <c r="A3" s="1"/>
      <c r="B3" s="7"/>
      <c r="C3" s="7"/>
      <c r="D3" s="7"/>
      <c r="E3" s="7"/>
      <c r="F3" s="7"/>
      <c r="G3" s="7"/>
      <c r="H3" s="7"/>
      <c r="I3" s="7"/>
      <c r="J3" s="7"/>
      <c r="K3" s="7"/>
      <c r="L3" s="7"/>
      <c r="M3" s="7"/>
      <c r="N3" s="7"/>
      <c r="O3" s="3"/>
      <c r="P3" s="4"/>
      <c r="Q3" s="4"/>
      <c r="R3" s="5"/>
    </row>
    <row r="4" spans="1:18" ht="15.75" x14ac:dyDescent="0.3">
      <c r="A4" s="1"/>
      <c r="B4" s="1"/>
      <c r="C4" s="1"/>
      <c r="D4" s="2"/>
      <c r="E4" s="1"/>
      <c r="F4" s="224" t="s">
        <v>0</v>
      </c>
      <c r="G4" s="224"/>
      <c r="H4" s="224"/>
      <c r="I4" s="224"/>
      <c r="J4" s="224"/>
      <c r="K4" s="224"/>
      <c r="L4" s="224"/>
      <c r="M4" s="224"/>
      <c r="N4" s="224"/>
      <c r="O4" s="3"/>
      <c r="P4" s="4"/>
      <c r="Q4" s="4"/>
      <c r="R4" s="5"/>
    </row>
    <row r="5" spans="1:18" ht="15.75" x14ac:dyDescent="0.3">
      <c r="A5" s="1"/>
      <c r="B5" s="1"/>
      <c r="C5" s="1"/>
      <c r="D5" s="2"/>
      <c r="E5" s="1"/>
      <c r="F5" s="224"/>
      <c r="G5" s="224"/>
      <c r="H5" s="224"/>
      <c r="I5" s="224"/>
      <c r="J5" s="224"/>
      <c r="K5" s="224"/>
      <c r="L5" s="224"/>
      <c r="M5" s="224"/>
      <c r="N5" s="224"/>
      <c r="O5" s="3"/>
      <c r="P5" s="4"/>
      <c r="Q5" s="4"/>
      <c r="R5" s="5"/>
    </row>
    <row r="6" spans="1:18" ht="15.75" x14ac:dyDescent="0.3">
      <c r="A6" s="1"/>
      <c r="B6" s="1"/>
      <c r="C6" s="1"/>
      <c r="D6" s="2"/>
      <c r="E6" s="1"/>
      <c r="F6" s="8"/>
      <c r="G6" s="8"/>
      <c r="H6" s="8"/>
      <c r="I6" s="8"/>
      <c r="J6" s="8"/>
      <c r="K6" s="8"/>
      <c r="L6" s="8"/>
      <c r="M6" s="8"/>
      <c r="N6" s="8"/>
      <c r="O6" s="3"/>
      <c r="P6" s="4"/>
      <c r="Q6" s="4"/>
      <c r="R6" s="9"/>
    </row>
    <row r="7" spans="1:18" ht="15.75" x14ac:dyDescent="0.3">
      <c r="A7" s="1"/>
      <c r="B7" s="1"/>
      <c r="C7" s="1"/>
      <c r="D7" s="2"/>
      <c r="E7" s="1"/>
      <c r="F7" s="8"/>
      <c r="G7" s="8"/>
      <c r="H7" s="8"/>
      <c r="I7" s="8"/>
      <c r="J7" s="8"/>
      <c r="K7" s="8"/>
      <c r="L7" s="8"/>
      <c r="M7" s="8"/>
      <c r="N7" s="8"/>
      <c r="O7" s="3"/>
      <c r="P7" s="4"/>
      <c r="Q7" s="4"/>
      <c r="R7" s="9"/>
    </row>
    <row r="8" spans="1:18" ht="15.75" x14ac:dyDescent="0.3">
      <c r="A8" s="1"/>
      <c r="B8" s="1"/>
      <c r="C8" s="1"/>
      <c r="D8" s="2"/>
      <c r="E8" s="1"/>
      <c r="F8" s="8"/>
      <c r="G8" s="8"/>
      <c r="H8" s="8"/>
      <c r="I8" s="8"/>
      <c r="J8" s="8"/>
      <c r="K8" s="8"/>
      <c r="L8" s="8"/>
      <c r="M8" s="8"/>
      <c r="N8" s="8"/>
      <c r="O8" s="3"/>
      <c r="P8" s="4"/>
      <c r="Q8" s="4"/>
      <c r="R8" s="9"/>
    </row>
    <row r="9" spans="1:18" ht="15.75" x14ac:dyDescent="0.3">
      <c r="A9" s="9"/>
      <c r="B9" s="10"/>
      <c r="C9" s="10"/>
      <c r="D9" s="11" t="s">
        <v>1</v>
      </c>
      <c r="E9" s="225" t="s">
        <v>25</v>
      </c>
      <c r="F9" s="225"/>
      <c r="G9" s="225"/>
      <c r="H9" s="225"/>
      <c r="I9" s="225"/>
      <c r="J9" s="225"/>
      <c r="K9" s="225"/>
      <c r="L9" s="225"/>
      <c r="M9" s="225"/>
      <c r="N9" s="225"/>
      <c r="O9" s="12"/>
      <c r="P9" s="4"/>
      <c r="Q9" s="4"/>
      <c r="R9" s="9"/>
    </row>
    <row r="10" spans="1:18" ht="15.75" x14ac:dyDescent="0.3">
      <c r="A10" s="9"/>
      <c r="B10" s="10"/>
      <c r="C10" s="10"/>
      <c r="D10" s="11"/>
      <c r="E10" s="13"/>
      <c r="F10" s="13"/>
      <c r="G10" s="13"/>
      <c r="H10" s="13"/>
      <c r="I10" s="13"/>
      <c r="J10" s="13"/>
      <c r="K10" s="13"/>
      <c r="L10" s="13"/>
      <c r="M10" s="13"/>
      <c r="N10" s="13"/>
      <c r="O10" s="12"/>
      <c r="P10" s="4"/>
      <c r="Q10" s="4"/>
      <c r="R10" s="9"/>
    </row>
    <row r="11" spans="1:18" ht="15.75" x14ac:dyDescent="0.3">
      <c r="A11" s="1"/>
      <c r="B11" s="226" t="s">
        <v>12</v>
      </c>
      <c r="C11" s="226"/>
      <c r="D11" s="226"/>
      <c r="E11" s="227" t="s">
        <v>24</v>
      </c>
      <c r="F11" s="228"/>
      <c r="G11" s="228"/>
      <c r="H11" s="228"/>
      <c r="I11" s="228"/>
      <c r="J11" s="228"/>
      <c r="K11" s="228"/>
      <c r="L11" s="228"/>
      <c r="M11" s="228"/>
      <c r="N11" s="228"/>
      <c r="O11" s="3"/>
      <c r="P11" s="4"/>
      <c r="Q11" s="4"/>
      <c r="R11" s="9"/>
    </row>
    <row r="12" spans="1:18" ht="15.75" x14ac:dyDescent="0.3">
      <c r="A12" s="1"/>
      <c r="B12" s="14"/>
      <c r="C12" s="14"/>
      <c r="D12" s="14"/>
      <c r="E12" s="15"/>
      <c r="F12" s="16"/>
      <c r="G12" s="15"/>
      <c r="H12" s="15"/>
      <c r="I12" s="15"/>
      <c r="J12" s="15"/>
      <c r="K12" s="15"/>
      <c r="L12" s="15"/>
      <c r="M12" s="15"/>
      <c r="N12" s="15"/>
      <c r="O12" s="3"/>
      <c r="P12" s="4"/>
      <c r="Q12" s="4"/>
      <c r="R12" s="9"/>
    </row>
    <row r="13" spans="1:18" ht="15.75" x14ac:dyDescent="0.3">
      <c r="A13" s="1"/>
      <c r="B13" s="226" t="s">
        <v>3</v>
      </c>
      <c r="C13" s="226"/>
      <c r="D13" s="226"/>
      <c r="E13" s="15"/>
      <c r="F13" s="46">
        <v>0.2</v>
      </c>
      <c r="G13" s="15"/>
      <c r="H13" s="15"/>
      <c r="I13" s="15"/>
      <c r="J13" s="15"/>
      <c r="K13" s="15"/>
      <c r="L13" s="15"/>
      <c r="M13" s="15"/>
      <c r="N13" s="15"/>
      <c r="O13" s="3"/>
      <c r="P13" s="4"/>
      <c r="Q13" s="4"/>
      <c r="R13" s="9"/>
    </row>
    <row r="14" spans="1:18" ht="15.75" x14ac:dyDescent="0.3">
      <c r="A14" s="1"/>
      <c r="B14" s="14"/>
      <c r="C14" s="14"/>
      <c r="D14" s="14"/>
      <c r="E14" s="17"/>
      <c r="F14" s="17"/>
      <c r="G14" s="17"/>
      <c r="H14" s="17"/>
      <c r="I14" s="17"/>
      <c r="J14" s="17"/>
      <c r="K14" s="17"/>
      <c r="L14" s="17"/>
      <c r="M14" s="17"/>
      <c r="N14" s="17"/>
      <c r="O14" s="3"/>
      <c r="P14" s="4"/>
      <c r="Q14" s="4"/>
      <c r="R14" s="9"/>
    </row>
    <row r="15" spans="1:18" ht="15.75" x14ac:dyDescent="0.3">
      <c r="A15" s="1"/>
      <c r="B15" s="229" t="s">
        <v>4</v>
      </c>
      <c r="C15" s="229"/>
      <c r="D15" s="229"/>
      <c r="E15" s="230" t="s">
        <v>157</v>
      </c>
      <c r="F15" s="230"/>
      <c r="G15" s="230"/>
      <c r="H15" s="230"/>
      <c r="I15" s="230"/>
      <c r="J15" s="230"/>
      <c r="K15" s="230"/>
      <c r="L15" s="230"/>
      <c r="M15" s="230"/>
      <c r="N15" s="230"/>
      <c r="O15" s="3"/>
      <c r="P15" s="4"/>
      <c r="Q15" s="4"/>
      <c r="R15" s="9"/>
    </row>
    <row r="16" spans="1:18" ht="15.75" x14ac:dyDescent="0.3">
      <c r="A16" s="1"/>
      <c r="B16" s="18"/>
      <c r="C16" s="18"/>
      <c r="D16" s="18"/>
      <c r="E16" s="231"/>
      <c r="F16" s="231"/>
      <c r="G16" s="231"/>
      <c r="H16" s="231"/>
      <c r="I16" s="231"/>
      <c r="J16" s="231"/>
      <c r="K16" s="231"/>
      <c r="L16" s="231"/>
      <c r="M16" s="231"/>
      <c r="N16" s="231"/>
      <c r="O16" s="3"/>
      <c r="P16" s="4"/>
      <c r="Q16" s="4"/>
      <c r="R16" s="9"/>
    </row>
    <row r="17" spans="1:18" ht="15.75" x14ac:dyDescent="0.3">
      <c r="A17" s="2"/>
      <c r="B17" s="19"/>
      <c r="C17" s="19"/>
      <c r="D17" s="19"/>
      <c r="E17" s="19"/>
      <c r="F17" s="17"/>
      <c r="G17" s="20"/>
      <c r="H17" s="20"/>
      <c r="I17" s="20"/>
      <c r="J17" s="21"/>
      <c r="K17" s="22"/>
      <c r="L17" s="22"/>
      <c r="M17" s="23"/>
      <c r="N17" s="23"/>
      <c r="O17" s="24"/>
      <c r="P17" s="25"/>
      <c r="Q17" s="25"/>
      <c r="R17" s="26"/>
    </row>
    <row r="18" spans="1:18" ht="15.75" x14ac:dyDescent="0.3">
      <c r="A18" s="1"/>
      <c r="B18" s="19"/>
      <c r="C18" s="19"/>
      <c r="D18" s="18" t="s">
        <v>5</v>
      </c>
      <c r="E18" s="232" t="s">
        <v>158</v>
      </c>
      <c r="F18" s="232"/>
      <c r="G18" s="232"/>
      <c r="H18" s="232"/>
      <c r="I18" s="232"/>
      <c r="J18" s="232"/>
      <c r="K18" s="232"/>
      <c r="L18" s="232"/>
      <c r="M18" s="232"/>
      <c r="N18" s="232"/>
      <c r="O18" s="3"/>
      <c r="P18" s="4"/>
      <c r="Q18" s="4"/>
      <c r="R18" s="9"/>
    </row>
    <row r="19" spans="1:18" ht="15.75" x14ac:dyDescent="0.3">
      <c r="A19" s="1"/>
      <c r="B19" s="27"/>
      <c r="C19" s="19"/>
      <c r="D19" s="18"/>
      <c r="E19" s="19"/>
      <c r="F19" s="17"/>
      <c r="G19" s="20"/>
      <c r="H19" s="20"/>
      <c r="I19" s="20"/>
      <c r="J19" s="21"/>
      <c r="K19" s="22"/>
      <c r="L19" s="22"/>
      <c r="M19" s="23"/>
      <c r="N19" s="23"/>
      <c r="O19" s="3"/>
      <c r="P19" s="4"/>
      <c r="Q19" s="4"/>
      <c r="R19" s="9"/>
    </row>
    <row r="20" spans="1:18" ht="15.75" x14ac:dyDescent="0.3">
      <c r="A20" s="1"/>
      <c r="B20" s="233" t="s">
        <v>6</v>
      </c>
      <c r="C20" s="234" t="s">
        <v>7</v>
      </c>
      <c r="D20" s="234"/>
      <c r="E20" s="234"/>
      <c r="F20" s="234"/>
      <c r="G20" s="234"/>
      <c r="H20" s="234"/>
      <c r="I20" s="234"/>
      <c r="J20" s="234"/>
      <c r="K20" s="235"/>
      <c r="L20" s="52"/>
      <c r="M20" s="240" t="s">
        <v>8</v>
      </c>
      <c r="N20" s="240"/>
      <c r="O20" s="223"/>
      <c r="P20" s="4"/>
      <c r="Q20" s="1"/>
      <c r="R20" s="9"/>
    </row>
    <row r="21" spans="1:18" ht="15.75" x14ac:dyDescent="0.3">
      <c r="A21" s="1"/>
      <c r="B21" s="233"/>
      <c r="C21" s="236"/>
      <c r="D21" s="236"/>
      <c r="E21" s="236"/>
      <c r="F21" s="236"/>
      <c r="G21" s="236"/>
      <c r="H21" s="236"/>
      <c r="I21" s="236"/>
      <c r="J21" s="236"/>
      <c r="K21" s="237"/>
      <c r="L21" s="53"/>
      <c r="M21" s="240"/>
      <c r="N21" s="240"/>
      <c r="O21" s="223"/>
      <c r="P21" s="4"/>
      <c r="Q21" s="1"/>
      <c r="R21" s="9"/>
    </row>
    <row r="22" spans="1:18" ht="15.75" x14ac:dyDescent="0.3">
      <c r="A22" s="1"/>
      <c r="B22" s="233"/>
      <c r="C22" s="238"/>
      <c r="D22" s="238"/>
      <c r="E22" s="238"/>
      <c r="F22" s="238"/>
      <c r="G22" s="238"/>
      <c r="H22" s="238"/>
      <c r="I22" s="238"/>
      <c r="J22" s="238"/>
      <c r="K22" s="239"/>
      <c r="L22" s="63" t="s">
        <v>30</v>
      </c>
      <c r="M22" s="28" t="s">
        <v>9</v>
      </c>
      <c r="N22" s="28" t="s">
        <v>10</v>
      </c>
      <c r="O22" s="223"/>
      <c r="P22" s="4"/>
      <c r="Q22" s="1"/>
      <c r="R22" s="9"/>
    </row>
    <row r="23" spans="1:18" ht="45" x14ac:dyDescent="0.3">
      <c r="A23" s="1"/>
      <c r="B23" s="29" t="s">
        <v>14</v>
      </c>
      <c r="C23" s="220" t="s">
        <v>50</v>
      </c>
      <c r="D23" s="221"/>
      <c r="E23" s="221"/>
      <c r="F23" s="221"/>
      <c r="G23" s="221"/>
      <c r="H23" s="221"/>
      <c r="I23" s="221"/>
      <c r="J23" s="221"/>
      <c r="K23" s="222"/>
      <c r="L23" s="48" t="s">
        <v>48</v>
      </c>
      <c r="M23" s="30">
        <v>42736</v>
      </c>
      <c r="N23" s="31">
        <v>43100</v>
      </c>
      <c r="O23" s="223"/>
      <c r="P23" s="4"/>
      <c r="Q23" s="1"/>
      <c r="R23" s="9"/>
    </row>
    <row r="24" spans="1:18" ht="45" customHeight="1" x14ac:dyDescent="0.3">
      <c r="A24" s="1"/>
      <c r="B24" s="29" t="s">
        <v>15</v>
      </c>
      <c r="C24" s="220" t="s">
        <v>51</v>
      </c>
      <c r="D24" s="221"/>
      <c r="E24" s="221"/>
      <c r="F24" s="221"/>
      <c r="G24" s="221"/>
      <c r="H24" s="221"/>
      <c r="I24" s="221"/>
      <c r="J24" s="221"/>
      <c r="K24" s="222"/>
      <c r="L24" s="56" t="s">
        <v>33</v>
      </c>
      <c r="M24" s="30">
        <v>42736</v>
      </c>
      <c r="N24" s="31">
        <v>43100</v>
      </c>
      <c r="O24" s="47"/>
      <c r="P24" s="4"/>
      <c r="Q24" s="1"/>
      <c r="R24" s="9"/>
    </row>
    <row r="25" spans="1:18" ht="29.25" customHeight="1" x14ac:dyDescent="0.3">
      <c r="A25" s="1"/>
      <c r="B25" s="29" t="s">
        <v>16</v>
      </c>
      <c r="C25" s="220" t="s">
        <v>151</v>
      </c>
      <c r="D25" s="221"/>
      <c r="E25" s="221"/>
      <c r="F25" s="221"/>
      <c r="G25" s="221"/>
      <c r="H25" s="221"/>
      <c r="I25" s="221"/>
      <c r="J25" s="221"/>
      <c r="K25" s="222"/>
      <c r="L25" s="48" t="s">
        <v>34</v>
      </c>
      <c r="M25" s="30">
        <v>42736</v>
      </c>
      <c r="N25" s="31">
        <v>43100</v>
      </c>
      <c r="O25" s="32"/>
      <c r="P25" s="242"/>
      <c r="Q25" s="242"/>
      <c r="R25" s="33"/>
    </row>
    <row r="26" spans="1:18" ht="30" x14ac:dyDescent="0.3">
      <c r="A26" s="1"/>
      <c r="B26" s="29" t="s">
        <v>22</v>
      </c>
      <c r="C26" s="220" t="s">
        <v>52</v>
      </c>
      <c r="D26" s="221"/>
      <c r="E26" s="221"/>
      <c r="F26" s="221"/>
      <c r="G26" s="221"/>
      <c r="H26" s="221"/>
      <c r="I26" s="221"/>
      <c r="J26" s="221"/>
      <c r="K26" s="222"/>
      <c r="L26" s="57" t="s">
        <v>47</v>
      </c>
      <c r="M26" s="30">
        <v>42736</v>
      </c>
      <c r="N26" s="31">
        <v>43100</v>
      </c>
      <c r="O26" s="32"/>
      <c r="P26" s="61"/>
      <c r="Q26" s="61"/>
      <c r="R26" s="33"/>
    </row>
    <row r="27" spans="1:18" ht="15.75" x14ac:dyDescent="0.3">
      <c r="A27" s="1"/>
      <c r="B27" s="243" t="s">
        <v>32</v>
      </c>
      <c r="C27" s="243"/>
      <c r="D27" s="244" t="s">
        <v>17</v>
      </c>
      <c r="E27" s="218"/>
      <c r="F27" s="218"/>
      <c r="G27" s="218"/>
      <c r="H27" s="9"/>
      <c r="I27" s="36"/>
      <c r="J27" s="36"/>
      <c r="K27" s="36"/>
      <c r="L27" s="36"/>
      <c r="M27" s="36"/>
      <c r="N27" s="36"/>
      <c r="O27" s="3"/>
      <c r="P27" s="4"/>
      <c r="Q27" s="4"/>
      <c r="R27" s="9"/>
    </row>
    <row r="28" spans="1:18" ht="15.75" x14ac:dyDescent="0.3">
      <c r="A28" s="1"/>
      <c r="B28" s="37"/>
      <c r="C28" s="34"/>
      <c r="D28" s="37"/>
      <c r="E28" s="37"/>
      <c r="F28" s="37"/>
      <c r="G28" s="38"/>
      <c r="H28" s="9"/>
      <c r="I28" s="36"/>
      <c r="J28" s="36"/>
      <c r="K28" s="36"/>
      <c r="L28" s="36"/>
      <c r="M28" s="36"/>
      <c r="N28" s="36"/>
      <c r="O28" s="3"/>
      <c r="P28" s="4"/>
      <c r="Q28" s="4"/>
      <c r="R28" s="9"/>
    </row>
    <row r="29" spans="1:18" ht="15.75" x14ac:dyDescent="0.3">
      <c r="A29" s="1"/>
      <c r="B29" s="39" t="s">
        <v>11</v>
      </c>
      <c r="C29" s="40"/>
      <c r="D29" s="219" t="s">
        <v>79</v>
      </c>
      <c r="E29" s="241"/>
      <c r="F29" s="241"/>
      <c r="G29" s="241"/>
      <c r="H29" s="9"/>
      <c r="I29" s="21"/>
      <c r="J29" s="21"/>
      <c r="K29" s="21"/>
      <c r="L29" s="21"/>
      <c r="M29" s="21"/>
      <c r="N29" s="21"/>
      <c r="O29" s="41"/>
      <c r="P29" s="1"/>
      <c r="Q29" s="1"/>
      <c r="R29" s="9"/>
    </row>
    <row r="30" spans="1:18" ht="15.75" x14ac:dyDescent="0.3">
      <c r="A30" s="1"/>
      <c r="B30" s="39"/>
      <c r="C30" s="40"/>
      <c r="D30" s="42"/>
      <c r="E30" s="42"/>
      <c r="F30" s="42"/>
      <c r="G30" s="9"/>
      <c r="H30" s="9"/>
      <c r="I30" s="21"/>
      <c r="J30" s="21"/>
      <c r="K30" s="21"/>
      <c r="L30" s="21"/>
      <c r="M30" s="21"/>
      <c r="N30" s="21"/>
      <c r="O30" s="41"/>
      <c r="P30" s="1"/>
      <c r="Q30" s="1"/>
      <c r="R30" s="9"/>
    </row>
    <row r="31" spans="1:18" ht="15.75" x14ac:dyDescent="0.3">
      <c r="A31" s="1"/>
      <c r="B31" s="1"/>
      <c r="C31" s="1"/>
      <c r="D31" s="2"/>
      <c r="E31" s="1"/>
      <c r="F31" s="1"/>
      <c r="G31" s="1"/>
      <c r="H31" s="1"/>
      <c r="I31" s="1"/>
      <c r="J31" s="1"/>
      <c r="K31" s="1"/>
      <c r="L31" s="1"/>
      <c r="M31" s="1"/>
      <c r="N31" s="1"/>
      <c r="O31" s="41"/>
      <c r="P31" s="1"/>
      <c r="Q31" s="1"/>
      <c r="R31" s="9"/>
    </row>
    <row r="32" spans="1:18" ht="16.5" x14ac:dyDescent="0.3">
      <c r="A32" s="43"/>
      <c r="B32" s="43"/>
      <c r="C32" s="43"/>
      <c r="D32" s="44"/>
      <c r="E32" s="43"/>
      <c r="F32" s="43"/>
      <c r="G32" s="43"/>
      <c r="H32" s="43"/>
      <c r="I32" s="43"/>
      <c r="J32" s="43"/>
      <c r="K32" s="43"/>
      <c r="L32" s="43"/>
      <c r="M32" s="43"/>
      <c r="N32" s="43"/>
      <c r="O32" s="45"/>
      <c r="P32" s="43"/>
      <c r="Q32" s="43"/>
      <c r="R32" s="9"/>
    </row>
    <row r="33" spans="1:18" ht="16.5" x14ac:dyDescent="0.3">
      <c r="A33" s="43"/>
      <c r="B33" s="43"/>
      <c r="C33" s="43"/>
      <c r="D33" s="44"/>
      <c r="E33" s="43"/>
      <c r="F33" s="43"/>
      <c r="G33" s="43"/>
      <c r="H33" s="43"/>
      <c r="I33" s="43"/>
      <c r="J33" s="43"/>
      <c r="K33" s="43"/>
      <c r="L33" s="43"/>
      <c r="M33" s="43"/>
      <c r="N33" s="43"/>
      <c r="O33" s="45"/>
      <c r="P33" s="43"/>
      <c r="Q33" s="43"/>
      <c r="R33" s="9"/>
    </row>
  </sheetData>
  <mergeCells count="21">
    <mergeCell ref="D29:G29"/>
    <mergeCell ref="C25:K25"/>
    <mergeCell ref="P25:Q25"/>
    <mergeCell ref="B27:C27"/>
    <mergeCell ref="D27:G27"/>
    <mergeCell ref="C26:K26"/>
    <mergeCell ref="C24:K24"/>
    <mergeCell ref="O20:O23"/>
    <mergeCell ref="C23:K23"/>
    <mergeCell ref="F4:N5"/>
    <mergeCell ref="E9:N9"/>
    <mergeCell ref="B11:D11"/>
    <mergeCell ref="E11:N11"/>
    <mergeCell ref="B13:D13"/>
    <mergeCell ref="B15:D15"/>
    <mergeCell ref="E15:N15"/>
    <mergeCell ref="E16:N16"/>
    <mergeCell ref="E18:N18"/>
    <mergeCell ref="B20:B22"/>
    <mergeCell ref="C20:K22"/>
    <mergeCell ref="M20:N21"/>
  </mergeCells>
  <printOptions horizontalCentered="1" verticalCentered="1"/>
  <pageMargins left="0.70866141732283472" right="0.70866141732283472" top="0.74803149606299213" bottom="0.74803149606299213" header="0.31496062992125984" footer="0.31496062992125984"/>
  <pageSetup paperSize="2295"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topLeftCell="B7" workbookViewId="0">
      <selection activeCell="E18" sqref="E18:N18"/>
    </sheetView>
  </sheetViews>
  <sheetFormatPr baseColWidth="10" defaultRowHeight="15" x14ac:dyDescent="0.25"/>
  <cols>
    <col min="2" max="2" width="17.85546875" customWidth="1"/>
    <col min="11" max="12" width="13.7109375" customWidth="1"/>
    <col min="13" max="13" width="12.85546875" customWidth="1"/>
    <col min="14" max="14" width="22.42578125" customWidth="1"/>
  </cols>
  <sheetData>
    <row r="1" spans="1:18" ht="15.75" x14ac:dyDescent="0.3">
      <c r="A1" s="1"/>
      <c r="B1" s="1"/>
      <c r="C1" s="1"/>
      <c r="D1" s="2"/>
      <c r="E1" s="1"/>
      <c r="F1" s="1"/>
      <c r="G1" s="1"/>
      <c r="H1" s="1"/>
      <c r="I1" s="1"/>
      <c r="J1" s="1"/>
      <c r="K1" s="1"/>
      <c r="L1" s="1"/>
      <c r="M1" s="1"/>
      <c r="N1" s="1"/>
      <c r="O1" s="3"/>
      <c r="P1" s="4"/>
      <c r="Q1" s="4"/>
      <c r="R1" s="5"/>
    </row>
    <row r="2" spans="1:18" ht="15.75" x14ac:dyDescent="0.3">
      <c r="A2" s="1"/>
      <c r="B2" s="6"/>
      <c r="C2" s="6"/>
      <c r="D2" s="6"/>
      <c r="E2" s="6"/>
      <c r="F2" s="6"/>
      <c r="G2" s="6"/>
      <c r="H2" s="6"/>
      <c r="I2" s="6"/>
      <c r="J2" s="6"/>
      <c r="K2" s="6"/>
      <c r="L2" s="6"/>
      <c r="M2" s="6"/>
      <c r="N2" s="6"/>
      <c r="O2" s="6"/>
      <c r="P2" s="6"/>
      <c r="Q2" s="4"/>
      <c r="R2" s="5"/>
    </row>
    <row r="3" spans="1:18" ht="15.75" x14ac:dyDescent="0.3">
      <c r="A3" s="1"/>
      <c r="B3" s="7"/>
      <c r="C3" s="7"/>
      <c r="D3" s="7"/>
      <c r="E3" s="7"/>
      <c r="F3" s="7"/>
      <c r="G3" s="7"/>
      <c r="H3" s="7"/>
      <c r="I3" s="7"/>
      <c r="J3" s="7"/>
      <c r="K3" s="7"/>
      <c r="L3" s="7"/>
      <c r="M3" s="7"/>
      <c r="N3" s="7"/>
      <c r="O3" s="3"/>
      <c r="P3" s="4"/>
      <c r="Q3" s="4"/>
      <c r="R3" s="5"/>
    </row>
    <row r="4" spans="1:18" ht="15.75" x14ac:dyDescent="0.3">
      <c r="A4" s="1"/>
      <c r="B4" s="1"/>
      <c r="C4" s="1"/>
      <c r="D4" s="2"/>
      <c r="E4" s="1"/>
      <c r="F4" s="224" t="s">
        <v>0</v>
      </c>
      <c r="G4" s="224"/>
      <c r="H4" s="224"/>
      <c r="I4" s="224"/>
      <c r="J4" s="224"/>
      <c r="K4" s="224"/>
      <c r="L4" s="224"/>
      <c r="M4" s="224"/>
      <c r="N4" s="224"/>
      <c r="O4" s="3"/>
      <c r="P4" s="4"/>
      <c r="Q4" s="4"/>
      <c r="R4" s="5"/>
    </row>
    <row r="5" spans="1:18" ht="15.75" x14ac:dyDescent="0.3">
      <c r="A5" s="1"/>
      <c r="B5" s="1"/>
      <c r="C5" s="1"/>
      <c r="D5" s="2"/>
      <c r="E5" s="1"/>
      <c r="F5" s="224"/>
      <c r="G5" s="224"/>
      <c r="H5" s="224"/>
      <c r="I5" s="224"/>
      <c r="J5" s="224"/>
      <c r="K5" s="224"/>
      <c r="L5" s="224"/>
      <c r="M5" s="224"/>
      <c r="N5" s="224"/>
      <c r="O5" s="3"/>
      <c r="P5" s="4"/>
      <c r="Q5" s="4"/>
      <c r="R5" s="5"/>
    </row>
    <row r="6" spans="1:18" ht="15.75" x14ac:dyDescent="0.3">
      <c r="A6" s="1"/>
      <c r="B6" s="1"/>
      <c r="C6" s="1"/>
      <c r="D6" s="2"/>
      <c r="E6" s="1"/>
      <c r="F6" s="8"/>
      <c r="G6" s="8"/>
      <c r="H6" s="8"/>
      <c r="I6" s="8"/>
      <c r="J6" s="8"/>
      <c r="K6" s="8"/>
      <c r="L6" s="8"/>
      <c r="M6" s="8"/>
      <c r="N6" s="8"/>
      <c r="O6" s="3"/>
      <c r="P6" s="4"/>
      <c r="Q6" s="4"/>
      <c r="R6" s="9"/>
    </row>
    <row r="7" spans="1:18" ht="15.75" x14ac:dyDescent="0.3">
      <c r="A7" s="1"/>
      <c r="B7" s="1"/>
      <c r="C7" s="1"/>
      <c r="D7" s="2"/>
      <c r="E7" s="1"/>
      <c r="F7" s="8"/>
      <c r="G7" s="8"/>
      <c r="H7" s="8"/>
      <c r="I7" s="8"/>
      <c r="J7" s="8"/>
      <c r="K7" s="8"/>
      <c r="L7" s="8"/>
      <c r="M7" s="8"/>
      <c r="N7" s="8"/>
      <c r="O7" s="3"/>
      <c r="P7" s="4"/>
      <c r="Q7" s="4"/>
      <c r="R7" s="9"/>
    </row>
    <row r="8" spans="1:18" ht="15.75" x14ac:dyDescent="0.3">
      <c r="A8" s="1"/>
      <c r="B8" s="1"/>
      <c r="C8" s="1"/>
      <c r="D8" s="2"/>
      <c r="E8" s="1"/>
      <c r="F8" s="8"/>
      <c r="G8" s="8"/>
      <c r="H8" s="8"/>
      <c r="I8" s="8"/>
      <c r="J8" s="8"/>
      <c r="K8" s="8"/>
      <c r="L8" s="8"/>
      <c r="M8" s="8"/>
      <c r="N8" s="8"/>
      <c r="O8" s="3"/>
      <c r="P8" s="4"/>
      <c r="Q8" s="4"/>
      <c r="R8" s="9"/>
    </row>
    <row r="9" spans="1:18" ht="15.75" x14ac:dyDescent="0.3">
      <c r="A9" s="9"/>
      <c r="B9" s="10"/>
      <c r="C9" s="10"/>
      <c r="D9" s="11" t="s">
        <v>1</v>
      </c>
      <c r="E9" s="232" t="s">
        <v>25</v>
      </c>
      <c r="F9" s="232"/>
      <c r="G9" s="232"/>
      <c r="H9" s="232"/>
      <c r="I9" s="232"/>
      <c r="J9" s="232"/>
      <c r="K9" s="232"/>
      <c r="L9" s="232"/>
      <c r="M9" s="232"/>
      <c r="N9" s="232"/>
      <c r="O9" s="12"/>
      <c r="P9" s="4"/>
      <c r="Q9" s="4"/>
      <c r="R9" s="9"/>
    </row>
    <row r="10" spans="1:18" ht="15.75" x14ac:dyDescent="0.3">
      <c r="A10" s="9"/>
      <c r="B10" s="10"/>
      <c r="C10" s="10"/>
      <c r="D10" s="11"/>
      <c r="E10" s="13"/>
      <c r="F10" s="13"/>
      <c r="G10" s="13"/>
      <c r="H10" s="13"/>
      <c r="I10" s="13"/>
      <c r="J10" s="13"/>
      <c r="K10" s="13"/>
      <c r="L10" s="13"/>
      <c r="M10" s="13"/>
      <c r="N10" s="13"/>
      <c r="O10" s="12"/>
      <c r="P10" s="4"/>
      <c r="Q10" s="4"/>
      <c r="R10" s="9"/>
    </row>
    <row r="11" spans="1:18" ht="15.75" x14ac:dyDescent="0.3">
      <c r="A11" s="1"/>
      <c r="B11" s="226" t="s">
        <v>2</v>
      </c>
      <c r="C11" s="226"/>
      <c r="D11" s="226"/>
      <c r="E11" s="227" t="s">
        <v>26</v>
      </c>
      <c r="F11" s="227"/>
      <c r="G11" s="227"/>
      <c r="H11" s="227"/>
      <c r="I11" s="227"/>
      <c r="J11" s="227"/>
      <c r="K11" s="227"/>
      <c r="L11" s="227"/>
      <c r="M11" s="227"/>
      <c r="N11" s="227"/>
      <c r="O11" s="3"/>
      <c r="P11" s="4"/>
      <c r="Q11" s="4"/>
      <c r="R11" s="9"/>
    </row>
    <row r="12" spans="1:18" ht="15.75" x14ac:dyDescent="0.3">
      <c r="A12" s="1"/>
      <c r="B12" s="14"/>
      <c r="C12" s="14"/>
      <c r="D12" s="14"/>
      <c r="E12" s="15"/>
      <c r="F12" s="16"/>
      <c r="G12" s="15"/>
      <c r="H12" s="15"/>
      <c r="I12" s="15"/>
      <c r="J12" s="15"/>
      <c r="K12" s="15"/>
      <c r="L12" s="15"/>
      <c r="M12" s="15"/>
      <c r="N12" s="15"/>
      <c r="O12" s="3"/>
      <c r="P12" s="4"/>
      <c r="Q12" s="4"/>
      <c r="R12" s="9"/>
    </row>
    <row r="13" spans="1:18" ht="15.75" x14ac:dyDescent="0.3">
      <c r="A13" s="1"/>
      <c r="B13" s="226" t="s">
        <v>3</v>
      </c>
      <c r="C13" s="226"/>
      <c r="D13" s="226"/>
      <c r="E13" s="15"/>
      <c r="F13" s="46">
        <v>0.2</v>
      </c>
      <c r="G13" s="15"/>
      <c r="H13" s="15"/>
      <c r="I13" s="15"/>
      <c r="J13" s="15"/>
      <c r="K13" s="15"/>
      <c r="L13" s="15"/>
      <c r="M13" s="15"/>
      <c r="N13" s="15"/>
      <c r="O13" s="3"/>
      <c r="P13" s="4"/>
      <c r="Q13" s="4"/>
      <c r="R13" s="9"/>
    </row>
    <row r="14" spans="1:18" ht="15.75" x14ac:dyDescent="0.3">
      <c r="A14" s="1"/>
      <c r="B14" s="14"/>
      <c r="C14" s="14"/>
      <c r="D14" s="14"/>
      <c r="E14" s="17"/>
      <c r="F14" s="17"/>
      <c r="G14" s="17"/>
      <c r="H14" s="17"/>
      <c r="I14" s="17"/>
      <c r="J14" s="17"/>
      <c r="K14" s="17"/>
      <c r="L14" s="17"/>
      <c r="M14" s="17"/>
      <c r="N14" s="17"/>
      <c r="O14" s="3"/>
      <c r="P14" s="4"/>
      <c r="Q14" s="4"/>
      <c r="R14" s="9"/>
    </row>
    <row r="15" spans="1:18" ht="15.75" x14ac:dyDescent="0.3">
      <c r="A15" s="1"/>
      <c r="B15" s="229" t="s">
        <v>4</v>
      </c>
      <c r="C15" s="229"/>
      <c r="D15" s="229"/>
      <c r="E15" s="230" t="s">
        <v>159</v>
      </c>
      <c r="F15" s="230"/>
      <c r="G15" s="230"/>
      <c r="H15" s="230"/>
      <c r="I15" s="230"/>
      <c r="J15" s="230"/>
      <c r="K15" s="230"/>
      <c r="L15" s="230"/>
      <c r="M15" s="230"/>
      <c r="N15" s="230"/>
      <c r="O15" s="3"/>
      <c r="P15" s="4"/>
      <c r="Q15" s="4"/>
      <c r="R15" s="9"/>
    </row>
    <row r="16" spans="1:18" ht="15.75" x14ac:dyDescent="0.3">
      <c r="A16" s="1"/>
      <c r="B16" s="18"/>
      <c r="C16" s="18"/>
      <c r="D16" s="18"/>
      <c r="E16" s="231"/>
      <c r="F16" s="231"/>
      <c r="G16" s="231"/>
      <c r="H16" s="231"/>
      <c r="I16" s="231"/>
      <c r="J16" s="231"/>
      <c r="K16" s="231"/>
      <c r="L16" s="231"/>
      <c r="M16" s="231"/>
      <c r="N16" s="231"/>
      <c r="O16" s="3"/>
      <c r="P16" s="4"/>
      <c r="Q16" s="4"/>
      <c r="R16" s="9"/>
    </row>
    <row r="17" spans="1:18" ht="15.75" x14ac:dyDescent="0.3">
      <c r="A17" s="2"/>
      <c r="B17" s="19"/>
      <c r="C17" s="19"/>
      <c r="D17" s="19"/>
      <c r="E17" s="19"/>
      <c r="F17" s="17"/>
      <c r="G17" s="20"/>
      <c r="H17" s="20"/>
      <c r="I17" s="20"/>
      <c r="J17" s="21"/>
      <c r="K17" s="22"/>
      <c r="L17" s="22"/>
      <c r="M17" s="23"/>
      <c r="N17" s="23"/>
      <c r="O17" s="24"/>
      <c r="P17" s="25"/>
      <c r="Q17" s="25"/>
      <c r="R17" s="26"/>
    </row>
    <row r="18" spans="1:18" ht="15.75" x14ac:dyDescent="0.3">
      <c r="A18" s="1"/>
      <c r="B18" s="19"/>
      <c r="C18" s="19"/>
      <c r="D18" s="18" t="s">
        <v>5</v>
      </c>
      <c r="E18" s="232" t="s">
        <v>160</v>
      </c>
      <c r="F18" s="232"/>
      <c r="G18" s="232"/>
      <c r="H18" s="232"/>
      <c r="I18" s="232"/>
      <c r="J18" s="232"/>
      <c r="K18" s="232"/>
      <c r="L18" s="232"/>
      <c r="M18" s="232"/>
      <c r="N18" s="232"/>
      <c r="O18" s="3"/>
      <c r="P18" s="4"/>
      <c r="Q18" s="4"/>
      <c r="R18" s="9"/>
    </row>
    <row r="19" spans="1:18" ht="15.75" x14ac:dyDescent="0.3">
      <c r="A19" s="1"/>
      <c r="B19" s="27"/>
      <c r="C19" s="19"/>
      <c r="D19" s="18"/>
      <c r="E19" s="19"/>
      <c r="F19" s="17"/>
      <c r="G19" s="20"/>
      <c r="H19" s="20"/>
      <c r="I19" s="20"/>
      <c r="J19" s="21"/>
      <c r="K19" s="22"/>
      <c r="L19" s="22"/>
      <c r="M19" s="23"/>
      <c r="N19" s="23"/>
      <c r="O19" s="3"/>
      <c r="P19" s="4"/>
      <c r="Q19" s="4"/>
      <c r="R19" s="9"/>
    </row>
    <row r="20" spans="1:18" ht="15.75" x14ac:dyDescent="0.3">
      <c r="A20" s="1"/>
      <c r="B20" s="233" t="s">
        <v>6</v>
      </c>
      <c r="C20" s="234" t="s">
        <v>7</v>
      </c>
      <c r="D20" s="234"/>
      <c r="E20" s="234"/>
      <c r="F20" s="234"/>
      <c r="G20" s="234"/>
      <c r="H20" s="234"/>
      <c r="I20" s="234"/>
      <c r="J20" s="234"/>
      <c r="K20" s="235"/>
      <c r="L20" s="58"/>
      <c r="M20" s="240" t="s">
        <v>8</v>
      </c>
      <c r="N20" s="240"/>
      <c r="O20" s="223"/>
      <c r="P20" s="4"/>
      <c r="Q20" s="1"/>
      <c r="R20" s="9"/>
    </row>
    <row r="21" spans="1:18" ht="15.75" x14ac:dyDescent="0.3">
      <c r="A21" s="1"/>
      <c r="B21" s="233"/>
      <c r="C21" s="236"/>
      <c r="D21" s="236"/>
      <c r="E21" s="236"/>
      <c r="F21" s="236"/>
      <c r="G21" s="236"/>
      <c r="H21" s="236"/>
      <c r="I21" s="236"/>
      <c r="J21" s="236"/>
      <c r="K21" s="237"/>
      <c r="L21" s="59" t="s">
        <v>30</v>
      </c>
      <c r="M21" s="240"/>
      <c r="N21" s="240"/>
      <c r="O21" s="223"/>
      <c r="P21" s="4"/>
      <c r="Q21" s="1"/>
      <c r="R21" s="9"/>
    </row>
    <row r="22" spans="1:18" ht="15.75" x14ac:dyDescent="0.3">
      <c r="A22" s="1"/>
      <c r="B22" s="233"/>
      <c r="C22" s="238"/>
      <c r="D22" s="238"/>
      <c r="E22" s="238"/>
      <c r="F22" s="238"/>
      <c r="G22" s="238"/>
      <c r="H22" s="238"/>
      <c r="I22" s="238"/>
      <c r="J22" s="238"/>
      <c r="K22" s="239"/>
      <c r="L22" s="60"/>
      <c r="M22" s="28" t="s">
        <v>9</v>
      </c>
      <c r="N22" s="28" t="s">
        <v>10</v>
      </c>
      <c r="O22" s="223"/>
      <c r="P22" s="4"/>
      <c r="Q22" s="1"/>
      <c r="R22" s="9"/>
    </row>
    <row r="23" spans="1:18" ht="23.25" customHeight="1" x14ac:dyDescent="0.3">
      <c r="A23" s="1"/>
      <c r="B23" s="29" t="s">
        <v>14</v>
      </c>
      <c r="C23" s="220" t="s">
        <v>46</v>
      </c>
      <c r="D23" s="221"/>
      <c r="E23" s="221"/>
      <c r="F23" s="221"/>
      <c r="G23" s="221"/>
      <c r="H23" s="221"/>
      <c r="I23" s="221"/>
      <c r="J23" s="221"/>
      <c r="K23" s="222"/>
      <c r="L23" s="65" t="s">
        <v>49</v>
      </c>
      <c r="M23" s="30">
        <v>42736</v>
      </c>
      <c r="N23" s="31">
        <v>43100</v>
      </c>
      <c r="O23" s="223"/>
      <c r="P23" s="4"/>
      <c r="Q23" s="1"/>
      <c r="R23" s="9"/>
    </row>
    <row r="24" spans="1:18" ht="15.75" customHeight="1" x14ac:dyDescent="0.3">
      <c r="A24" s="1"/>
      <c r="B24" s="29" t="s">
        <v>15</v>
      </c>
      <c r="C24" s="220" t="s">
        <v>152</v>
      </c>
      <c r="D24" s="221"/>
      <c r="E24" s="221"/>
      <c r="F24" s="221"/>
      <c r="G24" s="221"/>
      <c r="H24" s="221"/>
      <c r="I24" s="221"/>
      <c r="J24" s="221"/>
      <c r="K24" s="222"/>
      <c r="L24" s="57" t="s">
        <v>43</v>
      </c>
      <c r="M24" s="30">
        <v>42736</v>
      </c>
      <c r="N24" s="31">
        <v>43100</v>
      </c>
      <c r="O24" s="32"/>
      <c r="P24" s="242"/>
      <c r="Q24" s="242"/>
      <c r="R24" s="33"/>
    </row>
    <row r="25" spans="1:18" ht="30.75" customHeight="1" x14ac:dyDescent="0.3">
      <c r="A25" s="1"/>
      <c r="B25" s="29" t="s">
        <v>16</v>
      </c>
      <c r="C25" s="220" t="s">
        <v>56</v>
      </c>
      <c r="D25" s="221"/>
      <c r="E25" s="221"/>
      <c r="F25" s="221"/>
      <c r="G25" s="221"/>
      <c r="H25" s="221"/>
      <c r="I25" s="221"/>
      <c r="J25" s="221"/>
      <c r="K25" s="222"/>
      <c r="L25" s="57" t="s">
        <v>45</v>
      </c>
      <c r="M25" s="30">
        <v>42736</v>
      </c>
      <c r="N25" s="31">
        <v>43100</v>
      </c>
      <c r="O25" s="32"/>
      <c r="P25" s="4"/>
      <c r="Q25" s="1"/>
      <c r="R25" s="9"/>
    </row>
    <row r="26" spans="1:18" ht="30.75" customHeight="1" x14ac:dyDescent="0.3">
      <c r="A26" s="1"/>
      <c r="B26" s="29" t="s">
        <v>13</v>
      </c>
      <c r="C26" s="220" t="s">
        <v>28</v>
      </c>
      <c r="D26" s="221"/>
      <c r="E26" s="221"/>
      <c r="F26" s="221"/>
      <c r="G26" s="221"/>
      <c r="H26" s="221"/>
      <c r="I26" s="221"/>
      <c r="J26" s="221"/>
      <c r="K26" s="222"/>
      <c r="L26" s="62" t="s">
        <v>44</v>
      </c>
      <c r="M26" s="30">
        <v>42736</v>
      </c>
      <c r="N26" s="31">
        <v>43100</v>
      </c>
      <c r="O26" s="32"/>
      <c r="P26" s="4"/>
      <c r="Q26" s="1"/>
      <c r="R26" s="9"/>
    </row>
    <row r="27" spans="1:18" ht="30" x14ac:dyDescent="0.3">
      <c r="A27" s="1"/>
      <c r="B27" s="29" t="s">
        <v>22</v>
      </c>
      <c r="C27" s="220" t="s">
        <v>57</v>
      </c>
      <c r="D27" s="221"/>
      <c r="E27" s="221"/>
      <c r="F27" s="221"/>
      <c r="G27" s="221"/>
      <c r="H27" s="221"/>
      <c r="I27" s="221"/>
      <c r="J27" s="221"/>
      <c r="K27" s="222"/>
      <c r="L27" s="62" t="s">
        <v>58</v>
      </c>
      <c r="M27" s="30">
        <v>42736</v>
      </c>
      <c r="N27" s="31">
        <v>43100</v>
      </c>
      <c r="O27" s="32"/>
      <c r="P27" s="4"/>
      <c r="Q27" s="1"/>
      <c r="R27" s="9"/>
    </row>
    <row r="28" spans="1:18" ht="15.75" x14ac:dyDescent="0.3">
      <c r="A28" s="1"/>
      <c r="B28" s="2"/>
      <c r="C28" s="2"/>
      <c r="D28" s="34"/>
      <c r="E28" s="34"/>
      <c r="F28" s="34"/>
      <c r="G28" s="34"/>
      <c r="H28" s="34"/>
      <c r="I28" s="34"/>
      <c r="J28" s="34"/>
      <c r="K28" s="34"/>
      <c r="L28" s="34"/>
      <c r="M28" s="35"/>
      <c r="N28" s="35"/>
      <c r="O28" s="3"/>
      <c r="P28" s="4"/>
      <c r="Q28" s="4"/>
      <c r="R28" s="9"/>
    </row>
    <row r="29" spans="1:18" ht="15.75" x14ac:dyDescent="0.3">
      <c r="A29" s="1"/>
      <c r="B29" s="243" t="s">
        <v>32</v>
      </c>
      <c r="C29" s="243"/>
      <c r="D29" s="244" t="s">
        <v>17</v>
      </c>
      <c r="E29" s="244"/>
      <c r="F29" s="244"/>
      <c r="G29" s="244"/>
      <c r="H29" s="9"/>
      <c r="I29" s="36"/>
      <c r="J29" s="36"/>
      <c r="K29" s="36"/>
      <c r="L29" s="36"/>
      <c r="M29" s="36"/>
      <c r="N29" s="36"/>
      <c r="O29" s="3"/>
      <c r="P29" s="4"/>
      <c r="Q29" s="4"/>
      <c r="R29" s="9"/>
    </row>
    <row r="30" spans="1:18" ht="15.75" x14ac:dyDescent="0.3">
      <c r="A30" s="1"/>
      <c r="B30" s="37"/>
      <c r="C30" s="34"/>
      <c r="D30" s="37"/>
      <c r="E30" s="37"/>
      <c r="F30" s="37"/>
      <c r="G30" s="38"/>
      <c r="H30" s="9"/>
      <c r="I30" s="36"/>
      <c r="J30" s="36"/>
      <c r="K30" s="36"/>
      <c r="L30" s="36"/>
      <c r="M30" s="36"/>
      <c r="N30" s="36"/>
      <c r="O30" s="3"/>
      <c r="P30" s="4"/>
      <c r="Q30" s="4"/>
      <c r="R30" s="9"/>
    </row>
    <row r="31" spans="1:18" ht="15.75" x14ac:dyDescent="0.3">
      <c r="A31" s="1"/>
      <c r="B31" s="39" t="s">
        <v>11</v>
      </c>
      <c r="C31" s="40"/>
      <c r="D31" s="219" t="s">
        <v>79</v>
      </c>
      <c r="E31" s="241"/>
      <c r="F31" s="241"/>
      <c r="G31" s="241"/>
      <c r="H31" s="9"/>
      <c r="I31" s="21"/>
      <c r="J31" s="21"/>
      <c r="K31" s="21"/>
      <c r="L31" s="21"/>
      <c r="M31" s="21"/>
      <c r="N31" s="21"/>
      <c r="O31" s="41"/>
      <c r="P31" s="1"/>
      <c r="Q31" s="1"/>
      <c r="R31" s="9"/>
    </row>
    <row r="32" spans="1:18" ht="15.75" x14ac:dyDescent="0.3">
      <c r="A32" s="1"/>
      <c r="B32" s="39"/>
      <c r="C32" s="40"/>
      <c r="D32" s="42"/>
      <c r="E32" s="42"/>
      <c r="F32" s="42"/>
      <c r="G32" s="9"/>
      <c r="H32" s="9"/>
      <c r="I32" s="21"/>
      <c r="J32" s="21"/>
      <c r="K32" s="21"/>
      <c r="L32" s="21"/>
      <c r="M32" s="21"/>
      <c r="N32" s="21"/>
      <c r="O32" s="41"/>
      <c r="P32" s="1"/>
      <c r="Q32" s="1"/>
      <c r="R32" s="9"/>
    </row>
    <row r="33" spans="1:18" ht="15.75" x14ac:dyDescent="0.3">
      <c r="A33" s="1"/>
      <c r="B33" s="1"/>
      <c r="C33" s="1"/>
      <c r="D33" s="2"/>
      <c r="E33" s="1"/>
      <c r="F33" s="1"/>
      <c r="G33" s="1"/>
      <c r="H33" s="1"/>
      <c r="I33" s="1"/>
      <c r="J33" s="1"/>
      <c r="K33" s="1"/>
      <c r="L33" s="1"/>
      <c r="M33" s="1"/>
      <c r="N33" s="1"/>
      <c r="O33" s="41"/>
      <c r="P33" s="1"/>
      <c r="Q33" s="1"/>
      <c r="R33" s="9"/>
    </row>
    <row r="34" spans="1:18" ht="16.5" x14ac:dyDescent="0.3">
      <c r="A34" s="43"/>
      <c r="B34" s="43"/>
      <c r="C34" s="43"/>
      <c r="D34" s="44"/>
      <c r="E34" s="43"/>
      <c r="F34" s="43"/>
      <c r="G34" s="43"/>
      <c r="H34" s="43"/>
      <c r="I34" s="43"/>
      <c r="J34" s="43"/>
      <c r="K34" s="43"/>
      <c r="L34" s="43"/>
      <c r="M34" s="43"/>
      <c r="N34" s="43"/>
      <c r="O34" s="45"/>
      <c r="P34" s="43"/>
      <c r="Q34" s="43"/>
      <c r="R34" s="9"/>
    </row>
    <row r="35" spans="1:18" ht="16.5" x14ac:dyDescent="0.3">
      <c r="A35" s="43"/>
      <c r="B35" s="43"/>
      <c r="C35" s="43"/>
      <c r="D35" s="44"/>
      <c r="E35" s="43"/>
      <c r="F35" s="43"/>
      <c r="G35" s="43"/>
      <c r="H35" s="43"/>
      <c r="I35" s="43"/>
      <c r="J35" s="43"/>
      <c r="K35" s="43"/>
      <c r="L35" s="43"/>
      <c r="M35" s="43"/>
      <c r="N35" s="43"/>
      <c r="O35" s="45"/>
      <c r="P35" s="43"/>
      <c r="Q35" s="43"/>
      <c r="R35" s="9"/>
    </row>
  </sheetData>
  <mergeCells count="22">
    <mergeCell ref="D31:G31"/>
    <mergeCell ref="C24:K24"/>
    <mergeCell ref="P24:Q24"/>
    <mergeCell ref="C25:K25"/>
    <mergeCell ref="C27:K27"/>
    <mergeCell ref="B29:C29"/>
    <mergeCell ref="D29:G29"/>
    <mergeCell ref="C26:K26"/>
    <mergeCell ref="O20:O23"/>
    <mergeCell ref="C23:K23"/>
    <mergeCell ref="F4:N5"/>
    <mergeCell ref="E9:N9"/>
    <mergeCell ref="B11:D11"/>
    <mergeCell ref="E11:N11"/>
    <mergeCell ref="B13:D13"/>
    <mergeCell ref="B15:D15"/>
    <mergeCell ref="E15:N15"/>
    <mergeCell ref="E16:N16"/>
    <mergeCell ref="E18:N18"/>
    <mergeCell ref="B20:B22"/>
    <mergeCell ref="C20:K22"/>
    <mergeCell ref="M20:N21"/>
  </mergeCells>
  <printOptions horizontalCentered="1"/>
  <pageMargins left="0.70866141732283472" right="0.70866141732283472" top="0.74803149606299213" bottom="0.74803149606299213" header="0.31496062992125984" footer="0.31496062992125984"/>
  <pageSetup paperSize="2295"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topLeftCell="A8" zoomScale="80" zoomScaleNormal="80" workbookViewId="0">
      <selection activeCell="D30" sqref="D30:G30"/>
    </sheetView>
  </sheetViews>
  <sheetFormatPr baseColWidth="10" defaultRowHeight="15" x14ac:dyDescent="0.25"/>
  <cols>
    <col min="3" max="3" width="16.28515625" customWidth="1"/>
    <col min="11" max="11" width="8.7109375" customWidth="1"/>
    <col min="12" max="12" width="15.140625" customWidth="1"/>
    <col min="13" max="13" width="13.42578125" customWidth="1"/>
    <col min="14" max="14" width="20.42578125" customWidth="1"/>
  </cols>
  <sheetData>
    <row r="1" spans="1:18" ht="15.75" x14ac:dyDescent="0.3">
      <c r="A1" s="1"/>
      <c r="B1" s="1"/>
      <c r="C1" s="1"/>
      <c r="D1" s="2"/>
      <c r="E1" s="1"/>
      <c r="F1" s="1"/>
      <c r="G1" s="1"/>
      <c r="H1" s="1"/>
      <c r="I1" s="1"/>
      <c r="J1" s="1"/>
      <c r="K1" s="1"/>
      <c r="L1" s="1"/>
      <c r="M1" s="1"/>
      <c r="N1" s="1"/>
      <c r="O1" s="3"/>
      <c r="P1" s="4"/>
      <c r="Q1" s="4"/>
      <c r="R1" s="5"/>
    </row>
    <row r="2" spans="1:18" ht="15.75" x14ac:dyDescent="0.3">
      <c r="A2" s="1"/>
      <c r="B2" s="6"/>
      <c r="C2" s="6"/>
      <c r="D2" s="6"/>
      <c r="E2" s="6"/>
      <c r="F2" s="6"/>
      <c r="G2" s="6"/>
      <c r="H2" s="6"/>
      <c r="I2" s="6"/>
      <c r="J2" s="6"/>
      <c r="K2" s="6"/>
      <c r="L2" s="6"/>
      <c r="M2" s="6"/>
      <c r="N2" s="6"/>
      <c r="O2" s="6"/>
      <c r="P2" s="6"/>
      <c r="Q2" s="4"/>
      <c r="R2" s="5"/>
    </row>
    <row r="3" spans="1:18" ht="15.75" x14ac:dyDescent="0.3">
      <c r="A3" s="1"/>
      <c r="B3" s="7"/>
      <c r="C3" s="7"/>
      <c r="D3" s="7"/>
      <c r="E3" s="7"/>
      <c r="F3" s="7"/>
      <c r="G3" s="7"/>
      <c r="H3" s="7"/>
      <c r="I3" s="7"/>
      <c r="J3" s="7"/>
      <c r="K3" s="7"/>
      <c r="L3" s="7"/>
      <c r="M3" s="7"/>
      <c r="N3" s="7"/>
      <c r="O3" s="3"/>
      <c r="P3" s="4"/>
      <c r="Q3" s="4"/>
      <c r="R3" s="5"/>
    </row>
    <row r="4" spans="1:18" ht="15.75" x14ac:dyDescent="0.3">
      <c r="A4" s="1"/>
      <c r="B4" s="1"/>
      <c r="C4" s="1"/>
      <c r="D4" s="2"/>
      <c r="E4" s="1"/>
      <c r="F4" s="224" t="s">
        <v>0</v>
      </c>
      <c r="G4" s="224"/>
      <c r="H4" s="224"/>
      <c r="I4" s="224"/>
      <c r="J4" s="224"/>
      <c r="K4" s="224"/>
      <c r="L4" s="224"/>
      <c r="M4" s="224"/>
      <c r="N4" s="224"/>
      <c r="O4" s="3"/>
      <c r="P4" s="4"/>
      <c r="Q4" s="4"/>
      <c r="R4" s="5"/>
    </row>
    <row r="5" spans="1:18" ht="15.75" x14ac:dyDescent="0.3">
      <c r="A5" s="1"/>
      <c r="B5" s="1"/>
      <c r="C5" s="1"/>
      <c r="D5" s="2"/>
      <c r="E5" s="1"/>
      <c r="F5" s="224"/>
      <c r="G5" s="224"/>
      <c r="H5" s="224"/>
      <c r="I5" s="224"/>
      <c r="J5" s="224"/>
      <c r="K5" s="224"/>
      <c r="L5" s="224"/>
      <c r="M5" s="224"/>
      <c r="N5" s="224"/>
      <c r="O5" s="3"/>
      <c r="P5" s="4"/>
      <c r="Q5" s="4"/>
      <c r="R5" s="5"/>
    </row>
    <row r="6" spans="1:18" ht="15.75" x14ac:dyDescent="0.3">
      <c r="A6" s="1"/>
      <c r="B6" s="1"/>
      <c r="C6" s="1"/>
      <c r="D6" s="2"/>
      <c r="E6" s="1"/>
      <c r="F6" s="8"/>
      <c r="G6" s="8"/>
      <c r="H6" s="8"/>
      <c r="I6" s="8"/>
      <c r="J6" s="8"/>
      <c r="K6" s="8"/>
      <c r="L6" s="8"/>
      <c r="M6" s="8"/>
      <c r="N6" s="8"/>
      <c r="O6" s="3"/>
      <c r="P6" s="4"/>
      <c r="Q6" s="4"/>
      <c r="R6" s="9"/>
    </row>
    <row r="7" spans="1:18" ht="15.75" x14ac:dyDescent="0.3">
      <c r="A7" s="1"/>
      <c r="B7" s="1"/>
      <c r="C7" s="1"/>
      <c r="D7" s="2"/>
      <c r="E7" s="1"/>
      <c r="F7" s="8"/>
      <c r="G7" s="8"/>
      <c r="H7" s="8"/>
      <c r="I7" s="8"/>
      <c r="J7" s="8"/>
      <c r="K7" s="8"/>
      <c r="L7" s="8"/>
      <c r="M7" s="8"/>
      <c r="N7" s="8"/>
      <c r="O7" s="3"/>
      <c r="P7" s="4"/>
      <c r="Q7" s="4"/>
      <c r="R7" s="9"/>
    </row>
    <row r="8" spans="1:18" ht="15.75" x14ac:dyDescent="0.3">
      <c r="A8" s="1"/>
      <c r="B8" s="1"/>
      <c r="C8" s="1"/>
      <c r="D8" s="2"/>
      <c r="E8" s="1"/>
      <c r="F8" s="8"/>
      <c r="G8" s="8"/>
      <c r="H8" s="8"/>
      <c r="I8" s="8"/>
      <c r="J8" s="8"/>
      <c r="K8" s="8"/>
      <c r="L8" s="8"/>
      <c r="M8" s="8"/>
      <c r="N8" s="8"/>
      <c r="O8" s="3"/>
      <c r="P8" s="4"/>
      <c r="Q8" s="4"/>
      <c r="R8" s="9"/>
    </row>
    <row r="9" spans="1:18" ht="15.75" x14ac:dyDescent="0.3">
      <c r="A9" s="9"/>
      <c r="B9" s="10"/>
      <c r="C9" s="10"/>
      <c r="D9" s="11" t="s">
        <v>1</v>
      </c>
      <c r="E9" s="225" t="s">
        <v>25</v>
      </c>
      <c r="F9" s="225"/>
      <c r="G9" s="225"/>
      <c r="H9" s="225"/>
      <c r="I9" s="225"/>
      <c r="J9" s="225"/>
      <c r="K9" s="225"/>
      <c r="L9" s="225"/>
      <c r="M9" s="225"/>
      <c r="N9" s="225"/>
      <c r="O9" s="12"/>
      <c r="P9" s="4"/>
      <c r="Q9" s="4"/>
      <c r="R9" s="9"/>
    </row>
    <row r="10" spans="1:18" ht="15.75" x14ac:dyDescent="0.3">
      <c r="A10" s="9"/>
      <c r="B10" s="10"/>
      <c r="C10" s="10"/>
      <c r="D10" s="11"/>
      <c r="E10" s="13"/>
      <c r="F10" s="13"/>
      <c r="G10" s="13"/>
      <c r="H10" s="13"/>
      <c r="I10" s="13"/>
      <c r="J10" s="13"/>
      <c r="K10" s="13"/>
      <c r="L10" s="13"/>
      <c r="M10" s="13"/>
      <c r="N10" s="13"/>
      <c r="O10" s="12"/>
      <c r="P10" s="4"/>
      <c r="Q10" s="4"/>
      <c r="R10" s="9"/>
    </row>
    <row r="11" spans="1:18" ht="15.75" x14ac:dyDescent="0.3">
      <c r="A11" s="1"/>
      <c r="B11" s="226" t="s">
        <v>2</v>
      </c>
      <c r="C11" s="226"/>
      <c r="D11" s="226"/>
      <c r="E11" s="227" t="s">
        <v>21</v>
      </c>
      <c r="F11" s="228"/>
      <c r="G11" s="228"/>
      <c r="H11" s="228"/>
      <c r="I11" s="228"/>
      <c r="J11" s="228"/>
      <c r="K11" s="228"/>
      <c r="L11" s="228"/>
      <c r="M11" s="228"/>
      <c r="N11" s="228"/>
      <c r="O11" s="3"/>
      <c r="P11" s="4"/>
      <c r="Q11" s="4"/>
      <c r="R11" s="9"/>
    </row>
    <row r="12" spans="1:18" ht="15.75" x14ac:dyDescent="0.3">
      <c r="A12" s="1"/>
      <c r="B12" s="14"/>
      <c r="C12" s="14"/>
      <c r="D12" s="14"/>
      <c r="E12" s="15"/>
      <c r="F12" s="16"/>
      <c r="G12" s="15"/>
      <c r="H12" s="15"/>
      <c r="I12" s="15"/>
      <c r="J12" s="15"/>
      <c r="K12" s="15"/>
      <c r="L12" s="15"/>
      <c r="M12" s="15"/>
      <c r="N12" s="15"/>
      <c r="O12" s="3"/>
      <c r="P12" s="4"/>
      <c r="Q12" s="4"/>
      <c r="R12" s="9"/>
    </row>
    <row r="13" spans="1:18" ht="15.75" x14ac:dyDescent="0.3">
      <c r="A13" s="1"/>
      <c r="B13" s="226" t="s">
        <v>3</v>
      </c>
      <c r="C13" s="226"/>
      <c r="D13" s="226"/>
      <c r="E13" s="15"/>
      <c r="F13" s="46">
        <v>0.15</v>
      </c>
      <c r="G13" s="15"/>
      <c r="H13" s="15"/>
      <c r="I13" s="15"/>
      <c r="J13" s="15"/>
      <c r="K13" s="15"/>
      <c r="L13" s="15"/>
      <c r="M13" s="15"/>
      <c r="N13" s="15"/>
      <c r="O13" s="3"/>
      <c r="P13" s="4"/>
      <c r="Q13" s="4"/>
      <c r="R13" s="9"/>
    </row>
    <row r="14" spans="1:18" ht="15.75" x14ac:dyDescent="0.3">
      <c r="A14" s="1"/>
      <c r="B14" s="14"/>
      <c r="C14" s="14"/>
      <c r="D14" s="14"/>
      <c r="E14" s="17"/>
      <c r="F14" s="17"/>
      <c r="G14" s="17"/>
      <c r="H14" s="17"/>
      <c r="I14" s="17"/>
      <c r="J14" s="17"/>
      <c r="K14" s="17"/>
      <c r="L14" s="17"/>
      <c r="M14" s="17"/>
      <c r="N14" s="17"/>
      <c r="O14" s="3"/>
      <c r="P14" s="4"/>
      <c r="Q14" s="4"/>
      <c r="R14" s="9"/>
    </row>
    <row r="15" spans="1:18" ht="29.25" customHeight="1" x14ac:dyDescent="0.3">
      <c r="A15" s="1"/>
      <c r="B15" s="229" t="s">
        <v>4</v>
      </c>
      <c r="C15" s="229"/>
      <c r="D15" s="229"/>
      <c r="E15" s="245" t="s">
        <v>18</v>
      </c>
      <c r="F15" s="245"/>
      <c r="G15" s="245"/>
      <c r="H15" s="245"/>
      <c r="I15" s="245"/>
      <c r="J15" s="245"/>
      <c r="K15" s="245"/>
      <c r="L15" s="245"/>
      <c r="M15" s="245"/>
      <c r="N15" s="245"/>
      <c r="O15" s="3"/>
      <c r="P15" s="4"/>
      <c r="Q15" s="4"/>
      <c r="R15" s="9"/>
    </row>
    <row r="16" spans="1:18" ht="15.75" x14ac:dyDescent="0.3">
      <c r="A16" s="1"/>
      <c r="B16" s="18"/>
      <c r="C16" s="18"/>
      <c r="D16" s="18"/>
      <c r="E16" s="231"/>
      <c r="F16" s="231"/>
      <c r="G16" s="231"/>
      <c r="H16" s="231"/>
      <c r="I16" s="231"/>
      <c r="J16" s="231"/>
      <c r="K16" s="231"/>
      <c r="L16" s="231"/>
      <c r="M16" s="231"/>
      <c r="N16" s="231"/>
      <c r="O16" s="3"/>
      <c r="P16" s="4"/>
      <c r="Q16" s="4"/>
      <c r="R16" s="9"/>
    </row>
    <row r="17" spans="1:18" ht="15.75" x14ac:dyDescent="0.3">
      <c r="A17" s="2"/>
      <c r="B17" s="19"/>
      <c r="C17" s="19"/>
      <c r="D17" s="19"/>
      <c r="E17" s="19"/>
      <c r="F17" s="17"/>
      <c r="G17" s="20"/>
      <c r="H17" s="20"/>
      <c r="I17" s="20"/>
      <c r="J17" s="21"/>
      <c r="K17" s="22"/>
      <c r="L17" s="22"/>
      <c r="M17" s="23"/>
      <c r="N17" s="23"/>
      <c r="O17" s="24"/>
      <c r="P17" s="25"/>
      <c r="Q17" s="25"/>
      <c r="R17" s="26"/>
    </row>
    <row r="18" spans="1:18" ht="15.75" x14ac:dyDescent="0.3">
      <c r="A18" s="1"/>
      <c r="B18" s="19"/>
      <c r="C18" s="19"/>
      <c r="D18" s="18" t="s">
        <v>5</v>
      </c>
      <c r="E18" s="232" t="s">
        <v>27</v>
      </c>
      <c r="F18" s="232"/>
      <c r="G18" s="232"/>
      <c r="H18" s="232"/>
      <c r="I18" s="232"/>
      <c r="J18" s="232"/>
      <c r="K18" s="232"/>
      <c r="L18" s="232"/>
      <c r="M18" s="232"/>
      <c r="N18" s="232"/>
      <c r="O18" s="3"/>
      <c r="P18" s="4"/>
      <c r="Q18" s="4"/>
      <c r="R18" s="9"/>
    </row>
    <row r="19" spans="1:18" ht="15.75" x14ac:dyDescent="0.3">
      <c r="A19" s="1"/>
      <c r="B19" s="27"/>
      <c r="C19" s="19"/>
      <c r="D19" s="18"/>
      <c r="E19" s="19"/>
      <c r="F19" s="17"/>
      <c r="G19" s="20"/>
      <c r="H19" s="20"/>
      <c r="I19" s="20"/>
      <c r="J19" s="21"/>
      <c r="K19" s="22"/>
      <c r="L19" s="22"/>
      <c r="M19" s="23"/>
      <c r="N19" s="23"/>
      <c r="O19" s="3"/>
      <c r="P19" s="4"/>
      <c r="Q19" s="4"/>
      <c r="R19" s="9"/>
    </row>
    <row r="20" spans="1:18" ht="15.75" x14ac:dyDescent="0.3">
      <c r="A20" s="1"/>
      <c r="B20" s="233" t="s">
        <v>6</v>
      </c>
      <c r="C20" s="234" t="s">
        <v>7</v>
      </c>
      <c r="D20" s="234"/>
      <c r="E20" s="234"/>
      <c r="F20" s="234"/>
      <c r="G20" s="234"/>
      <c r="H20" s="234"/>
      <c r="I20" s="234"/>
      <c r="J20" s="234"/>
      <c r="K20" s="235"/>
      <c r="L20" s="58"/>
      <c r="M20" s="240" t="s">
        <v>8</v>
      </c>
      <c r="N20" s="240"/>
      <c r="O20" s="223"/>
      <c r="P20" s="4"/>
      <c r="Q20" s="1"/>
      <c r="R20" s="9"/>
    </row>
    <row r="21" spans="1:18" ht="15.75" x14ac:dyDescent="0.3">
      <c r="A21" s="1"/>
      <c r="B21" s="233"/>
      <c r="C21" s="236"/>
      <c r="D21" s="236"/>
      <c r="E21" s="236"/>
      <c r="F21" s="236"/>
      <c r="G21" s="236"/>
      <c r="H21" s="236"/>
      <c r="I21" s="236"/>
      <c r="J21" s="236"/>
      <c r="K21" s="237"/>
      <c r="L21" s="59" t="s">
        <v>30</v>
      </c>
      <c r="M21" s="240"/>
      <c r="N21" s="240"/>
      <c r="O21" s="223"/>
      <c r="P21" s="4"/>
      <c r="Q21" s="1"/>
      <c r="R21" s="9"/>
    </row>
    <row r="22" spans="1:18" ht="15.75" x14ac:dyDescent="0.3">
      <c r="A22" s="1"/>
      <c r="B22" s="233"/>
      <c r="C22" s="238"/>
      <c r="D22" s="238"/>
      <c r="E22" s="238"/>
      <c r="F22" s="238"/>
      <c r="G22" s="238"/>
      <c r="H22" s="238"/>
      <c r="I22" s="238"/>
      <c r="J22" s="238"/>
      <c r="K22" s="239"/>
      <c r="L22" s="60"/>
      <c r="M22" s="28" t="s">
        <v>9</v>
      </c>
      <c r="N22" s="28" t="s">
        <v>10</v>
      </c>
      <c r="O22" s="223"/>
      <c r="P22" s="4"/>
      <c r="Q22" s="1"/>
      <c r="R22" s="9"/>
    </row>
    <row r="23" spans="1:18" ht="15.75" x14ac:dyDescent="0.3">
      <c r="A23" s="1"/>
      <c r="B23" s="29" t="s">
        <v>14</v>
      </c>
      <c r="C23" s="220" t="s">
        <v>53</v>
      </c>
      <c r="D23" s="221"/>
      <c r="E23" s="221"/>
      <c r="F23" s="221"/>
      <c r="G23" s="221"/>
      <c r="H23" s="221"/>
      <c r="I23" s="221"/>
      <c r="J23" s="221"/>
      <c r="K23" s="222"/>
      <c r="L23" s="57" t="s">
        <v>42</v>
      </c>
      <c r="M23" s="30">
        <v>42736</v>
      </c>
      <c r="N23" s="31">
        <v>43100</v>
      </c>
      <c r="O23" s="223"/>
      <c r="P23" s="4"/>
      <c r="Q23" s="1"/>
      <c r="R23" s="9"/>
    </row>
    <row r="24" spans="1:18" ht="15.75" x14ac:dyDescent="0.3">
      <c r="A24" s="1"/>
      <c r="B24" s="29" t="s">
        <v>15</v>
      </c>
      <c r="C24" s="220" t="s">
        <v>55</v>
      </c>
      <c r="D24" s="221"/>
      <c r="E24" s="221"/>
      <c r="F24" s="221"/>
      <c r="G24" s="221"/>
      <c r="H24" s="221"/>
      <c r="I24" s="221"/>
      <c r="J24" s="221"/>
      <c r="K24" s="222"/>
      <c r="L24" s="57" t="s">
        <v>42</v>
      </c>
      <c r="M24" s="30">
        <v>42736</v>
      </c>
      <c r="N24" s="31">
        <v>43100</v>
      </c>
      <c r="O24" s="32"/>
      <c r="P24" s="242"/>
      <c r="Q24" s="242"/>
      <c r="R24" s="33"/>
    </row>
    <row r="25" spans="1:18" ht="15.75" x14ac:dyDescent="0.3">
      <c r="A25" s="1"/>
      <c r="B25" s="29" t="s">
        <v>19</v>
      </c>
      <c r="C25" s="220" t="s">
        <v>54</v>
      </c>
      <c r="D25" s="221"/>
      <c r="E25" s="221"/>
      <c r="F25" s="221"/>
      <c r="G25" s="221"/>
      <c r="H25" s="221"/>
      <c r="I25" s="221"/>
      <c r="J25" s="221"/>
      <c r="K25" s="222"/>
      <c r="L25" s="57" t="s">
        <v>41</v>
      </c>
      <c r="M25" s="30">
        <v>42736</v>
      </c>
      <c r="N25" s="31">
        <v>43100</v>
      </c>
      <c r="O25" s="32"/>
      <c r="P25" s="4"/>
      <c r="Q25" s="1"/>
      <c r="R25" s="9"/>
    </row>
    <row r="26" spans="1:18" ht="47.25" customHeight="1" x14ac:dyDescent="0.3">
      <c r="A26" s="1"/>
      <c r="B26" s="29" t="s">
        <v>13</v>
      </c>
      <c r="C26" s="220" t="s">
        <v>59</v>
      </c>
      <c r="D26" s="221"/>
      <c r="E26" s="221"/>
      <c r="F26" s="221"/>
      <c r="G26" s="221"/>
      <c r="H26" s="221"/>
      <c r="I26" s="221"/>
      <c r="J26" s="221"/>
      <c r="K26" s="222"/>
      <c r="L26" s="57" t="s">
        <v>42</v>
      </c>
      <c r="M26" s="30">
        <v>42736</v>
      </c>
      <c r="N26" s="31">
        <v>43100</v>
      </c>
      <c r="O26" s="32"/>
      <c r="P26" s="4"/>
      <c r="Q26" s="1"/>
      <c r="R26" s="9"/>
    </row>
    <row r="27" spans="1:18" ht="15.75" x14ac:dyDescent="0.3">
      <c r="A27" s="1"/>
      <c r="B27" s="2"/>
      <c r="C27" s="2"/>
      <c r="D27" s="34"/>
      <c r="E27" s="34"/>
      <c r="F27" s="34"/>
      <c r="G27" s="34"/>
      <c r="H27" s="34"/>
      <c r="I27" s="34"/>
      <c r="J27" s="34"/>
      <c r="K27" s="34"/>
      <c r="L27" s="34"/>
      <c r="M27" s="35"/>
      <c r="N27" s="35"/>
      <c r="O27" s="3"/>
      <c r="P27" s="4"/>
      <c r="Q27" s="4"/>
      <c r="R27" s="9"/>
    </row>
    <row r="28" spans="1:18" ht="15.75" x14ac:dyDescent="0.3">
      <c r="A28" s="1"/>
      <c r="B28" s="246" t="s">
        <v>35</v>
      </c>
      <c r="C28" s="246"/>
      <c r="D28" s="244" t="s">
        <v>17</v>
      </c>
      <c r="E28" s="244"/>
      <c r="F28" s="244"/>
      <c r="G28" s="244"/>
      <c r="H28" s="9"/>
      <c r="I28" s="36"/>
      <c r="J28" s="36"/>
      <c r="K28" s="36"/>
      <c r="L28" s="36"/>
      <c r="M28" s="36"/>
      <c r="N28" s="36"/>
      <c r="O28" s="3"/>
      <c r="P28" s="4"/>
      <c r="Q28" s="4"/>
      <c r="R28" s="9"/>
    </row>
    <row r="29" spans="1:18" ht="15.75" x14ac:dyDescent="0.3">
      <c r="A29" s="1"/>
      <c r="B29" s="37"/>
      <c r="C29" s="34"/>
      <c r="D29" s="37"/>
      <c r="E29" s="37"/>
      <c r="F29" s="37"/>
      <c r="G29" s="38"/>
      <c r="H29" s="9"/>
      <c r="I29" s="36"/>
      <c r="J29" s="36"/>
      <c r="K29" s="36"/>
      <c r="L29" s="36"/>
      <c r="M29" s="36"/>
      <c r="N29" s="36"/>
      <c r="O29" s="3"/>
      <c r="P29" s="4"/>
      <c r="Q29" s="4"/>
      <c r="R29" s="9"/>
    </row>
    <row r="30" spans="1:18" ht="15.75" x14ac:dyDescent="0.3">
      <c r="A30" s="1"/>
      <c r="B30" s="39" t="s">
        <v>11</v>
      </c>
      <c r="C30" s="40"/>
      <c r="D30" s="219" t="s">
        <v>79</v>
      </c>
      <c r="E30" s="241"/>
      <c r="F30" s="241"/>
      <c r="G30" s="241"/>
      <c r="H30" s="9"/>
      <c r="I30" s="21"/>
      <c r="J30" s="21"/>
      <c r="K30" s="21"/>
      <c r="L30" s="21"/>
      <c r="M30" s="21"/>
      <c r="N30" s="21"/>
      <c r="O30" s="41"/>
      <c r="P30" s="1"/>
      <c r="Q30" s="1"/>
      <c r="R30" s="9"/>
    </row>
    <row r="31" spans="1:18" ht="15.75" x14ac:dyDescent="0.3">
      <c r="A31" s="1"/>
      <c r="B31" s="39"/>
      <c r="C31" s="40"/>
      <c r="D31" s="42"/>
      <c r="E31" s="42"/>
      <c r="F31" s="42"/>
      <c r="G31" s="9"/>
      <c r="H31" s="9"/>
      <c r="I31" s="21"/>
      <c r="J31" s="21"/>
      <c r="K31" s="21"/>
      <c r="L31" s="21"/>
      <c r="M31" s="21"/>
      <c r="N31" s="21"/>
      <c r="O31" s="41"/>
      <c r="P31" s="1"/>
      <c r="Q31" s="1"/>
      <c r="R31" s="9"/>
    </row>
    <row r="32" spans="1:18" ht="15.75" x14ac:dyDescent="0.3">
      <c r="A32" s="1"/>
      <c r="B32" s="1"/>
      <c r="C32" s="1"/>
      <c r="D32" s="2"/>
      <c r="E32" s="1"/>
      <c r="F32" s="1"/>
      <c r="G32" s="1"/>
      <c r="H32" s="1"/>
      <c r="I32" s="1"/>
      <c r="J32" s="1"/>
      <c r="K32" s="1"/>
      <c r="L32" s="1"/>
      <c r="M32" s="1"/>
      <c r="N32" s="1"/>
      <c r="O32" s="41"/>
      <c r="P32" s="1"/>
      <c r="Q32" s="1"/>
      <c r="R32" s="9"/>
    </row>
    <row r="33" spans="1:18" ht="16.5" x14ac:dyDescent="0.3">
      <c r="A33" s="43"/>
      <c r="B33" s="43"/>
      <c r="C33" s="43"/>
      <c r="D33" s="44"/>
      <c r="E33" s="43"/>
      <c r="F33" s="43"/>
      <c r="G33" s="43"/>
      <c r="H33" s="43"/>
      <c r="I33" s="43"/>
      <c r="J33" s="43"/>
      <c r="K33" s="43"/>
      <c r="L33" s="43"/>
      <c r="M33" s="43"/>
      <c r="N33" s="43"/>
      <c r="O33" s="45"/>
      <c r="P33" s="43"/>
      <c r="Q33" s="43"/>
      <c r="R33" s="9"/>
    </row>
    <row r="34" spans="1:18" ht="16.5" x14ac:dyDescent="0.3">
      <c r="A34" s="43"/>
      <c r="B34" s="43"/>
      <c r="C34" s="43"/>
      <c r="D34" s="44"/>
      <c r="E34" s="43"/>
      <c r="F34" s="43"/>
      <c r="G34" s="43"/>
      <c r="H34" s="43"/>
      <c r="I34" s="43"/>
      <c r="J34" s="43"/>
      <c r="K34" s="43"/>
      <c r="L34" s="43"/>
      <c r="M34" s="43"/>
      <c r="N34" s="43"/>
      <c r="O34" s="45"/>
      <c r="P34" s="43"/>
      <c r="Q34" s="43"/>
      <c r="R34" s="9"/>
    </row>
  </sheetData>
  <mergeCells count="21">
    <mergeCell ref="D30:G30"/>
    <mergeCell ref="C24:K24"/>
    <mergeCell ref="P24:Q24"/>
    <mergeCell ref="C25:K25"/>
    <mergeCell ref="C26:K26"/>
    <mergeCell ref="B28:C28"/>
    <mergeCell ref="D28:G28"/>
    <mergeCell ref="O20:O23"/>
    <mergeCell ref="C23:K23"/>
    <mergeCell ref="F4:N5"/>
    <mergeCell ref="E9:N9"/>
    <mergeCell ref="B11:D11"/>
    <mergeCell ref="E11:N11"/>
    <mergeCell ref="B13:D13"/>
    <mergeCell ref="B15:D15"/>
    <mergeCell ref="E15:N15"/>
    <mergeCell ref="E16:N16"/>
    <mergeCell ref="E18:N18"/>
    <mergeCell ref="B20:B22"/>
    <mergeCell ref="C20:K22"/>
    <mergeCell ref="M20:N21"/>
  </mergeCells>
  <printOptions horizontalCentered="1"/>
  <pageMargins left="0.70866141732283472" right="0.70866141732283472" top="0.74803149606299213" bottom="0.74803149606299213" header="0.31496062992125984" footer="0.31496062992125984"/>
  <pageSetup paperSize="2295" scale="7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topLeftCell="A13" workbookViewId="0">
      <selection activeCell="D30" sqref="D30:G30"/>
    </sheetView>
  </sheetViews>
  <sheetFormatPr baseColWidth="10" defaultRowHeight="15" x14ac:dyDescent="0.25"/>
  <cols>
    <col min="11" max="12" width="11.42578125" customWidth="1"/>
    <col min="14" max="14" width="20.85546875" customWidth="1"/>
  </cols>
  <sheetData>
    <row r="1" spans="1:18" ht="15.75" x14ac:dyDescent="0.3">
      <c r="A1" s="1"/>
      <c r="B1" s="1"/>
      <c r="C1" s="1"/>
      <c r="D1" s="2"/>
      <c r="E1" s="1"/>
      <c r="F1" s="1"/>
      <c r="G1" s="1"/>
      <c r="H1" s="1"/>
      <c r="I1" s="1"/>
      <c r="J1" s="1"/>
      <c r="K1" s="1"/>
      <c r="L1" s="1"/>
      <c r="M1" s="1"/>
      <c r="N1" s="1"/>
      <c r="O1" s="3"/>
      <c r="P1" s="4"/>
      <c r="Q1" s="4"/>
      <c r="R1" s="5"/>
    </row>
    <row r="2" spans="1:18" ht="15.75" x14ac:dyDescent="0.3">
      <c r="A2" s="1"/>
      <c r="B2" s="6"/>
      <c r="C2" s="6"/>
      <c r="D2" s="6"/>
      <c r="E2" s="6"/>
      <c r="F2" s="6"/>
      <c r="G2" s="6"/>
      <c r="H2" s="6"/>
      <c r="I2" s="6"/>
      <c r="J2" s="6"/>
      <c r="K2" s="6"/>
      <c r="L2" s="6"/>
      <c r="M2" s="6"/>
      <c r="N2" s="6"/>
      <c r="O2" s="6"/>
      <c r="P2" s="6"/>
      <c r="Q2" s="4"/>
      <c r="R2" s="5"/>
    </row>
    <row r="3" spans="1:18" ht="15.75" x14ac:dyDescent="0.3">
      <c r="A3" s="1"/>
      <c r="B3" s="7"/>
      <c r="C3" s="7"/>
      <c r="D3" s="7"/>
      <c r="E3" s="7"/>
      <c r="F3" s="7"/>
      <c r="G3" s="7"/>
      <c r="H3" s="7"/>
      <c r="I3" s="7"/>
      <c r="J3" s="7"/>
      <c r="K3" s="7"/>
      <c r="L3" s="7"/>
      <c r="M3" s="7"/>
      <c r="N3" s="7"/>
      <c r="O3" s="3"/>
      <c r="P3" s="4"/>
      <c r="Q3" s="4"/>
      <c r="R3" s="5"/>
    </row>
    <row r="4" spans="1:18" ht="15.75" x14ac:dyDescent="0.3">
      <c r="A4" s="1"/>
      <c r="B4" s="1"/>
      <c r="C4" s="1"/>
      <c r="D4" s="2"/>
      <c r="E4" s="1"/>
      <c r="F4" s="224" t="s">
        <v>0</v>
      </c>
      <c r="G4" s="224"/>
      <c r="H4" s="224"/>
      <c r="I4" s="224"/>
      <c r="J4" s="224"/>
      <c r="K4" s="224"/>
      <c r="L4" s="224"/>
      <c r="M4" s="224"/>
      <c r="N4" s="224"/>
      <c r="O4" s="3"/>
      <c r="P4" s="4"/>
      <c r="Q4" s="4"/>
      <c r="R4" s="5"/>
    </row>
    <row r="5" spans="1:18" ht="15.75" x14ac:dyDescent="0.3">
      <c r="A5" s="1"/>
      <c r="B5" s="1"/>
      <c r="C5" s="1"/>
      <c r="D5" s="2"/>
      <c r="E5" s="1"/>
      <c r="F5" s="224"/>
      <c r="G5" s="224"/>
      <c r="H5" s="224"/>
      <c r="I5" s="224"/>
      <c r="J5" s="224"/>
      <c r="K5" s="224"/>
      <c r="L5" s="224"/>
      <c r="M5" s="224"/>
      <c r="N5" s="224"/>
      <c r="O5" s="3"/>
      <c r="P5" s="4"/>
      <c r="Q5" s="4"/>
      <c r="R5" s="5"/>
    </row>
    <row r="6" spans="1:18" ht="15.75" x14ac:dyDescent="0.3">
      <c r="A6" s="1"/>
      <c r="B6" s="1"/>
      <c r="C6" s="1"/>
      <c r="D6" s="2"/>
      <c r="E6" s="1"/>
      <c r="F6" s="8"/>
      <c r="G6" s="8"/>
      <c r="H6" s="8"/>
      <c r="I6" s="8"/>
      <c r="J6" s="8"/>
      <c r="K6" s="8"/>
      <c r="L6" s="8"/>
      <c r="M6" s="8"/>
      <c r="N6" s="8"/>
      <c r="O6" s="3"/>
      <c r="P6" s="4"/>
      <c r="Q6" s="4"/>
      <c r="R6" s="9"/>
    </row>
    <row r="7" spans="1:18" ht="15.75" x14ac:dyDescent="0.3">
      <c r="A7" s="1"/>
      <c r="B7" s="1"/>
      <c r="C7" s="1"/>
      <c r="D7" s="2"/>
      <c r="E7" s="1"/>
      <c r="F7" s="8"/>
      <c r="G7" s="8"/>
      <c r="H7" s="8"/>
      <c r="I7" s="8"/>
      <c r="J7" s="8"/>
      <c r="K7" s="8"/>
      <c r="L7" s="8"/>
      <c r="M7" s="8"/>
      <c r="N7" s="8"/>
      <c r="O7" s="3"/>
      <c r="P7" s="4"/>
      <c r="Q7" s="4"/>
      <c r="R7" s="9"/>
    </row>
    <row r="8" spans="1:18" ht="15.75" x14ac:dyDescent="0.3">
      <c r="A8" s="1"/>
      <c r="B8" s="1"/>
      <c r="C8" s="1"/>
      <c r="D8" s="2"/>
      <c r="E8" s="1"/>
      <c r="F8" s="8"/>
      <c r="G8" s="8"/>
      <c r="H8" s="8"/>
      <c r="I8" s="8"/>
      <c r="J8" s="8"/>
      <c r="K8" s="8"/>
      <c r="L8" s="8"/>
      <c r="M8" s="8"/>
      <c r="N8" s="8"/>
      <c r="O8" s="3"/>
      <c r="P8" s="4"/>
      <c r="Q8" s="4"/>
      <c r="R8" s="9"/>
    </row>
    <row r="9" spans="1:18" ht="15.75" x14ac:dyDescent="0.3">
      <c r="A9" s="9"/>
      <c r="B9" s="10"/>
      <c r="C9" s="10"/>
      <c r="D9" s="11" t="s">
        <v>1</v>
      </c>
      <c r="E9" s="225" t="s">
        <v>25</v>
      </c>
      <c r="F9" s="225"/>
      <c r="G9" s="225"/>
      <c r="H9" s="225"/>
      <c r="I9" s="225"/>
      <c r="J9" s="225"/>
      <c r="K9" s="225"/>
      <c r="L9" s="225"/>
      <c r="M9" s="225"/>
      <c r="N9" s="225"/>
      <c r="O9" s="12"/>
      <c r="P9" s="4"/>
      <c r="Q9" s="4"/>
      <c r="R9" s="9"/>
    </row>
    <row r="10" spans="1:18" ht="15.75" x14ac:dyDescent="0.3">
      <c r="A10" s="9"/>
      <c r="B10" s="10"/>
      <c r="C10" s="10"/>
      <c r="D10" s="11"/>
      <c r="E10" s="13"/>
      <c r="F10" s="13"/>
      <c r="G10" s="13"/>
      <c r="H10" s="13"/>
      <c r="I10" s="13"/>
      <c r="J10" s="13"/>
      <c r="K10" s="13"/>
      <c r="L10" s="13"/>
      <c r="M10" s="13"/>
      <c r="N10" s="13"/>
      <c r="O10" s="12"/>
      <c r="P10" s="4"/>
      <c r="Q10" s="4"/>
      <c r="R10" s="9"/>
    </row>
    <row r="11" spans="1:18" ht="15.75" x14ac:dyDescent="0.3">
      <c r="A11" s="1"/>
      <c r="B11" s="226" t="s">
        <v>2</v>
      </c>
      <c r="C11" s="226"/>
      <c r="D11" s="226"/>
      <c r="E11" s="227" t="s">
        <v>23</v>
      </c>
      <c r="F11" s="227"/>
      <c r="G11" s="227"/>
      <c r="H11" s="227"/>
      <c r="I11" s="227"/>
      <c r="J11" s="227"/>
      <c r="K11" s="227"/>
      <c r="L11" s="227"/>
      <c r="M11" s="227"/>
      <c r="N11" s="227"/>
      <c r="O11" s="3"/>
      <c r="P11" s="4"/>
      <c r="Q11" s="4"/>
      <c r="R11" s="9"/>
    </row>
    <row r="12" spans="1:18" ht="15.75" x14ac:dyDescent="0.3">
      <c r="A12" s="1"/>
      <c r="B12" s="14"/>
      <c r="C12" s="14"/>
      <c r="D12" s="14"/>
      <c r="E12" s="15"/>
      <c r="F12" s="16"/>
      <c r="G12" s="15"/>
      <c r="H12" s="15"/>
      <c r="I12" s="15"/>
      <c r="J12" s="15"/>
      <c r="K12" s="15"/>
      <c r="L12" s="15"/>
      <c r="M12" s="15"/>
      <c r="N12" s="15"/>
      <c r="O12" s="3"/>
      <c r="P12" s="4"/>
      <c r="Q12" s="4"/>
      <c r="R12" s="9"/>
    </row>
    <row r="13" spans="1:18" ht="15.75" x14ac:dyDescent="0.3">
      <c r="A13" s="1"/>
      <c r="B13" s="226" t="s">
        <v>3</v>
      </c>
      <c r="C13" s="226"/>
      <c r="D13" s="226"/>
      <c r="E13" s="15"/>
      <c r="F13" s="46">
        <v>0.15</v>
      </c>
      <c r="G13" s="15"/>
      <c r="H13" s="15"/>
      <c r="I13" s="15"/>
      <c r="J13" s="15"/>
      <c r="K13" s="15"/>
      <c r="L13" s="15"/>
      <c r="M13" s="15"/>
      <c r="N13" s="15"/>
      <c r="O13" s="3"/>
      <c r="P13" s="4"/>
      <c r="Q13" s="4"/>
      <c r="R13" s="9"/>
    </row>
    <row r="14" spans="1:18" ht="15.75" x14ac:dyDescent="0.3">
      <c r="A14" s="1"/>
      <c r="B14" s="14"/>
      <c r="C14" s="14"/>
      <c r="D14" s="14"/>
      <c r="E14" s="17"/>
      <c r="F14" s="17"/>
      <c r="G14" s="17"/>
      <c r="H14" s="17"/>
      <c r="I14" s="17"/>
      <c r="J14" s="17"/>
      <c r="K14" s="17"/>
      <c r="L14" s="17"/>
      <c r="M14" s="17"/>
      <c r="N14" s="17"/>
      <c r="O14" s="3"/>
      <c r="P14" s="4"/>
      <c r="Q14" s="4"/>
      <c r="R14" s="9"/>
    </row>
    <row r="15" spans="1:18" ht="32.25" customHeight="1" x14ac:dyDescent="0.3">
      <c r="A15" s="1"/>
      <c r="B15" s="229" t="s">
        <v>4</v>
      </c>
      <c r="C15" s="229"/>
      <c r="D15" s="229"/>
      <c r="E15" s="250" t="s">
        <v>77</v>
      </c>
      <c r="F15" s="250"/>
      <c r="G15" s="250"/>
      <c r="H15" s="250"/>
      <c r="I15" s="250"/>
      <c r="J15" s="250"/>
      <c r="K15" s="250"/>
      <c r="L15" s="250"/>
      <c r="M15" s="250"/>
      <c r="N15" s="250"/>
      <c r="O15" s="3"/>
      <c r="P15" s="4"/>
      <c r="Q15" s="4"/>
      <c r="R15" s="9"/>
    </row>
    <row r="16" spans="1:18" ht="15.75" x14ac:dyDescent="0.3">
      <c r="A16" s="1"/>
      <c r="B16" s="18"/>
      <c r="C16" s="18"/>
      <c r="D16" s="18"/>
      <c r="E16" s="231"/>
      <c r="F16" s="231"/>
      <c r="G16" s="231"/>
      <c r="H16" s="231"/>
      <c r="I16" s="231"/>
      <c r="J16" s="231"/>
      <c r="K16" s="231"/>
      <c r="L16" s="231"/>
      <c r="M16" s="231"/>
      <c r="N16" s="231"/>
      <c r="O16" s="3"/>
      <c r="P16" s="4"/>
      <c r="Q16" s="4"/>
      <c r="R16" s="9"/>
    </row>
    <row r="17" spans="1:18" ht="15.75" x14ac:dyDescent="0.3">
      <c r="A17" s="2"/>
      <c r="B17" s="19"/>
      <c r="C17" s="19"/>
      <c r="D17" s="19"/>
      <c r="E17" s="19"/>
      <c r="F17" s="17"/>
      <c r="G17" s="20"/>
      <c r="H17" s="20"/>
      <c r="I17" s="20"/>
      <c r="J17" s="21"/>
      <c r="K17" s="22"/>
      <c r="L17" s="22"/>
      <c r="M17" s="23"/>
      <c r="N17" s="23"/>
      <c r="O17" s="24"/>
      <c r="P17" s="25"/>
      <c r="Q17" s="25"/>
      <c r="R17" s="26"/>
    </row>
    <row r="18" spans="1:18" ht="15.75" x14ac:dyDescent="0.3">
      <c r="A18" s="1"/>
      <c r="B18" s="19"/>
      <c r="C18" s="19"/>
      <c r="D18" s="18" t="s">
        <v>5</v>
      </c>
      <c r="E18" s="232" t="s">
        <v>29</v>
      </c>
      <c r="F18" s="232"/>
      <c r="G18" s="232"/>
      <c r="H18" s="232"/>
      <c r="I18" s="232"/>
      <c r="J18" s="232"/>
      <c r="K18" s="232"/>
      <c r="L18" s="232"/>
      <c r="M18" s="232"/>
      <c r="N18" s="232"/>
      <c r="O18" s="3"/>
      <c r="P18" s="4"/>
      <c r="Q18" s="4"/>
      <c r="R18" s="9"/>
    </row>
    <row r="19" spans="1:18" ht="15.75" x14ac:dyDescent="0.3">
      <c r="A19" s="1"/>
      <c r="B19" s="27"/>
      <c r="C19" s="19"/>
      <c r="D19" s="18"/>
      <c r="E19" s="19"/>
      <c r="F19" s="17"/>
      <c r="G19" s="20"/>
      <c r="H19" s="20"/>
      <c r="I19" s="20"/>
      <c r="J19" s="21"/>
      <c r="K19" s="22"/>
      <c r="L19" s="22"/>
      <c r="M19" s="23"/>
      <c r="N19" s="23"/>
      <c r="O19" s="3"/>
      <c r="P19" s="4"/>
      <c r="Q19" s="4"/>
      <c r="R19" s="9"/>
    </row>
    <row r="20" spans="1:18" ht="15.75" x14ac:dyDescent="0.3">
      <c r="A20" s="1"/>
      <c r="B20" s="233" t="s">
        <v>6</v>
      </c>
      <c r="C20" s="234" t="s">
        <v>7</v>
      </c>
      <c r="D20" s="234"/>
      <c r="E20" s="234"/>
      <c r="F20" s="234"/>
      <c r="G20" s="234"/>
      <c r="H20" s="234"/>
      <c r="I20" s="234"/>
      <c r="J20" s="234"/>
      <c r="K20" s="235"/>
      <c r="L20" s="52"/>
      <c r="M20" s="240" t="s">
        <v>8</v>
      </c>
      <c r="N20" s="240"/>
      <c r="O20" s="223"/>
      <c r="P20" s="4"/>
      <c r="Q20" s="1"/>
      <c r="R20" s="9"/>
    </row>
    <row r="21" spans="1:18" ht="15.75" x14ac:dyDescent="0.3">
      <c r="A21" s="1"/>
      <c r="B21" s="233"/>
      <c r="C21" s="236"/>
      <c r="D21" s="236"/>
      <c r="E21" s="236"/>
      <c r="F21" s="236"/>
      <c r="G21" s="236"/>
      <c r="H21" s="236"/>
      <c r="I21" s="236"/>
      <c r="J21" s="236"/>
      <c r="K21" s="237"/>
      <c r="L21" s="53"/>
      <c r="M21" s="240"/>
      <c r="N21" s="240"/>
      <c r="O21" s="223"/>
      <c r="P21" s="4"/>
      <c r="Q21" s="1"/>
      <c r="R21" s="9"/>
    </row>
    <row r="22" spans="1:18" ht="15.75" x14ac:dyDescent="0.3">
      <c r="A22" s="1"/>
      <c r="B22" s="233"/>
      <c r="C22" s="238"/>
      <c r="D22" s="238"/>
      <c r="E22" s="238"/>
      <c r="F22" s="238"/>
      <c r="G22" s="238"/>
      <c r="H22" s="238"/>
      <c r="I22" s="238"/>
      <c r="J22" s="238"/>
      <c r="K22" s="239"/>
      <c r="L22" s="54" t="s">
        <v>30</v>
      </c>
      <c r="M22" s="28" t="s">
        <v>9</v>
      </c>
      <c r="N22" s="28" t="s">
        <v>10</v>
      </c>
      <c r="O22" s="223"/>
      <c r="P22" s="4"/>
      <c r="Q22" s="1"/>
      <c r="R22" s="9"/>
    </row>
    <row r="23" spans="1:18" ht="15.75" x14ac:dyDescent="0.3">
      <c r="A23" s="1"/>
      <c r="B23" s="29" t="s">
        <v>14</v>
      </c>
      <c r="C23" s="247" t="s">
        <v>78</v>
      </c>
      <c r="D23" s="248"/>
      <c r="E23" s="248"/>
      <c r="F23" s="248"/>
      <c r="G23" s="248"/>
      <c r="H23" s="248"/>
      <c r="I23" s="248"/>
      <c r="J23" s="248"/>
      <c r="K23" s="249"/>
      <c r="L23" s="66">
        <v>1</v>
      </c>
      <c r="M23" s="30">
        <v>42736</v>
      </c>
      <c r="N23" s="31">
        <v>43100</v>
      </c>
      <c r="O23" s="223"/>
      <c r="P23" s="4"/>
      <c r="Q23" s="1"/>
      <c r="R23" s="9"/>
    </row>
    <row r="24" spans="1:18" ht="15.75" x14ac:dyDescent="0.3">
      <c r="A24" s="1"/>
      <c r="B24" s="29" t="s">
        <v>15</v>
      </c>
      <c r="C24" s="247" t="s">
        <v>74</v>
      </c>
      <c r="D24" s="248"/>
      <c r="E24" s="248"/>
      <c r="F24" s="248"/>
      <c r="G24" s="248"/>
      <c r="H24" s="248"/>
      <c r="I24" s="248"/>
      <c r="J24" s="248"/>
      <c r="K24" s="249"/>
      <c r="L24" s="66">
        <v>1</v>
      </c>
      <c r="M24" s="30">
        <v>42736</v>
      </c>
      <c r="N24" s="31">
        <v>43100</v>
      </c>
      <c r="O24" s="32"/>
      <c r="P24" s="242"/>
      <c r="Q24" s="242"/>
      <c r="R24" s="33"/>
    </row>
    <row r="25" spans="1:18" ht="15.75" x14ac:dyDescent="0.3">
      <c r="A25" s="1"/>
      <c r="B25" s="29" t="s">
        <v>16</v>
      </c>
      <c r="C25" s="247" t="s">
        <v>75</v>
      </c>
      <c r="D25" s="248"/>
      <c r="E25" s="248"/>
      <c r="F25" s="248"/>
      <c r="G25" s="248"/>
      <c r="H25" s="248"/>
      <c r="I25" s="248"/>
      <c r="J25" s="248"/>
      <c r="K25" s="249"/>
      <c r="L25" s="66">
        <v>1</v>
      </c>
      <c r="M25" s="30">
        <v>42736</v>
      </c>
      <c r="N25" s="31">
        <v>43100</v>
      </c>
      <c r="O25" s="32"/>
      <c r="P25" s="4"/>
      <c r="Q25" s="1"/>
      <c r="R25" s="9"/>
    </row>
    <row r="26" spans="1:18" ht="15.75" x14ac:dyDescent="0.3">
      <c r="A26" s="1"/>
      <c r="B26" s="29" t="s">
        <v>13</v>
      </c>
      <c r="C26" s="247" t="s">
        <v>70</v>
      </c>
      <c r="D26" s="248"/>
      <c r="E26" s="248"/>
      <c r="F26" s="248"/>
      <c r="G26" s="248"/>
      <c r="H26" s="248"/>
      <c r="I26" s="248"/>
      <c r="J26" s="248"/>
      <c r="K26" s="249"/>
      <c r="L26" s="66">
        <v>1</v>
      </c>
      <c r="M26" s="30">
        <v>42736</v>
      </c>
      <c r="N26" s="31">
        <v>43100</v>
      </c>
      <c r="O26" s="32"/>
      <c r="P26" s="4"/>
      <c r="Q26" s="1"/>
      <c r="R26" s="9"/>
    </row>
    <row r="27" spans="1:18" ht="15.75" x14ac:dyDescent="0.3">
      <c r="A27" s="1"/>
      <c r="B27" s="29" t="s">
        <v>22</v>
      </c>
      <c r="C27" s="247" t="s">
        <v>76</v>
      </c>
      <c r="D27" s="248"/>
      <c r="E27" s="248"/>
      <c r="F27" s="248"/>
      <c r="G27" s="248"/>
      <c r="H27" s="248"/>
      <c r="I27" s="248"/>
      <c r="J27" s="248"/>
      <c r="K27" s="249"/>
      <c r="L27" s="64" t="s">
        <v>38</v>
      </c>
      <c r="M27" s="30">
        <v>42736</v>
      </c>
      <c r="N27" s="31">
        <v>43100</v>
      </c>
      <c r="O27" s="3"/>
      <c r="P27" s="4"/>
      <c r="Q27" s="4"/>
      <c r="R27" s="9"/>
    </row>
    <row r="28" spans="1:18" ht="15.75" x14ac:dyDescent="0.3">
      <c r="A28" s="1"/>
      <c r="B28" s="243" t="s">
        <v>32</v>
      </c>
      <c r="C28" s="243"/>
      <c r="D28" s="244" t="s">
        <v>17</v>
      </c>
      <c r="E28" s="244"/>
      <c r="F28" s="244"/>
      <c r="G28" s="244"/>
      <c r="H28" s="9"/>
      <c r="I28" s="36"/>
      <c r="J28" s="36"/>
      <c r="K28" s="36"/>
      <c r="L28" s="36"/>
      <c r="M28" s="36"/>
      <c r="N28" s="36"/>
      <c r="O28" s="3"/>
      <c r="P28" s="4"/>
      <c r="Q28" s="4"/>
      <c r="R28" s="9"/>
    </row>
    <row r="29" spans="1:18" ht="15.75" x14ac:dyDescent="0.3">
      <c r="A29" s="1"/>
      <c r="B29" s="37"/>
      <c r="C29" s="34"/>
      <c r="D29" s="37"/>
      <c r="E29" s="37"/>
      <c r="F29" s="37"/>
      <c r="G29" s="38"/>
      <c r="H29" s="9"/>
      <c r="I29" s="36"/>
      <c r="J29" s="36"/>
      <c r="K29" s="36"/>
      <c r="L29" s="36"/>
      <c r="M29" s="36"/>
      <c r="N29" s="36"/>
      <c r="O29" s="3"/>
      <c r="P29" s="4"/>
      <c r="Q29" s="4"/>
      <c r="R29" s="9"/>
    </row>
    <row r="30" spans="1:18" ht="15.75" x14ac:dyDescent="0.3">
      <c r="A30" s="1"/>
      <c r="B30" s="39" t="s">
        <v>11</v>
      </c>
      <c r="C30" s="40"/>
      <c r="D30" s="219" t="s">
        <v>79</v>
      </c>
      <c r="E30" s="241"/>
      <c r="F30" s="241"/>
      <c r="G30" s="241"/>
      <c r="H30" s="9"/>
      <c r="I30" s="21"/>
      <c r="J30" s="21"/>
      <c r="K30" s="21"/>
      <c r="L30" s="21"/>
      <c r="M30" s="21"/>
      <c r="N30" s="21"/>
      <c r="O30" s="41"/>
      <c r="P30" s="1"/>
      <c r="Q30" s="1"/>
      <c r="R30" s="9"/>
    </row>
    <row r="31" spans="1:18" ht="15.75" x14ac:dyDescent="0.3">
      <c r="A31" s="1"/>
      <c r="B31" s="39"/>
      <c r="C31" s="40"/>
      <c r="D31" s="42"/>
      <c r="E31" s="42"/>
      <c r="F31" s="42"/>
      <c r="G31" s="9"/>
      <c r="H31" s="9"/>
      <c r="I31" s="21"/>
      <c r="J31" s="21"/>
      <c r="K31" s="21"/>
      <c r="L31" s="21"/>
      <c r="M31" s="21"/>
      <c r="N31" s="21"/>
      <c r="O31" s="41"/>
      <c r="P31" s="1"/>
      <c r="Q31" s="1"/>
      <c r="R31" s="9"/>
    </row>
    <row r="32" spans="1:18" ht="15.75" x14ac:dyDescent="0.3">
      <c r="A32" s="1"/>
      <c r="B32" s="1"/>
      <c r="C32" s="1"/>
      <c r="D32" s="2"/>
      <c r="E32" s="1"/>
      <c r="F32" s="1"/>
      <c r="G32" s="1"/>
      <c r="H32" s="1"/>
      <c r="I32" s="1"/>
      <c r="J32" s="1"/>
      <c r="K32" s="1"/>
      <c r="L32" s="1"/>
      <c r="M32" s="1"/>
      <c r="N32" s="1"/>
      <c r="O32" s="41"/>
      <c r="P32" s="1"/>
      <c r="Q32" s="1"/>
      <c r="R32" s="9"/>
    </row>
    <row r="33" spans="1:18" ht="16.5" x14ac:dyDescent="0.3">
      <c r="A33" s="43"/>
      <c r="B33" s="43"/>
      <c r="C33" s="43"/>
      <c r="D33" s="44"/>
      <c r="E33" s="43"/>
      <c r="F33" s="43"/>
      <c r="G33" s="43"/>
      <c r="H33" s="43"/>
      <c r="I33" s="43"/>
      <c r="J33" s="43"/>
      <c r="K33" s="43"/>
      <c r="L33" s="43"/>
      <c r="M33" s="43"/>
      <c r="N33" s="43"/>
      <c r="O33" s="45"/>
      <c r="P33" s="43"/>
      <c r="Q33" s="43"/>
      <c r="R33" s="9"/>
    </row>
    <row r="34" spans="1:18" ht="16.5" x14ac:dyDescent="0.3">
      <c r="A34" s="43"/>
      <c r="B34" s="43"/>
      <c r="C34" s="43"/>
      <c r="D34" s="44"/>
      <c r="E34" s="43"/>
      <c r="F34" s="43"/>
      <c r="G34" s="43"/>
      <c r="H34" s="43"/>
      <c r="I34" s="43"/>
      <c r="J34" s="43"/>
      <c r="K34" s="43"/>
      <c r="L34" s="43"/>
      <c r="M34" s="43"/>
      <c r="N34" s="43"/>
      <c r="O34" s="45"/>
      <c r="P34" s="43"/>
      <c r="Q34" s="43"/>
      <c r="R34" s="9"/>
    </row>
  </sheetData>
  <mergeCells count="22">
    <mergeCell ref="D30:G30"/>
    <mergeCell ref="C27:K27"/>
    <mergeCell ref="C24:K24"/>
    <mergeCell ref="P24:Q24"/>
    <mergeCell ref="C25:K25"/>
    <mergeCell ref="C26:K26"/>
    <mergeCell ref="B28:C28"/>
    <mergeCell ref="D28:G28"/>
    <mergeCell ref="O20:O23"/>
    <mergeCell ref="C23:K23"/>
    <mergeCell ref="F4:N5"/>
    <mergeCell ref="E9:N9"/>
    <mergeCell ref="B11:D11"/>
    <mergeCell ref="E11:N11"/>
    <mergeCell ref="B13:D13"/>
    <mergeCell ref="B15:D15"/>
    <mergeCell ref="E15:N15"/>
    <mergeCell ref="E16:N16"/>
    <mergeCell ref="E18:N18"/>
    <mergeCell ref="B20:B22"/>
    <mergeCell ref="C20:K22"/>
    <mergeCell ref="M20:N21"/>
  </mergeCells>
  <printOptions horizontalCentered="1"/>
  <pageMargins left="0.70866141732283472" right="0.70866141732283472" top="0.74803149606299213" bottom="0.74803149606299213" header="0.31496062992125984" footer="0.31496062992125984"/>
  <pageSetup paperSize="2295" scale="7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topLeftCell="B7" zoomScale="80" zoomScaleNormal="80" workbookViewId="0">
      <selection activeCell="D30" sqref="D30:G30"/>
    </sheetView>
  </sheetViews>
  <sheetFormatPr baseColWidth="10" defaultRowHeight="15" x14ac:dyDescent="0.25"/>
  <cols>
    <col min="2" max="2" width="14.140625" customWidth="1"/>
  </cols>
  <sheetData>
    <row r="1" spans="1:18" ht="15.75" x14ac:dyDescent="0.3">
      <c r="A1" s="1"/>
      <c r="B1" s="1"/>
      <c r="C1" s="1"/>
      <c r="D1" s="2"/>
      <c r="E1" s="1"/>
      <c r="F1" s="1"/>
      <c r="G1" s="1"/>
      <c r="H1" s="1"/>
      <c r="I1" s="1"/>
      <c r="J1" s="1"/>
      <c r="K1" s="1"/>
      <c r="L1" s="1"/>
      <c r="M1" s="1"/>
      <c r="N1" s="1"/>
      <c r="O1" s="3"/>
      <c r="P1" s="4"/>
      <c r="Q1" s="4"/>
      <c r="R1" s="5"/>
    </row>
    <row r="2" spans="1:18" ht="15.75" x14ac:dyDescent="0.3">
      <c r="A2" s="1"/>
      <c r="B2" s="6"/>
      <c r="C2" s="6"/>
      <c r="D2" s="6"/>
      <c r="E2" s="6"/>
      <c r="F2" s="6"/>
      <c r="G2" s="6"/>
      <c r="H2" s="6"/>
      <c r="I2" s="6"/>
      <c r="J2" s="6"/>
      <c r="K2" s="6"/>
      <c r="L2" s="6"/>
      <c r="M2" s="6"/>
      <c r="N2" s="6"/>
      <c r="O2" s="6"/>
      <c r="P2" s="6"/>
      <c r="Q2" s="4"/>
      <c r="R2" s="5"/>
    </row>
    <row r="3" spans="1:18" ht="15.75" x14ac:dyDescent="0.3">
      <c r="A3" s="1"/>
      <c r="B3" s="7"/>
      <c r="C3" s="7"/>
      <c r="D3" s="7"/>
      <c r="E3" s="7"/>
      <c r="F3" s="7"/>
      <c r="G3" s="7"/>
      <c r="H3" s="7"/>
      <c r="I3" s="7"/>
      <c r="J3" s="7"/>
      <c r="K3" s="7"/>
      <c r="L3" s="7"/>
      <c r="M3" s="7"/>
      <c r="N3" s="7"/>
      <c r="O3" s="3"/>
      <c r="P3" s="4"/>
      <c r="Q3" s="4"/>
      <c r="R3" s="5"/>
    </row>
    <row r="4" spans="1:18" ht="15.75" x14ac:dyDescent="0.3">
      <c r="A4" s="1"/>
      <c r="B4" s="1"/>
      <c r="C4" s="1"/>
      <c r="D4" s="2"/>
      <c r="E4" s="1"/>
      <c r="F4" s="224" t="s">
        <v>0</v>
      </c>
      <c r="G4" s="224"/>
      <c r="H4" s="224"/>
      <c r="I4" s="224"/>
      <c r="J4" s="224"/>
      <c r="K4" s="224"/>
      <c r="L4" s="224"/>
      <c r="M4" s="224"/>
      <c r="N4" s="224"/>
      <c r="O4" s="3"/>
      <c r="P4" s="4"/>
      <c r="Q4" s="4"/>
      <c r="R4" s="5"/>
    </row>
    <row r="5" spans="1:18" ht="15.75" x14ac:dyDescent="0.3">
      <c r="A5" s="1"/>
      <c r="B5" s="1"/>
      <c r="C5" s="1"/>
      <c r="D5" s="2"/>
      <c r="E5" s="1"/>
      <c r="F5" s="224"/>
      <c r="G5" s="224"/>
      <c r="H5" s="224"/>
      <c r="I5" s="224"/>
      <c r="J5" s="224"/>
      <c r="K5" s="224"/>
      <c r="L5" s="224"/>
      <c r="M5" s="224"/>
      <c r="N5" s="224"/>
      <c r="O5" s="3"/>
      <c r="P5" s="4"/>
      <c r="Q5" s="4"/>
      <c r="R5" s="5"/>
    </row>
    <row r="6" spans="1:18" ht="15.75" x14ac:dyDescent="0.3">
      <c r="A6" s="1"/>
      <c r="B6" s="1"/>
      <c r="C6" s="1"/>
      <c r="D6" s="2"/>
      <c r="E6" s="1"/>
      <c r="F6" s="8"/>
      <c r="G6" s="8"/>
      <c r="H6" s="8"/>
      <c r="I6" s="8"/>
      <c r="J6" s="8"/>
      <c r="K6" s="8"/>
      <c r="L6" s="8"/>
      <c r="M6" s="8"/>
      <c r="N6" s="8"/>
      <c r="O6" s="3"/>
      <c r="P6" s="4"/>
      <c r="Q6" s="4"/>
      <c r="R6" s="9"/>
    </row>
    <row r="7" spans="1:18" ht="15.75" x14ac:dyDescent="0.3">
      <c r="A7" s="1"/>
      <c r="B7" s="1"/>
      <c r="C7" s="1"/>
      <c r="D7" s="2"/>
      <c r="E7" s="1"/>
      <c r="F7" s="8"/>
      <c r="G7" s="8"/>
      <c r="H7" s="8"/>
      <c r="I7" s="8"/>
      <c r="J7" s="8"/>
      <c r="K7" s="8"/>
      <c r="L7" s="8"/>
      <c r="M7" s="8"/>
      <c r="N7" s="8"/>
      <c r="O7" s="3"/>
      <c r="P7" s="4"/>
      <c r="Q7" s="4"/>
      <c r="R7" s="9"/>
    </row>
    <row r="8" spans="1:18" ht="15.75" x14ac:dyDescent="0.3">
      <c r="A8" s="1"/>
      <c r="B8" s="1"/>
      <c r="C8" s="1"/>
      <c r="D8" s="2"/>
      <c r="E8" s="1"/>
      <c r="F8" s="8"/>
      <c r="G8" s="8"/>
      <c r="H8" s="8"/>
      <c r="I8" s="8"/>
      <c r="J8" s="8"/>
      <c r="K8" s="8"/>
      <c r="L8" s="8"/>
      <c r="M8" s="8"/>
      <c r="N8" s="8"/>
      <c r="O8" s="3"/>
      <c r="P8" s="4"/>
      <c r="Q8" s="4"/>
      <c r="R8" s="9"/>
    </row>
    <row r="9" spans="1:18" ht="15.75" x14ac:dyDescent="0.3">
      <c r="A9" s="9"/>
      <c r="B9" s="10"/>
      <c r="C9" s="10"/>
      <c r="D9" s="11" t="s">
        <v>1</v>
      </c>
      <c r="E9" s="225" t="s">
        <v>25</v>
      </c>
      <c r="F9" s="225"/>
      <c r="G9" s="225"/>
      <c r="H9" s="225"/>
      <c r="I9" s="225"/>
      <c r="J9" s="225"/>
      <c r="K9" s="225"/>
      <c r="L9" s="225"/>
      <c r="M9" s="225"/>
      <c r="N9" s="225"/>
      <c r="O9" s="12"/>
      <c r="P9" s="4"/>
      <c r="Q9" s="4"/>
      <c r="R9" s="9"/>
    </row>
    <row r="10" spans="1:18" ht="15.75" x14ac:dyDescent="0.3">
      <c r="A10" s="9"/>
      <c r="B10" s="10"/>
      <c r="C10" s="10"/>
      <c r="D10" s="11"/>
      <c r="E10" s="13"/>
      <c r="F10" s="13"/>
      <c r="G10" s="13"/>
      <c r="H10" s="13"/>
      <c r="I10" s="13"/>
      <c r="J10" s="13"/>
      <c r="K10" s="13"/>
      <c r="L10" s="13"/>
      <c r="M10" s="13"/>
      <c r="N10" s="13"/>
      <c r="O10" s="12"/>
      <c r="P10" s="4"/>
      <c r="Q10" s="4"/>
      <c r="R10" s="9"/>
    </row>
    <row r="11" spans="1:18" ht="15.75" x14ac:dyDescent="0.3">
      <c r="A11" s="1"/>
      <c r="B11" s="226" t="s">
        <v>2</v>
      </c>
      <c r="C11" s="226"/>
      <c r="D11" s="226"/>
      <c r="E11" s="227" t="s">
        <v>20</v>
      </c>
      <c r="F11" s="251"/>
      <c r="G11" s="251"/>
      <c r="H11" s="251"/>
      <c r="I11" s="251"/>
      <c r="J11" s="251"/>
      <c r="K11" s="251"/>
      <c r="L11" s="251"/>
      <c r="M11" s="251"/>
      <c r="N11" s="251"/>
      <c r="O11" s="3"/>
      <c r="P11" s="4"/>
      <c r="Q11" s="4"/>
      <c r="R11" s="9"/>
    </row>
    <row r="12" spans="1:18" ht="15.75" x14ac:dyDescent="0.3">
      <c r="A12" s="1"/>
      <c r="B12" s="14"/>
      <c r="C12" s="14"/>
      <c r="D12" s="14"/>
      <c r="E12" s="15"/>
      <c r="F12" s="16"/>
      <c r="G12" s="15"/>
      <c r="H12" s="15"/>
      <c r="I12" s="15"/>
      <c r="J12" s="15"/>
      <c r="K12" s="15"/>
      <c r="L12" s="15"/>
      <c r="M12" s="15"/>
      <c r="N12" s="15"/>
      <c r="O12" s="3"/>
      <c r="P12" s="4"/>
      <c r="Q12" s="4"/>
      <c r="R12" s="9"/>
    </row>
    <row r="13" spans="1:18" ht="15.75" x14ac:dyDescent="0.3">
      <c r="A13" s="1"/>
      <c r="B13" s="226" t="s">
        <v>3</v>
      </c>
      <c r="C13" s="226"/>
      <c r="D13" s="226"/>
      <c r="E13" s="15"/>
      <c r="F13" s="46">
        <v>0.15</v>
      </c>
      <c r="G13" s="15"/>
      <c r="H13" s="15"/>
      <c r="I13" s="15"/>
      <c r="J13" s="15"/>
      <c r="K13" s="15"/>
      <c r="L13" s="15"/>
      <c r="M13" s="15"/>
      <c r="N13" s="15"/>
      <c r="O13" s="3"/>
      <c r="P13" s="4"/>
      <c r="Q13" s="4"/>
      <c r="R13" s="9"/>
    </row>
    <row r="14" spans="1:18" ht="15.75" x14ac:dyDescent="0.3">
      <c r="A14" s="1"/>
      <c r="B14" s="14"/>
      <c r="C14" s="14"/>
      <c r="D14" s="14"/>
      <c r="E14" s="17"/>
      <c r="F14" s="17"/>
      <c r="G14" s="17"/>
      <c r="H14" s="17"/>
      <c r="I14" s="17"/>
      <c r="J14" s="17"/>
      <c r="K14" s="17"/>
      <c r="L14" s="17"/>
      <c r="M14" s="17"/>
      <c r="N14" s="17"/>
      <c r="O14" s="3"/>
      <c r="P14" s="4"/>
      <c r="Q14" s="4"/>
      <c r="R14" s="9"/>
    </row>
    <row r="15" spans="1:18" ht="25.5" customHeight="1" x14ac:dyDescent="0.3">
      <c r="A15" s="1"/>
      <c r="B15" s="229" t="s">
        <v>4</v>
      </c>
      <c r="C15" s="229"/>
      <c r="D15" s="229"/>
      <c r="E15" s="230" t="s">
        <v>66</v>
      </c>
      <c r="F15" s="230"/>
      <c r="G15" s="230"/>
      <c r="H15" s="230"/>
      <c r="I15" s="230"/>
      <c r="J15" s="230"/>
      <c r="K15" s="230"/>
      <c r="L15" s="230"/>
      <c r="M15" s="230"/>
      <c r="N15" s="230"/>
      <c r="O15" s="3"/>
      <c r="P15" s="4"/>
      <c r="Q15" s="4"/>
      <c r="R15" s="9"/>
    </row>
    <row r="16" spans="1:18" ht="15.75" x14ac:dyDescent="0.3">
      <c r="A16" s="1"/>
      <c r="B16" s="18"/>
      <c r="C16" s="18"/>
      <c r="D16" s="18"/>
      <c r="E16" s="231"/>
      <c r="F16" s="231"/>
      <c r="G16" s="231"/>
      <c r="H16" s="231"/>
      <c r="I16" s="231"/>
      <c r="J16" s="231"/>
      <c r="K16" s="231"/>
      <c r="L16" s="231"/>
      <c r="M16" s="231"/>
      <c r="N16" s="231"/>
      <c r="O16" s="3"/>
      <c r="P16" s="4"/>
      <c r="Q16" s="4"/>
      <c r="R16" s="9"/>
    </row>
    <row r="17" spans="1:18" ht="15.75" x14ac:dyDescent="0.3">
      <c r="A17" s="2"/>
      <c r="B17" s="19"/>
      <c r="C17" s="19"/>
      <c r="D17" s="19"/>
      <c r="E17" s="19"/>
      <c r="F17" s="17"/>
      <c r="G17" s="20"/>
      <c r="H17" s="20"/>
      <c r="I17" s="20"/>
      <c r="J17" s="21"/>
      <c r="K17" s="22"/>
      <c r="L17" s="22"/>
      <c r="M17" s="23"/>
      <c r="N17" s="23"/>
      <c r="O17" s="24"/>
      <c r="P17" s="25"/>
      <c r="Q17" s="25"/>
      <c r="R17" s="26"/>
    </row>
    <row r="18" spans="1:18" ht="15.75" x14ac:dyDescent="0.3">
      <c r="A18" s="1"/>
      <c r="B18" s="19"/>
      <c r="C18" s="19"/>
      <c r="D18" s="18" t="s">
        <v>5</v>
      </c>
      <c r="E18" s="232" t="s">
        <v>65</v>
      </c>
      <c r="F18" s="232"/>
      <c r="G18" s="232"/>
      <c r="H18" s="232"/>
      <c r="I18" s="232"/>
      <c r="J18" s="232"/>
      <c r="K18" s="232"/>
      <c r="L18" s="232"/>
      <c r="M18" s="232"/>
      <c r="N18" s="232"/>
      <c r="O18" s="3"/>
      <c r="P18" s="4"/>
      <c r="Q18" s="4"/>
      <c r="R18" s="9"/>
    </row>
    <row r="19" spans="1:18" ht="15.75" x14ac:dyDescent="0.3">
      <c r="A19" s="1"/>
      <c r="B19" s="27"/>
      <c r="C19" s="19"/>
      <c r="D19" s="18"/>
      <c r="E19" s="19"/>
      <c r="F19" s="17"/>
      <c r="G19" s="20"/>
      <c r="H19" s="20"/>
      <c r="I19" s="20"/>
      <c r="J19" s="21"/>
      <c r="K19" s="22"/>
      <c r="L19" s="22"/>
      <c r="M19" s="23"/>
      <c r="N19" s="23"/>
      <c r="O19" s="3"/>
      <c r="P19" s="4"/>
      <c r="Q19" s="4"/>
      <c r="R19" s="9"/>
    </row>
    <row r="20" spans="1:18" ht="15.75" x14ac:dyDescent="0.3">
      <c r="A20" s="1"/>
      <c r="B20" s="233" t="s">
        <v>6</v>
      </c>
      <c r="C20" s="234" t="s">
        <v>7</v>
      </c>
      <c r="D20" s="234"/>
      <c r="E20" s="234"/>
      <c r="F20" s="234"/>
      <c r="G20" s="234"/>
      <c r="H20" s="234"/>
      <c r="I20" s="234"/>
      <c r="J20" s="234"/>
      <c r="K20" s="235"/>
      <c r="L20" s="58"/>
      <c r="M20" s="240" t="s">
        <v>8</v>
      </c>
      <c r="N20" s="240"/>
      <c r="O20" s="223"/>
      <c r="P20" s="4"/>
      <c r="Q20" s="1"/>
      <c r="R20" s="9"/>
    </row>
    <row r="21" spans="1:18" ht="15.75" x14ac:dyDescent="0.3">
      <c r="A21" s="1"/>
      <c r="B21" s="233"/>
      <c r="C21" s="236"/>
      <c r="D21" s="236"/>
      <c r="E21" s="236"/>
      <c r="F21" s="236"/>
      <c r="G21" s="236"/>
      <c r="H21" s="236"/>
      <c r="I21" s="236"/>
      <c r="J21" s="236"/>
      <c r="K21" s="237"/>
      <c r="L21" s="59" t="s">
        <v>36</v>
      </c>
      <c r="M21" s="240"/>
      <c r="N21" s="240"/>
      <c r="O21" s="223"/>
      <c r="P21" s="4"/>
      <c r="Q21" s="1"/>
      <c r="R21" s="9"/>
    </row>
    <row r="22" spans="1:18" ht="15.75" x14ac:dyDescent="0.3">
      <c r="A22" s="1"/>
      <c r="B22" s="233"/>
      <c r="C22" s="238"/>
      <c r="D22" s="238"/>
      <c r="E22" s="238"/>
      <c r="F22" s="238"/>
      <c r="G22" s="238"/>
      <c r="H22" s="238"/>
      <c r="I22" s="238"/>
      <c r="J22" s="238"/>
      <c r="K22" s="239"/>
      <c r="L22" s="60"/>
      <c r="M22" s="28" t="s">
        <v>9</v>
      </c>
      <c r="N22" s="28" t="s">
        <v>10</v>
      </c>
      <c r="O22" s="223"/>
      <c r="P22" s="4"/>
      <c r="Q22" s="1"/>
      <c r="R22" s="9"/>
    </row>
    <row r="23" spans="1:18" ht="15.75" x14ac:dyDescent="0.3">
      <c r="A23" s="1"/>
      <c r="B23" s="29" t="s">
        <v>14</v>
      </c>
      <c r="C23" s="220" t="s">
        <v>60</v>
      </c>
      <c r="D23" s="221"/>
      <c r="E23" s="221"/>
      <c r="F23" s="221"/>
      <c r="G23" s="221"/>
      <c r="H23" s="221"/>
      <c r="I23" s="221"/>
      <c r="J23" s="221"/>
      <c r="K23" s="222"/>
      <c r="L23" s="67">
        <v>1</v>
      </c>
      <c r="M23" s="30">
        <v>42736</v>
      </c>
      <c r="N23" s="31">
        <v>43100</v>
      </c>
      <c r="O23" s="223"/>
      <c r="P23" s="4"/>
      <c r="Q23" s="1"/>
      <c r="R23" s="9"/>
    </row>
    <row r="24" spans="1:18" ht="15.75" x14ac:dyDescent="0.3">
      <c r="A24" s="1"/>
      <c r="B24" s="29" t="s">
        <v>15</v>
      </c>
      <c r="C24" s="220" t="s">
        <v>61</v>
      </c>
      <c r="D24" s="221"/>
      <c r="E24" s="221"/>
      <c r="F24" s="221"/>
      <c r="G24" s="221"/>
      <c r="H24" s="221"/>
      <c r="I24" s="221"/>
      <c r="J24" s="221"/>
      <c r="K24" s="222"/>
      <c r="L24" s="67">
        <v>1</v>
      </c>
      <c r="M24" s="30">
        <v>42736</v>
      </c>
      <c r="N24" s="31">
        <v>43100</v>
      </c>
      <c r="O24" s="32"/>
      <c r="P24" s="242"/>
      <c r="Q24" s="242"/>
      <c r="R24" s="33"/>
    </row>
    <row r="25" spans="1:18" ht="15.75" x14ac:dyDescent="0.3">
      <c r="A25" s="1"/>
      <c r="B25" s="29" t="s">
        <v>16</v>
      </c>
      <c r="C25" s="220" t="s">
        <v>62</v>
      </c>
      <c r="D25" s="221"/>
      <c r="E25" s="221"/>
      <c r="F25" s="221"/>
      <c r="G25" s="221"/>
      <c r="H25" s="221"/>
      <c r="I25" s="221"/>
      <c r="J25" s="221"/>
      <c r="K25" s="222"/>
      <c r="L25" s="67">
        <v>1</v>
      </c>
      <c r="M25" s="30">
        <v>42736</v>
      </c>
      <c r="N25" s="31">
        <v>43100</v>
      </c>
      <c r="O25" s="32"/>
      <c r="P25" s="4"/>
      <c r="Q25" s="1"/>
      <c r="R25" s="9"/>
    </row>
    <row r="26" spans="1:18" ht="30" x14ac:dyDescent="0.3">
      <c r="A26" s="1"/>
      <c r="B26" s="29" t="s">
        <v>13</v>
      </c>
      <c r="C26" s="220" t="s">
        <v>63</v>
      </c>
      <c r="D26" s="221"/>
      <c r="E26" s="221"/>
      <c r="F26" s="221"/>
      <c r="G26" s="221"/>
      <c r="H26" s="221"/>
      <c r="I26" s="221"/>
      <c r="J26" s="221"/>
      <c r="K26" s="222"/>
      <c r="L26" s="56" t="s">
        <v>37</v>
      </c>
      <c r="M26" s="30">
        <v>42736</v>
      </c>
      <c r="N26" s="31">
        <v>43100</v>
      </c>
      <c r="O26" s="32"/>
      <c r="P26" s="4"/>
      <c r="Q26" s="1"/>
      <c r="R26" s="9"/>
    </row>
    <row r="27" spans="1:18" ht="15.75" x14ac:dyDescent="0.3">
      <c r="A27" s="1"/>
      <c r="B27" s="29" t="s">
        <v>22</v>
      </c>
      <c r="C27" s="220" t="s">
        <v>64</v>
      </c>
      <c r="D27" s="221"/>
      <c r="E27" s="221"/>
      <c r="F27" s="221"/>
      <c r="G27" s="221"/>
      <c r="H27" s="221"/>
      <c r="I27" s="221"/>
      <c r="J27" s="221"/>
      <c r="K27" s="222"/>
      <c r="L27" s="67">
        <v>1</v>
      </c>
      <c r="M27" s="30">
        <v>42736</v>
      </c>
      <c r="N27" s="31">
        <v>43100</v>
      </c>
      <c r="O27" s="3"/>
      <c r="P27" s="4"/>
      <c r="Q27" s="4"/>
      <c r="R27" s="9"/>
    </row>
    <row r="28" spans="1:18" ht="15.75" x14ac:dyDescent="0.3">
      <c r="A28" s="1"/>
      <c r="B28" s="243" t="s">
        <v>32</v>
      </c>
      <c r="C28" s="243"/>
      <c r="D28" s="244" t="s">
        <v>17</v>
      </c>
      <c r="E28" s="244"/>
      <c r="F28" s="244"/>
      <c r="G28" s="244"/>
      <c r="H28" s="9"/>
      <c r="I28" s="36"/>
      <c r="J28" s="36"/>
      <c r="K28" s="36"/>
      <c r="L28" s="36"/>
      <c r="M28" s="36"/>
      <c r="N28" s="36"/>
      <c r="O28" s="3"/>
      <c r="P28" s="4"/>
      <c r="Q28" s="4"/>
      <c r="R28" s="9"/>
    </row>
    <row r="29" spans="1:18" ht="15.75" x14ac:dyDescent="0.3">
      <c r="A29" s="1"/>
      <c r="B29" s="37"/>
      <c r="C29" s="34"/>
      <c r="D29" s="37"/>
      <c r="E29" s="37"/>
      <c r="F29" s="37"/>
      <c r="G29" s="38"/>
      <c r="H29" s="9"/>
      <c r="I29" s="36"/>
      <c r="J29" s="36"/>
      <c r="K29" s="36"/>
      <c r="L29" s="36"/>
      <c r="M29" s="36"/>
      <c r="N29" s="36"/>
      <c r="O29" s="3"/>
      <c r="P29" s="4"/>
      <c r="Q29" s="4"/>
      <c r="R29" s="9"/>
    </row>
    <row r="30" spans="1:18" ht="15.75" x14ac:dyDescent="0.3">
      <c r="A30" s="1"/>
      <c r="B30" s="39" t="s">
        <v>11</v>
      </c>
      <c r="C30" s="40"/>
      <c r="D30" s="219" t="s">
        <v>79</v>
      </c>
      <c r="E30" s="241"/>
      <c r="F30" s="241"/>
      <c r="G30" s="241"/>
      <c r="H30" s="9"/>
      <c r="I30" s="21"/>
      <c r="J30" s="21"/>
      <c r="K30" s="21"/>
      <c r="L30" s="21"/>
      <c r="M30" s="21"/>
      <c r="N30" s="21"/>
      <c r="O30" s="41"/>
      <c r="P30" s="1"/>
      <c r="Q30" s="1"/>
      <c r="R30" s="9"/>
    </row>
    <row r="31" spans="1:18" ht="15.75" x14ac:dyDescent="0.3">
      <c r="A31" s="1"/>
      <c r="B31" s="39"/>
      <c r="C31" s="40"/>
      <c r="D31" s="42"/>
      <c r="E31" s="42"/>
      <c r="F31" s="42"/>
      <c r="G31" s="9"/>
      <c r="H31" s="9"/>
      <c r="I31" s="21"/>
      <c r="J31" s="21"/>
      <c r="K31" s="21"/>
      <c r="L31" s="21"/>
      <c r="M31" s="21"/>
      <c r="N31" s="21"/>
      <c r="O31" s="41"/>
      <c r="P31" s="1"/>
      <c r="Q31" s="1"/>
      <c r="R31" s="9"/>
    </row>
    <row r="32" spans="1:18" ht="15.75" x14ac:dyDescent="0.3">
      <c r="A32" s="1"/>
      <c r="B32" s="1"/>
      <c r="C32" s="1"/>
      <c r="D32" s="2"/>
      <c r="E32" s="1"/>
      <c r="F32" s="1"/>
      <c r="G32" s="1"/>
      <c r="H32" s="1"/>
      <c r="I32" s="1"/>
      <c r="J32" s="1"/>
      <c r="K32" s="1"/>
      <c r="L32" s="1"/>
      <c r="M32" s="1"/>
      <c r="N32" s="1"/>
      <c r="O32" s="41"/>
      <c r="P32" s="1"/>
      <c r="Q32" s="1"/>
      <c r="R32" s="9"/>
    </row>
    <row r="33" spans="1:18" ht="16.5" x14ac:dyDescent="0.3">
      <c r="A33" s="43"/>
      <c r="B33" s="43"/>
      <c r="C33" s="43"/>
      <c r="D33" s="44"/>
      <c r="E33" s="43"/>
      <c r="F33" s="43"/>
      <c r="G33" s="43"/>
      <c r="H33" s="43"/>
      <c r="I33" s="43"/>
      <c r="J33" s="43"/>
      <c r="K33" s="43"/>
      <c r="L33" s="43"/>
      <c r="M33" s="43"/>
      <c r="N33" s="43"/>
      <c r="O33" s="45"/>
      <c r="P33" s="43"/>
      <c r="Q33" s="43"/>
      <c r="R33" s="9"/>
    </row>
    <row r="34" spans="1:18" ht="16.5" x14ac:dyDescent="0.3">
      <c r="A34" s="43"/>
      <c r="B34" s="43"/>
      <c r="C34" s="43"/>
      <c r="D34" s="44"/>
      <c r="E34" s="43"/>
      <c r="F34" s="43"/>
      <c r="G34" s="43"/>
      <c r="H34" s="43"/>
      <c r="I34" s="43"/>
      <c r="J34" s="43"/>
      <c r="K34" s="43"/>
      <c r="L34" s="43"/>
      <c r="M34" s="43"/>
      <c r="N34" s="43"/>
      <c r="O34" s="45"/>
      <c r="P34" s="43"/>
      <c r="Q34" s="43"/>
      <c r="R34" s="9"/>
    </row>
  </sheetData>
  <mergeCells count="22">
    <mergeCell ref="D30:G30"/>
    <mergeCell ref="C27:K27"/>
    <mergeCell ref="C24:K24"/>
    <mergeCell ref="P24:Q24"/>
    <mergeCell ref="C25:K25"/>
    <mergeCell ref="C26:K26"/>
    <mergeCell ref="B28:C28"/>
    <mergeCell ref="D28:G28"/>
    <mergeCell ref="O20:O23"/>
    <mergeCell ref="C23:K23"/>
    <mergeCell ref="F4:N5"/>
    <mergeCell ref="E9:N9"/>
    <mergeCell ref="B11:D11"/>
    <mergeCell ref="E11:N11"/>
    <mergeCell ref="B13:D13"/>
    <mergeCell ref="B15:D15"/>
    <mergeCell ref="E15:N15"/>
    <mergeCell ref="E16:N16"/>
    <mergeCell ref="E18:N18"/>
    <mergeCell ref="B20:B22"/>
    <mergeCell ref="C20:K22"/>
    <mergeCell ref="M20:N21"/>
  </mergeCells>
  <printOptions horizontalCentered="1"/>
  <pageMargins left="0.70866141732283472" right="0.70866141732283472" top="0.74803149606299213" bottom="0.74803149606299213" header="0.31496062992125984" footer="0.31496062992125984"/>
  <pageSetup paperSize="2295" scale="7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60" zoomScaleNormal="100" workbookViewId="0">
      <selection activeCell="L31" sqref="L31"/>
    </sheetView>
  </sheetViews>
  <sheetFormatPr baseColWidth="10" defaultRowHeight="15" x14ac:dyDescent="0.25"/>
  <cols>
    <col min="3" max="3" width="11" customWidth="1"/>
    <col min="11" max="11" width="10.140625" customWidth="1"/>
    <col min="12" max="12" width="12.7109375" customWidth="1"/>
    <col min="13" max="13" width="14" customWidth="1"/>
  </cols>
  <sheetData>
    <row r="1" spans="1:14" ht="15.75" x14ac:dyDescent="0.3">
      <c r="A1" s="1"/>
      <c r="B1" s="1"/>
      <c r="C1" s="1"/>
      <c r="D1" s="2"/>
      <c r="E1" s="1"/>
      <c r="F1" s="1"/>
      <c r="G1" s="1"/>
      <c r="H1" s="1"/>
      <c r="I1" s="1"/>
      <c r="J1" s="1"/>
      <c r="K1" s="1"/>
      <c r="L1" s="1"/>
      <c r="M1" s="1"/>
      <c r="N1" s="1"/>
    </row>
    <row r="2" spans="1:14" ht="15.75" x14ac:dyDescent="0.3">
      <c r="A2" s="1"/>
      <c r="B2" s="6"/>
      <c r="C2" s="6"/>
      <c r="D2" s="6"/>
      <c r="E2" s="6"/>
      <c r="F2" s="6"/>
      <c r="G2" s="6"/>
      <c r="H2" s="6"/>
      <c r="I2" s="6"/>
      <c r="J2" s="6"/>
      <c r="K2" s="6"/>
      <c r="L2" s="6"/>
      <c r="M2" s="6"/>
      <c r="N2" s="6"/>
    </row>
    <row r="3" spans="1:14" ht="15.75" x14ac:dyDescent="0.3">
      <c r="A3" s="1"/>
      <c r="B3" s="7"/>
      <c r="C3" s="7"/>
      <c r="D3" s="7"/>
      <c r="E3" s="7"/>
      <c r="F3" s="7"/>
      <c r="G3" s="7"/>
      <c r="H3" s="7"/>
      <c r="I3" s="7"/>
      <c r="J3" s="7"/>
      <c r="K3" s="7"/>
      <c r="L3" s="7"/>
      <c r="M3" s="7"/>
      <c r="N3" s="7"/>
    </row>
    <row r="4" spans="1:14" ht="15.75" x14ac:dyDescent="0.3">
      <c r="A4" s="1"/>
      <c r="B4" s="1"/>
      <c r="C4" s="1"/>
      <c r="D4" s="2"/>
      <c r="E4" s="1"/>
      <c r="F4" s="224" t="s">
        <v>0</v>
      </c>
      <c r="G4" s="224"/>
      <c r="H4" s="224"/>
      <c r="I4" s="224"/>
      <c r="J4" s="224"/>
      <c r="K4" s="224"/>
      <c r="L4" s="224"/>
      <c r="M4" s="224"/>
      <c r="N4" s="224"/>
    </row>
    <row r="5" spans="1:14" ht="15.75" x14ac:dyDescent="0.3">
      <c r="A5" s="1"/>
      <c r="B5" s="1"/>
      <c r="C5" s="1"/>
      <c r="D5" s="2"/>
      <c r="E5" s="1"/>
      <c r="F5" s="224"/>
      <c r="G5" s="224"/>
      <c r="H5" s="224"/>
      <c r="I5" s="224"/>
      <c r="J5" s="224"/>
      <c r="K5" s="224"/>
      <c r="L5" s="224"/>
      <c r="M5" s="224"/>
      <c r="N5" s="224"/>
    </row>
    <row r="6" spans="1:14" ht="15.75" x14ac:dyDescent="0.3">
      <c r="A6" s="1"/>
      <c r="B6" s="1"/>
      <c r="C6" s="1"/>
      <c r="D6" s="2"/>
      <c r="E6" s="1"/>
      <c r="F6" s="8"/>
      <c r="G6" s="8"/>
      <c r="H6" s="8"/>
      <c r="I6" s="8"/>
      <c r="J6" s="8"/>
      <c r="K6" s="8"/>
      <c r="L6" s="8"/>
      <c r="M6" s="8"/>
      <c r="N6" s="8"/>
    </row>
    <row r="7" spans="1:14" ht="15.75" x14ac:dyDescent="0.3">
      <c r="A7" s="1"/>
      <c r="B7" s="1"/>
      <c r="C7" s="1"/>
      <c r="D7" s="2"/>
      <c r="E7" s="1"/>
      <c r="F7" s="8"/>
      <c r="G7" s="8"/>
      <c r="H7" s="8"/>
      <c r="I7" s="8"/>
      <c r="J7" s="8"/>
      <c r="K7" s="8"/>
      <c r="L7" s="8"/>
      <c r="M7" s="8"/>
      <c r="N7" s="8"/>
    </row>
    <row r="8" spans="1:14" ht="15.75" x14ac:dyDescent="0.3">
      <c r="A8" s="1"/>
      <c r="B8" s="1"/>
      <c r="C8" s="1"/>
      <c r="D8" s="2"/>
      <c r="E8" s="1"/>
      <c r="F8" s="8"/>
      <c r="G8" s="8"/>
      <c r="H8" s="8"/>
      <c r="I8" s="8"/>
      <c r="J8" s="8"/>
      <c r="K8" s="8"/>
      <c r="L8" s="8"/>
      <c r="M8" s="8"/>
      <c r="N8" s="8"/>
    </row>
    <row r="9" spans="1:14" ht="15.75" x14ac:dyDescent="0.3">
      <c r="A9" s="9"/>
      <c r="B9" s="10"/>
      <c r="C9" s="10"/>
      <c r="D9" s="11" t="s">
        <v>1</v>
      </c>
      <c r="E9" s="225" t="s">
        <v>25</v>
      </c>
      <c r="F9" s="225"/>
      <c r="G9" s="225"/>
      <c r="H9" s="225"/>
      <c r="I9" s="225"/>
      <c r="J9" s="225"/>
      <c r="K9" s="225"/>
      <c r="L9" s="225"/>
      <c r="M9" s="225"/>
      <c r="N9" s="225"/>
    </row>
    <row r="10" spans="1:14" ht="15.75" x14ac:dyDescent="0.3">
      <c r="A10" s="9"/>
      <c r="B10" s="10"/>
      <c r="C10" s="10"/>
      <c r="D10" s="11"/>
      <c r="E10" s="13"/>
      <c r="F10" s="13"/>
      <c r="G10" s="13"/>
      <c r="H10" s="13"/>
      <c r="I10" s="13"/>
      <c r="J10" s="13"/>
      <c r="K10" s="13"/>
      <c r="L10" s="13"/>
      <c r="M10" s="13"/>
      <c r="N10" s="13"/>
    </row>
    <row r="11" spans="1:14" ht="15.75" x14ac:dyDescent="0.3">
      <c r="A11" s="1"/>
      <c r="B11" s="226" t="s">
        <v>2</v>
      </c>
      <c r="C11" s="226"/>
      <c r="D11" s="226"/>
      <c r="E11" s="227" t="s">
        <v>31</v>
      </c>
      <c r="F11" s="227"/>
      <c r="G11" s="227"/>
      <c r="H11" s="227"/>
      <c r="I11" s="227"/>
      <c r="J11" s="227"/>
      <c r="K11" s="227"/>
      <c r="L11" s="227"/>
      <c r="M11" s="227"/>
      <c r="N11" s="227"/>
    </row>
    <row r="12" spans="1:14" ht="15.75" x14ac:dyDescent="0.3">
      <c r="A12" s="1"/>
      <c r="B12" s="50"/>
      <c r="C12" s="50"/>
      <c r="D12" s="50"/>
      <c r="E12" s="15"/>
      <c r="F12" s="55"/>
      <c r="G12" s="15"/>
      <c r="H12" s="15"/>
      <c r="I12" s="15"/>
      <c r="J12" s="15"/>
      <c r="K12" s="15"/>
      <c r="L12" s="15"/>
      <c r="M12" s="15"/>
      <c r="N12" s="15"/>
    </row>
    <row r="13" spans="1:14" ht="15.75" x14ac:dyDescent="0.3">
      <c r="A13" s="1"/>
      <c r="B13" s="226" t="s">
        <v>3</v>
      </c>
      <c r="C13" s="226"/>
      <c r="D13" s="226"/>
      <c r="E13" s="15"/>
      <c r="F13" s="46">
        <v>0.15</v>
      </c>
      <c r="G13" s="15"/>
      <c r="H13" s="15"/>
      <c r="I13" s="15"/>
      <c r="J13" s="15"/>
      <c r="K13" s="15"/>
      <c r="L13" s="15"/>
      <c r="M13" s="15"/>
      <c r="N13" s="15"/>
    </row>
    <row r="14" spans="1:14" ht="15.75" x14ac:dyDescent="0.3">
      <c r="A14" s="1"/>
      <c r="B14" s="50"/>
      <c r="C14" s="50"/>
      <c r="D14" s="50"/>
      <c r="E14" s="17"/>
      <c r="F14" s="17"/>
      <c r="G14" s="17"/>
      <c r="H14" s="17"/>
      <c r="I14" s="17"/>
      <c r="J14" s="17"/>
      <c r="K14" s="17"/>
      <c r="L14" s="17"/>
      <c r="M14" s="17"/>
      <c r="N14" s="17"/>
    </row>
    <row r="15" spans="1:14" ht="27" customHeight="1" x14ac:dyDescent="0.3">
      <c r="A15" s="1"/>
      <c r="B15" s="229" t="s">
        <v>4</v>
      </c>
      <c r="C15" s="229"/>
      <c r="D15" s="229"/>
      <c r="E15" s="245" t="s">
        <v>73</v>
      </c>
      <c r="F15" s="245"/>
      <c r="G15" s="245"/>
      <c r="H15" s="245"/>
      <c r="I15" s="245"/>
      <c r="J15" s="245"/>
      <c r="K15" s="245"/>
      <c r="L15" s="245"/>
      <c r="M15" s="245"/>
      <c r="N15" s="245"/>
    </row>
    <row r="16" spans="1:14" ht="15.75" x14ac:dyDescent="0.3">
      <c r="A16" s="1"/>
      <c r="B16" s="51"/>
      <c r="C16" s="51"/>
      <c r="D16" s="51"/>
      <c r="E16" s="231"/>
      <c r="F16" s="231"/>
      <c r="G16" s="231"/>
      <c r="H16" s="231"/>
      <c r="I16" s="231"/>
      <c r="J16" s="231"/>
      <c r="K16" s="231"/>
      <c r="L16" s="231"/>
      <c r="M16" s="231"/>
      <c r="N16" s="231"/>
    </row>
    <row r="17" spans="1:16" ht="15.75" x14ac:dyDescent="0.3">
      <c r="A17" s="2"/>
      <c r="B17" s="19"/>
      <c r="C17" s="19"/>
      <c r="D17" s="19"/>
      <c r="E17" s="19"/>
      <c r="F17" s="17"/>
      <c r="G17" s="20"/>
      <c r="H17" s="20"/>
      <c r="I17" s="20"/>
      <c r="J17" s="21"/>
      <c r="K17" s="22"/>
      <c r="L17" s="22"/>
      <c r="M17" s="23"/>
      <c r="N17" s="23"/>
    </row>
    <row r="18" spans="1:16" ht="15.75" x14ac:dyDescent="0.3">
      <c r="A18" s="1"/>
      <c r="B18" s="19"/>
      <c r="C18" s="19"/>
      <c r="D18" s="51" t="s">
        <v>5</v>
      </c>
      <c r="E18" s="232" t="s">
        <v>72</v>
      </c>
      <c r="F18" s="232"/>
      <c r="G18" s="232"/>
      <c r="H18" s="232"/>
      <c r="I18" s="232"/>
      <c r="J18" s="232"/>
      <c r="K18" s="232"/>
      <c r="L18" s="232"/>
      <c r="M18" s="232"/>
      <c r="N18" s="232"/>
    </row>
    <row r="19" spans="1:16" ht="15.75" x14ac:dyDescent="0.3">
      <c r="A19" s="1"/>
      <c r="B19" s="27"/>
      <c r="C19" s="19"/>
      <c r="D19" s="51"/>
      <c r="E19" s="19"/>
      <c r="F19" s="17"/>
      <c r="G19" s="20"/>
      <c r="H19" s="20"/>
      <c r="I19" s="20"/>
      <c r="J19" s="21"/>
      <c r="K19" s="22"/>
      <c r="L19" s="22"/>
      <c r="M19" s="23"/>
      <c r="N19" s="23"/>
    </row>
    <row r="20" spans="1:16" ht="15.75" x14ac:dyDescent="0.3">
      <c r="A20" s="1"/>
      <c r="B20" s="233" t="s">
        <v>6</v>
      </c>
      <c r="C20" s="234" t="s">
        <v>7</v>
      </c>
      <c r="D20" s="234"/>
      <c r="E20" s="234"/>
      <c r="F20" s="234"/>
      <c r="G20" s="234"/>
      <c r="H20" s="234"/>
      <c r="I20" s="234"/>
      <c r="J20" s="234"/>
      <c r="K20" s="235"/>
      <c r="L20" s="52"/>
      <c r="M20" s="240" t="s">
        <v>8</v>
      </c>
      <c r="N20" s="240"/>
    </row>
    <row r="21" spans="1:16" ht="15.75" x14ac:dyDescent="0.3">
      <c r="A21" s="1"/>
      <c r="B21" s="233"/>
      <c r="C21" s="236"/>
      <c r="D21" s="236"/>
      <c r="E21" s="236"/>
      <c r="F21" s="236"/>
      <c r="G21" s="236"/>
      <c r="H21" s="236"/>
      <c r="I21" s="236"/>
      <c r="J21" s="236"/>
      <c r="K21" s="237"/>
      <c r="L21" s="53"/>
      <c r="M21" s="240"/>
      <c r="N21" s="240"/>
    </row>
    <row r="22" spans="1:16" ht="15.75" x14ac:dyDescent="0.3">
      <c r="A22" s="1"/>
      <c r="B22" s="233"/>
      <c r="C22" s="238"/>
      <c r="D22" s="238"/>
      <c r="E22" s="238"/>
      <c r="F22" s="238"/>
      <c r="G22" s="238"/>
      <c r="H22" s="238"/>
      <c r="I22" s="238"/>
      <c r="J22" s="238"/>
      <c r="K22" s="239"/>
      <c r="L22" s="54" t="s">
        <v>30</v>
      </c>
      <c r="M22" s="28" t="s">
        <v>9</v>
      </c>
      <c r="N22" s="28" t="s">
        <v>10</v>
      </c>
    </row>
    <row r="23" spans="1:16" ht="15.75" x14ac:dyDescent="0.3">
      <c r="A23" s="1"/>
      <c r="B23" s="29" t="s">
        <v>14</v>
      </c>
      <c r="C23" s="247" t="s">
        <v>67</v>
      </c>
      <c r="D23" s="248"/>
      <c r="E23" s="248"/>
      <c r="F23" s="248"/>
      <c r="G23" s="248"/>
      <c r="H23" s="248"/>
      <c r="I23" s="248"/>
      <c r="J23" s="248"/>
      <c r="K23" s="249"/>
      <c r="L23" s="64" t="s">
        <v>39</v>
      </c>
      <c r="M23" s="30">
        <v>42795</v>
      </c>
      <c r="N23" s="31">
        <v>43100</v>
      </c>
    </row>
    <row r="24" spans="1:16" ht="15.75" x14ac:dyDescent="0.3">
      <c r="A24" s="1"/>
      <c r="B24" s="29" t="s">
        <v>15</v>
      </c>
      <c r="C24" s="247" t="s">
        <v>68</v>
      </c>
      <c r="D24" s="248"/>
      <c r="E24" s="248"/>
      <c r="F24" s="248"/>
      <c r="G24" s="248"/>
      <c r="H24" s="248"/>
      <c r="I24" s="248"/>
      <c r="J24" s="248"/>
      <c r="K24" s="249"/>
      <c r="L24" s="64" t="s">
        <v>39</v>
      </c>
      <c r="M24" s="30">
        <v>42795</v>
      </c>
      <c r="N24" s="31">
        <v>43100</v>
      </c>
    </row>
    <row r="25" spans="1:16" ht="15.75" x14ac:dyDescent="0.3">
      <c r="A25" s="1"/>
      <c r="B25" s="29" t="s">
        <v>16</v>
      </c>
      <c r="C25" s="247" t="s">
        <v>69</v>
      </c>
      <c r="D25" s="248"/>
      <c r="E25" s="248"/>
      <c r="F25" s="248"/>
      <c r="G25" s="248"/>
      <c r="H25" s="248"/>
      <c r="I25" s="248"/>
      <c r="J25" s="248"/>
      <c r="K25" s="249"/>
      <c r="L25" s="209">
        <v>1</v>
      </c>
      <c r="M25" s="30">
        <v>42736</v>
      </c>
      <c r="N25" s="31">
        <v>43100</v>
      </c>
    </row>
    <row r="26" spans="1:16" ht="15.75" x14ac:dyDescent="0.3">
      <c r="A26" s="1"/>
      <c r="B26" s="29" t="s">
        <v>13</v>
      </c>
      <c r="C26" s="247" t="s">
        <v>70</v>
      </c>
      <c r="D26" s="248"/>
      <c r="E26" s="248"/>
      <c r="F26" s="248"/>
      <c r="G26" s="248"/>
      <c r="H26" s="248"/>
      <c r="I26" s="248"/>
      <c r="J26" s="248"/>
      <c r="K26" s="249"/>
      <c r="L26" s="209">
        <v>1</v>
      </c>
      <c r="M26" s="30">
        <v>42795</v>
      </c>
      <c r="N26" s="31">
        <v>43100</v>
      </c>
    </row>
    <row r="27" spans="1:16" ht="15.75" x14ac:dyDescent="0.3">
      <c r="A27" s="1"/>
      <c r="B27" s="29" t="s">
        <v>22</v>
      </c>
      <c r="C27" s="247" t="s">
        <v>71</v>
      </c>
      <c r="D27" s="248"/>
      <c r="E27" s="248"/>
      <c r="F27" s="248"/>
      <c r="G27" s="248"/>
      <c r="H27" s="248"/>
      <c r="I27" s="248"/>
      <c r="J27" s="248"/>
      <c r="K27" s="249"/>
      <c r="L27" s="64" t="s">
        <v>39</v>
      </c>
      <c r="M27" s="30">
        <v>42795</v>
      </c>
      <c r="N27" s="31">
        <v>43100</v>
      </c>
    </row>
    <row r="28" spans="1:16" s="9" customFormat="1" ht="21" customHeight="1" x14ac:dyDescent="0.3">
      <c r="A28" s="1"/>
      <c r="B28" s="210" t="s">
        <v>40</v>
      </c>
      <c r="C28" s="220" t="s">
        <v>153</v>
      </c>
      <c r="D28" s="221"/>
      <c r="E28" s="221"/>
      <c r="F28" s="221"/>
      <c r="G28" s="221"/>
      <c r="H28" s="221"/>
      <c r="I28" s="221"/>
      <c r="J28" s="221"/>
      <c r="K28" s="222"/>
      <c r="L28" s="209">
        <v>1</v>
      </c>
      <c r="M28" s="30">
        <v>42736</v>
      </c>
      <c r="N28" s="208">
        <v>43100</v>
      </c>
      <c r="O28" s="4"/>
      <c r="P28" s="1"/>
    </row>
    <row r="29" spans="1:16" s="9" customFormat="1" ht="21" customHeight="1" x14ac:dyDescent="0.3">
      <c r="A29" s="1"/>
      <c r="B29" s="210" t="s">
        <v>155</v>
      </c>
      <c r="C29" s="220" t="s">
        <v>154</v>
      </c>
      <c r="D29" s="221"/>
      <c r="E29" s="221"/>
      <c r="F29" s="221"/>
      <c r="G29" s="221"/>
      <c r="H29" s="221"/>
      <c r="I29" s="221"/>
      <c r="J29" s="221"/>
      <c r="K29" s="222"/>
      <c r="L29" s="209">
        <v>1</v>
      </c>
      <c r="M29" s="30">
        <v>42736</v>
      </c>
      <c r="N29" s="208">
        <v>43100</v>
      </c>
      <c r="O29" s="4"/>
      <c r="P29" s="1"/>
    </row>
    <row r="30" spans="1:16" ht="15.75" x14ac:dyDescent="0.3">
      <c r="A30" s="1"/>
      <c r="B30" s="211"/>
      <c r="C30" s="212"/>
      <c r="D30" s="213"/>
      <c r="E30" s="213"/>
      <c r="F30" s="213"/>
      <c r="G30" s="213"/>
      <c r="H30" s="212"/>
      <c r="I30" s="212"/>
      <c r="J30" s="212"/>
      <c r="K30" s="212"/>
      <c r="L30" s="214"/>
      <c r="M30" s="215"/>
      <c r="N30" s="216"/>
    </row>
    <row r="31" spans="1:16" ht="15.75" customHeight="1" x14ac:dyDescent="0.3">
      <c r="A31" s="1"/>
      <c r="B31" s="246" t="s">
        <v>35</v>
      </c>
      <c r="C31" s="246"/>
      <c r="D31" s="244" t="s">
        <v>17</v>
      </c>
      <c r="E31" s="244"/>
      <c r="F31" s="244"/>
      <c r="G31" s="244"/>
      <c r="H31" s="9"/>
      <c r="I31" s="36"/>
      <c r="J31" s="36"/>
      <c r="K31" s="36"/>
      <c r="L31" s="36"/>
      <c r="M31" s="36"/>
      <c r="N31" s="36"/>
    </row>
    <row r="32" spans="1:16" ht="15.75" x14ac:dyDescent="0.3">
      <c r="A32" s="1"/>
      <c r="B32" s="49"/>
      <c r="C32" s="34"/>
      <c r="D32" s="49"/>
      <c r="E32" s="49"/>
      <c r="F32" s="49"/>
      <c r="G32" s="38"/>
      <c r="H32" s="9"/>
      <c r="I32" s="36"/>
      <c r="J32" s="36"/>
      <c r="K32" s="36"/>
      <c r="L32" s="36"/>
      <c r="M32" s="36"/>
      <c r="N32" s="36"/>
    </row>
    <row r="33" spans="1:14" ht="15.75" x14ac:dyDescent="0.3">
      <c r="A33" s="1"/>
      <c r="B33" s="39" t="s">
        <v>11</v>
      </c>
      <c r="C33" s="40"/>
      <c r="D33" s="219" t="s">
        <v>79</v>
      </c>
      <c r="E33" s="241"/>
      <c r="F33" s="241"/>
      <c r="G33" s="241"/>
      <c r="H33" s="9"/>
      <c r="I33" s="21"/>
      <c r="J33" s="21"/>
      <c r="K33" s="21"/>
      <c r="L33" s="21"/>
      <c r="M33" s="21"/>
      <c r="N33" s="21"/>
    </row>
    <row r="34" spans="1:14" ht="15.75" x14ac:dyDescent="0.3">
      <c r="A34" s="1"/>
      <c r="B34" s="39"/>
      <c r="C34" s="40"/>
      <c r="D34" s="42"/>
      <c r="E34" s="42"/>
      <c r="F34" s="42"/>
      <c r="G34" s="9"/>
      <c r="H34" s="9"/>
      <c r="I34" s="21"/>
      <c r="J34" s="21"/>
      <c r="K34" s="21"/>
      <c r="L34" s="21"/>
      <c r="M34" s="21"/>
      <c r="N34" s="21"/>
    </row>
  </sheetData>
  <mergeCells count="22">
    <mergeCell ref="D33:G33"/>
    <mergeCell ref="C24:K24"/>
    <mergeCell ref="C25:K25"/>
    <mergeCell ref="C26:K26"/>
    <mergeCell ref="B31:C31"/>
    <mergeCell ref="D31:G31"/>
    <mergeCell ref="C28:K28"/>
    <mergeCell ref="C29:K29"/>
    <mergeCell ref="C27:K27"/>
    <mergeCell ref="C23:K23"/>
    <mergeCell ref="F4:N5"/>
    <mergeCell ref="E9:N9"/>
    <mergeCell ref="B11:D11"/>
    <mergeCell ref="E11:N11"/>
    <mergeCell ref="B13:D13"/>
    <mergeCell ref="B15:D15"/>
    <mergeCell ref="E15:N15"/>
    <mergeCell ref="E16:N16"/>
    <mergeCell ref="E18:N18"/>
    <mergeCell ref="B20:B22"/>
    <mergeCell ref="C20:K22"/>
    <mergeCell ref="M20:N21"/>
  </mergeCells>
  <printOptions horizontalCentered="1"/>
  <pageMargins left="0.70866141732283472" right="0.70866141732283472" top="0.74803149606299213" bottom="0.74803149606299213" header="0.31496062992125984" footer="0.31496062992125984"/>
  <pageSetup paperSize="2295" scale="9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IF25"/>
  <sheetViews>
    <sheetView topLeftCell="A6" zoomScaleNormal="100" workbookViewId="0">
      <selection activeCell="K22" sqref="K22"/>
    </sheetView>
  </sheetViews>
  <sheetFormatPr baseColWidth="10" defaultColWidth="11.42578125" defaultRowHeight="18.75" x14ac:dyDescent="0.3"/>
  <cols>
    <col min="1" max="1" width="7.5703125" style="91" customWidth="1"/>
    <col min="2" max="2" width="8" style="90" customWidth="1"/>
    <col min="3" max="3" width="32.140625" style="90" bestFit="1" customWidth="1"/>
    <col min="4" max="4" width="8.7109375" style="89" bestFit="1" customWidth="1"/>
    <col min="5" max="5" width="10.5703125" style="88" bestFit="1" customWidth="1"/>
    <col min="6" max="6" width="14.85546875" style="88" customWidth="1"/>
    <col min="7" max="10" width="9.28515625" style="87" customWidth="1"/>
    <col min="11" max="11" width="10.42578125" style="87" customWidth="1"/>
    <col min="12" max="12" width="9.5703125" style="87" customWidth="1"/>
    <col min="13" max="13" width="10" style="87" customWidth="1"/>
    <col min="14" max="14" width="9.5703125" style="87" customWidth="1"/>
    <col min="15" max="15" width="10.7109375" style="87" customWidth="1"/>
    <col min="16" max="16" width="9.85546875" style="87" customWidth="1"/>
    <col min="17" max="17" width="10.7109375" style="87" customWidth="1"/>
    <col min="18" max="18" width="9" style="87" customWidth="1"/>
    <col min="19" max="19" width="10.7109375" style="87" customWidth="1"/>
    <col min="20" max="20" width="11.42578125" style="86"/>
    <col min="21" max="240" width="11.42578125" style="85"/>
    <col min="241" max="16384" width="11.42578125" style="84"/>
  </cols>
  <sheetData>
    <row r="1" spans="1:240" ht="19.5" thickBot="1" x14ac:dyDescent="0.35"/>
    <row r="2" spans="1:240" ht="28.15" customHeight="1" x14ac:dyDescent="0.35">
      <c r="A2" s="142"/>
      <c r="B2" s="252" t="str">
        <f>'[1]TOTAL GENERALCALEND.'!B2:G2</f>
        <v>INSTITUTO ELECTORAL Y DE PARTICIPACIÓN CIUDADANA DEL ESTADO DE JALISCO</v>
      </c>
      <c r="C2" s="253"/>
      <c r="D2" s="253"/>
      <c r="E2" s="253"/>
      <c r="F2" s="254"/>
      <c r="T2" s="85"/>
      <c r="IF2" s="84"/>
    </row>
    <row r="3" spans="1:240" ht="12" customHeight="1" x14ac:dyDescent="0.35">
      <c r="A3" s="142"/>
      <c r="B3" s="255" t="s">
        <v>108</v>
      </c>
      <c r="C3" s="256"/>
      <c r="D3" s="256"/>
      <c r="E3" s="256"/>
      <c r="F3" s="257"/>
      <c r="T3" s="85"/>
      <c r="IF3" s="84"/>
    </row>
    <row r="4" spans="1:240" ht="18" x14ac:dyDescent="0.35">
      <c r="A4" s="142"/>
      <c r="B4" s="258" t="s">
        <v>107</v>
      </c>
      <c r="C4" s="259"/>
      <c r="D4" s="259"/>
      <c r="E4" s="259"/>
      <c r="F4" s="260"/>
      <c r="G4" s="86"/>
      <c r="T4" s="85"/>
      <c r="IF4" s="84"/>
    </row>
    <row r="5" spans="1:240" thickBot="1" x14ac:dyDescent="0.4">
      <c r="A5" s="142"/>
      <c r="B5" s="261" t="s">
        <v>25</v>
      </c>
      <c r="C5" s="262"/>
      <c r="D5" s="262"/>
      <c r="E5" s="262"/>
      <c r="F5" s="263"/>
      <c r="T5" s="85"/>
      <c r="IF5" s="84"/>
    </row>
    <row r="6" spans="1:240" ht="15" x14ac:dyDescent="0.3">
      <c r="A6" s="84"/>
      <c r="B6" s="89"/>
      <c r="C6" s="84"/>
      <c r="E6" s="84"/>
      <c r="F6" s="84"/>
      <c r="G6" s="264" t="s">
        <v>106</v>
      </c>
      <c r="H6" s="265"/>
      <c r="I6" s="265"/>
      <c r="J6" s="265"/>
      <c r="K6" s="265"/>
      <c r="L6" s="265"/>
      <c r="M6" s="265"/>
      <c r="N6" s="265"/>
      <c r="O6" s="265"/>
      <c r="P6" s="265"/>
      <c r="Q6" s="265"/>
      <c r="R6" s="265"/>
      <c r="S6" s="266"/>
    </row>
    <row r="7" spans="1:240" s="121" customFormat="1" x14ac:dyDescent="0.25">
      <c r="A7" s="133"/>
      <c r="B7" s="141" t="s">
        <v>105</v>
      </c>
      <c r="C7" s="141" t="s">
        <v>104</v>
      </c>
      <c r="D7" s="141" t="s">
        <v>82</v>
      </c>
      <c r="E7" s="141" t="s">
        <v>103</v>
      </c>
      <c r="F7" s="140" t="s">
        <v>102</v>
      </c>
      <c r="G7" s="139" t="s">
        <v>101</v>
      </c>
      <c r="H7" s="139" t="s">
        <v>100</v>
      </c>
      <c r="I7" s="139" t="s">
        <v>99</v>
      </c>
      <c r="J7" s="139" t="s">
        <v>98</v>
      </c>
      <c r="K7" s="139" t="s">
        <v>97</v>
      </c>
      <c r="L7" s="139" t="s">
        <v>96</v>
      </c>
      <c r="M7" s="139" t="s">
        <v>95</v>
      </c>
      <c r="N7" s="139" t="s">
        <v>94</v>
      </c>
      <c r="O7" s="139" t="s">
        <v>93</v>
      </c>
      <c r="P7" s="139" t="s">
        <v>92</v>
      </c>
      <c r="Q7" s="139" t="s">
        <v>91</v>
      </c>
      <c r="R7" s="139" t="s">
        <v>90</v>
      </c>
      <c r="S7" s="138" t="s">
        <v>89</v>
      </c>
      <c r="T7" s="123"/>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c r="BL7" s="122"/>
      <c r="BM7" s="122"/>
      <c r="BN7" s="122"/>
      <c r="BO7" s="122"/>
      <c r="BP7" s="122"/>
      <c r="BQ7" s="122"/>
      <c r="BR7" s="122"/>
      <c r="BS7" s="122"/>
      <c r="BT7" s="122"/>
      <c r="BU7" s="122"/>
      <c r="BV7" s="122"/>
      <c r="BW7" s="122"/>
      <c r="BX7" s="122"/>
      <c r="BY7" s="122"/>
      <c r="BZ7" s="122"/>
      <c r="CA7" s="122"/>
      <c r="CB7" s="122"/>
      <c r="CC7" s="122"/>
      <c r="CD7" s="122"/>
      <c r="CE7" s="122"/>
      <c r="CF7" s="122"/>
      <c r="CG7" s="122"/>
      <c r="CH7" s="122"/>
      <c r="CI7" s="122"/>
      <c r="CJ7" s="122"/>
      <c r="CK7" s="122"/>
      <c r="CL7" s="122"/>
      <c r="CM7" s="122"/>
      <c r="CN7" s="122"/>
      <c r="CO7" s="122"/>
      <c r="CP7" s="122"/>
      <c r="CQ7" s="122"/>
      <c r="CR7" s="122"/>
      <c r="CS7" s="122"/>
      <c r="CT7" s="122"/>
      <c r="CU7" s="122"/>
      <c r="CV7" s="122"/>
      <c r="CW7" s="122"/>
      <c r="CX7" s="122"/>
      <c r="CY7" s="122"/>
      <c r="CZ7" s="122"/>
      <c r="DA7" s="122"/>
      <c r="DB7" s="122"/>
      <c r="DC7" s="122"/>
      <c r="DD7" s="122"/>
      <c r="DE7" s="122"/>
      <c r="DF7" s="122"/>
      <c r="DG7" s="122"/>
      <c r="DH7" s="122"/>
      <c r="DI7" s="122"/>
      <c r="DJ7" s="122"/>
      <c r="DK7" s="122"/>
      <c r="DL7" s="122"/>
      <c r="DM7" s="122"/>
      <c r="DN7" s="122"/>
      <c r="DO7" s="122"/>
      <c r="DP7" s="122"/>
      <c r="DQ7" s="122"/>
      <c r="DR7" s="122"/>
      <c r="DS7" s="122"/>
      <c r="DT7" s="122"/>
      <c r="DU7" s="122"/>
      <c r="DV7" s="122"/>
      <c r="DW7" s="122"/>
      <c r="DX7" s="122"/>
      <c r="DY7" s="122"/>
      <c r="DZ7" s="122"/>
      <c r="EA7" s="122"/>
      <c r="EB7" s="122"/>
      <c r="EC7" s="122"/>
      <c r="ED7" s="122"/>
      <c r="EE7" s="122"/>
      <c r="EF7" s="122"/>
      <c r="EG7" s="122"/>
      <c r="EH7" s="122"/>
      <c r="EI7" s="122"/>
      <c r="EJ7" s="122"/>
      <c r="EK7" s="122"/>
      <c r="EL7" s="122"/>
      <c r="EM7" s="122"/>
      <c r="EN7" s="122"/>
      <c r="EO7" s="122"/>
      <c r="EP7" s="122"/>
      <c r="EQ7" s="122"/>
      <c r="ER7" s="122"/>
      <c r="ES7" s="122"/>
      <c r="ET7" s="122"/>
      <c r="EU7" s="122"/>
      <c r="EV7" s="122"/>
      <c r="EW7" s="122"/>
      <c r="EX7" s="122"/>
      <c r="EY7" s="122"/>
      <c r="EZ7" s="122"/>
      <c r="FA7" s="122"/>
      <c r="FB7" s="122"/>
      <c r="FC7" s="122"/>
      <c r="FD7" s="122"/>
      <c r="FE7" s="122"/>
      <c r="FF7" s="122"/>
      <c r="FG7" s="122"/>
      <c r="FH7" s="122"/>
      <c r="FI7" s="122"/>
      <c r="FJ7" s="122"/>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122"/>
      <c r="GZ7" s="122"/>
      <c r="HA7" s="122"/>
      <c r="HB7" s="122"/>
      <c r="HC7" s="122"/>
      <c r="HD7" s="122"/>
      <c r="HE7" s="122"/>
      <c r="HF7" s="122"/>
      <c r="HG7" s="122"/>
      <c r="HH7" s="122"/>
      <c r="HI7" s="122"/>
      <c r="HJ7" s="122"/>
      <c r="HK7" s="122"/>
      <c r="HL7" s="122"/>
      <c r="HM7" s="122"/>
      <c r="HN7" s="122"/>
      <c r="HO7" s="122"/>
      <c r="HP7" s="122"/>
      <c r="HQ7" s="122"/>
      <c r="HR7" s="122"/>
      <c r="HS7" s="122"/>
      <c r="HT7" s="122"/>
      <c r="HU7" s="122"/>
      <c r="HV7" s="122"/>
      <c r="HW7" s="122"/>
      <c r="HX7" s="122"/>
      <c r="HY7" s="122"/>
      <c r="HZ7" s="122"/>
      <c r="IA7" s="122"/>
      <c r="IB7" s="122"/>
      <c r="IC7" s="122"/>
      <c r="ID7" s="122"/>
      <c r="IE7" s="122"/>
      <c r="IF7" s="122"/>
    </row>
    <row r="8" spans="1:240" x14ac:dyDescent="0.3">
      <c r="B8" s="137"/>
      <c r="C8" s="137"/>
      <c r="D8" s="136"/>
      <c r="E8" s="135"/>
      <c r="F8" s="135"/>
      <c r="G8" s="134"/>
      <c r="H8" s="134"/>
      <c r="I8" s="134"/>
      <c r="J8" s="134"/>
      <c r="K8" s="134"/>
      <c r="L8" s="134"/>
      <c r="M8" s="134"/>
      <c r="N8" s="134"/>
      <c r="O8" s="134"/>
      <c r="P8" s="134"/>
      <c r="Q8" s="134"/>
      <c r="R8" s="134"/>
      <c r="S8" s="134"/>
    </row>
    <row r="9" spans="1:240" s="121" customFormat="1" ht="19.5" thickBot="1" x14ac:dyDescent="0.3">
      <c r="A9" s="133"/>
      <c r="B9" s="132"/>
      <c r="C9" s="131"/>
      <c r="D9" s="130"/>
      <c r="E9" s="130"/>
      <c r="F9" s="129"/>
      <c r="G9" s="129"/>
      <c r="H9" s="129"/>
      <c r="I9" s="129"/>
      <c r="J9" s="129"/>
      <c r="K9" s="129"/>
      <c r="L9" s="129"/>
      <c r="M9" s="129"/>
      <c r="N9" s="129"/>
      <c r="O9" s="129"/>
      <c r="P9" s="129"/>
      <c r="Q9" s="129"/>
      <c r="R9" s="129"/>
      <c r="S9" s="129"/>
      <c r="T9" s="123"/>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c r="BL9" s="122"/>
      <c r="BM9" s="122"/>
      <c r="BN9" s="122"/>
      <c r="BO9" s="122"/>
      <c r="BP9" s="122"/>
      <c r="BQ9" s="122"/>
      <c r="BR9" s="122"/>
      <c r="BS9" s="122"/>
      <c r="BT9" s="122"/>
      <c r="BU9" s="122"/>
      <c r="BV9" s="122"/>
      <c r="BW9" s="122"/>
      <c r="BX9" s="122"/>
      <c r="BY9" s="122"/>
      <c r="BZ9" s="122"/>
      <c r="CA9" s="122"/>
      <c r="CB9" s="122"/>
      <c r="CC9" s="122"/>
      <c r="CD9" s="122"/>
      <c r="CE9" s="122"/>
      <c r="CF9" s="122"/>
      <c r="CG9" s="122"/>
      <c r="CH9" s="122"/>
      <c r="CI9" s="122"/>
      <c r="CJ9" s="122"/>
      <c r="CK9" s="122"/>
      <c r="CL9" s="122"/>
      <c r="CM9" s="122"/>
      <c r="CN9" s="122"/>
      <c r="CO9" s="122"/>
      <c r="CP9" s="122"/>
      <c r="CQ9" s="122"/>
      <c r="CR9" s="122"/>
      <c r="CS9" s="122"/>
      <c r="CT9" s="122"/>
      <c r="CU9" s="122"/>
      <c r="CV9" s="122"/>
      <c r="CW9" s="122"/>
      <c r="CX9" s="122"/>
      <c r="CY9" s="122"/>
      <c r="CZ9" s="122"/>
      <c r="DA9" s="122"/>
      <c r="DB9" s="122"/>
      <c r="DC9" s="122"/>
      <c r="DD9" s="122"/>
      <c r="DE9" s="122"/>
      <c r="DF9" s="122"/>
      <c r="DG9" s="122"/>
      <c r="DH9" s="122"/>
      <c r="DI9" s="122"/>
      <c r="DJ9" s="122"/>
      <c r="DK9" s="122"/>
      <c r="DL9" s="122"/>
      <c r="DM9" s="122"/>
      <c r="DN9" s="122"/>
      <c r="DO9" s="122"/>
      <c r="DP9" s="122"/>
      <c r="DQ9" s="122"/>
      <c r="DR9" s="122"/>
      <c r="DS9" s="122"/>
      <c r="DT9" s="122"/>
      <c r="DU9" s="122"/>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122"/>
      <c r="FK9" s="122"/>
      <c r="FL9" s="122"/>
      <c r="FM9" s="122"/>
      <c r="FN9" s="122"/>
      <c r="FO9" s="122"/>
      <c r="FP9" s="122"/>
      <c r="FQ9" s="122"/>
      <c r="FR9" s="122"/>
      <c r="FS9" s="122"/>
      <c r="FT9" s="122"/>
      <c r="FU9" s="122"/>
      <c r="FV9" s="122"/>
      <c r="FW9" s="122"/>
      <c r="FX9" s="122"/>
      <c r="FY9" s="122"/>
      <c r="FZ9" s="122"/>
      <c r="GA9" s="122"/>
      <c r="GB9" s="122"/>
      <c r="GC9" s="122"/>
      <c r="GD9" s="122"/>
      <c r="GE9" s="122"/>
      <c r="GF9" s="122"/>
      <c r="GG9" s="122"/>
      <c r="GH9" s="122"/>
      <c r="GI9" s="122"/>
      <c r="GJ9" s="122"/>
      <c r="GK9" s="122"/>
      <c r="GL9" s="122"/>
      <c r="GM9" s="122"/>
      <c r="GN9" s="122"/>
      <c r="GO9" s="122"/>
      <c r="GP9" s="122"/>
      <c r="GQ9" s="122"/>
      <c r="GR9" s="122"/>
      <c r="GS9" s="122"/>
      <c r="GT9" s="122"/>
      <c r="GU9" s="122"/>
      <c r="GV9" s="122"/>
      <c r="GW9" s="122"/>
      <c r="GX9" s="122"/>
      <c r="GY9" s="122"/>
      <c r="GZ9" s="122"/>
      <c r="HA9" s="122"/>
      <c r="HB9" s="122"/>
      <c r="HC9" s="122"/>
      <c r="HD9" s="122"/>
      <c r="HE9" s="122"/>
      <c r="HF9" s="122"/>
      <c r="HG9" s="122"/>
      <c r="HH9" s="122"/>
      <c r="HI9" s="122"/>
      <c r="HJ9" s="122"/>
      <c r="HK9" s="122"/>
      <c r="HL9" s="122"/>
      <c r="HM9" s="122"/>
      <c r="HN9" s="122"/>
      <c r="HO9" s="122"/>
      <c r="HP9" s="122"/>
      <c r="HQ9" s="122"/>
      <c r="HR9" s="122"/>
      <c r="HS9" s="122"/>
      <c r="HT9" s="122"/>
      <c r="HU9" s="122"/>
      <c r="HV9" s="122"/>
      <c r="HW9" s="122"/>
      <c r="HX9" s="122"/>
      <c r="HY9" s="122"/>
      <c r="HZ9" s="122"/>
      <c r="IA9" s="122"/>
      <c r="IB9" s="122"/>
      <c r="IC9" s="122"/>
      <c r="ID9" s="122"/>
      <c r="IE9" s="122"/>
      <c r="IF9" s="122"/>
    </row>
    <row r="10" spans="1:240" s="121" customFormat="1" ht="33" customHeight="1" x14ac:dyDescent="0.25">
      <c r="A10" s="128"/>
      <c r="B10" s="120">
        <v>1</v>
      </c>
      <c r="C10" s="127" t="str">
        <f>+'CYDIA (2)'!B5</f>
        <v>Programa de Comunicación y Difusión de Actividades (CYDIA)</v>
      </c>
      <c r="D10" s="126"/>
      <c r="E10" s="125"/>
      <c r="F10" s="124">
        <f>'CYDIA (2)'!F22</f>
        <v>3342486</v>
      </c>
      <c r="G10" s="124">
        <f>'CYDIA (2)'!G22</f>
        <v>327680.33333333331</v>
      </c>
      <c r="H10" s="124">
        <f>'CYDIA (2)'!H22</f>
        <v>272982.33333333331</v>
      </c>
      <c r="I10" s="124">
        <f>'CYDIA (2)'!I22</f>
        <v>284982.33333333331</v>
      </c>
      <c r="J10" s="124">
        <f>'CYDIA (2)'!J22</f>
        <v>272982.33333333331</v>
      </c>
      <c r="K10" s="124">
        <f>'CYDIA (2)'!K22</f>
        <v>272982.33333333331</v>
      </c>
      <c r="L10" s="124">
        <f>'CYDIA (2)'!L22</f>
        <v>272982.33333333331</v>
      </c>
      <c r="M10" s="124">
        <f>'CYDIA (2)'!M22</f>
        <v>272982.33333333331</v>
      </c>
      <c r="N10" s="124">
        <f>'CYDIA (2)'!N22</f>
        <v>272982.33333333331</v>
      </c>
      <c r="O10" s="124">
        <f>'CYDIA (2)'!O22</f>
        <v>272982.33333333331</v>
      </c>
      <c r="P10" s="124">
        <f>'CYDIA (2)'!P22</f>
        <v>272982.33333333331</v>
      </c>
      <c r="Q10" s="124">
        <f>'CYDIA (2)'!Q22</f>
        <v>272982.33333333331</v>
      </c>
      <c r="R10" s="124">
        <f>'CYDIA (2)'!R22</f>
        <v>272982.33333333331</v>
      </c>
      <c r="S10" s="119">
        <f t="shared" ref="S10:S17" si="0">SUM(G10:R10)</f>
        <v>3342486.0000000005</v>
      </c>
      <c r="T10" s="123"/>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2"/>
      <c r="CF10" s="122"/>
      <c r="CG10" s="122"/>
      <c r="CH10" s="122"/>
      <c r="CI10" s="122"/>
      <c r="CJ10" s="122"/>
      <c r="CK10" s="122"/>
      <c r="CL10" s="122"/>
      <c r="CM10" s="122"/>
      <c r="CN10" s="122"/>
      <c r="CO10" s="122"/>
      <c r="CP10" s="122"/>
      <c r="CQ10" s="122"/>
      <c r="CR10" s="122"/>
      <c r="CS10" s="122"/>
      <c r="CT10" s="122"/>
      <c r="CU10" s="122"/>
      <c r="CV10" s="122"/>
      <c r="CW10" s="122"/>
      <c r="CX10" s="122"/>
      <c r="CY10" s="122"/>
      <c r="CZ10" s="122"/>
      <c r="DA10" s="122"/>
      <c r="DB10" s="122"/>
      <c r="DC10" s="122"/>
      <c r="DD10" s="122"/>
      <c r="DE10" s="122"/>
      <c r="DF10" s="122"/>
      <c r="DG10" s="122"/>
      <c r="DH10" s="122"/>
      <c r="DI10" s="122"/>
      <c r="DJ10" s="122"/>
      <c r="DK10" s="122"/>
      <c r="DL10" s="122"/>
      <c r="DM10" s="122"/>
      <c r="DN10" s="122"/>
      <c r="DO10" s="122"/>
      <c r="DP10" s="122"/>
      <c r="DQ10" s="122"/>
      <c r="DR10" s="122"/>
      <c r="DS10" s="122"/>
      <c r="DT10" s="122"/>
      <c r="DU10" s="122"/>
      <c r="DV10" s="122"/>
      <c r="DW10" s="122"/>
      <c r="DX10" s="122"/>
      <c r="DY10" s="122"/>
      <c r="DZ10" s="122"/>
      <c r="EA10" s="122"/>
      <c r="EB10" s="122"/>
      <c r="EC10" s="122"/>
      <c r="ED10" s="122"/>
      <c r="EE10" s="122"/>
      <c r="EF10" s="122"/>
      <c r="EG10" s="122"/>
      <c r="EH10" s="122"/>
      <c r="EI10" s="122"/>
      <c r="EJ10" s="122"/>
      <c r="EK10" s="122"/>
      <c r="EL10" s="122"/>
      <c r="EM10" s="122"/>
      <c r="EN10" s="122"/>
      <c r="EO10" s="122"/>
      <c r="EP10" s="122"/>
      <c r="EQ10" s="122"/>
      <c r="ER10" s="122"/>
      <c r="ES10" s="122"/>
      <c r="ET10" s="122"/>
      <c r="EU10" s="122"/>
      <c r="EV10" s="122"/>
      <c r="EW10" s="122"/>
      <c r="EX10" s="122"/>
      <c r="EY10" s="122"/>
      <c r="EZ10" s="122"/>
      <c r="FA10" s="122"/>
      <c r="FB10" s="122"/>
      <c r="FC10" s="122"/>
      <c r="FD10" s="122"/>
      <c r="FE10" s="122"/>
      <c r="FF10" s="122"/>
      <c r="FG10" s="122"/>
      <c r="FH10" s="122"/>
      <c r="FI10" s="122"/>
      <c r="FJ10" s="122"/>
      <c r="FK10" s="122"/>
      <c r="FL10" s="122"/>
      <c r="FM10" s="122"/>
      <c r="FN10" s="122"/>
      <c r="FO10" s="122"/>
      <c r="FP10" s="122"/>
      <c r="FQ10" s="122"/>
      <c r="FR10" s="122"/>
      <c r="FS10" s="122"/>
      <c r="FT10" s="122"/>
      <c r="FU10" s="122"/>
      <c r="FV10" s="122"/>
      <c r="FW10" s="122"/>
      <c r="FX10" s="122"/>
      <c r="FY10" s="122"/>
      <c r="FZ10" s="122"/>
      <c r="GA10" s="122"/>
      <c r="GB10" s="122"/>
      <c r="GC10" s="122"/>
      <c r="GD10" s="122"/>
      <c r="GE10" s="122"/>
      <c r="GF10" s="122"/>
      <c r="GG10" s="122"/>
      <c r="GH10" s="122"/>
      <c r="GI10" s="122"/>
      <c r="GJ10" s="122"/>
      <c r="GK10" s="122"/>
      <c r="GL10" s="122"/>
      <c r="GM10" s="122"/>
      <c r="GN10" s="122"/>
      <c r="GO10" s="122"/>
      <c r="GP10" s="122"/>
      <c r="GQ10" s="122"/>
      <c r="GR10" s="122"/>
      <c r="GS10" s="122"/>
      <c r="GT10" s="122"/>
      <c r="GU10" s="122"/>
      <c r="GV10" s="122"/>
      <c r="GW10" s="122"/>
      <c r="GX10" s="122"/>
      <c r="GY10" s="122"/>
      <c r="GZ10" s="122"/>
      <c r="HA10" s="122"/>
      <c r="HB10" s="122"/>
      <c r="HC10" s="122"/>
      <c r="HD10" s="122"/>
      <c r="HE10" s="122"/>
      <c r="HF10" s="122"/>
      <c r="HG10" s="122"/>
      <c r="HH10" s="122"/>
      <c r="HI10" s="122"/>
      <c r="HJ10" s="122"/>
      <c r="HK10" s="122"/>
      <c r="HL10" s="122"/>
      <c r="HM10" s="122"/>
      <c r="HN10" s="122"/>
      <c r="HO10" s="122"/>
      <c r="HP10" s="122"/>
      <c r="HQ10" s="122"/>
      <c r="HR10" s="122"/>
      <c r="HS10" s="122"/>
      <c r="HT10" s="122"/>
      <c r="HU10" s="122"/>
      <c r="HV10" s="122"/>
      <c r="HW10" s="122"/>
      <c r="HX10" s="122"/>
      <c r="HY10" s="122"/>
      <c r="HZ10" s="122"/>
      <c r="IA10" s="122"/>
      <c r="IB10" s="122"/>
      <c r="IC10" s="122"/>
      <c r="ID10" s="122"/>
      <c r="IE10" s="122"/>
      <c r="IF10" s="122"/>
    </row>
    <row r="11" spans="1:240" s="121" customFormat="1" ht="33" customHeight="1" x14ac:dyDescent="0.25">
      <c r="A11" s="128"/>
      <c r="B11" s="120">
        <v>2</v>
      </c>
      <c r="C11" s="127" t="str">
        <f>+'PRODUCE (2)'!B5</f>
        <v>Producción Audiovisual (PRODUCE)</v>
      </c>
      <c r="D11" s="126"/>
      <c r="E11" s="125"/>
      <c r="F11" s="124">
        <f>+'PRODUCE (2)'!F31</f>
        <v>8076773</v>
      </c>
      <c r="G11" s="124">
        <f>+'PRODUCE (2)'!G31</f>
        <v>2631924.333333333</v>
      </c>
      <c r="H11" s="124">
        <f>+'PRODUCE (2)'!H31</f>
        <v>2124924.333333333</v>
      </c>
      <c r="I11" s="124">
        <f>+'PRODUCE (2)'!I31</f>
        <v>2069924.3333333333</v>
      </c>
      <c r="J11" s="124">
        <f>+'PRODUCE (2)'!J31</f>
        <v>1250000</v>
      </c>
      <c r="K11" s="124">
        <f>+'PRODUCE (2)'!K31</f>
        <v>0</v>
      </c>
      <c r="L11" s="124">
        <f>+'PRODUCE (2)'!L31</f>
        <v>0</v>
      </c>
      <c r="M11" s="124">
        <f>+'PRODUCE (2)'!M31</f>
        <v>0</v>
      </c>
      <c r="N11" s="124">
        <f>+'PRODUCE (2)'!N31</f>
        <v>0</v>
      </c>
      <c r="O11" s="124">
        <f>+'PRODUCE (2)'!O31</f>
        <v>0</v>
      </c>
      <c r="P11" s="124">
        <f>+'PRODUCE (2)'!P31</f>
        <v>0</v>
      </c>
      <c r="Q11" s="124">
        <f>+'PRODUCE (2)'!Q31</f>
        <v>0</v>
      </c>
      <c r="R11" s="124">
        <f>+'PRODUCE (2)'!R31</f>
        <v>0</v>
      </c>
      <c r="S11" s="119">
        <f t="shared" si="0"/>
        <v>8076772.9999999991</v>
      </c>
      <c r="T11" s="123"/>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c r="BL11" s="122"/>
      <c r="BM11" s="122"/>
      <c r="BN11" s="122"/>
      <c r="BO11" s="122"/>
      <c r="BP11" s="122"/>
      <c r="BQ11" s="122"/>
      <c r="BR11" s="122"/>
      <c r="BS11" s="122"/>
      <c r="BT11" s="122"/>
      <c r="BU11" s="122"/>
      <c r="BV11" s="122"/>
      <c r="BW11" s="122"/>
      <c r="BX11" s="122"/>
      <c r="BY11" s="122"/>
      <c r="BZ11" s="122"/>
      <c r="CA11" s="122"/>
      <c r="CB11" s="122"/>
      <c r="CC11" s="122"/>
      <c r="CD11" s="122"/>
      <c r="CE11" s="122"/>
      <c r="CF11" s="122"/>
      <c r="CG11" s="122"/>
      <c r="CH11" s="122"/>
      <c r="CI11" s="122"/>
      <c r="CJ11" s="122"/>
      <c r="CK11" s="122"/>
      <c r="CL11" s="122"/>
      <c r="CM11" s="122"/>
      <c r="CN11" s="122"/>
      <c r="CO11" s="122"/>
      <c r="CP11" s="122"/>
      <c r="CQ11" s="122"/>
      <c r="CR11" s="122"/>
      <c r="CS11" s="122"/>
      <c r="CT11" s="122"/>
      <c r="CU11" s="122"/>
      <c r="CV11" s="122"/>
      <c r="CW11" s="122"/>
      <c r="CX11" s="122"/>
      <c r="CY11" s="122"/>
      <c r="CZ11" s="122"/>
      <c r="DA11" s="122"/>
      <c r="DB11" s="122"/>
      <c r="DC11" s="122"/>
      <c r="DD11" s="122"/>
      <c r="DE11" s="122"/>
      <c r="DF11" s="122"/>
      <c r="DG11" s="122"/>
      <c r="DH11" s="122"/>
      <c r="DI11" s="122"/>
      <c r="DJ11" s="122"/>
      <c r="DK11" s="122"/>
      <c r="DL11" s="122"/>
      <c r="DM11" s="122"/>
      <c r="DN11" s="122"/>
      <c r="DO11" s="122"/>
      <c r="DP11" s="122"/>
      <c r="DQ11" s="122"/>
      <c r="DR11" s="122"/>
      <c r="DS11" s="122"/>
      <c r="DT11" s="122"/>
      <c r="DU11" s="122"/>
      <c r="DV11" s="122"/>
      <c r="DW11" s="122"/>
      <c r="DX11" s="122"/>
      <c r="DY11" s="122"/>
      <c r="DZ11" s="122"/>
      <c r="EA11" s="122"/>
      <c r="EB11" s="122"/>
      <c r="EC11" s="122"/>
      <c r="ED11" s="122"/>
      <c r="EE11" s="122"/>
      <c r="EF11" s="122"/>
      <c r="EG11" s="122"/>
      <c r="EH11" s="122"/>
      <c r="EI11" s="122"/>
      <c r="EJ11" s="122"/>
      <c r="EK11" s="122"/>
      <c r="EL11" s="122"/>
      <c r="EM11" s="122"/>
      <c r="EN11" s="122"/>
      <c r="EO11" s="122"/>
      <c r="EP11" s="122"/>
      <c r="EQ11" s="122"/>
      <c r="ER11" s="122"/>
      <c r="ES11" s="122"/>
      <c r="ET11" s="122"/>
      <c r="EU11" s="122"/>
      <c r="EV11" s="122"/>
      <c r="EW11" s="122"/>
      <c r="EX11" s="122"/>
      <c r="EY11" s="122"/>
      <c r="EZ11" s="122"/>
      <c r="FA11" s="122"/>
      <c r="FB11" s="122"/>
      <c r="FC11" s="122"/>
      <c r="FD11" s="122"/>
      <c r="FE11" s="122"/>
      <c r="FF11" s="122"/>
      <c r="FG11" s="122"/>
      <c r="FH11" s="122"/>
      <c r="FI11" s="122"/>
      <c r="FJ11" s="122"/>
      <c r="FK11" s="122"/>
      <c r="FL11" s="122"/>
      <c r="FM11" s="122"/>
      <c r="FN11" s="122"/>
      <c r="FO11" s="122"/>
      <c r="FP11" s="122"/>
      <c r="FQ11" s="122"/>
      <c r="FR11" s="122"/>
      <c r="FS11" s="122"/>
      <c r="FT11" s="122"/>
      <c r="FU11" s="122"/>
      <c r="FV11" s="122"/>
      <c r="FW11" s="122"/>
      <c r="FX11" s="122"/>
      <c r="FY11" s="122"/>
      <c r="FZ11" s="122"/>
      <c r="GA11" s="122"/>
      <c r="GB11" s="122"/>
      <c r="GC11" s="122"/>
      <c r="GD11" s="122"/>
      <c r="GE11" s="122"/>
      <c r="GF11" s="122"/>
      <c r="GG11" s="122"/>
      <c r="GH11" s="122"/>
      <c r="GI11" s="122"/>
      <c r="GJ11" s="122"/>
      <c r="GK11" s="122"/>
      <c r="GL11" s="122"/>
      <c r="GM11" s="122"/>
      <c r="GN11" s="122"/>
      <c r="GO11" s="122"/>
      <c r="GP11" s="122"/>
      <c r="GQ11" s="122"/>
      <c r="GR11" s="122"/>
      <c r="GS11" s="122"/>
      <c r="GT11" s="122"/>
      <c r="GU11" s="122"/>
      <c r="GV11" s="122"/>
      <c r="GW11" s="122"/>
      <c r="GX11" s="122"/>
      <c r="GY11" s="122"/>
      <c r="GZ11" s="122"/>
      <c r="HA11" s="122"/>
      <c r="HB11" s="122"/>
      <c r="HC11" s="122"/>
      <c r="HD11" s="122"/>
      <c r="HE11" s="122"/>
      <c r="HF11" s="122"/>
      <c r="HG11" s="122"/>
      <c r="HH11" s="122"/>
      <c r="HI11" s="122"/>
      <c r="HJ11" s="122"/>
      <c r="HK11" s="122"/>
      <c r="HL11" s="122"/>
      <c r="HM11" s="122"/>
      <c r="HN11" s="122"/>
      <c r="HO11" s="122"/>
      <c r="HP11" s="122"/>
      <c r="HQ11" s="122"/>
      <c r="HR11" s="122"/>
      <c r="HS11" s="122"/>
      <c r="HT11" s="122"/>
      <c r="HU11" s="122"/>
      <c r="HV11" s="122"/>
      <c r="HW11" s="122"/>
      <c r="HX11" s="122"/>
      <c r="HY11" s="122"/>
      <c r="HZ11" s="122"/>
      <c r="IA11" s="122"/>
      <c r="IB11" s="122"/>
      <c r="IC11" s="122"/>
      <c r="ID11" s="122"/>
      <c r="IE11" s="122"/>
      <c r="IF11" s="122"/>
    </row>
    <row r="12" spans="1:240" s="121" customFormat="1" ht="33" customHeight="1" x14ac:dyDescent="0.25">
      <c r="A12" s="128"/>
      <c r="B12" s="120">
        <v>3</v>
      </c>
      <c r="C12" s="127" t="str">
        <f>+'PREDIWEB (2)'!B5</f>
        <v>Prensa y Diseño para la Web (PREDIWEB)</v>
      </c>
      <c r="D12" s="126"/>
      <c r="E12" s="125"/>
      <c r="F12" s="124">
        <f>+'PREDIWEB (2)'!F16</f>
        <v>848000</v>
      </c>
      <c r="G12" s="124">
        <f>+'PREDIWEB (2)'!G16</f>
        <v>70666.666666666657</v>
      </c>
      <c r="H12" s="124">
        <f>+'PREDIWEB (2)'!H16</f>
        <v>70666.666666666657</v>
      </c>
      <c r="I12" s="124">
        <f>+'PREDIWEB (2)'!I16</f>
        <v>70666.666666666657</v>
      </c>
      <c r="J12" s="124">
        <f>+'PREDIWEB (2)'!J16</f>
        <v>70666.666666666657</v>
      </c>
      <c r="K12" s="124">
        <f>+'PREDIWEB (2)'!K16</f>
        <v>70666.666666666657</v>
      </c>
      <c r="L12" s="124">
        <f>+'PREDIWEB (2)'!L16</f>
        <v>70666.666666666657</v>
      </c>
      <c r="M12" s="124">
        <f>+'PREDIWEB (2)'!M16</f>
        <v>70666.666666666657</v>
      </c>
      <c r="N12" s="124">
        <f>+'PREDIWEB (2)'!N16</f>
        <v>70666.666666666657</v>
      </c>
      <c r="O12" s="124">
        <f>+'PREDIWEB (2)'!O16</f>
        <v>70666.666666666657</v>
      </c>
      <c r="P12" s="124">
        <f>+'PREDIWEB (2)'!P16</f>
        <v>70666.666666666657</v>
      </c>
      <c r="Q12" s="124">
        <f>+'PREDIWEB (2)'!Q16</f>
        <v>70666.666666666657</v>
      </c>
      <c r="R12" s="124">
        <f>+'PREDIWEB (2)'!R16</f>
        <v>70666.666666666657</v>
      </c>
      <c r="S12" s="119">
        <f t="shared" si="0"/>
        <v>847999.99999999965</v>
      </c>
      <c r="T12" s="123"/>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c r="BO12" s="122"/>
      <c r="BP12" s="122"/>
      <c r="BQ12" s="122"/>
      <c r="BR12" s="122"/>
      <c r="BS12" s="122"/>
      <c r="BT12" s="122"/>
      <c r="BU12" s="122"/>
      <c r="BV12" s="122"/>
      <c r="BW12" s="122"/>
      <c r="BX12" s="122"/>
      <c r="BY12" s="122"/>
      <c r="BZ12" s="122"/>
      <c r="CA12" s="122"/>
      <c r="CB12" s="122"/>
      <c r="CC12" s="122"/>
      <c r="CD12" s="122"/>
      <c r="CE12" s="122"/>
      <c r="CF12" s="122"/>
      <c r="CG12" s="122"/>
      <c r="CH12" s="122"/>
      <c r="CI12" s="122"/>
      <c r="CJ12" s="122"/>
      <c r="CK12" s="122"/>
      <c r="CL12" s="122"/>
      <c r="CM12" s="122"/>
      <c r="CN12" s="122"/>
      <c r="CO12" s="122"/>
      <c r="CP12" s="122"/>
      <c r="CQ12" s="122"/>
      <c r="CR12" s="122"/>
      <c r="CS12" s="122"/>
      <c r="CT12" s="122"/>
      <c r="CU12" s="122"/>
      <c r="CV12" s="122"/>
      <c r="CW12" s="122"/>
      <c r="CX12" s="122"/>
      <c r="CY12" s="122"/>
      <c r="CZ12" s="122"/>
      <c r="DA12" s="122"/>
      <c r="DB12" s="122"/>
      <c r="DC12" s="122"/>
      <c r="DD12" s="122"/>
      <c r="DE12" s="122"/>
      <c r="DF12" s="122"/>
      <c r="DG12" s="122"/>
      <c r="DH12" s="122"/>
      <c r="DI12" s="122"/>
      <c r="DJ12" s="122"/>
      <c r="DK12" s="122"/>
      <c r="DL12" s="122"/>
      <c r="DM12" s="122"/>
      <c r="DN12" s="122"/>
      <c r="DO12" s="122"/>
      <c r="DP12" s="122"/>
      <c r="DQ12" s="122"/>
      <c r="DR12" s="122"/>
      <c r="DS12" s="122"/>
      <c r="DT12" s="122"/>
      <c r="DU12" s="122"/>
      <c r="DV12" s="122"/>
      <c r="DW12" s="122"/>
      <c r="DX12" s="122"/>
      <c r="DY12" s="122"/>
      <c r="DZ12" s="122"/>
      <c r="EA12" s="122"/>
      <c r="EB12" s="122"/>
      <c r="EC12" s="122"/>
      <c r="ED12" s="122"/>
      <c r="EE12" s="122"/>
      <c r="EF12" s="122"/>
      <c r="EG12" s="122"/>
      <c r="EH12" s="122"/>
      <c r="EI12" s="122"/>
      <c r="EJ12" s="122"/>
      <c r="EK12" s="122"/>
      <c r="EL12" s="122"/>
      <c r="EM12" s="122"/>
      <c r="EN12" s="122"/>
      <c r="EO12" s="122"/>
      <c r="EP12" s="122"/>
      <c r="EQ12" s="122"/>
      <c r="ER12" s="122"/>
      <c r="ES12" s="122"/>
      <c r="ET12" s="122"/>
      <c r="EU12" s="122"/>
      <c r="EV12" s="122"/>
      <c r="EW12" s="122"/>
      <c r="EX12" s="122"/>
      <c r="EY12" s="122"/>
      <c r="EZ12" s="122"/>
      <c r="FA12" s="122"/>
      <c r="FB12" s="122"/>
      <c r="FC12" s="122"/>
      <c r="FD12" s="122"/>
      <c r="FE12" s="122"/>
      <c r="FF12" s="122"/>
      <c r="FG12" s="122"/>
      <c r="FH12" s="122"/>
      <c r="FI12" s="122"/>
      <c r="FJ12" s="122"/>
      <c r="FK12" s="122"/>
      <c r="FL12" s="122"/>
      <c r="FM12" s="122"/>
      <c r="FN12" s="122"/>
      <c r="FO12" s="122"/>
      <c r="FP12" s="122"/>
      <c r="FQ12" s="122"/>
      <c r="FR12" s="122"/>
      <c r="FS12" s="122"/>
      <c r="FT12" s="122"/>
      <c r="FU12" s="122"/>
      <c r="FV12" s="122"/>
      <c r="FW12" s="122"/>
      <c r="FX12" s="122"/>
      <c r="FY12" s="122"/>
      <c r="FZ12" s="122"/>
      <c r="GA12" s="122"/>
      <c r="GB12" s="122"/>
      <c r="GC12" s="122"/>
      <c r="GD12" s="122"/>
      <c r="GE12" s="122"/>
      <c r="GF12" s="122"/>
      <c r="GG12" s="122"/>
      <c r="GH12" s="122"/>
      <c r="GI12" s="122"/>
      <c r="GJ12" s="122"/>
      <c r="GK12" s="122"/>
      <c r="GL12" s="122"/>
      <c r="GM12" s="122"/>
      <c r="GN12" s="122"/>
      <c r="GO12" s="122"/>
      <c r="GP12" s="122"/>
      <c r="GQ12" s="122"/>
      <c r="GR12" s="122"/>
      <c r="GS12" s="122"/>
      <c r="GT12" s="122"/>
      <c r="GU12" s="122"/>
      <c r="GV12" s="122"/>
      <c r="GW12" s="122"/>
      <c r="GX12" s="122"/>
      <c r="GY12" s="122"/>
      <c r="GZ12" s="122"/>
      <c r="HA12" s="122"/>
      <c r="HB12" s="122"/>
      <c r="HC12" s="122"/>
      <c r="HD12" s="122"/>
      <c r="HE12" s="122"/>
      <c r="HF12" s="122"/>
      <c r="HG12" s="122"/>
      <c r="HH12" s="122"/>
      <c r="HI12" s="122"/>
      <c r="HJ12" s="122"/>
      <c r="HK12" s="122"/>
      <c r="HL12" s="122"/>
      <c r="HM12" s="122"/>
      <c r="HN12" s="122"/>
      <c r="HO12" s="122"/>
      <c r="HP12" s="122"/>
      <c r="HQ12" s="122"/>
      <c r="HR12" s="122"/>
      <c r="HS12" s="122"/>
      <c r="HT12" s="122"/>
      <c r="HU12" s="122"/>
      <c r="HV12" s="122"/>
      <c r="HW12" s="122"/>
      <c r="HX12" s="122"/>
      <c r="HY12" s="122"/>
      <c r="HZ12" s="122"/>
      <c r="IA12" s="122"/>
      <c r="IB12" s="122"/>
      <c r="IC12" s="122"/>
      <c r="ID12" s="122"/>
      <c r="IE12" s="122"/>
      <c r="IF12" s="122"/>
    </row>
    <row r="13" spans="1:240" s="121" customFormat="1" ht="33" customHeight="1" x14ac:dyDescent="0.25">
      <c r="A13" s="128"/>
      <c r="B13" s="120">
        <v>4</v>
      </c>
      <c r="C13" s="127" t="str">
        <f>+'MONITOR (2)'!B5</f>
        <v>Programa de Monitoreo (MONITOR)</v>
      </c>
      <c r="D13" s="126"/>
      <c r="E13" s="125"/>
      <c r="F13" s="124">
        <f>+'MONITOR (2)'!F24</f>
        <v>255015</v>
      </c>
      <c r="G13" s="124">
        <f>+'MONITOR (2)'!G24</f>
        <v>90364.416666666672</v>
      </c>
      <c r="H13" s="124">
        <f>+'MONITOR (2)'!H24</f>
        <v>6786.4166666666661</v>
      </c>
      <c r="I13" s="124">
        <f>+'MONITOR (2)'!I24</f>
        <v>6786.4166666666661</v>
      </c>
      <c r="J13" s="124">
        <f>+'MONITOR (2)'!J24</f>
        <v>6786.4166666666661</v>
      </c>
      <c r="K13" s="124">
        <f>+'MONITOR (2)'!K24</f>
        <v>6786.4166666666661</v>
      </c>
      <c r="L13" s="124">
        <f>+'MONITOR (2)'!L24</f>
        <v>6786.4166666666661</v>
      </c>
      <c r="M13" s="124">
        <f>+'MONITOR (2)'!M24</f>
        <v>6786.4166666666661</v>
      </c>
      <c r="N13" s="124">
        <f>+'MONITOR (2)'!N24</f>
        <v>6786.4166666666661</v>
      </c>
      <c r="O13" s="124">
        <f>+'MONITOR (2)'!O24</f>
        <v>6786.4166666666661</v>
      </c>
      <c r="P13" s="124">
        <f>+'MONITOR (2)'!P24</f>
        <v>96786.416666666672</v>
      </c>
      <c r="Q13" s="124">
        <f>+'MONITOR (2)'!Q24</f>
        <v>6786.4166666666661</v>
      </c>
      <c r="R13" s="124">
        <f>+'MONITOR (2)'!R24</f>
        <v>6786.4166666666661</v>
      </c>
      <c r="S13" s="119">
        <f t="shared" si="0"/>
        <v>255015</v>
      </c>
      <c r="T13" s="123"/>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row>
    <row r="14" spans="1:240" s="121" customFormat="1" ht="33" customHeight="1" x14ac:dyDescent="0.25">
      <c r="A14" s="128"/>
      <c r="B14" s="120">
        <v>5</v>
      </c>
      <c r="C14" s="127" t="str">
        <f>+'VOTO EN EXT'!B5</f>
        <v>Voto en el Extranjero</v>
      </c>
      <c r="D14" s="126"/>
      <c r="E14" s="125"/>
      <c r="F14" s="124">
        <f>+'VOTO EN EXT'!F25</f>
        <v>2320500</v>
      </c>
      <c r="G14" s="124">
        <f>+'VOTO EN EXT'!G25</f>
        <v>150000</v>
      </c>
      <c r="H14" s="124">
        <f>+'VOTO EN EXT'!H25</f>
        <v>150000</v>
      </c>
      <c r="I14" s="124">
        <f>+'VOTO EN EXT'!I25</f>
        <v>410250</v>
      </c>
      <c r="J14" s="124">
        <f>+'VOTO EN EXT'!J25</f>
        <v>150000</v>
      </c>
      <c r="K14" s="124">
        <f>+'VOTO EN EXT'!K25</f>
        <v>410250</v>
      </c>
      <c r="L14" s="124">
        <f>+'VOTO EN EXT'!L25</f>
        <v>150000</v>
      </c>
      <c r="M14" s="124">
        <f>+'VOTO EN EXT'!M25</f>
        <v>150000</v>
      </c>
      <c r="N14" s="124">
        <f>+'VOTO EN EXT'!N25</f>
        <v>150000</v>
      </c>
      <c r="O14" s="124">
        <f>+'VOTO EN EXT'!O25</f>
        <v>150000</v>
      </c>
      <c r="P14" s="124">
        <f>+'VOTO EN EXT'!P25</f>
        <v>150000</v>
      </c>
      <c r="Q14" s="124">
        <f>+'VOTO EN EXT'!Q25</f>
        <v>150000</v>
      </c>
      <c r="R14" s="124">
        <f>+'VOTO EN EXT'!R25</f>
        <v>150000</v>
      </c>
      <c r="S14" s="119">
        <f t="shared" si="0"/>
        <v>2320500</v>
      </c>
      <c r="T14" s="123"/>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row>
    <row r="15" spans="1:240" ht="25.15" customHeight="1" x14ac:dyDescent="0.3">
      <c r="B15" s="120">
        <v>6</v>
      </c>
      <c r="C15" s="117" t="str">
        <f>+'ATM '!B5</f>
        <v>Atención a Medios (ATM)</v>
      </c>
      <c r="D15" s="116"/>
      <c r="E15" s="105"/>
      <c r="F15" s="105">
        <f>+'ATM '!F32</f>
        <v>418000</v>
      </c>
      <c r="G15" s="105">
        <f>+'ATM '!G32</f>
        <v>4000</v>
      </c>
      <c r="H15" s="105">
        <f>+'ATM '!H32</f>
        <v>64000</v>
      </c>
      <c r="I15" s="105">
        <f>+'ATM '!I32</f>
        <v>129000</v>
      </c>
      <c r="J15" s="105">
        <f>+'ATM '!J32</f>
        <v>4000</v>
      </c>
      <c r="K15" s="105">
        <f>+'ATM '!K32</f>
        <v>4000</v>
      </c>
      <c r="L15" s="105">
        <f>+'ATM '!L32</f>
        <v>4000</v>
      </c>
      <c r="M15" s="105">
        <f>+'ATM '!M32</f>
        <v>4000</v>
      </c>
      <c r="N15" s="105">
        <f>+'ATM '!N32</f>
        <v>189000</v>
      </c>
      <c r="O15" s="105">
        <f>+'ATM '!O32</f>
        <v>4000</v>
      </c>
      <c r="P15" s="105">
        <f>+'ATM '!P32</f>
        <v>4000</v>
      </c>
      <c r="Q15" s="105">
        <f>+'ATM '!Q32</f>
        <v>4000</v>
      </c>
      <c r="R15" s="105">
        <f>+'ATM '!R32</f>
        <v>4000</v>
      </c>
      <c r="S15" s="119">
        <f t="shared" si="0"/>
        <v>418000</v>
      </c>
    </row>
    <row r="16" spans="1:240" x14ac:dyDescent="0.3">
      <c r="B16" s="118"/>
      <c r="C16" s="117"/>
      <c r="D16" s="116"/>
      <c r="E16" s="105"/>
      <c r="F16" s="105"/>
      <c r="G16" s="115"/>
      <c r="H16" s="115"/>
      <c r="I16" s="115"/>
      <c r="J16" s="115"/>
      <c r="K16" s="115"/>
      <c r="L16" s="115"/>
      <c r="M16" s="115"/>
      <c r="N16" s="115"/>
      <c r="O16" s="115"/>
      <c r="P16" s="115"/>
      <c r="Q16" s="115"/>
      <c r="R16" s="115"/>
      <c r="S16" s="114">
        <f t="shared" si="0"/>
        <v>0</v>
      </c>
    </row>
    <row r="17" spans="1:240" x14ac:dyDescent="0.3">
      <c r="B17" s="118"/>
      <c r="C17" s="117"/>
      <c r="D17" s="116"/>
      <c r="E17" s="105"/>
      <c r="F17" s="105"/>
      <c r="G17" s="115"/>
      <c r="H17" s="115"/>
      <c r="I17" s="115"/>
      <c r="J17" s="115"/>
      <c r="K17" s="115"/>
      <c r="L17" s="115"/>
      <c r="M17" s="115"/>
      <c r="N17" s="115"/>
      <c r="O17" s="115"/>
      <c r="P17" s="115"/>
      <c r="Q17" s="115"/>
      <c r="R17" s="115"/>
      <c r="S17" s="114">
        <f t="shared" si="0"/>
        <v>0</v>
      </c>
    </row>
    <row r="18" spans="1:240" ht="19.5" thickBot="1" x14ac:dyDescent="0.35">
      <c r="A18" s="113"/>
      <c r="B18" s="112"/>
      <c r="C18" s="111"/>
      <c r="D18" s="110"/>
      <c r="E18" s="110"/>
      <c r="F18" s="109"/>
      <c r="G18" s="109"/>
      <c r="H18" s="109"/>
      <c r="I18" s="109"/>
      <c r="J18" s="109"/>
      <c r="K18" s="109"/>
      <c r="L18" s="109"/>
      <c r="M18" s="109"/>
      <c r="N18" s="109"/>
      <c r="O18" s="109"/>
      <c r="P18" s="109"/>
      <c r="Q18" s="109"/>
      <c r="R18" s="109"/>
      <c r="S18" s="109"/>
    </row>
    <row r="19" spans="1:240" x14ac:dyDescent="0.3">
      <c r="B19" s="107"/>
      <c r="C19" s="108"/>
      <c r="D19" s="107"/>
      <c r="E19" s="106"/>
      <c r="F19" s="105"/>
      <c r="G19" s="101"/>
      <c r="H19" s="101"/>
      <c r="I19" s="101"/>
      <c r="J19" s="101"/>
      <c r="K19" s="102"/>
      <c r="L19" s="101"/>
      <c r="M19" s="100"/>
      <c r="N19" s="104"/>
      <c r="O19" s="103"/>
      <c r="P19" s="102"/>
      <c r="Q19" s="101"/>
      <c r="R19" s="101"/>
      <c r="S19" s="100"/>
      <c r="T19" s="99"/>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4"/>
      <c r="AT19" s="8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c r="CC19" s="84"/>
      <c r="CD19" s="84"/>
      <c r="CE19" s="84"/>
      <c r="CF19" s="84"/>
      <c r="CG19" s="84"/>
      <c r="CH19" s="84"/>
      <c r="CI19" s="84"/>
      <c r="CJ19" s="84"/>
      <c r="CK19" s="84"/>
      <c r="CL19" s="84"/>
      <c r="CM19" s="84"/>
      <c r="CN19" s="84"/>
      <c r="CO19" s="84"/>
      <c r="CP19" s="84"/>
      <c r="CQ19" s="84"/>
      <c r="CR19" s="84"/>
      <c r="CS19" s="84"/>
      <c r="CT19" s="84"/>
      <c r="CU19" s="84"/>
      <c r="CV19" s="84"/>
      <c r="CW19" s="84"/>
      <c r="CX19" s="84"/>
      <c r="CY19" s="84"/>
      <c r="CZ19" s="84"/>
      <c r="DA19" s="84"/>
      <c r="DB19" s="84"/>
      <c r="DC19" s="84"/>
      <c r="DD19" s="84"/>
      <c r="DE19" s="84"/>
      <c r="DF19" s="84"/>
      <c r="DG19" s="84"/>
      <c r="DH19" s="84"/>
      <c r="DI19" s="84"/>
      <c r="DJ19" s="84"/>
      <c r="DK19" s="84"/>
      <c r="DL19" s="84"/>
      <c r="DM19" s="84"/>
      <c r="DN19" s="84"/>
      <c r="DO19" s="84"/>
      <c r="DP19" s="84"/>
      <c r="DQ19" s="84"/>
      <c r="DR19" s="84"/>
      <c r="DS19" s="84"/>
      <c r="DT19" s="84"/>
      <c r="DU19" s="84"/>
      <c r="DV19" s="84"/>
      <c r="DW19" s="84"/>
      <c r="DX19" s="84"/>
      <c r="DY19" s="84"/>
      <c r="DZ19" s="84"/>
      <c r="EA19" s="84"/>
      <c r="EB19" s="84"/>
      <c r="EC19" s="84"/>
      <c r="ED19" s="84"/>
      <c r="EE19" s="84"/>
      <c r="EF19" s="84"/>
      <c r="EG19" s="84"/>
      <c r="EH19" s="84"/>
      <c r="EI19" s="84"/>
      <c r="EJ19" s="84"/>
      <c r="EK19" s="84"/>
      <c r="EL19" s="84"/>
      <c r="EM19" s="84"/>
      <c r="EN19" s="84"/>
      <c r="EO19" s="84"/>
      <c r="EP19" s="84"/>
      <c r="EQ19" s="84"/>
      <c r="ER19" s="84"/>
      <c r="ES19" s="84"/>
      <c r="ET19" s="84"/>
      <c r="EU19" s="84"/>
      <c r="EV19" s="84"/>
      <c r="EW19" s="84"/>
      <c r="EX19" s="84"/>
      <c r="EY19" s="84"/>
      <c r="EZ19" s="84"/>
      <c r="FA19" s="84"/>
      <c r="FB19" s="84"/>
      <c r="FC19" s="84"/>
      <c r="FD19" s="84"/>
      <c r="FE19" s="84"/>
      <c r="FF19" s="84"/>
      <c r="FG19" s="84"/>
      <c r="FH19" s="84"/>
      <c r="FI19" s="84"/>
      <c r="FJ19" s="84"/>
      <c r="FK19" s="84"/>
      <c r="FL19" s="84"/>
      <c r="FM19" s="84"/>
      <c r="FN19" s="84"/>
      <c r="FO19" s="84"/>
      <c r="FP19" s="84"/>
      <c r="FQ19" s="84"/>
      <c r="FR19" s="84"/>
      <c r="FS19" s="84"/>
      <c r="FT19" s="84"/>
      <c r="FU19" s="84"/>
      <c r="FV19" s="84"/>
      <c r="FW19" s="84"/>
      <c r="FX19" s="84"/>
      <c r="FY19" s="84"/>
      <c r="FZ19" s="84"/>
      <c r="GA19" s="84"/>
      <c r="GB19" s="84"/>
      <c r="GC19" s="84"/>
      <c r="GD19" s="84"/>
      <c r="GE19" s="84"/>
      <c r="GF19" s="84"/>
      <c r="GG19" s="84"/>
      <c r="GH19" s="84"/>
      <c r="GI19" s="84"/>
      <c r="GJ19" s="84"/>
      <c r="GK19" s="84"/>
      <c r="GL19" s="84"/>
      <c r="GM19" s="84"/>
      <c r="GN19" s="84"/>
      <c r="GO19" s="84"/>
      <c r="GP19" s="84"/>
      <c r="GQ19" s="84"/>
      <c r="GR19" s="84"/>
      <c r="GS19" s="84"/>
      <c r="GT19" s="84"/>
      <c r="GU19" s="84"/>
      <c r="GV19" s="84"/>
      <c r="GW19" s="84"/>
      <c r="GX19" s="84"/>
      <c r="GY19" s="84"/>
      <c r="GZ19" s="84"/>
      <c r="HA19" s="84"/>
      <c r="HB19" s="84"/>
      <c r="HC19" s="84"/>
      <c r="HD19" s="84"/>
      <c r="HE19" s="84"/>
      <c r="HF19" s="84"/>
      <c r="HG19" s="84"/>
      <c r="HH19" s="84"/>
      <c r="HI19" s="84"/>
      <c r="HJ19" s="84"/>
      <c r="HK19" s="84"/>
      <c r="HL19" s="84"/>
      <c r="HM19" s="84"/>
      <c r="HN19" s="84"/>
      <c r="HO19" s="84"/>
      <c r="HP19" s="84"/>
      <c r="HQ19" s="84"/>
      <c r="HR19" s="84"/>
      <c r="HS19" s="84"/>
      <c r="HT19" s="84"/>
      <c r="HU19" s="84"/>
      <c r="HV19" s="84"/>
      <c r="HW19" s="84"/>
      <c r="HX19" s="84"/>
      <c r="HY19" s="84"/>
      <c r="HZ19" s="84"/>
      <c r="IA19" s="84"/>
      <c r="IB19" s="84"/>
      <c r="IC19" s="84"/>
      <c r="ID19" s="84"/>
      <c r="IE19" s="84"/>
      <c r="IF19" s="84"/>
    </row>
    <row r="20" spans="1:240" s="94" customFormat="1" ht="19.5" thickBot="1" x14ac:dyDescent="0.35">
      <c r="A20" s="91"/>
      <c r="C20" s="98" t="s">
        <v>89</v>
      </c>
      <c r="D20" s="98"/>
      <c r="E20" s="97"/>
      <c r="F20" s="97">
        <f t="shared" ref="F20:R20" si="1">SUM(F10:F19)</f>
        <v>15260774</v>
      </c>
      <c r="G20" s="97">
        <f t="shared" si="1"/>
        <v>3274635.7499999995</v>
      </c>
      <c r="H20" s="97">
        <f t="shared" si="1"/>
        <v>2689359.7499999995</v>
      </c>
      <c r="I20" s="97">
        <f t="shared" si="1"/>
        <v>2971609.7499999995</v>
      </c>
      <c r="J20" s="97">
        <f t="shared" si="1"/>
        <v>1754435.4166666667</v>
      </c>
      <c r="K20" s="97">
        <f t="shared" si="1"/>
        <v>764685.41666666674</v>
      </c>
      <c r="L20" s="97">
        <f t="shared" si="1"/>
        <v>504435.41666666669</v>
      </c>
      <c r="M20" s="97">
        <f t="shared" si="1"/>
        <v>504435.41666666669</v>
      </c>
      <c r="N20" s="97">
        <f t="shared" si="1"/>
        <v>689435.41666666674</v>
      </c>
      <c r="O20" s="97">
        <f t="shared" si="1"/>
        <v>504435.41666666669</v>
      </c>
      <c r="P20" s="97">
        <f t="shared" si="1"/>
        <v>594435.41666666674</v>
      </c>
      <c r="Q20" s="97">
        <f t="shared" si="1"/>
        <v>504435.41666666669</v>
      </c>
      <c r="R20" s="97">
        <f t="shared" si="1"/>
        <v>504435.41666666669</v>
      </c>
      <c r="S20" s="97">
        <f>SUM(G20:R20)</f>
        <v>15260773.999999993</v>
      </c>
      <c r="T20" s="96">
        <f>+S20-F20</f>
        <v>0</v>
      </c>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5"/>
      <c r="AS20" s="95"/>
      <c r="AT20" s="95"/>
      <c r="AU20" s="95"/>
      <c r="AV20" s="95"/>
      <c r="AW20" s="95"/>
      <c r="AX20" s="95"/>
      <c r="AY20" s="95"/>
      <c r="AZ20" s="95"/>
      <c r="BA20" s="95"/>
      <c r="BB20" s="95"/>
      <c r="BC20" s="95"/>
      <c r="BD20" s="95"/>
      <c r="BE20" s="95"/>
      <c r="BF20" s="95"/>
      <c r="BG20" s="95"/>
      <c r="BH20" s="95"/>
      <c r="BI20" s="95"/>
      <c r="BJ20" s="95"/>
      <c r="BK20" s="95"/>
      <c r="BL20" s="95"/>
      <c r="BM20" s="95"/>
      <c r="BN20" s="95"/>
      <c r="BO20" s="95"/>
      <c r="BP20" s="95"/>
      <c r="BQ20" s="95"/>
      <c r="BR20" s="95"/>
      <c r="BS20" s="95"/>
      <c r="BT20" s="95"/>
      <c r="BU20" s="95"/>
      <c r="BV20" s="95"/>
      <c r="BW20" s="95"/>
      <c r="BX20" s="95"/>
      <c r="BY20" s="95"/>
      <c r="BZ20" s="95"/>
      <c r="CA20" s="95"/>
      <c r="CB20" s="95"/>
      <c r="CC20" s="95"/>
      <c r="CD20" s="95"/>
      <c r="CE20" s="95"/>
      <c r="CF20" s="95"/>
      <c r="CG20" s="95"/>
      <c r="CH20" s="95"/>
      <c r="CI20" s="95"/>
      <c r="CJ20" s="95"/>
      <c r="CK20" s="95"/>
      <c r="CL20" s="95"/>
      <c r="CM20" s="95"/>
      <c r="CN20" s="95"/>
      <c r="CO20" s="95"/>
      <c r="CP20" s="95"/>
      <c r="CQ20" s="95"/>
      <c r="CR20" s="95"/>
      <c r="CS20" s="95"/>
      <c r="CT20" s="95"/>
      <c r="CU20" s="95"/>
      <c r="CV20" s="95"/>
      <c r="CW20" s="95"/>
      <c r="CX20" s="95"/>
      <c r="CY20" s="95"/>
      <c r="CZ20" s="95"/>
      <c r="DA20" s="95"/>
      <c r="DB20" s="95"/>
      <c r="DC20" s="95"/>
      <c r="DD20" s="95"/>
      <c r="DE20" s="95"/>
      <c r="DF20" s="95"/>
      <c r="DG20" s="95"/>
      <c r="DH20" s="95"/>
      <c r="DI20" s="95"/>
      <c r="DJ20" s="95"/>
      <c r="DK20" s="95"/>
      <c r="DL20" s="95"/>
      <c r="DM20" s="95"/>
      <c r="DN20" s="95"/>
      <c r="DO20" s="95"/>
      <c r="DP20" s="95"/>
      <c r="DQ20" s="95"/>
      <c r="DR20" s="95"/>
      <c r="DS20" s="95"/>
      <c r="DT20" s="95"/>
      <c r="DU20" s="95"/>
      <c r="DV20" s="95"/>
      <c r="DW20" s="95"/>
      <c r="DX20" s="95"/>
      <c r="DY20" s="95"/>
      <c r="DZ20" s="95"/>
      <c r="EA20" s="95"/>
      <c r="EB20" s="95"/>
      <c r="EC20" s="95"/>
      <c r="ED20" s="95"/>
      <c r="EE20" s="95"/>
      <c r="EF20" s="95"/>
      <c r="EG20" s="95"/>
      <c r="EH20" s="95"/>
      <c r="EI20" s="95"/>
      <c r="EJ20" s="95"/>
      <c r="EK20" s="95"/>
      <c r="EL20" s="95"/>
      <c r="EM20" s="95"/>
      <c r="EN20" s="95"/>
      <c r="EO20" s="95"/>
      <c r="EP20" s="95"/>
      <c r="EQ20" s="95"/>
      <c r="ER20" s="95"/>
      <c r="ES20" s="95"/>
      <c r="ET20" s="95"/>
      <c r="EU20" s="95"/>
      <c r="EV20" s="95"/>
      <c r="EW20" s="95"/>
      <c r="EX20" s="95"/>
      <c r="EY20" s="95"/>
      <c r="EZ20" s="95"/>
      <c r="FA20" s="95"/>
      <c r="FB20" s="95"/>
      <c r="FC20" s="95"/>
      <c r="FD20" s="95"/>
      <c r="FE20" s="95"/>
      <c r="FF20" s="95"/>
      <c r="FG20" s="95"/>
      <c r="FH20" s="95"/>
      <c r="FI20" s="95"/>
      <c r="FJ20" s="95"/>
      <c r="FK20" s="95"/>
      <c r="FL20" s="95"/>
      <c r="FM20" s="95"/>
      <c r="FN20" s="95"/>
      <c r="FO20" s="95"/>
      <c r="FP20" s="95"/>
      <c r="FQ20" s="95"/>
      <c r="FR20" s="95"/>
      <c r="FS20" s="95"/>
      <c r="FT20" s="95"/>
      <c r="FU20" s="95"/>
      <c r="FV20" s="95"/>
      <c r="FW20" s="95"/>
      <c r="FX20" s="95"/>
      <c r="FY20" s="95"/>
      <c r="FZ20" s="95"/>
      <c r="GA20" s="95"/>
      <c r="GB20" s="95"/>
      <c r="GC20" s="95"/>
      <c r="GD20" s="95"/>
      <c r="GE20" s="95"/>
      <c r="GF20" s="95"/>
      <c r="GG20" s="95"/>
      <c r="GH20" s="95"/>
      <c r="GI20" s="95"/>
      <c r="GJ20" s="95"/>
      <c r="GK20" s="95"/>
      <c r="GL20" s="95"/>
      <c r="GM20" s="95"/>
      <c r="GN20" s="95"/>
      <c r="GO20" s="95"/>
      <c r="GP20" s="95"/>
      <c r="GQ20" s="95"/>
      <c r="GR20" s="95"/>
      <c r="GS20" s="95"/>
      <c r="GT20" s="95"/>
      <c r="GU20" s="95"/>
      <c r="GV20" s="95"/>
      <c r="GW20" s="95"/>
      <c r="GX20" s="95"/>
      <c r="GY20" s="95"/>
      <c r="GZ20" s="95"/>
      <c r="HA20" s="95"/>
      <c r="HB20" s="95"/>
      <c r="HC20" s="95"/>
      <c r="HD20" s="95"/>
      <c r="HE20" s="95"/>
      <c r="HF20" s="95"/>
      <c r="HG20" s="95"/>
      <c r="HH20" s="95"/>
      <c r="HI20" s="95"/>
      <c r="HJ20" s="95"/>
      <c r="HK20" s="95"/>
      <c r="HL20" s="95"/>
      <c r="HM20" s="95"/>
      <c r="HN20" s="95"/>
      <c r="HO20" s="95"/>
      <c r="HP20" s="95"/>
      <c r="HQ20" s="95"/>
      <c r="HR20" s="95"/>
      <c r="HS20" s="95"/>
      <c r="HT20" s="95"/>
      <c r="HU20" s="95"/>
      <c r="HV20" s="95"/>
      <c r="HW20" s="95"/>
      <c r="HX20" s="95"/>
      <c r="HY20" s="95"/>
      <c r="HZ20" s="95"/>
      <c r="IA20" s="95"/>
      <c r="IB20" s="95"/>
      <c r="IC20" s="95"/>
      <c r="ID20" s="95"/>
      <c r="IE20" s="95"/>
      <c r="IF20" s="95"/>
    </row>
    <row r="21" spans="1:240" ht="19.5" thickTop="1" x14ac:dyDescent="0.3">
      <c r="C21" s="90" t="s">
        <v>88</v>
      </c>
    </row>
    <row r="23" spans="1:240" x14ac:dyDescent="0.3">
      <c r="C23" s="93" t="s">
        <v>87</v>
      </c>
      <c r="F23" s="92">
        <f t="shared" ref="F23:S23" si="2">F13+F12+F11+F10+F14+F15</f>
        <v>15260774</v>
      </c>
      <c r="G23" s="92">
        <f t="shared" si="2"/>
        <v>3274635.75</v>
      </c>
      <c r="H23" s="92">
        <f t="shared" si="2"/>
        <v>2689359.75</v>
      </c>
      <c r="I23" s="92">
        <f t="shared" si="2"/>
        <v>2971609.75</v>
      </c>
      <c r="J23" s="92">
        <f t="shared" si="2"/>
        <v>1754435.4166666665</v>
      </c>
      <c r="K23" s="92">
        <f t="shared" si="2"/>
        <v>764685.41666666663</v>
      </c>
      <c r="L23" s="92">
        <f t="shared" si="2"/>
        <v>504435.41666666663</v>
      </c>
      <c r="M23" s="92">
        <f t="shared" si="2"/>
        <v>504435.41666666663</v>
      </c>
      <c r="N23" s="92">
        <f t="shared" si="2"/>
        <v>689435.41666666663</v>
      </c>
      <c r="O23" s="92">
        <f t="shared" si="2"/>
        <v>504435.41666666663</v>
      </c>
      <c r="P23" s="92">
        <f t="shared" si="2"/>
        <v>594435.41666666663</v>
      </c>
      <c r="Q23" s="92">
        <f t="shared" si="2"/>
        <v>504435.41666666663</v>
      </c>
      <c r="R23" s="92">
        <f t="shared" si="2"/>
        <v>504435.41666666663</v>
      </c>
      <c r="S23" s="92">
        <f t="shared" si="2"/>
        <v>15260773.999999998</v>
      </c>
    </row>
    <row r="24" spans="1:240" x14ac:dyDescent="0.3">
      <c r="F24" s="88">
        <f t="shared" ref="F24:S24" si="3">+F20-F23</f>
        <v>0</v>
      </c>
      <c r="G24" s="88">
        <f t="shared" si="3"/>
        <v>0</v>
      </c>
      <c r="H24" s="88">
        <f t="shared" si="3"/>
        <v>0</v>
      </c>
      <c r="I24" s="88">
        <f t="shared" si="3"/>
        <v>0</v>
      </c>
      <c r="J24" s="88">
        <f t="shared" si="3"/>
        <v>0</v>
      </c>
      <c r="K24" s="88">
        <f t="shared" si="3"/>
        <v>0</v>
      </c>
      <c r="L24" s="88">
        <f t="shared" si="3"/>
        <v>0</v>
      </c>
      <c r="M24" s="88">
        <f t="shared" si="3"/>
        <v>0</v>
      </c>
      <c r="N24" s="88">
        <f t="shared" si="3"/>
        <v>0</v>
      </c>
      <c r="O24" s="88">
        <f t="shared" si="3"/>
        <v>0</v>
      </c>
      <c r="P24" s="88">
        <f t="shared" si="3"/>
        <v>0</v>
      </c>
      <c r="Q24" s="88">
        <f t="shared" si="3"/>
        <v>0</v>
      </c>
      <c r="R24" s="88">
        <f t="shared" si="3"/>
        <v>0</v>
      </c>
      <c r="S24" s="88">
        <f t="shared" si="3"/>
        <v>0</v>
      </c>
    </row>
    <row r="25" spans="1:240" x14ac:dyDescent="0.3">
      <c r="F25" s="92"/>
      <c r="G25" s="92"/>
      <c r="H25" s="92"/>
      <c r="I25" s="92"/>
      <c r="J25" s="92"/>
      <c r="K25" s="92"/>
      <c r="L25" s="92"/>
      <c r="M25" s="92"/>
      <c r="N25" s="92"/>
      <c r="O25" s="92"/>
      <c r="P25" s="92"/>
      <c r="Q25" s="92"/>
      <c r="R25" s="92"/>
      <c r="S25" s="92"/>
    </row>
  </sheetData>
  <mergeCells count="5">
    <mergeCell ref="B2:F2"/>
    <mergeCell ref="B3:F3"/>
    <mergeCell ref="B4:F4"/>
    <mergeCell ref="B5:F5"/>
    <mergeCell ref="G6:S6"/>
  </mergeCells>
  <printOptions horizontalCentered="1"/>
  <pageMargins left="0.47244094488188981" right="0.78740157480314965" top="0.94488188976377963" bottom="0.51181102362204722" header="0.15748031496062992" footer="0.23622047244094491"/>
  <pageSetup paperSize="5" scale="92" orientation="landscape" r:id="rId1"/>
  <headerFooter alignWithMargins="0">
    <oddFooter>Página &amp;P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IF83"/>
  <sheetViews>
    <sheetView topLeftCell="A51" workbookViewId="0">
      <selection activeCell="C74" sqref="C74"/>
    </sheetView>
  </sheetViews>
  <sheetFormatPr baseColWidth="10" defaultColWidth="11.42578125" defaultRowHeight="13.5" x14ac:dyDescent="0.25"/>
  <cols>
    <col min="1" max="1" width="7" style="146" customWidth="1"/>
    <col min="2" max="2" width="8" style="145" customWidth="1"/>
    <col min="3" max="3" width="51.7109375" style="145" customWidth="1"/>
    <col min="4" max="4" width="6.28515625" style="121" hidden="1" customWidth="1"/>
    <col min="5" max="5" width="6.140625" style="144" bestFit="1" customWidth="1"/>
    <col min="6" max="6" width="12.5703125" style="144" bestFit="1" customWidth="1"/>
    <col min="7" max="7" width="10.5703125" style="143" customWidth="1"/>
    <col min="8" max="8" width="9.85546875" style="143" bestFit="1" customWidth="1"/>
    <col min="9" max="9" width="10.7109375" style="143" customWidth="1"/>
    <col min="10" max="10" width="11.140625" style="143" bestFit="1" customWidth="1"/>
    <col min="11" max="11" width="9.7109375" style="143" customWidth="1"/>
    <col min="12" max="12" width="9.5703125" style="143" customWidth="1"/>
    <col min="13" max="13" width="10" style="143" customWidth="1"/>
    <col min="14" max="14" width="9.5703125" style="143" customWidth="1"/>
    <col min="15" max="16" width="9.85546875" style="143" customWidth="1"/>
    <col min="17" max="17" width="9.42578125" style="143" customWidth="1"/>
    <col min="18" max="18" width="9" style="143" customWidth="1"/>
    <col min="19" max="19" width="12.140625" style="143" customWidth="1"/>
    <col min="20" max="20" width="11.42578125" style="123"/>
    <col min="21" max="240" width="11.42578125" style="122"/>
    <col min="241" max="16384" width="11.42578125" style="121"/>
  </cols>
  <sheetData>
    <row r="1" spans="1:240" ht="14.25" thickBot="1" x14ac:dyDescent="0.3"/>
    <row r="2" spans="1:240" ht="19.899999999999999" customHeight="1" x14ac:dyDescent="0.25">
      <c r="A2" s="180"/>
      <c r="B2" s="252" t="str">
        <f>'[1]TOTAL GENERALCALEND.'!B2:G2</f>
        <v>INSTITUTO ELECTORAL Y DE PARTICIPACIÓN CIUDADANA DEL ESTADO DE JALISCO</v>
      </c>
      <c r="C2" s="253"/>
      <c r="D2" s="253"/>
      <c r="E2" s="253"/>
      <c r="F2" s="254"/>
      <c r="T2" s="122"/>
      <c r="IF2" s="121"/>
    </row>
    <row r="3" spans="1:240" ht="12" customHeight="1" x14ac:dyDescent="0.25">
      <c r="A3" s="180"/>
      <c r="B3" s="255" t="s">
        <v>108</v>
      </c>
      <c r="C3" s="256"/>
      <c r="D3" s="256"/>
      <c r="E3" s="256"/>
      <c r="F3" s="257"/>
      <c r="T3" s="122"/>
      <c r="IF3" s="121"/>
    </row>
    <row r="4" spans="1:240" ht="18" x14ac:dyDescent="0.25">
      <c r="A4" s="180"/>
      <c r="B4" s="267" t="s">
        <v>129</v>
      </c>
      <c r="C4" s="268"/>
      <c r="D4" s="268"/>
      <c r="E4" s="268"/>
      <c r="F4" s="269"/>
      <c r="G4" s="123"/>
      <c r="T4" s="122"/>
      <c r="IF4" s="121"/>
    </row>
    <row r="5" spans="1:240" ht="18.75" thickBot="1" x14ac:dyDescent="0.3">
      <c r="A5" s="180"/>
      <c r="B5" s="270" t="s">
        <v>25</v>
      </c>
      <c r="C5" s="271"/>
      <c r="D5" s="271"/>
      <c r="E5" s="271"/>
      <c r="F5" s="272"/>
      <c r="T5" s="122"/>
      <c r="IF5" s="121"/>
    </row>
    <row r="6" spans="1:240" ht="15" x14ac:dyDescent="0.25">
      <c r="A6" s="121"/>
      <c r="B6" s="179"/>
      <c r="C6" s="121"/>
      <c r="D6" s="179"/>
      <c r="E6" s="121"/>
      <c r="F6" s="121"/>
      <c r="G6" s="264" t="s">
        <v>106</v>
      </c>
      <c r="H6" s="265"/>
      <c r="I6" s="265"/>
      <c r="J6" s="265"/>
      <c r="K6" s="265"/>
      <c r="L6" s="265"/>
      <c r="M6" s="265"/>
      <c r="N6" s="265"/>
      <c r="O6" s="265"/>
      <c r="P6" s="265"/>
      <c r="Q6" s="265"/>
      <c r="R6" s="265"/>
      <c r="S6" s="266"/>
    </row>
    <row r="7" spans="1:240" ht="27" x14ac:dyDescent="0.25">
      <c r="B7" s="141" t="s">
        <v>128</v>
      </c>
      <c r="C7" s="141" t="s">
        <v>127</v>
      </c>
      <c r="D7" s="178" t="s">
        <v>82</v>
      </c>
      <c r="E7" s="140" t="s">
        <v>103</v>
      </c>
      <c r="F7" s="140" t="s">
        <v>102</v>
      </c>
      <c r="G7" s="139" t="s">
        <v>101</v>
      </c>
      <c r="H7" s="139" t="s">
        <v>100</v>
      </c>
      <c r="I7" s="139" t="s">
        <v>99</v>
      </c>
      <c r="J7" s="139" t="s">
        <v>98</v>
      </c>
      <c r="K7" s="139" t="s">
        <v>97</v>
      </c>
      <c r="L7" s="139" t="s">
        <v>96</v>
      </c>
      <c r="M7" s="139" t="s">
        <v>95</v>
      </c>
      <c r="N7" s="139" t="s">
        <v>94</v>
      </c>
      <c r="O7" s="139" t="s">
        <v>93</v>
      </c>
      <c r="P7" s="139" t="s">
        <v>92</v>
      </c>
      <c r="Q7" s="139" t="s">
        <v>91</v>
      </c>
      <c r="R7" s="139" t="s">
        <v>90</v>
      </c>
      <c r="S7" s="138" t="s">
        <v>89</v>
      </c>
    </row>
    <row r="8" spans="1:240" x14ac:dyDescent="0.25">
      <c r="B8" s="177"/>
      <c r="C8" s="177"/>
      <c r="D8" s="176"/>
      <c r="E8" s="175"/>
      <c r="F8" s="175"/>
      <c r="G8" s="174"/>
      <c r="H8" s="174"/>
      <c r="I8" s="174"/>
      <c r="J8" s="174"/>
      <c r="K8" s="174"/>
      <c r="L8" s="174"/>
      <c r="M8" s="174"/>
      <c r="N8" s="174"/>
      <c r="O8" s="174"/>
      <c r="P8" s="174"/>
      <c r="Q8" s="174"/>
      <c r="R8" s="174"/>
      <c r="S8" s="174"/>
    </row>
    <row r="9" spans="1:240" x14ac:dyDescent="0.25">
      <c r="B9" s="168"/>
      <c r="C9" s="167"/>
      <c r="D9" s="166"/>
      <c r="E9" s="124"/>
      <c r="F9" s="124"/>
      <c r="G9" s="165"/>
      <c r="H9" s="165"/>
      <c r="I9" s="165"/>
      <c r="J9" s="165"/>
      <c r="K9" s="165"/>
      <c r="L9" s="165"/>
      <c r="M9" s="165"/>
      <c r="N9" s="165"/>
      <c r="O9" s="165"/>
      <c r="P9" s="165"/>
      <c r="Q9" s="165"/>
      <c r="R9" s="165"/>
      <c r="S9" s="164">
        <f t="shared" ref="S9:S16" si="0">SUM(G9:R9)</f>
        <v>0</v>
      </c>
    </row>
    <row r="10" spans="1:240" ht="14.25" thickBot="1" x14ac:dyDescent="0.3">
      <c r="B10" s="132">
        <v>2151</v>
      </c>
      <c r="C10" s="169" t="s">
        <v>126</v>
      </c>
      <c r="D10" s="130"/>
      <c r="E10" s="130"/>
      <c r="F10" s="129">
        <f t="shared" ref="F10:R10" si="1">SUM(F11:F12)</f>
        <v>29837</v>
      </c>
      <c r="G10" s="129">
        <f t="shared" si="1"/>
        <v>2486.4166666666665</v>
      </c>
      <c r="H10" s="129">
        <f t="shared" si="1"/>
        <v>2486.4166666666665</v>
      </c>
      <c r="I10" s="129">
        <f t="shared" si="1"/>
        <v>2486.4166666666665</v>
      </c>
      <c r="J10" s="129">
        <f t="shared" si="1"/>
        <v>2486.4166666666665</v>
      </c>
      <c r="K10" s="129">
        <f t="shared" si="1"/>
        <v>2486.4166666666665</v>
      </c>
      <c r="L10" s="129">
        <f t="shared" si="1"/>
        <v>2486.4166666666665</v>
      </c>
      <c r="M10" s="129">
        <f t="shared" si="1"/>
        <v>2486.4166666666665</v>
      </c>
      <c r="N10" s="129">
        <f t="shared" si="1"/>
        <v>2486.4166666666665</v>
      </c>
      <c r="O10" s="129">
        <f t="shared" si="1"/>
        <v>2486.4166666666665</v>
      </c>
      <c r="P10" s="129">
        <f t="shared" si="1"/>
        <v>2486.4166666666665</v>
      </c>
      <c r="Q10" s="129">
        <f t="shared" si="1"/>
        <v>2486.4166666666665</v>
      </c>
      <c r="R10" s="129">
        <f t="shared" si="1"/>
        <v>2486.4166666666665</v>
      </c>
      <c r="S10" s="129">
        <f t="shared" si="0"/>
        <v>29837.000000000004</v>
      </c>
    </row>
    <row r="11" spans="1:240" x14ac:dyDescent="0.25">
      <c r="B11" s="168">
        <v>2151</v>
      </c>
      <c r="C11" s="167" t="str">
        <f>+'MONITOR (2)'!B5</f>
        <v>Programa de Monitoreo (MONITOR)</v>
      </c>
      <c r="D11" s="166"/>
      <c r="E11" s="124"/>
      <c r="F11" s="124">
        <f>+'MONITOR (2)'!F9</f>
        <v>29837</v>
      </c>
      <c r="G11" s="124">
        <f>+'MONITOR (2)'!G9</f>
        <v>2486.4166666666665</v>
      </c>
      <c r="H11" s="124">
        <f>+'MONITOR (2)'!H9</f>
        <v>2486.4166666666665</v>
      </c>
      <c r="I11" s="124">
        <f>+'MONITOR (2)'!I9</f>
        <v>2486.4166666666665</v>
      </c>
      <c r="J11" s="124">
        <f>+'MONITOR (2)'!J9</f>
        <v>2486.4166666666665</v>
      </c>
      <c r="K11" s="124">
        <f>+'MONITOR (2)'!K9</f>
        <v>2486.4166666666665</v>
      </c>
      <c r="L11" s="124">
        <f>+'MONITOR (2)'!L9</f>
        <v>2486.4166666666665</v>
      </c>
      <c r="M11" s="124">
        <f>+'MONITOR (2)'!M9</f>
        <v>2486.4166666666665</v>
      </c>
      <c r="N11" s="124">
        <f>+'MONITOR (2)'!N9</f>
        <v>2486.4166666666665</v>
      </c>
      <c r="O11" s="124">
        <f>+'MONITOR (2)'!O9</f>
        <v>2486.4166666666665</v>
      </c>
      <c r="P11" s="124">
        <f>+'MONITOR (2)'!P9</f>
        <v>2486.4166666666665</v>
      </c>
      <c r="Q11" s="124">
        <f>+'MONITOR (2)'!Q9</f>
        <v>2486.4166666666665</v>
      </c>
      <c r="R11" s="124">
        <f>+'MONITOR (2)'!R9</f>
        <v>2486.4166666666665</v>
      </c>
      <c r="S11" s="164">
        <f t="shared" si="0"/>
        <v>29837.000000000004</v>
      </c>
    </row>
    <row r="12" spans="1:240" x14ac:dyDescent="0.25">
      <c r="B12" s="168"/>
      <c r="C12" s="167"/>
      <c r="D12" s="166"/>
      <c r="E12" s="124"/>
      <c r="F12" s="124"/>
      <c r="G12" s="165"/>
      <c r="H12" s="165"/>
      <c r="I12" s="165"/>
      <c r="J12" s="165"/>
      <c r="K12" s="165"/>
      <c r="L12" s="165"/>
      <c r="M12" s="165"/>
      <c r="N12" s="165"/>
      <c r="O12" s="165"/>
      <c r="P12" s="165"/>
      <c r="Q12" s="165"/>
      <c r="R12" s="165"/>
      <c r="S12" s="164">
        <f t="shared" si="0"/>
        <v>0</v>
      </c>
    </row>
    <row r="13" spans="1:240" ht="27.75" thickBot="1" x14ac:dyDescent="0.3">
      <c r="B13" s="132">
        <v>2216</v>
      </c>
      <c r="C13" s="131" t="s">
        <v>125</v>
      </c>
      <c r="D13" s="130"/>
      <c r="E13" s="130"/>
      <c r="F13" s="129">
        <f t="shared" ref="F13:R13" si="2">SUM(F14:F16)</f>
        <v>208000</v>
      </c>
      <c r="G13" s="129">
        <f t="shared" si="2"/>
        <v>12000</v>
      </c>
      <c r="H13" s="129">
        <f t="shared" si="2"/>
        <v>12000</v>
      </c>
      <c r="I13" s="129">
        <f t="shared" si="2"/>
        <v>62000</v>
      </c>
      <c r="J13" s="129">
        <f t="shared" si="2"/>
        <v>8000</v>
      </c>
      <c r="K13" s="129">
        <f t="shared" si="2"/>
        <v>8000</v>
      </c>
      <c r="L13" s="129">
        <f t="shared" si="2"/>
        <v>8000</v>
      </c>
      <c r="M13" s="129">
        <f t="shared" si="2"/>
        <v>8000</v>
      </c>
      <c r="N13" s="129">
        <f t="shared" si="2"/>
        <v>58000</v>
      </c>
      <c r="O13" s="129">
        <f t="shared" si="2"/>
        <v>8000</v>
      </c>
      <c r="P13" s="129">
        <f t="shared" si="2"/>
        <v>8000</v>
      </c>
      <c r="Q13" s="129">
        <f t="shared" si="2"/>
        <v>8000</v>
      </c>
      <c r="R13" s="129">
        <f t="shared" si="2"/>
        <v>8000</v>
      </c>
      <c r="S13" s="129">
        <f t="shared" si="0"/>
        <v>208000</v>
      </c>
    </row>
    <row r="14" spans="1:240" x14ac:dyDescent="0.25">
      <c r="B14" s="168">
        <v>2216</v>
      </c>
      <c r="C14" s="167" t="str">
        <f>+'PRODUCE (2)'!B5</f>
        <v>Producción Audiovisual (PRODUCE)</v>
      </c>
      <c r="D14" s="166"/>
      <c r="E14" s="124"/>
      <c r="F14" s="124">
        <f>+'PRODUCE (2)'!F9</f>
        <v>12000</v>
      </c>
      <c r="G14" s="124">
        <f>+'PRODUCE (2)'!G9</f>
        <v>4000</v>
      </c>
      <c r="H14" s="124">
        <f>+'PRODUCE (2)'!H9</f>
        <v>4000</v>
      </c>
      <c r="I14" s="124">
        <f>+'PRODUCE (2)'!I9</f>
        <v>4000</v>
      </c>
      <c r="J14" s="124">
        <f>+'PRODUCE (2)'!J9</f>
        <v>0</v>
      </c>
      <c r="K14" s="124">
        <f>+'PRODUCE (2)'!K9</f>
        <v>0</v>
      </c>
      <c r="L14" s="124">
        <f>+'PRODUCE (2)'!L9</f>
        <v>0</v>
      </c>
      <c r="M14" s="124">
        <f>+'PRODUCE (2)'!M9</f>
        <v>0</v>
      </c>
      <c r="N14" s="124">
        <f>+'PRODUCE (2)'!N9</f>
        <v>0</v>
      </c>
      <c r="O14" s="124">
        <f>+'PRODUCE (2)'!O9</f>
        <v>0</v>
      </c>
      <c r="P14" s="124">
        <f>+'PRODUCE (2)'!P9</f>
        <v>0</v>
      </c>
      <c r="Q14" s="124">
        <f>+'PRODUCE (2)'!Q9</f>
        <v>0</v>
      </c>
      <c r="R14" s="124">
        <f>+'PRODUCE (2)'!R9</f>
        <v>0</v>
      </c>
      <c r="S14" s="164">
        <f t="shared" si="0"/>
        <v>12000</v>
      </c>
    </row>
    <row r="15" spans="1:240" x14ac:dyDescent="0.25">
      <c r="B15" s="168">
        <v>2216</v>
      </c>
      <c r="C15" s="167" t="str">
        <f>+'PREDIWEB (2)'!B5</f>
        <v>Prensa y Diseño para la Web (PREDIWEB)</v>
      </c>
      <c r="D15" s="166"/>
      <c r="E15" s="124"/>
      <c r="F15" s="124">
        <f>+'PREDIWEB (2)'!F9</f>
        <v>48000</v>
      </c>
      <c r="G15" s="124">
        <f>+'PREDIWEB (2)'!G9</f>
        <v>4000</v>
      </c>
      <c r="H15" s="124">
        <f>+'PREDIWEB (2)'!H9</f>
        <v>4000</v>
      </c>
      <c r="I15" s="124">
        <f>+'PREDIWEB (2)'!I9</f>
        <v>4000</v>
      </c>
      <c r="J15" s="124">
        <f>+'PREDIWEB (2)'!J9</f>
        <v>4000</v>
      </c>
      <c r="K15" s="124">
        <f>+'PREDIWEB (2)'!K9</f>
        <v>4000</v>
      </c>
      <c r="L15" s="124">
        <f>+'PREDIWEB (2)'!L9</f>
        <v>4000</v>
      </c>
      <c r="M15" s="124">
        <f>+'PREDIWEB (2)'!M9</f>
        <v>4000</v>
      </c>
      <c r="N15" s="124">
        <f>+'PREDIWEB (2)'!N9</f>
        <v>4000</v>
      </c>
      <c r="O15" s="124">
        <f>+'PREDIWEB (2)'!O9</f>
        <v>4000</v>
      </c>
      <c r="P15" s="124">
        <f>+'PREDIWEB (2)'!P9</f>
        <v>4000</v>
      </c>
      <c r="Q15" s="124">
        <f>+'PREDIWEB (2)'!Q9</f>
        <v>4000</v>
      </c>
      <c r="R15" s="124">
        <f>+'PREDIWEB (2)'!R9</f>
        <v>4000</v>
      </c>
      <c r="S15" s="164">
        <f t="shared" si="0"/>
        <v>48000</v>
      </c>
    </row>
    <row r="16" spans="1:240" x14ac:dyDescent="0.25">
      <c r="B16" s="168">
        <v>2216</v>
      </c>
      <c r="C16" s="167" t="str">
        <f>+'ATM '!B5</f>
        <v>Atención a Medios (ATM)</v>
      </c>
      <c r="D16" s="166"/>
      <c r="E16" s="124"/>
      <c r="F16" s="124">
        <f>+'ATM '!F9</f>
        <v>148000</v>
      </c>
      <c r="G16" s="124">
        <f>+'ATM '!G9</f>
        <v>4000</v>
      </c>
      <c r="H16" s="124">
        <f>+'ATM '!H9</f>
        <v>4000</v>
      </c>
      <c r="I16" s="124">
        <f>+'ATM '!I9</f>
        <v>54000</v>
      </c>
      <c r="J16" s="124">
        <f>+'ATM '!J9</f>
        <v>4000</v>
      </c>
      <c r="K16" s="124">
        <f>+'ATM '!K9</f>
        <v>4000</v>
      </c>
      <c r="L16" s="124">
        <f>+'ATM '!L9</f>
        <v>4000</v>
      </c>
      <c r="M16" s="124">
        <f>+'ATM '!M9</f>
        <v>4000</v>
      </c>
      <c r="N16" s="124">
        <f>+'ATM '!N9</f>
        <v>54000</v>
      </c>
      <c r="O16" s="124">
        <f>+'ATM '!O9</f>
        <v>4000</v>
      </c>
      <c r="P16" s="124">
        <f>+'ATM '!P9</f>
        <v>4000</v>
      </c>
      <c r="Q16" s="124">
        <f>+'ATM '!Q9</f>
        <v>4000</v>
      </c>
      <c r="R16" s="124">
        <f>+'ATM '!R9</f>
        <v>4000</v>
      </c>
      <c r="S16" s="164">
        <f t="shared" si="0"/>
        <v>148000</v>
      </c>
    </row>
    <row r="17" spans="2:19" x14ac:dyDescent="0.25">
      <c r="B17" s="168"/>
      <c r="C17" s="167"/>
      <c r="D17" s="166"/>
      <c r="E17" s="124"/>
      <c r="F17" s="124"/>
      <c r="G17" s="165"/>
      <c r="H17" s="165"/>
      <c r="I17" s="165"/>
      <c r="J17" s="165"/>
      <c r="K17" s="165"/>
      <c r="L17" s="165"/>
      <c r="M17" s="165"/>
      <c r="N17" s="165"/>
      <c r="O17" s="165"/>
      <c r="P17" s="165"/>
      <c r="Q17" s="165"/>
      <c r="R17" s="165"/>
      <c r="S17" s="164"/>
    </row>
    <row r="18" spans="2:19" ht="14.25" thickBot="1" x14ac:dyDescent="0.3">
      <c r="B18" s="132">
        <v>2461</v>
      </c>
      <c r="C18" s="169" t="s">
        <v>124</v>
      </c>
      <c r="D18" s="130"/>
      <c r="E18" s="130"/>
      <c r="F18" s="129">
        <f t="shared" ref="F18:R18" si="3">SUM(F19:F20)</f>
        <v>6990</v>
      </c>
      <c r="G18" s="129">
        <f t="shared" si="3"/>
        <v>6990</v>
      </c>
      <c r="H18" s="129">
        <f t="shared" si="3"/>
        <v>0</v>
      </c>
      <c r="I18" s="129">
        <f t="shared" si="3"/>
        <v>0</v>
      </c>
      <c r="J18" s="129">
        <f t="shared" si="3"/>
        <v>0</v>
      </c>
      <c r="K18" s="129">
        <f t="shared" si="3"/>
        <v>0</v>
      </c>
      <c r="L18" s="129">
        <f t="shared" si="3"/>
        <v>0</v>
      </c>
      <c r="M18" s="129">
        <f t="shared" si="3"/>
        <v>0</v>
      </c>
      <c r="N18" s="129">
        <f t="shared" si="3"/>
        <v>0</v>
      </c>
      <c r="O18" s="129">
        <f t="shared" si="3"/>
        <v>0</v>
      </c>
      <c r="P18" s="129">
        <f t="shared" si="3"/>
        <v>0</v>
      </c>
      <c r="Q18" s="129">
        <f t="shared" si="3"/>
        <v>0</v>
      </c>
      <c r="R18" s="129">
        <f t="shared" si="3"/>
        <v>0</v>
      </c>
      <c r="S18" s="129">
        <f>SUM(G18:R18)</f>
        <v>6990</v>
      </c>
    </row>
    <row r="19" spans="2:19" x14ac:dyDescent="0.25">
      <c r="B19" s="168">
        <v>2461</v>
      </c>
      <c r="C19" s="167" t="str">
        <f>+'MONITOR (2)'!B5</f>
        <v>Programa de Monitoreo (MONITOR)</v>
      </c>
      <c r="D19" s="166"/>
      <c r="E19" s="124"/>
      <c r="F19" s="124">
        <f>+'MONITOR (2)'!F12</f>
        <v>6990</v>
      </c>
      <c r="G19" s="124">
        <f>+'MONITOR (2)'!G12</f>
        <v>6990</v>
      </c>
      <c r="H19" s="124">
        <f>+'MONITOR (2)'!H12</f>
        <v>0</v>
      </c>
      <c r="I19" s="124">
        <f>+'MONITOR (2)'!I12</f>
        <v>0</v>
      </c>
      <c r="J19" s="124">
        <f>+'MONITOR (2)'!J12</f>
        <v>0</v>
      </c>
      <c r="K19" s="124">
        <f>+'MONITOR (2)'!K12</f>
        <v>0</v>
      </c>
      <c r="L19" s="124">
        <f>+'MONITOR (2)'!L12</f>
        <v>0</v>
      </c>
      <c r="M19" s="124">
        <f>+'MONITOR (2)'!M12</f>
        <v>0</v>
      </c>
      <c r="N19" s="124">
        <f>+'MONITOR (2)'!N12</f>
        <v>0</v>
      </c>
      <c r="O19" s="124">
        <f>+'MONITOR (2)'!O12</f>
        <v>0</v>
      </c>
      <c r="P19" s="124">
        <f>+'MONITOR (2)'!P12</f>
        <v>0</v>
      </c>
      <c r="Q19" s="124">
        <f>+'MONITOR (2)'!Q12</f>
        <v>0</v>
      </c>
      <c r="R19" s="124">
        <f>+'MONITOR (2)'!R12</f>
        <v>0</v>
      </c>
      <c r="S19" s="164">
        <f>SUM(G19:R19)</f>
        <v>6990</v>
      </c>
    </row>
    <row r="20" spans="2:19" x14ac:dyDescent="0.25">
      <c r="B20" s="168"/>
      <c r="C20" s="167"/>
      <c r="D20" s="166"/>
      <c r="E20" s="124"/>
      <c r="F20" s="124"/>
      <c r="G20" s="165"/>
      <c r="H20" s="165"/>
      <c r="I20" s="165"/>
      <c r="J20" s="165"/>
      <c r="K20" s="165"/>
      <c r="L20" s="165"/>
      <c r="M20" s="165"/>
      <c r="N20" s="165"/>
      <c r="O20" s="165"/>
      <c r="P20" s="165"/>
      <c r="Q20" s="165"/>
      <c r="R20" s="165"/>
      <c r="S20" s="164">
        <f>SUM(G20:R20)</f>
        <v>0</v>
      </c>
    </row>
    <row r="21" spans="2:19" ht="27.75" thickBot="1" x14ac:dyDescent="0.3">
      <c r="B21" s="132">
        <v>2612</v>
      </c>
      <c r="C21" s="131" t="s">
        <v>123</v>
      </c>
      <c r="D21" s="130"/>
      <c r="E21" s="130"/>
      <c r="F21" s="129">
        <f t="shared" ref="F21:R21" si="4">SUM(F22:F22)</f>
        <v>6122773</v>
      </c>
      <c r="G21" s="129">
        <f t="shared" si="4"/>
        <v>2040924.3333333333</v>
      </c>
      <c r="H21" s="129">
        <f t="shared" si="4"/>
        <v>2040924.3333333333</v>
      </c>
      <c r="I21" s="129">
        <f t="shared" si="4"/>
        <v>2040924.3333333333</v>
      </c>
      <c r="J21" s="129">
        <f t="shared" si="4"/>
        <v>0</v>
      </c>
      <c r="K21" s="129">
        <f t="shared" si="4"/>
        <v>0</v>
      </c>
      <c r="L21" s="129">
        <f t="shared" si="4"/>
        <v>0</v>
      </c>
      <c r="M21" s="129">
        <f t="shared" si="4"/>
        <v>0</v>
      </c>
      <c r="N21" s="129">
        <f t="shared" si="4"/>
        <v>0</v>
      </c>
      <c r="O21" s="129">
        <f t="shared" si="4"/>
        <v>0</v>
      </c>
      <c r="P21" s="129">
        <f t="shared" si="4"/>
        <v>0</v>
      </c>
      <c r="Q21" s="129">
        <f t="shared" si="4"/>
        <v>0</v>
      </c>
      <c r="R21" s="129">
        <f t="shared" si="4"/>
        <v>0</v>
      </c>
      <c r="S21" s="129">
        <f>SUM(G21:R21)</f>
        <v>6122773</v>
      </c>
    </row>
    <row r="22" spans="2:19" x14ac:dyDescent="0.25">
      <c r="B22" s="168">
        <v>2612</v>
      </c>
      <c r="C22" s="167" t="str">
        <f>+'PRODUCE (2)'!B5</f>
        <v>Producción Audiovisual (PRODUCE)</v>
      </c>
      <c r="D22" s="166"/>
      <c r="E22" s="124"/>
      <c r="F22" s="124">
        <f>+'PRODUCE (2)'!F13</f>
        <v>6122773</v>
      </c>
      <c r="G22" s="124">
        <f>+'PRODUCE (2)'!G13</f>
        <v>2040924.3333333333</v>
      </c>
      <c r="H22" s="124">
        <f>+'PRODUCE (2)'!H13</f>
        <v>2040924.3333333333</v>
      </c>
      <c r="I22" s="124">
        <f>+'PRODUCE (2)'!I13</f>
        <v>2040924.3333333333</v>
      </c>
      <c r="J22" s="124">
        <f>+'PRODUCE (2)'!J13</f>
        <v>0</v>
      </c>
      <c r="K22" s="124">
        <f>+'PRODUCE (2)'!K13</f>
        <v>0</v>
      </c>
      <c r="L22" s="124">
        <f>+'PRODUCE (2)'!L13</f>
        <v>0</v>
      </c>
      <c r="M22" s="124">
        <f>+'PRODUCE (2)'!M13</f>
        <v>0</v>
      </c>
      <c r="N22" s="124">
        <f>+'PRODUCE (2)'!N13</f>
        <v>0</v>
      </c>
      <c r="O22" s="124">
        <f>+'PRODUCE (2)'!O13</f>
        <v>0</v>
      </c>
      <c r="P22" s="124">
        <f>+'PRODUCE (2)'!P13</f>
        <v>0</v>
      </c>
      <c r="Q22" s="124">
        <f>+'PRODUCE (2)'!Q13</f>
        <v>0</v>
      </c>
      <c r="R22" s="124">
        <f>+'PRODUCE (2)'!R13</f>
        <v>0</v>
      </c>
      <c r="S22" s="164">
        <f>SUM(G22:R22)</f>
        <v>6122773</v>
      </c>
    </row>
    <row r="23" spans="2:19" x14ac:dyDescent="0.25">
      <c r="B23" s="168"/>
      <c r="C23" s="167"/>
      <c r="D23" s="166"/>
      <c r="E23" s="124"/>
      <c r="F23" s="124"/>
      <c r="G23" s="124"/>
      <c r="H23" s="124"/>
      <c r="I23" s="124"/>
      <c r="J23" s="124"/>
      <c r="K23" s="124"/>
      <c r="L23" s="124"/>
      <c r="M23" s="124"/>
      <c r="N23" s="124"/>
      <c r="O23" s="124"/>
      <c r="P23" s="124"/>
      <c r="Q23" s="124"/>
      <c r="R23" s="124"/>
      <c r="S23" s="164"/>
    </row>
    <row r="24" spans="2:19" ht="31.15" customHeight="1" thickBot="1" x14ac:dyDescent="0.35">
      <c r="B24" s="112">
        <v>3161</v>
      </c>
      <c r="C24" s="111" t="s">
        <v>122</v>
      </c>
      <c r="D24" s="130"/>
      <c r="E24" s="130"/>
      <c r="F24" s="129">
        <f t="shared" ref="F24:R24" si="5">SUM(F25:F26)</f>
        <v>51600</v>
      </c>
      <c r="G24" s="129">
        <f t="shared" si="5"/>
        <v>4300</v>
      </c>
      <c r="H24" s="129">
        <f t="shared" si="5"/>
        <v>4300</v>
      </c>
      <c r="I24" s="129">
        <f t="shared" si="5"/>
        <v>4300</v>
      </c>
      <c r="J24" s="129">
        <f t="shared" si="5"/>
        <v>4300</v>
      </c>
      <c r="K24" s="129">
        <f t="shared" si="5"/>
        <v>4300</v>
      </c>
      <c r="L24" s="129">
        <f t="shared" si="5"/>
        <v>4300</v>
      </c>
      <c r="M24" s="129">
        <f t="shared" si="5"/>
        <v>4300</v>
      </c>
      <c r="N24" s="129">
        <f t="shared" si="5"/>
        <v>4300</v>
      </c>
      <c r="O24" s="129">
        <f t="shared" si="5"/>
        <v>4300</v>
      </c>
      <c r="P24" s="129">
        <f t="shared" si="5"/>
        <v>4300</v>
      </c>
      <c r="Q24" s="129">
        <f t="shared" si="5"/>
        <v>4300</v>
      </c>
      <c r="R24" s="129">
        <f t="shared" si="5"/>
        <v>4300</v>
      </c>
      <c r="S24" s="129">
        <f t="shared" ref="S24:S45" si="6">SUM(G24:R24)</f>
        <v>51600</v>
      </c>
    </row>
    <row r="25" spans="2:19" x14ac:dyDescent="0.25">
      <c r="B25" s="168">
        <v>3161</v>
      </c>
      <c r="C25" s="167" t="str">
        <f>+'MONITOR (2)'!B5</f>
        <v>Programa de Monitoreo (MONITOR)</v>
      </c>
      <c r="D25" s="166"/>
      <c r="E25" s="124"/>
      <c r="F25" s="124">
        <f>+'MONITOR (2)'!F15</f>
        <v>51600</v>
      </c>
      <c r="G25" s="124">
        <f>+'MONITOR (2)'!G15</f>
        <v>4300</v>
      </c>
      <c r="H25" s="124">
        <f>+'MONITOR (2)'!H15</f>
        <v>4300</v>
      </c>
      <c r="I25" s="124">
        <f>+'MONITOR (2)'!I15</f>
        <v>4300</v>
      </c>
      <c r="J25" s="124">
        <f>+'MONITOR (2)'!J15</f>
        <v>4300</v>
      </c>
      <c r="K25" s="124">
        <f>+'MONITOR (2)'!K15</f>
        <v>4300</v>
      </c>
      <c r="L25" s="124">
        <f>+'MONITOR (2)'!L15</f>
        <v>4300</v>
      </c>
      <c r="M25" s="124">
        <f>+'MONITOR (2)'!M15</f>
        <v>4300</v>
      </c>
      <c r="N25" s="124">
        <f>+'MONITOR (2)'!N15</f>
        <v>4300</v>
      </c>
      <c r="O25" s="124">
        <f>+'MONITOR (2)'!O15</f>
        <v>4300</v>
      </c>
      <c r="P25" s="124">
        <f>+'MONITOR (2)'!P15</f>
        <v>4300</v>
      </c>
      <c r="Q25" s="124">
        <f>+'MONITOR (2)'!Q15</f>
        <v>4300</v>
      </c>
      <c r="R25" s="124">
        <f>+'MONITOR (2)'!R15</f>
        <v>4300</v>
      </c>
      <c r="S25" s="164">
        <f t="shared" si="6"/>
        <v>51600</v>
      </c>
    </row>
    <row r="26" spans="2:19" x14ac:dyDescent="0.25">
      <c r="B26" s="168"/>
      <c r="C26" s="167"/>
      <c r="D26" s="166"/>
      <c r="E26" s="124"/>
      <c r="F26" s="124"/>
      <c r="G26" s="124"/>
      <c r="H26" s="124"/>
      <c r="I26" s="124"/>
      <c r="J26" s="124"/>
      <c r="K26" s="124"/>
      <c r="L26" s="124"/>
      <c r="M26" s="124"/>
      <c r="N26" s="124"/>
      <c r="O26" s="124"/>
      <c r="P26" s="124"/>
      <c r="Q26" s="124"/>
      <c r="R26" s="124"/>
      <c r="S26" s="164">
        <f t="shared" si="6"/>
        <v>0</v>
      </c>
    </row>
    <row r="27" spans="2:19" ht="31.15" customHeight="1" thickBot="1" x14ac:dyDescent="0.3">
      <c r="B27" s="132">
        <v>3221</v>
      </c>
      <c r="C27" s="131" t="s">
        <v>121</v>
      </c>
      <c r="D27" s="130"/>
      <c r="E27" s="130"/>
      <c r="F27" s="129">
        <f t="shared" ref="F27:R27" si="7">SUM(F28:F29)</f>
        <v>50000</v>
      </c>
      <c r="G27" s="129">
        <f t="shared" si="7"/>
        <v>0</v>
      </c>
      <c r="H27" s="129">
        <f t="shared" si="7"/>
        <v>0</v>
      </c>
      <c r="I27" s="129">
        <f t="shared" si="7"/>
        <v>25000</v>
      </c>
      <c r="J27" s="129">
        <f t="shared" si="7"/>
        <v>0</v>
      </c>
      <c r="K27" s="129">
        <f t="shared" si="7"/>
        <v>0</v>
      </c>
      <c r="L27" s="129">
        <f t="shared" si="7"/>
        <v>0</v>
      </c>
      <c r="M27" s="129">
        <f t="shared" si="7"/>
        <v>0</v>
      </c>
      <c r="N27" s="129">
        <f t="shared" si="7"/>
        <v>25000</v>
      </c>
      <c r="O27" s="129">
        <f t="shared" si="7"/>
        <v>0</v>
      </c>
      <c r="P27" s="129">
        <f t="shared" si="7"/>
        <v>0</v>
      </c>
      <c r="Q27" s="129">
        <f t="shared" si="7"/>
        <v>0</v>
      </c>
      <c r="R27" s="129">
        <f t="shared" si="7"/>
        <v>0</v>
      </c>
      <c r="S27" s="129">
        <f t="shared" si="6"/>
        <v>50000</v>
      </c>
    </row>
    <row r="28" spans="2:19" ht="22.15" customHeight="1" x14ac:dyDescent="0.25">
      <c r="B28" s="168">
        <v>3221</v>
      </c>
      <c r="C28" s="167" t="str">
        <f>+'ATM '!B5</f>
        <v>Atención a Medios (ATM)</v>
      </c>
      <c r="D28" s="166"/>
      <c r="E28" s="124"/>
      <c r="F28" s="124">
        <f>+'ATM '!F13</f>
        <v>50000</v>
      </c>
      <c r="G28" s="124">
        <f>+'ATM '!G13</f>
        <v>0</v>
      </c>
      <c r="H28" s="124">
        <f>+'ATM '!H13</f>
        <v>0</v>
      </c>
      <c r="I28" s="124">
        <f>+'ATM '!I13</f>
        <v>25000</v>
      </c>
      <c r="J28" s="124">
        <f>+'ATM '!J13</f>
        <v>0</v>
      </c>
      <c r="K28" s="124">
        <f>+'ATM '!K13</f>
        <v>0</v>
      </c>
      <c r="L28" s="124">
        <f>+'ATM '!L13</f>
        <v>0</v>
      </c>
      <c r="M28" s="124">
        <f>+'ATM '!M13</f>
        <v>0</v>
      </c>
      <c r="N28" s="124">
        <f>+'ATM '!N13</f>
        <v>25000</v>
      </c>
      <c r="O28" s="124">
        <f>+'ATM '!O13</f>
        <v>0</v>
      </c>
      <c r="P28" s="124">
        <f>+'ATM '!P13</f>
        <v>0</v>
      </c>
      <c r="Q28" s="124">
        <f>+'ATM '!Q13</f>
        <v>0</v>
      </c>
      <c r="R28" s="124">
        <f>+'ATM '!R13</f>
        <v>0</v>
      </c>
      <c r="S28" s="164">
        <f t="shared" si="6"/>
        <v>50000</v>
      </c>
    </row>
    <row r="29" spans="2:19" x14ac:dyDescent="0.25">
      <c r="B29" s="168"/>
      <c r="C29" s="167"/>
      <c r="D29" s="166"/>
      <c r="E29" s="124"/>
      <c r="F29" s="124"/>
      <c r="G29" s="124"/>
      <c r="H29" s="124"/>
      <c r="I29" s="124"/>
      <c r="J29" s="124"/>
      <c r="K29" s="124"/>
      <c r="L29" s="124"/>
      <c r="M29" s="124"/>
      <c r="N29" s="124"/>
      <c r="O29" s="124"/>
      <c r="P29" s="124"/>
      <c r="Q29" s="124"/>
      <c r="R29" s="124"/>
      <c r="S29" s="164">
        <f t="shared" si="6"/>
        <v>0</v>
      </c>
    </row>
    <row r="30" spans="2:19" ht="14.25" thickBot="1" x14ac:dyDescent="0.3">
      <c r="B30" s="132">
        <v>3342</v>
      </c>
      <c r="C30" s="169" t="s">
        <v>120</v>
      </c>
      <c r="D30" s="130"/>
      <c r="E30" s="130"/>
      <c r="F30" s="129">
        <f t="shared" ref="F30:R30" si="8">SUM(F31:F33)</f>
        <v>105000</v>
      </c>
      <c r="G30" s="129">
        <f t="shared" si="8"/>
        <v>0</v>
      </c>
      <c r="H30" s="129">
        <f t="shared" si="8"/>
        <v>15000</v>
      </c>
      <c r="I30" s="129">
        <f t="shared" si="8"/>
        <v>50000</v>
      </c>
      <c r="J30" s="129">
        <f t="shared" si="8"/>
        <v>0</v>
      </c>
      <c r="K30" s="129">
        <f t="shared" si="8"/>
        <v>0</v>
      </c>
      <c r="L30" s="129">
        <f t="shared" si="8"/>
        <v>0</v>
      </c>
      <c r="M30" s="129">
        <f t="shared" si="8"/>
        <v>0</v>
      </c>
      <c r="N30" s="129">
        <f t="shared" si="8"/>
        <v>40000</v>
      </c>
      <c r="O30" s="129">
        <f t="shared" si="8"/>
        <v>0</v>
      </c>
      <c r="P30" s="129">
        <f t="shared" si="8"/>
        <v>0</v>
      </c>
      <c r="Q30" s="129">
        <f t="shared" si="8"/>
        <v>0</v>
      </c>
      <c r="R30" s="129">
        <f t="shared" si="8"/>
        <v>0</v>
      </c>
      <c r="S30" s="129">
        <f t="shared" si="6"/>
        <v>105000</v>
      </c>
    </row>
    <row r="31" spans="2:19" x14ac:dyDescent="0.25">
      <c r="B31" s="168">
        <v>3342</v>
      </c>
      <c r="C31" s="167" t="str">
        <f>+'PRODUCE (2)'!B5</f>
        <v>Producción Audiovisual (PRODUCE)</v>
      </c>
      <c r="D31" s="166"/>
      <c r="E31" s="124"/>
      <c r="F31" s="124">
        <f>+'PRODUCE (2)'!F15</f>
        <v>25000</v>
      </c>
      <c r="G31" s="124">
        <f>+'PRODUCE (2)'!G16</f>
        <v>0</v>
      </c>
      <c r="H31" s="124">
        <f>+'PRODUCE (2)'!H16</f>
        <v>0</v>
      </c>
      <c r="I31" s="124">
        <f>+'PRODUCE (2)'!I16</f>
        <v>25000</v>
      </c>
      <c r="J31" s="124">
        <f>+'PRODUCE (2)'!J16</f>
        <v>0</v>
      </c>
      <c r="K31" s="124">
        <f>+'PRODUCE (2)'!K16</f>
        <v>0</v>
      </c>
      <c r="L31" s="124">
        <f>+'PRODUCE (2)'!L16</f>
        <v>0</v>
      </c>
      <c r="M31" s="124">
        <f>+'PRODUCE (2)'!M16</f>
        <v>0</v>
      </c>
      <c r="N31" s="124">
        <f>+'PRODUCE (2)'!N16</f>
        <v>0</v>
      </c>
      <c r="O31" s="124">
        <f>+'PRODUCE (2)'!O16</f>
        <v>0</v>
      </c>
      <c r="P31" s="124">
        <f>+'PRODUCE (2)'!P16</f>
        <v>0</v>
      </c>
      <c r="Q31" s="124">
        <f>+'PRODUCE (2)'!Q16</f>
        <v>0</v>
      </c>
      <c r="R31" s="124">
        <f>+'PRODUCE (2)'!R16</f>
        <v>0</v>
      </c>
      <c r="S31" s="164">
        <f t="shared" si="6"/>
        <v>25000</v>
      </c>
    </row>
    <row r="32" spans="2:19" x14ac:dyDescent="0.25">
      <c r="B32" s="168">
        <v>3342</v>
      </c>
      <c r="C32" s="167" t="str">
        <f>+'ATM '!B5</f>
        <v>Atención a Medios (ATM)</v>
      </c>
      <c r="D32" s="166"/>
      <c r="E32" s="124"/>
      <c r="F32" s="124">
        <f>+'ATM '!F16</f>
        <v>80000</v>
      </c>
      <c r="G32" s="124">
        <f>+'ATM '!G16</f>
        <v>0</v>
      </c>
      <c r="H32" s="124">
        <f>+'ATM '!H16</f>
        <v>15000</v>
      </c>
      <c r="I32" s="124">
        <f>+'ATM '!I16</f>
        <v>25000</v>
      </c>
      <c r="J32" s="124">
        <f>+'ATM '!J16</f>
        <v>0</v>
      </c>
      <c r="K32" s="124">
        <f>+'ATM '!K16</f>
        <v>0</v>
      </c>
      <c r="L32" s="124">
        <f>+'ATM '!L16</f>
        <v>0</v>
      </c>
      <c r="M32" s="124">
        <f>+'ATM '!M16</f>
        <v>0</v>
      </c>
      <c r="N32" s="124">
        <f>+'ATM '!N16</f>
        <v>40000</v>
      </c>
      <c r="O32" s="124">
        <f>+'ATM '!O16</f>
        <v>0</v>
      </c>
      <c r="P32" s="124">
        <f>+'ATM '!P16</f>
        <v>0</v>
      </c>
      <c r="Q32" s="124">
        <f>+'ATM '!Q16</f>
        <v>0</v>
      </c>
      <c r="R32" s="124">
        <f>+'ATM '!R16</f>
        <v>0</v>
      </c>
      <c r="S32" s="164">
        <f t="shared" si="6"/>
        <v>80000</v>
      </c>
    </row>
    <row r="33" spans="2:19" x14ac:dyDescent="0.25">
      <c r="B33" s="168"/>
      <c r="C33" s="167"/>
      <c r="D33" s="166"/>
      <c r="E33" s="124"/>
      <c r="F33" s="124"/>
      <c r="G33" s="165"/>
      <c r="H33" s="165"/>
      <c r="I33" s="165"/>
      <c r="J33" s="165"/>
      <c r="K33" s="165"/>
      <c r="L33" s="165"/>
      <c r="M33" s="165"/>
      <c r="N33" s="165"/>
      <c r="O33" s="165"/>
      <c r="P33" s="165"/>
      <c r="Q33" s="165"/>
      <c r="R33" s="165"/>
      <c r="S33" s="164">
        <f t="shared" si="6"/>
        <v>0</v>
      </c>
    </row>
    <row r="34" spans="2:19" ht="27.75" thickBot="1" x14ac:dyDescent="0.3">
      <c r="B34" s="132">
        <v>3363</v>
      </c>
      <c r="C34" s="131" t="s">
        <v>119</v>
      </c>
      <c r="D34" s="130"/>
      <c r="E34" s="130"/>
      <c r="F34" s="129">
        <f t="shared" ref="F34:R34" si="9">SUM(F35:F37)</f>
        <v>84788</v>
      </c>
      <c r="G34" s="129">
        <f t="shared" si="9"/>
        <v>2899</v>
      </c>
      <c r="H34" s="129">
        <f t="shared" si="9"/>
        <v>2899</v>
      </c>
      <c r="I34" s="129">
        <f t="shared" si="9"/>
        <v>27899</v>
      </c>
      <c r="J34" s="129">
        <f t="shared" si="9"/>
        <v>2899</v>
      </c>
      <c r="K34" s="129">
        <f t="shared" si="9"/>
        <v>2899</v>
      </c>
      <c r="L34" s="129">
        <f t="shared" si="9"/>
        <v>2899</v>
      </c>
      <c r="M34" s="129">
        <f t="shared" si="9"/>
        <v>2899</v>
      </c>
      <c r="N34" s="129">
        <f t="shared" si="9"/>
        <v>27899</v>
      </c>
      <c r="O34" s="129">
        <f t="shared" si="9"/>
        <v>2899</v>
      </c>
      <c r="P34" s="129">
        <f t="shared" si="9"/>
        <v>2899</v>
      </c>
      <c r="Q34" s="129">
        <f t="shared" si="9"/>
        <v>2899</v>
      </c>
      <c r="R34" s="129">
        <f t="shared" si="9"/>
        <v>2899</v>
      </c>
      <c r="S34" s="129">
        <f t="shared" si="6"/>
        <v>84788</v>
      </c>
    </row>
    <row r="35" spans="2:19" x14ac:dyDescent="0.25">
      <c r="B35" s="168">
        <v>3363</v>
      </c>
      <c r="C35" s="173" t="str">
        <f>+'CYDIA (2)'!B5</f>
        <v>Programa de Comunicación y Difusión de Actividades (CYDIA)</v>
      </c>
      <c r="D35" s="166"/>
      <c r="E35" s="124"/>
      <c r="F35" s="124">
        <f>'CYDIA (2)'!F10</f>
        <v>34788</v>
      </c>
      <c r="G35" s="124">
        <f>'CYDIA (2)'!G10</f>
        <v>2899</v>
      </c>
      <c r="H35" s="124">
        <f>'CYDIA (2)'!H10</f>
        <v>2899</v>
      </c>
      <c r="I35" s="124">
        <f>'CYDIA (2)'!I10</f>
        <v>2899</v>
      </c>
      <c r="J35" s="124">
        <f>'CYDIA (2)'!J10</f>
        <v>2899</v>
      </c>
      <c r="K35" s="124">
        <f>'CYDIA (2)'!K10</f>
        <v>2899</v>
      </c>
      <c r="L35" s="124">
        <f>'CYDIA (2)'!L10</f>
        <v>2899</v>
      </c>
      <c r="M35" s="124">
        <f>'CYDIA (2)'!M10</f>
        <v>2899</v>
      </c>
      <c r="N35" s="124">
        <f>'CYDIA (2)'!N10</f>
        <v>2899</v>
      </c>
      <c r="O35" s="124">
        <f>'CYDIA (2)'!O10</f>
        <v>2899</v>
      </c>
      <c r="P35" s="124">
        <f>'CYDIA (2)'!P10</f>
        <v>2899</v>
      </c>
      <c r="Q35" s="124">
        <f>'CYDIA (2)'!Q10</f>
        <v>2899</v>
      </c>
      <c r="R35" s="124">
        <f>'CYDIA (2)'!R10</f>
        <v>2899</v>
      </c>
      <c r="S35" s="164">
        <f t="shared" si="6"/>
        <v>34788</v>
      </c>
    </row>
    <row r="36" spans="2:19" x14ac:dyDescent="0.25">
      <c r="B36" s="168">
        <v>3363</v>
      </c>
      <c r="C36" s="167" t="str">
        <f>+'ATM '!B5</f>
        <v>Atención a Medios (ATM)</v>
      </c>
      <c r="D36" s="166"/>
      <c r="E36" s="124"/>
      <c r="F36" s="124">
        <f>+'ATM '!F20</f>
        <v>50000</v>
      </c>
      <c r="G36" s="124">
        <f>+'ATM '!G20</f>
        <v>0</v>
      </c>
      <c r="H36" s="124">
        <f>+'ATM '!H20</f>
        <v>0</v>
      </c>
      <c r="I36" s="124">
        <f>+'ATM '!I20</f>
        <v>25000</v>
      </c>
      <c r="J36" s="124">
        <f>+'ATM '!J20</f>
        <v>0</v>
      </c>
      <c r="K36" s="124">
        <f>+'ATM '!K20</f>
        <v>0</v>
      </c>
      <c r="L36" s="124">
        <f>+'ATM '!L20</f>
        <v>0</v>
      </c>
      <c r="M36" s="124">
        <f>+'ATM '!M20</f>
        <v>0</v>
      </c>
      <c r="N36" s="124">
        <f>+'ATM '!N20</f>
        <v>25000</v>
      </c>
      <c r="O36" s="124">
        <f>+'ATM '!O20</f>
        <v>0</v>
      </c>
      <c r="P36" s="124">
        <f>+'ATM '!P20</f>
        <v>0</v>
      </c>
      <c r="Q36" s="124">
        <f>+'ATM '!Q20</f>
        <v>0</v>
      </c>
      <c r="R36" s="124">
        <f>+'ATM '!R20</f>
        <v>0</v>
      </c>
      <c r="S36" s="124">
        <f t="shared" si="6"/>
        <v>50000</v>
      </c>
    </row>
    <row r="37" spans="2:19" x14ac:dyDescent="0.25">
      <c r="B37" s="168"/>
      <c r="C37" s="167"/>
      <c r="D37" s="166"/>
      <c r="E37" s="124"/>
      <c r="F37" s="124"/>
      <c r="G37" s="124"/>
      <c r="H37" s="124"/>
      <c r="I37" s="124"/>
      <c r="J37" s="124"/>
      <c r="K37" s="124"/>
      <c r="L37" s="124"/>
      <c r="M37" s="124"/>
      <c r="N37" s="124"/>
      <c r="O37" s="124"/>
      <c r="P37" s="124"/>
      <c r="Q37" s="124"/>
      <c r="R37" s="124"/>
      <c r="S37" s="164">
        <f t="shared" si="6"/>
        <v>0</v>
      </c>
    </row>
    <row r="38" spans="2:19" ht="33" customHeight="1" thickBot="1" x14ac:dyDescent="0.3">
      <c r="B38" s="132">
        <v>3611</v>
      </c>
      <c r="C38" s="131" t="s">
        <v>118</v>
      </c>
      <c r="D38" s="130"/>
      <c r="E38" s="130"/>
      <c r="F38" s="129">
        <f t="shared" ref="F38:R38" si="10">SUM(F39:F42)</f>
        <v>6091000</v>
      </c>
      <c r="G38" s="129">
        <f t="shared" si="10"/>
        <v>678416.66666666663</v>
      </c>
      <c r="H38" s="129">
        <f t="shared" si="10"/>
        <v>378416.66666666663</v>
      </c>
      <c r="I38" s="129">
        <f t="shared" si="10"/>
        <v>378416.66666666663</v>
      </c>
      <c r="J38" s="129">
        <f t="shared" si="10"/>
        <v>1628416.6666666665</v>
      </c>
      <c r="K38" s="129">
        <f t="shared" si="10"/>
        <v>378416.66666666663</v>
      </c>
      <c r="L38" s="129">
        <f t="shared" si="10"/>
        <v>378416.66666666663</v>
      </c>
      <c r="M38" s="129">
        <f t="shared" si="10"/>
        <v>378416.66666666663</v>
      </c>
      <c r="N38" s="129">
        <f t="shared" si="10"/>
        <v>378416.66666666663</v>
      </c>
      <c r="O38" s="129">
        <f t="shared" si="10"/>
        <v>378416.66666666663</v>
      </c>
      <c r="P38" s="129">
        <f t="shared" si="10"/>
        <v>378416.66666666663</v>
      </c>
      <c r="Q38" s="129">
        <f t="shared" si="10"/>
        <v>378416.66666666663</v>
      </c>
      <c r="R38" s="129">
        <f t="shared" si="10"/>
        <v>378416.66666666663</v>
      </c>
      <c r="S38" s="129">
        <f t="shared" si="6"/>
        <v>6091000.0000000009</v>
      </c>
    </row>
    <row r="39" spans="2:19" x14ac:dyDescent="0.25">
      <c r="B39" s="168">
        <v>3611</v>
      </c>
      <c r="C39" s="167" t="str">
        <f>+'CYDIA (2)'!B5</f>
        <v>Programa de Comunicación y Difusión de Actividades (CYDIA)</v>
      </c>
      <c r="D39" s="166"/>
      <c r="E39" s="124"/>
      <c r="F39" s="124">
        <f>'CYDIA (2)'!F13</f>
        <v>3241000</v>
      </c>
      <c r="G39" s="124">
        <f>'CYDIA (2)'!G13</f>
        <v>270083.33333333331</v>
      </c>
      <c r="H39" s="124">
        <f>'CYDIA (2)'!H13</f>
        <v>270083.33333333331</v>
      </c>
      <c r="I39" s="124">
        <f>'CYDIA (2)'!I13</f>
        <v>270083.33333333331</v>
      </c>
      <c r="J39" s="124">
        <f>'CYDIA (2)'!J13</f>
        <v>270083.33333333331</v>
      </c>
      <c r="K39" s="124">
        <f>'CYDIA (2)'!K13</f>
        <v>270083.33333333331</v>
      </c>
      <c r="L39" s="124">
        <f>'CYDIA (2)'!L13</f>
        <v>270083.33333333331</v>
      </c>
      <c r="M39" s="124">
        <f>'CYDIA (2)'!M13</f>
        <v>270083.33333333331</v>
      </c>
      <c r="N39" s="124">
        <f>'CYDIA (2)'!N13</f>
        <v>270083.33333333331</v>
      </c>
      <c r="O39" s="124">
        <f>'CYDIA (2)'!O13</f>
        <v>270083.33333333331</v>
      </c>
      <c r="P39" s="124">
        <f>'CYDIA (2)'!P13</f>
        <v>270083.33333333331</v>
      </c>
      <c r="Q39" s="124">
        <f>'CYDIA (2)'!Q13</f>
        <v>270083.33333333331</v>
      </c>
      <c r="R39" s="124">
        <f>'CYDIA (2)'!R13</f>
        <v>270083.33333333331</v>
      </c>
      <c r="S39" s="164">
        <f t="shared" si="6"/>
        <v>3241000.0000000005</v>
      </c>
    </row>
    <row r="40" spans="2:19" x14ac:dyDescent="0.25">
      <c r="B40" s="168">
        <v>3611</v>
      </c>
      <c r="C40" s="167" t="str">
        <f>+'PRODUCE (2)'!B5</f>
        <v>Producción Audiovisual (PRODUCE)</v>
      </c>
      <c r="D40" s="166"/>
      <c r="E40" s="124"/>
      <c r="F40" s="124">
        <f>+'PRODUCE (2)'!F21</f>
        <v>1550000</v>
      </c>
      <c r="G40" s="124">
        <f>+'PRODUCE (2)'!G21</f>
        <v>300000</v>
      </c>
      <c r="H40" s="124">
        <f>+'PRODUCE (2)'!H21</f>
        <v>0</v>
      </c>
      <c r="I40" s="124">
        <f>+'PRODUCE (2)'!I21</f>
        <v>0</v>
      </c>
      <c r="J40" s="124">
        <f>+'PRODUCE (2)'!J21</f>
        <v>1250000</v>
      </c>
      <c r="K40" s="124">
        <f>+'PRODUCE (2)'!K21</f>
        <v>0</v>
      </c>
      <c r="L40" s="124">
        <f>+'PRODUCE (2)'!L21</f>
        <v>0</v>
      </c>
      <c r="M40" s="124">
        <f>+'PRODUCE (2)'!M21</f>
        <v>0</v>
      </c>
      <c r="N40" s="124">
        <f>+'PRODUCE (2)'!N21</f>
        <v>0</v>
      </c>
      <c r="O40" s="124">
        <f>+'PRODUCE (2)'!O21</f>
        <v>0</v>
      </c>
      <c r="P40" s="124">
        <f>+'PRODUCE (2)'!P21</f>
        <v>0</v>
      </c>
      <c r="Q40" s="124">
        <f>+'PRODUCE (2)'!Q21</f>
        <v>0</v>
      </c>
      <c r="R40" s="124">
        <f>+'PRODUCE (2)'!R21</f>
        <v>0</v>
      </c>
      <c r="S40" s="164">
        <f t="shared" si="6"/>
        <v>1550000</v>
      </c>
    </row>
    <row r="41" spans="2:19" x14ac:dyDescent="0.25">
      <c r="B41" s="168">
        <v>3611</v>
      </c>
      <c r="C41" s="167" t="str">
        <f>+'VOTO EN EXT'!B5</f>
        <v>Voto en el Extranjero</v>
      </c>
      <c r="D41" s="166"/>
      <c r="E41" s="124"/>
      <c r="F41" s="124">
        <f>+'VOTO EN EXT'!F15</f>
        <v>1300000</v>
      </c>
      <c r="G41" s="124">
        <f>+'VOTO EN EXT'!G15</f>
        <v>108333.33333333333</v>
      </c>
      <c r="H41" s="124">
        <f>+'VOTO EN EXT'!H15</f>
        <v>108333.33333333333</v>
      </c>
      <c r="I41" s="124">
        <f>+'VOTO EN EXT'!I15</f>
        <v>108333.33333333333</v>
      </c>
      <c r="J41" s="124">
        <f>+'VOTO EN EXT'!J15</f>
        <v>108333.33333333333</v>
      </c>
      <c r="K41" s="124">
        <f>+'VOTO EN EXT'!K15</f>
        <v>108333.33333333333</v>
      </c>
      <c r="L41" s="124">
        <f>+'VOTO EN EXT'!L15</f>
        <v>108333.33333333333</v>
      </c>
      <c r="M41" s="124">
        <f>+'VOTO EN EXT'!M15</f>
        <v>108333.33333333333</v>
      </c>
      <c r="N41" s="124">
        <f>+'VOTO EN EXT'!N15</f>
        <v>108333.33333333333</v>
      </c>
      <c r="O41" s="124">
        <f>+'VOTO EN EXT'!O15</f>
        <v>108333.33333333333</v>
      </c>
      <c r="P41" s="124">
        <f>+'VOTO EN EXT'!P15</f>
        <v>108333.33333333333</v>
      </c>
      <c r="Q41" s="124">
        <f>+'VOTO EN EXT'!Q15</f>
        <v>108333.33333333333</v>
      </c>
      <c r="R41" s="124">
        <f>+'VOTO EN EXT'!R15</f>
        <v>108333.33333333333</v>
      </c>
      <c r="S41" s="164">
        <f t="shared" si="6"/>
        <v>1300000</v>
      </c>
    </row>
    <row r="42" spans="2:19" x14ac:dyDescent="0.25">
      <c r="B42" s="168"/>
      <c r="C42" s="167"/>
      <c r="D42" s="166"/>
      <c r="E42" s="124"/>
      <c r="F42" s="124">
        <f>D42*E42</f>
        <v>0</v>
      </c>
      <c r="G42" s="165">
        <f>F42/12</f>
        <v>0</v>
      </c>
      <c r="H42" s="165">
        <f t="shared" ref="H42:R42" si="11">G42</f>
        <v>0</v>
      </c>
      <c r="I42" s="165">
        <f t="shared" si="11"/>
        <v>0</v>
      </c>
      <c r="J42" s="165">
        <f t="shared" si="11"/>
        <v>0</v>
      </c>
      <c r="K42" s="165">
        <f t="shared" si="11"/>
        <v>0</v>
      </c>
      <c r="L42" s="165">
        <f t="shared" si="11"/>
        <v>0</v>
      </c>
      <c r="M42" s="165">
        <f t="shared" si="11"/>
        <v>0</v>
      </c>
      <c r="N42" s="165">
        <f t="shared" si="11"/>
        <v>0</v>
      </c>
      <c r="O42" s="165">
        <f t="shared" si="11"/>
        <v>0</v>
      </c>
      <c r="P42" s="165">
        <f t="shared" si="11"/>
        <v>0</v>
      </c>
      <c r="Q42" s="165">
        <f t="shared" si="11"/>
        <v>0</v>
      </c>
      <c r="R42" s="165">
        <f t="shared" si="11"/>
        <v>0</v>
      </c>
      <c r="S42" s="164">
        <f t="shared" si="6"/>
        <v>0</v>
      </c>
    </row>
    <row r="43" spans="2:19" ht="27.75" thickBot="1" x14ac:dyDescent="0.3">
      <c r="B43" s="132">
        <v>3631</v>
      </c>
      <c r="C43" s="131" t="s">
        <v>117</v>
      </c>
      <c r="D43" s="130"/>
      <c r="E43" s="130"/>
      <c r="F43" s="129">
        <f t="shared" ref="F43:R43" si="12">SUM(F44:F46)</f>
        <v>767500</v>
      </c>
      <c r="G43" s="129">
        <f t="shared" si="12"/>
        <v>247000</v>
      </c>
      <c r="H43" s="129">
        <f t="shared" si="12"/>
        <v>0</v>
      </c>
      <c r="I43" s="129">
        <f t="shared" si="12"/>
        <v>260250</v>
      </c>
      <c r="J43" s="129">
        <f t="shared" si="12"/>
        <v>0</v>
      </c>
      <c r="K43" s="129">
        <f t="shared" si="12"/>
        <v>260250</v>
      </c>
      <c r="L43" s="129">
        <f t="shared" si="12"/>
        <v>0</v>
      </c>
      <c r="M43" s="129">
        <f t="shared" si="12"/>
        <v>0</v>
      </c>
      <c r="N43" s="129">
        <f t="shared" si="12"/>
        <v>0</v>
      </c>
      <c r="O43" s="129">
        <f t="shared" si="12"/>
        <v>0</v>
      </c>
      <c r="P43" s="129">
        <f t="shared" si="12"/>
        <v>0</v>
      </c>
      <c r="Q43" s="129">
        <f t="shared" si="12"/>
        <v>0</v>
      </c>
      <c r="R43" s="129">
        <f t="shared" si="12"/>
        <v>0</v>
      </c>
      <c r="S43" s="129">
        <f t="shared" si="6"/>
        <v>767500</v>
      </c>
    </row>
    <row r="44" spans="2:19" x14ac:dyDescent="0.25">
      <c r="B44" s="168">
        <v>3631</v>
      </c>
      <c r="C44" s="167" t="str">
        <f>+'PRODUCE (2)'!B5</f>
        <v>Producción Audiovisual (PRODUCE)</v>
      </c>
      <c r="D44" s="166"/>
      <c r="E44" s="124"/>
      <c r="F44" s="124">
        <f>+'PRODUCE (2)'!F18</f>
        <v>247000</v>
      </c>
      <c r="G44" s="124">
        <f>+'PRODUCE (2)'!G18</f>
        <v>247000</v>
      </c>
      <c r="H44" s="124">
        <f>+'PRODUCE (2)'!H18</f>
        <v>0</v>
      </c>
      <c r="I44" s="124">
        <f>+'PRODUCE (2)'!I18</f>
        <v>0</v>
      </c>
      <c r="J44" s="124">
        <f>+'PRODUCE (2)'!J18</f>
        <v>0</v>
      </c>
      <c r="K44" s="124">
        <f>+'PRODUCE (2)'!K18</f>
        <v>0</v>
      </c>
      <c r="L44" s="124">
        <f>+'PRODUCE (2)'!L18</f>
        <v>0</v>
      </c>
      <c r="M44" s="124">
        <f>+'PRODUCE (2)'!M18</f>
        <v>0</v>
      </c>
      <c r="N44" s="124">
        <f>+'PRODUCE (2)'!N18</f>
        <v>0</v>
      </c>
      <c r="O44" s="124">
        <f>+'PRODUCE (2)'!O18</f>
        <v>0</v>
      </c>
      <c r="P44" s="124">
        <f>+'PRODUCE (2)'!P18</f>
        <v>0</v>
      </c>
      <c r="Q44" s="124">
        <f>+'PRODUCE (2)'!Q18</f>
        <v>0</v>
      </c>
      <c r="R44" s="124">
        <f>+'PRODUCE (2)'!R18</f>
        <v>0</v>
      </c>
      <c r="S44" s="164">
        <f t="shared" si="6"/>
        <v>247000</v>
      </c>
    </row>
    <row r="45" spans="2:19" x14ac:dyDescent="0.25">
      <c r="B45" s="168">
        <v>3631</v>
      </c>
      <c r="C45" s="167" t="str">
        <f>+'VOTO EN EXT'!B5</f>
        <v>Voto en el Extranjero</v>
      </c>
      <c r="D45" s="166"/>
      <c r="E45" s="124"/>
      <c r="F45" s="124">
        <f>+'VOTO EN EXT'!F10</f>
        <v>520500</v>
      </c>
      <c r="G45" s="124">
        <f>+'VOTO EN EXT'!G10</f>
        <v>0</v>
      </c>
      <c r="H45" s="124">
        <f>+'VOTO EN EXT'!H10</f>
        <v>0</v>
      </c>
      <c r="I45" s="124">
        <f>+'VOTO EN EXT'!I10</f>
        <v>260250</v>
      </c>
      <c r="J45" s="124">
        <f>+'VOTO EN EXT'!J10</f>
        <v>0</v>
      </c>
      <c r="K45" s="124">
        <f>+'VOTO EN EXT'!K10</f>
        <v>260250</v>
      </c>
      <c r="L45" s="124">
        <f>+'VOTO EN EXT'!L10</f>
        <v>0</v>
      </c>
      <c r="M45" s="124">
        <f>+'VOTO EN EXT'!M10</f>
        <v>0</v>
      </c>
      <c r="N45" s="124">
        <f>+'VOTO EN EXT'!N10</f>
        <v>0</v>
      </c>
      <c r="O45" s="124">
        <f>+'VOTO EN EXT'!O10</f>
        <v>0</v>
      </c>
      <c r="P45" s="124">
        <f>+'VOTO EN EXT'!P10</f>
        <v>0</v>
      </c>
      <c r="Q45" s="124">
        <f>+'VOTO EN EXT'!Q10</f>
        <v>0</v>
      </c>
      <c r="R45" s="124">
        <f>+'VOTO EN EXT'!R10</f>
        <v>0</v>
      </c>
      <c r="S45" s="164">
        <f t="shared" si="6"/>
        <v>520500</v>
      </c>
    </row>
    <row r="46" spans="2:19" x14ac:dyDescent="0.25">
      <c r="B46" s="168"/>
      <c r="C46" s="167"/>
      <c r="D46" s="166"/>
      <c r="E46" s="124"/>
      <c r="F46" s="124"/>
      <c r="G46" s="124"/>
      <c r="H46" s="124"/>
      <c r="I46" s="124"/>
      <c r="J46" s="124"/>
      <c r="K46" s="124"/>
      <c r="L46" s="124"/>
      <c r="M46" s="124"/>
      <c r="N46" s="124"/>
      <c r="O46" s="124"/>
      <c r="P46" s="124"/>
      <c r="Q46" s="124"/>
      <c r="R46" s="124"/>
      <c r="S46" s="164"/>
    </row>
    <row r="47" spans="2:19" ht="27.75" thickBot="1" x14ac:dyDescent="0.3">
      <c r="B47" s="132">
        <v>3661</v>
      </c>
      <c r="C47" s="131" t="s">
        <v>116</v>
      </c>
      <c r="D47" s="130"/>
      <c r="E47" s="130"/>
      <c r="F47" s="129">
        <f t="shared" ref="F47:R47" si="13">SUM(F48:F49)</f>
        <v>800000</v>
      </c>
      <c r="G47" s="129">
        <f t="shared" si="13"/>
        <v>66666.666666666657</v>
      </c>
      <c r="H47" s="129">
        <f t="shared" si="13"/>
        <v>66666.666666666657</v>
      </c>
      <c r="I47" s="129">
        <f t="shared" si="13"/>
        <v>66666.666666666657</v>
      </c>
      <c r="J47" s="129">
        <f t="shared" si="13"/>
        <v>66666.666666666657</v>
      </c>
      <c r="K47" s="129">
        <f t="shared" si="13"/>
        <v>66666.666666666657</v>
      </c>
      <c r="L47" s="129">
        <f t="shared" si="13"/>
        <v>66666.666666666657</v>
      </c>
      <c r="M47" s="129">
        <f t="shared" si="13"/>
        <v>66666.666666666657</v>
      </c>
      <c r="N47" s="129">
        <f t="shared" si="13"/>
        <v>66666.666666666657</v>
      </c>
      <c r="O47" s="129">
        <f t="shared" si="13"/>
        <v>66666.666666666657</v>
      </c>
      <c r="P47" s="129">
        <f t="shared" si="13"/>
        <v>66666.666666666657</v>
      </c>
      <c r="Q47" s="129">
        <f t="shared" si="13"/>
        <v>66666.666666666657</v>
      </c>
      <c r="R47" s="129">
        <f t="shared" si="13"/>
        <v>66666.666666666657</v>
      </c>
      <c r="S47" s="129">
        <f>SUM(G47:R47)</f>
        <v>799999.99999999965</v>
      </c>
    </row>
    <row r="48" spans="2:19" x14ac:dyDescent="0.25">
      <c r="B48" s="168">
        <v>3661</v>
      </c>
      <c r="C48" s="167" t="str">
        <f>+'PREDIWEB (2)'!B5</f>
        <v>Prensa y Diseño para la Web (PREDIWEB)</v>
      </c>
      <c r="D48" s="166"/>
      <c r="E48" s="124"/>
      <c r="F48" s="124">
        <f>+'PREDIWEB (2)'!F12</f>
        <v>800000</v>
      </c>
      <c r="G48" s="124">
        <f>+'PREDIWEB (2)'!G12</f>
        <v>66666.666666666657</v>
      </c>
      <c r="H48" s="124">
        <f>+'PREDIWEB (2)'!H12</f>
        <v>66666.666666666657</v>
      </c>
      <c r="I48" s="124">
        <f>+'PREDIWEB (2)'!I12</f>
        <v>66666.666666666657</v>
      </c>
      <c r="J48" s="124">
        <f>+'PREDIWEB (2)'!J12</f>
        <v>66666.666666666657</v>
      </c>
      <c r="K48" s="124">
        <f>+'PREDIWEB (2)'!K12</f>
        <v>66666.666666666657</v>
      </c>
      <c r="L48" s="124">
        <f>+'PREDIWEB (2)'!L12</f>
        <v>66666.666666666657</v>
      </c>
      <c r="M48" s="124">
        <f>+'PREDIWEB (2)'!M12</f>
        <v>66666.666666666657</v>
      </c>
      <c r="N48" s="124">
        <f>+'PREDIWEB (2)'!N12</f>
        <v>66666.666666666657</v>
      </c>
      <c r="O48" s="124">
        <f>+'PREDIWEB (2)'!O12</f>
        <v>66666.666666666657</v>
      </c>
      <c r="P48" s="124">
        <f>+'PREDIWEB (2)'!P12</f>
        <v>66666.666666666657</v>
      </c>
      <c r="Q48" s="124">
        <f>+'PREDIWEB (2)'!Q12</f>
        <v>66666.666666666657</v>
      </c>
      <c r="R48" s="124">
        <f>+'PREDIWEB (2)'!R12</f>
        <v>66666.666666666657</v>
      </c>
      <c r="S48" s="164">
        <f>SUM(G48:R48)</f>
        <v>799999.99999999965</v>
      </c>
    </row>
    <row r="49" spans="1:240" x14ac:dyDescent="0.25">
      <c r="B49" s="168"/>
      <c r="C49" s="167"/>
      <c r="D49" s="166"/>
      <c r="E49" s="124"/>
      <c r="F49" s="124"/>
      <c r="G49" s="124"/>
      <c r="H49" s="124"/>
      <c r="I49" s="124"/>
      <c r="J49" s="124"/>
      <c r="K49" s="124"/>
      <c r="L49" s="124"/>
      <c r="M49" s="124"/>
      <c r="N49" s="124"/>
      <c r="O49" s="124"/>
      <c r="P49" s="124"/>
      <c r="Q49" s="124"/>
      <c r="R49" s="124"/>
      <c r="S49" s="164"/>
    </row>
    <row r="50" spans="1:240" ht="14.25" thickBot="1" x14ac:dyDescent="0.3">
      <c r="B50" s="132">
        <v>3691</v>
      </c>
      <c r="C50" s="169" t="s">
        <v>115</v>
      </c>
      <c r="D50" s="130"/>
      <c r="E50" s="130"/>
      <c r="F50" s="129">
        <f t="shared" ref="F50:R50" si="14">SUM(F51:F52)</f>
        <v>90000</v>
      </c>
      <c r="G50" s="129">
        <f t="shared" si="14"/>
        <v>0</v>
      </c>
      <c r="H50" s="129">
        <f t="shared" si="14"/>
        <v>0</v>
      </c>
      <c r="I50" s="129">
        <f t="shared" si="14"/>
        <v>0</v>
      </c>
      <c r="J50" s="129">
        <f t="shared" si="14"/>
        <v>0</v>
      </c>
      <c r="K50" s="129">
        <f t="shared" si="14"/>
        <v>0</v>
      </c>
      <c r="L50" s="129">
        <f t="shared" si="14"/>
        <v>0</v>
      </c>
      <c r="M50" s="129">
        <f t="shared" si="14"/>
        <v>0</v>
      </c>
      <c r="N50" s="129">
        <f t="shared" si="14"/>
        <v>0</v>
      </c>
      <c r="O50" s="129">
        <f t="shared" si="14"/>
        <v>0</v>
      </c>
      <c r="P50" s="129">
        <f t="shared" si="14"/>
        <v>90000</v>
      </c>
      <c r="Q50" s="129">
        <f t="shared" si="14"/>
        <v>0</v>
      </c>
      <c r="R50" s="129">
        <f t="shared" si="14"/>
        <v>0</v>
      </c>
      <c r="S50" s="129">
        <f>SUM(G50:R50)</f>
        <v>90000</v>
      </c>
    </row>
    <row r="51" spans="1:240" x14ac:dyDescent="0.25">
      <c r="B51" s="168">
        <v>3691</v>
      </c>
      <c r="C51" s="167" t="str">
        <f>+'MONITOR (2)'!C19</f>
        <v>Servicio de monitoreo especializado sobre información relevante para el IEP</v>
      </c>
      <c r="D51" s="166"/>
      <c r="E51" s="124"/>
      <c r="F51" s="124">
        <f>+'MONITOR (2)'!F19</f>
        <v>90000</v>
      </c>
      <c r="G51" s="124">
        <f>+'MONITOR (2)'!G19</f>
        <v>0</v>
      </c>
      <c r="H51" s="124">
        <f>+'MONITOR (2)'!H19</f>
        <v>0</v>
      </c>
      <c r="I51" s="124">
        <f>+'MONITOR (2)'!I19</f>
        <v>0</v>
      </c>
      <c r="J51" s="124">
        <f>+'MONITOR (2)'!J19</f>
        <v>0</v>
      </c>
      <c r="K51" s="124">
        <f>+'MONITOR (2)'!K19</f>
        <v>0</v>
      </c>
      <c r="L51" s="124">
        <f>+'MONITOR (2)'!L19</f>
        <v>0</v>
      </c>
      <c r="M51" s="124">
        <f>+'MONITOR (2)'!M19</f>
        <v>0</v>
      </c>
      <c r="N51" s="124">
        <f>+'MONITOR (2)'!N19</f>
        <v>0</v>
      </c>
      <c r="O51" s="124">
        <f>+'MONITOR (2)'!O19</f>
        <v>0</v>
      </c>
      <c r="P51" s="124">
        <f>+'MONITOR (2)'!P19</f>
        <v>90000</v>
      </c>
      <c r="Q51" s="124">
        <f>+'MONITOR (2)'!Q19</f>
        <v>0</v>
      </c>
      <c r="R51" s="124">
        <f>+'MONITOR (2)'!R19</f>
        <v>0</v>
      </c>
      <c r="S51" s="164">
        <f>SUM(G51:R51)</f>
        <v>90000</v>
      </c>
    </row>
    <row r="52" spans="1:240" x14ac:dyDescent="0.25">
      <c r="B52" s="168"/>
      <c r="C52" s="167"/>
      <c r="D52" s="166"/>
      <c r="E52" s="124"/>
      <c r="F52" s="124"/>
      <c r="G52" s="165"/>
      <c r="H52" s="165"/>
      <c r="I52" s="165"/>
      <c r="J52" s="165"/>
      <c r="K52" s="165"/>
      <c r="L52" s="165"/>
      <c r="M52" s="165"/>
      <c r="N52" s="165"/>
      <c r="O52" s="165"/>
      <c r="P52" s="165"/>
      <c r="Q52" s="165"/>
      <c r="R52" s="165"/>
      <c r="S52" s="164"/>
    </row>
    <row r="53" spans="1:240" ht="14.25" thickBot="1" x14ac:dyDescent="0.3">
      <c r="B53" s="132">
        <v>3711</v>
      </c>
      <c r="C53" s="169" t="s">
        <v>114</v>
      </c>
      <c r="D53" s="130"/>
      <c r="E53" s="130"/>
      <c r="F53" s="129">
        <f t="shared" ref="F53:R53" si="15">SUM(F54:F55)</f>
        <v>160000</v>
      </c>
      <c r="G53" s="129">
        <f t="shared" si="15"/>
        <v>12000</v>
      </c>
      <c r="H53" s="129">
        <f t="shared" si="15"/>
        <v>20000</v>
      </c>
      <c r="I53" s="129">
        <f t="shared" si="15"/>
        <v>12000</v>
      </c>
      <c r="J53" s="129">
        <f t="shared" si="15"/>
        <v>12000</v>
      </c>
      <c r="K53" s="129">
        <f t="shared" si="15"/>
        <v>12000</v>
      </c>
      <c r="L53" s="129">
        <f t="shared" si="15"/>
        <v>12000</v>
      </c>
      <c r="M53" s="129">
        <f t="shared" si="15"/>
        <v>12000</v>
      </c>
      <c r="N53" s="129">
        <f t="shared" si="15"/>
        <v>20000</v>
      </c>
      <c r="O53" s="129">
        <f t="shared" si="15"/>
        <v>12000</v>
      </c>
      <c r="P53" s="129">
        <f t="shared" si="15"/>
        <v>12000</v>
      </c>
      <c r="Q53" s="129">
        <f t="shared" si="15"/>
        <v>12000</v>
      </c>
      <c r="R53" s="129">
        <f t="shared" si="15"/>
        <v>12000</v>
      </c>
      <c r="S53" s="129">
        <f t="shared" ref="S53:S60" si="16">SUM(G53:R53)</f>
        <v>160000</v>
      </c>
    </row>
    <row r="54" spans="1:240" x14ac:dyDescent="0.25">
      <c r="B54" s="168">
        <v>3711</v>
      </c>
      <c r="C54" s="167" t="str">
        <f>+'VOTO EN EXT'!B5</f>
        <v>Voto en el Extranjero</v>
      </c>
      <c r="D54" s="166"/>
      <c r="E54" s="124"/>
      <c r="F54" s="124">
        <f>+'VOTO EN EXT'!F19</f>
        <v>144000</v>
      </c>
      <c r="G54" s="124">
        <f>+'VOTO EN EXT'!G19</f>
        <v>12000</v>
      </c>
      <c r="H54" s="124">
        <f>+'VOTO EN EXT'!H19</f>
        <v>12000</v>
      </c>
      <c r="I54" s="124">
        <f>+'VOTO EN EXT'!I19</f>
        <v>12000</v>
      </c>
      <c r="J54" s="124">
        <f>+'VOTO EN EXT'!J19</f>
        <v>12000</v>
      </c>
      <c r="K54" s="124">
        <f>+'VOTO EN EXT'!K19</f>
        <v>12000</v>
      </c>
      <c r="L54" s="124">
        <f>+'VOTO EN EXT'!L19</f>
        <v>12000</v>
      </c>
      <c r="M54" s="124">
        <f>+'VOTO EN EXT'!M19</f>
        <v>12000</v>
      </c>
      <c r="N54" s="124">
        <f>+'VOTO EN EXT'!N19</f>
        <v>12000</v>
      </c>
      <c r="O54" s="124">
        <f>+'VOTO EN EXT'!O19</f>
        <v>12000</v>
      </c>
      <c r="P54" s="124">
        <f>+'VOTO EN EXT'!P19</f>
        <v>12000</v>
      </c>
      <c r="Q54" s="124">
        <f>+'VOTO EN EXT'!Q19</f>
        <v>12000</v>
      </c>
      <c r="R54" s="124">
        <f>+'VOTO EN EXT'!R19</f>
        <v>12000</v>
      </c>
      <c r="S54" s="164">
        <f t="shared" si="16"/>
        <v>144000</v>
      </c>
    </row>
    <row r="55" spans="1:240" x14ac:dyDescent="0.25">
      <c r="B55" s="168">
        <v>3711</v>
      </c>
      <c r="C55" s="167" t="str">
        <f>+'ATM '!B5</f>
        <v>Atención a Medios (ATM)</v>
      </c>
      <c r="D55" s="166"/>
      <c r="E55" s="124"/>
      <c r="F55" s="124">
        <f>+'ATM '!F26</f>
        <v>16000</v>
      </c>
      <c r="G55" s="124">
        <f>+'ATM '!G26</f>
        <v>0</v>
      </c>
      <c r="H55" s="124">
        <f>+'ATM '!H26</f>
        <v>8000</v>
      </c>
      <c r="I55" s="124">
        <f>+'ATM '!I26</f>
        <v>0</v>
      </c>
      <c r="J55" s="124">
        <f>+'ATM '!J26</f>
        <v>0</v>
      </c>
      <c r="K55" s="124">
        <f>+'ATM '!K26</f>
        <v>0</v>
      </c>
      <c r="L55" s="124">
        <f>+'ATM '!L26</f>
        <v>0</v>
      </c>
      <c r="M55" s="124">
        <f>+'ATM '!M26</f>
        <v>0</v>
      </c>
      <c r="N55" s="124">
        <f>+'ATM '!N26</f>
        <v>8000</v>
      </c>
      <c r="O55" s="124">
        <f>+'ATM '!O26</f>
        <v>0</v>
      </c>
      <c r="P55" s="124">
        <f>+'ATM '!P26</f>
        <v>0</v>
      </c>
      <c r="Q55" s="124">
        <f>+'ATM '!Q26</f>
        <v>0</v>
      </c>
      <c r="R55" s="124">
        <f>+'ATM '!R26</f>
        <v>0</v>
      </c>
      <c r="S55" s="164">
        <f t="shared" si="16"/>
        <v>16000</v>
      </c>
    </row>
    <row r="56" spans="1:240" ht="18.600000000000001" customHeight="1" thickBot="1" x14ac:dyDescent="0.3">
      <c r="B56" s="132">
        <v>3721</v>
      </c>
      <c r="C56" s="169" t="s">
        <v>113</v>
      </c>
      <c r="D56" s="130"/>
      <c r="E56" s="130"/>
      <c r="F56" s="129">
        <f t="shared" ref="F56:R56" si="17">SUM(F57:F57)</f>
        <v>24000</v>
      </c>
      <c r="G56" s="129">
        <f t="shared" si="17"/>
        <v>0</v>
      </c>
      <c r="H56" s="129">
        <f t="shared" si="17"/>
        <v>12000</v>
      </c>
      <c r="I56" s="129">
        <f t="shared" si="17"/>
        <v>0</v>
      </c>
      <c r="J56" s="129">
        <f t="shared" si="17"/>
        <v>0</v>
      </c>
      <c r="K56" s="129">
        <f t="shared" si="17"/>
        <v>0</v>
      </c>
      <c r="L56" s="129">
        <f t="shared" si="17"/>
        <v>0</v>
      </c>
      <c r="M56" s="129">
        <f t="shared" si="17"/>
        <v>0</v>
      </c>
      <c r="N56" s="129">
        <f t="shared" si="17"/>
        <v>12000</v>
      </c>
      <c r="O56" s="129">
        <f t="shared" si="17"/>
        <v>0</v>
      </c>
      <c r="P56" s="129">
        <f t="shared" si="17"/>
        <v>0</v>
      </c>
      <c r="Q56" s="129">
        <f t="shared" si="17"/>
        <v>0</v>
      </c>
      <c r="R56" s="129">
        <f t="shared" si="17"/>
        <v>0</v>
      </c>
      <c r="S56" s="129">
        <f t="shared" si="16"/>
        <v>24000</v>
      </c>
    </row>
    <row r="57" spans="1:240" s="84" customFormat="1" x14ac:dyDescent="0.3">
      <c r="A57" s="172"/>
      <c r="B57" s="107">
        <v>3721</v>
      </c>
      <c r="C57" s="108" t="str">
        <f>+'ATM '!B5</f>
        <v>Atención a Medios (ATM)</v>
      </c>
      <c r="D57" s="171">
        <v>1</v>
      </c>
      <c r="E57" s="105"/>
      <c r="F57" s="105">
        <f>+'ATM '!F23</f>
        <v>24000</v>
      </c>
      <c r="G57" s="105">
        <f>+'ATM '!G23</f>
        <v>0</v>
      </c>
      <c r="H57" s="105">
        <f>+'ATM '!H23</f>
        <v>12000</v>
      </c>
      <c r="I57" s="105">
        <f>+'ATM '!I23</f>
        <v>0</v>
      </c>
      <c r="J57" s="105">
        <f>+'ATM '!J23</f>
        <v>0</v>
      </c>
      <c r="K57" s="105">
        <f>+'ATM '!K23</f>
        <v>0</v>
      </c>
      <c r="L57" s="105">
        <f>+'ATM '!L23</f>
        <v>0</v>
      </c>
      <c r="M57" s="105">
        <f>+'ATM '!M23</f>
        <v>0</v>
      </c>
      <c r="N57" s="105">
        <f>+'ATM '!N23</f>
        <v>12000</v>
      </c>
      <c r="O57" s="105">
        <f>+'ATM '!O23</f>
        <v>0</v>
      </c>
      <c r="P57" s="105">
        <f>+'ATM '!P23</f>
        <v>0</v>
      </c>
      <c r="Q57" s="105">
        <f>+'ATM '!Q23</f>
        <v>0</v>
      </c>
      <c r="R57" s="105">
        <f>+'ATM '!R23</f>
        <v>0</v>
      </c>
      <c r="S57" s="170">
        <f t="shared" si="16"/>
        <v>24000</v>
      </c>
      <c r="T57" s="86"/>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c r="BM57" s="85"/>
      <c r="BN57" s="85"/>
      <c r="BO57" s="85"/>
      <c r="BP57" s="85"/>
      <c r="BQ57" s="85"/>
      <c r="BR57" s="85"/>
      <c r="BS57" s="85"/>
      <c r="BT57" s="85"/>
      <c r="BU57" s="85"/>
      <c r="BV57" s="85"/>
      <c r="BW57" s="85"/>
      <c r="BX57" s="85"/>
      <c r="BY57" s="85"/>
      <c r="BZ57" s="85"/>
      <c r="CA57" s="85"/>
      <c r="CB57" s="85"/>
      <c r="CC57" s="85"/>
      <c r="CD57" s="85"/>
      <c r="CE57" s="85"/>
      <c r="CF57" s="85"/>
      <c r="CG57" s="85"/>
      <c r="CH57" s="85"/>
      <c r="CI57" s="85"/>
      <c r="CJ57" s="85"/>
      <c r="CK57" s="85"/>
      <c r="CL57" s="85"/>
      <c r="CM57" s="85"/>
      <c r="CN57" s="85"/>
      <c r="CO57" s="85"/>
      <c r="CP57" s="85"/>
      <c r="CQ57" s="85"/>
      <c r="CR57" s="85"/>
      <c r="CS57" s="85"/>
      <c r="CT57" s="85"/>
      <c r="CU57" s="85"/>
      <c r="CV57" s="85"/>
      <c r="CW57" s="85"/>
      <c r="CX57" s="85"/>
      <c r="CY57" s="85"/>
      <c r="CZ57" s="85"/>
      <c r="DA57" s="85"/>
      <c r="DB57" s="85"/>
      <c r="DC57" s="85"/>
      <c r="DD57" s="85"/>
      <c r="DE57" s="85"/>
      <c r="DF57" s="85"/>
      <c r="DG57" s="85"/>
      <c r="DH57" s="85"/>
      <c r="DI57" s="85"/>
      <c r="DJ57" s="85"/>
      <c r="DK57" s="85"/>
      <c r="DL57" s="85"/>
      <c r="DM57" s="85"/>
      <c r="DN57" s="85"/>
      <c r="DO57" s="85"/>
      <c r="DP57" s="85"/>
      <c r="DQ57" s="85"/>
      <c r="DR57" s="85"/>
      <c r="DS57" s="85"/>
      <c r="DT57" s="85"/>
      <c r="DU57" s="85"/>
      <c r="DV57" s="85"/>
      <c r="DW57" s="85"/>
      <c r="DX57" s="85"/>
      <c r="DY57" s="85"/>
      <c r="DZ57" s="85"/>
      <c r="EA57" s="85"/>
      <c r="EB57" s="85"/>
      <c r="EC57" s="85"/>
      <c r="ED57" s="85"/>
      <c r="EE57" s="85"/>
      <c r="EF57" s="85"/>
      <c r="EG57" s="85"/>
      <c r="EH57" s="85"/>
      <c r="EI57" s="85"/>
      <c r="EJ57" s="85"/>
      <c r="EK57" s="85"/>
      <c r="EL57" s="85"/>
      <c r="EM57" s="85"/>
      <c r="EN57" s="85"/>
      <c r="EO57" s="85"/>
      <c r="EP57" s="85"/>
      <c r="EQ57" s="85"/>
      <c r="ER57" s="85"/>
      <c r="ES57" s="85"/>
      <c r="ET57" s="85"/>
      <c r="EU57" s="85"/>
      <c r="EV57" s="85"/>
      <c r="EW57" s="85"/>
      <c r="EX57" s="85"/>
      <c r="EY57" s="85"/>
      <c r="EZ57" s="85"/>
      <c r="FA57" s="85"/>
      <c r="FB57" s="85"/>
      <c r="FC57" s="85"/>
      <c r="FD57" s="85"/>
      <c r="FE57" s="85"/>
      <c r="FF57" s="85"/>
      <c r="FG57" s="85"/>
      <c r="FH57" s="85"/>
      <c r="FI57" s="85"/>
      <c r="FJ57" s="85"/>
      <c r="FK57" s="85"/>
      <c r="FL57" s="85"/>
      <c r="FM57" s="85"/>
      <c r="FN57" s="85"/>
      <c r="FO57" s="85"/>
      <c r="FP57" s="85"/>
      <c r="FQ57" s="85"/>
      <c r="FR57" s="85"/>
      <c r="FS57" s="85"/>
      <c r="FT57" s="85"/>
      <c r="FU57" s="85"/>
      <c r="FV57" s="85"/>
      <c r="FW57" s="85"/>
      <c r="FX57" s="85"/>
      <c r="FY57" s="85"/>
      <c r="FZ57" s="85"/>
      <c r="GA57" s="85"/>
      <c r="GB57" s="85"/>
      <c r="GC57" s="85"/>
      <c r="GD57" s="85"/>
      <c r="GE57" s="85"/>
      <c r="GF57" s="85"/>
      <c r="GG57" s="85"/>
      <c r="GH57" s="85"/>
      <c r="GI57" s="85"/>
      <c r="GJ57" s="85"/>
      <c r="GK57" s="85"/>
      <c r="GL57" s="85"/>
      <c r="GM57" s="85"/>
      <c r="GN57" s="85"/>
      <c r="GO57" s="85"/>
      <c r="GP57" s="85"/>
      <c r="GQ57" s="85"/>
      <c r="GR57" s="85"/>
      <c r="GS57" s="85"/>
      <c r="GT57" s="85"/>
      <c r="GU57" s="85"/>
      <c r="GV57" s="85"/>
      <c r="GW57" s="85"/>
      <c r="GX57" s="85"/>
      <c r="GY57" s="85"/>
      <c r="GZ57" s="85"/>
      <c r="HA57" s="85"/>
      <c r="HB57" s="85"/>
      <c r="HC57" s="85"/>
      <c r="HD57" s="85"/>
      <c r="HE57" s="85"/>
      <c r="HF57" s="85"/>
      <c r="HG57" s="85"/>
      <c r="HH57" s="85"/>
      <c r="HI57" s="85"/>
      <c r="HJ57" s="85"/>
      <c r="HK57" s="85"/>
      <c r="HL57" s="85"/>
      <c r="HM57" s="85"/>
      <c r="HN57" s="85"/>
      <c r="HO57" s="85"/>
      <c r="HP57" s="85"/>
      <c r="HQ57" s="85"/>
      <c r="HR57" s="85"/>
      <c r="HS57" s="85"/>
      <c r="HT57" s="85"/>
      <c r="HU57" s="85"/>
      <c r="HV57" s="85"/>
      <c r="HW57" s="85"/>
      <c r="HX57" s="85"/>
      <c r="HY57" s="85"/>
      <c r="HZ57" s="85"/>
      <c r="IA57" s="85"/>
      <c r="IB57" s="85"/>
      <c r="IC57" s="85"/>
      <c r="ID57" s="85"/>
      <c r="IE57" s="85"/>
      <c r="IF57" s="85"/>
    </row>
    <row r="58" spans="1:240" ht="14.25" thickBot="1" x14ac:dyDescent="0.3">
      <c r="B58" s="132">
        <v>3751</v>
      </c>
      <c r="C58" s="169" t="s">
        <v>112</v>
      </c>
      <c r="D58" s="130"/>
      <c r="E58" s="130"/>
      <c r="F58" s="129">
        <f t="shared" ref="F58:R58" si="18">SUM(F59:F60)</f>
        <v>406000</v>
      </c>
      <c r="G58" s="129">
        <f t="shared" si="18"/>
        <v>29666.666666666668</v>
      </c>
      <c r="H58" s="129">
        <f t="shared" si="18"/>
        <v>54666.666666666672</v>
      </c>
      <c r="I58" s="129">
        <f t="shared" si="18"/>
        <v>29666.666666666668</v>
      </c>
      <c r="J58" s="129">
        <f t="shared" si="18"/>
        <v>29666.666666666668</v>
      </c>
      <c r="K58" s="129">
        <f t="shared" si="18"/>
        <v>29666.666666666668</v>
      </c>
      <c r="L58" s="129">
        <f t="shared" si="18"/>
        <v>29666.666666666668</v>
      </c>
      <c r="M58" s="129">
        <f t="shared" si="18"/>
        <v>29666.666666666668</v>
      </c>
      <c r="N58" s="129">
        <f t="shared" si="18"/>
        <v>54666.666666666672</v>
      </c>
      <c r="O58" s="129">
        <f t="shared" si="18"/>
        <v>29666.666666666668</v>
      </c>
      <c r="P58" s="129">
        <f t="shared" si="18"/>
        <v>29666.666666666668</v>
      </c>
      <c r="Q58" s="129">
        <f t="shared" si="18"/>
        <v>29666.666666666668</v>
      </c>
      <c r="R58" s="129">
        <f t="shared" si="18"/>
        <v>29666.666666666668</v>
      </c>
      <c r="S58" s="129">
        <f t="shared" si="16"/>
        <v>406000.00000000006</v>
      </c>
    </row>
    <row r="59" spans="1:240" x14ac:dyDescent="0.25">
      <c r="B59" s="168">
        <v>3751</v>
      </c>
      <c r="C59" s="167" t="str">
        <f>+'VOTO EN EXT'!B5</f>
        <v>Voto en el Extranjero</v>
      </c>
      <c r="D59" s="166"/>
      <c r="E59" s="124"/>
      <c r="F59" s="124">
        <f>+'VOTO EN EXT'!F22</f>
        <v>356000</v>
      </c>
      <c r="G59" s="124">
        <f>+'VOTO EN EXT'!G22</f>
        <v>29666.666666666668</v>
      </c>
      <c r="H59" s="124">
        <f>+'VOTO EN EXT'!H22</f>
        <v>29666.666666666668</v>
      </c>
      <c r="I59" s="124">
        <f>+'VOTO EN EXT'!I22</f>
        <v>29666.666666666668</v>
      </c>
      <c r="J59" s="124">
        <f>+'VOTO EN EXT'!J22</f>
        <v>29666.666666666668</v>
      </c>
      <c r="K59" s="124">
        <f>+'VOTO EN EXT'!K22</f>
        <v>29666.666666666668</v>
      </c>
      <c r="L59" s="124">
        <f>+'VOTO EN EXT'!L22</f>
        <v>29666.666666666668</v>
      </c>
      <c r="M59" s="124">
        <f>+'VOTO EN EXT'!M22</f>
        <v>29666.666666666668</v>
      </c>
      <c r="N59" s="124">
        <f>+'VOTO EN EXT'!N22</f>
        <v>29666.666666666668</v>
      </c>
      <c r="O59" s="124">
        <f>+'VOTO EN EXT'!O22</f>
        <v>29666.666666666668</v>
      </c>
      <c r="P59" s="124">
        <f>+'VOTO EN EXT'!P22</f>
        <v>29666.666666666668</v>
      </c>
      <c r="Q59" s="124">
        <f>+'VOTO EN EXT'!Q22</f>
        <v>29666.666666666668</v>
      </c>
      <c r="R59" s="124">
        <f>+'VOTO EN EXT'!R22</f>
        <v>29666.666666666668</v>
      </c>
      <c r="S59" s="164">
        <f t="shared" si="16"/>
        <v>356000.00000000006</v>
      </c>
    </row>
    <row r="60" spans="1:240" x14ac:dyDescent="0.25">
      <c r="B60" s="168">
        <v>3751</v>
      </c>
      <c r="C60" s="167" t="str">
        <f>+'ATM '!B5</f>
        <v>Atención a Medios (ATM)</v>
      </c>
      <c r="D60" s="166"/>
      <c r="E60" s="124"/>
      <c r="F60" s="124">
        <f>+'ATM '!F29</f>
        <v>50000</v>
      </c>
      <c r="G60" s="124">
        <f>+'ATM '!G29</f>
        <v>0</v>
      </c>
      <c r="H60" s="124">
        <f>+'ATM '!H29</f>
        <v>25000</v>
      </c>
      <c r="I60" s="124">
        <f>+'ATM '!I29</f>
        <v>0</v>
      </c>
      <c r="J60" s="124">
        <f>+'ATM '!J29</f>
        <v>0</v>
      </c>
      <c r="K60" s="124">
        <f>+'ATM '!K29</f>
        <v>0</v>
      </c>
      <c r="L60" s="124">
        <f>+'ATM '!L29</f>
        <v>0</v>
      </c>
      <c r="M60" s="124">
        <f>+'ATM '!M29</f>
        <v>0</v>
      </c>
      <c r="N60" s="124">
        <f>+'ATM '!N29</f>
        <v>25000</v>
      </c>
      <c r="O60" s="124">
        <f>+'ATM '!O29</f>
        <v>0</v>
      </c>
      <c r="P60" s="124">
        <f>+'ATM '!P29</f>
        <v>0</v>
      </c>
      <c r="Q60" s="124">
        <f>+'ATM '!Q29</f>
        <v>0</v>
      </c>
      <c r="R60" s="124">
        <f>+'ATM '!R29</f>
        <v>0</v>
      </c>
      <c r="S60" s="164">
        <f t="shared" si="16"/>
        <v>50000</v>
      </c>
    </row>
    <row r="61" spans="1:240" x14ac:dyDescent="0.25">
      <c r="B61" s="168"/>
      <c r="C61" s="167"/>
      <c r="D61" s="166"/>
      <c r="E61" s="124"/>
      <c r="F61" s="124"/>
      <c r="G61" s="165"/>
      <c r="H61" s="165"/>
      <c r="I61" s="165"/>
      <c r="J61" s="165"/>
      <c r="K61" s="165"/>
      <c r="L61" s="165"/>
      <c r="M61" s="165"/>
      <c r="N61" s="165"/>
      <c r="O61" s="165"/>
      <c r="P61" s="165"/>
      <c r="Q61" s="165"/>
      <c r="R61" s="165"/>
      <c r="S61" s="164"/>
    </row>
    <row r="62" spans="1:240" ht="14.25" thickBot="1" x14ac:dyDescent="0.35">
      <c r="B62" s="132">
        <v>5151</v>
      </c>
      <c r="C62" s="111" t="s">
        <v>111</v>
      </c>
      <c r="D62" s="130"/>
      <c r="E62" s="130"/>
      <c r="F62" s="129">
        <f t="shared" ref="F62:R62" si="19">SUM(F63:F65)</f>
        <v>131286</v>
      </c>
      <c r="G62" s="129">
        <f t="shared" si="19"/>
        <v>131286</v>
      </c>
      <c r="H62" s="129">
        <f t="shared" si="19"/>
        <v>0</v>
      </c>
      <c r="I62" s="129">
        <f t="shared" si="19"/>
        <v>0</v>
      </c>
      <c r="J62" s="129">
        <f t="shared" si="19"/>
        <v>0</v>
      </c>
      <c r="K62" s="129">
        <f t="shared" si="19"/>
        <v>0</v>
      </c>
      <c r="L62" s="129">
        <f t="shared" si="19"/>
        <v>0</v>
      </c>
      <c r="M62" s="129">
        <f t="shared" si="19"/>
        <v>0</v>
      </c>
      <c r="N62" s="129">
        <f t="shared" si="19"/>
        <v>0</v>
      </c>
      <c r="O62" s="129">
        <f t="shared" si="19"/>
        <v>0</v>
      </c>
      <c r="P62" s="129">
        <f t="shared" si="19"/>
        <v>0</v>
      </c>
      <c r="Q62" s="129">
        <f t="shared" si="19"/>
        <v>0</v>
      </c>
      <c r="R62" s="129">
        <f t="shared" si="19"/>
        <v>0</v>
      </c>
      <c r="S62" s="129">
        <f t="shared" ref="S62:S71" si="20">SUM(G62:R62)</f>
        <v>131286</v>
      </c>
    </row>
    <row r="63" spans="1:240" x14ac:dyDescent="0.25">
      <c r="B63" s="168">
        <v>5151</v>
      </c>
      <c r="C63" s="167" t="str">
        <f>+'CYDIA (2)'!B5</f>
        <v>Programa de Comunicación y Difusión de Actividades (CYDIA)</v>
      </c>
      <c r="D63" s="166"/>
      <c r="E63" s="124"/>
      <c r="F63" s="124">
        <f>+'CYDIA (2)'!F16</f>
        <v>54698</v>
      </c>
      <c r="G63" s="124">
        <f>+'CYDIA (2)'!G16</f>
        <v>54698</v>
      </c>
      <c r="H63" s="124">
        <f>+'CYDIA (2)'!H16</f>
        <v>0</v>
      </c>
      <c r="I63" s="124">
        <f>+'CYDIA (2)'!I16</f>
        <v>0</v>
      </c>
      <c r="J63" s="124">
        <f>+'CYDIA (2)'!J16</f>
        <v>0</v>
      </c>
      <c r="K63" s="124">
        <f>+'CYDIA (2)'!K16</f>
        <v>0</v>
      </c>
      <c r="L63" s="124">
        <f>+'CYDIA (2)'!L16</f>
        <v>0</v>
      </c>
      <c r="M63" s="124">
        <f>+'CYDIA (2)'!M16</f>
        <v>0</v>
      </c>
      <c r="N63" s="124">
        <f>+'CYDIA (2)'!N16</f>
        <v>0</v>
      </c>
      <c r="O63" s="124">
        <f>+'CYDIA (2)'!O16</f>
        <v>0</v>
      </c>
      <c r="P63" s="124">
        <f>+'CYDIA (2)'!P16</f>
        <v>0</v>
      </c>
      <c r="Q63" s="124">
        <f>+'CYDIA (2)'!Q16</f>
        <v>0</v>
      </c>
      <c r="R63" s="124">
        <f>+'CYDIA (2)'!R16</f>
        <v>0</v>
      </c>
      <c r="S63" s="164">
        <f t="shared" si="20"/>
        <v>54698</v>
      </c>
    </row>
    <row r="64" spans="1:240" x14ac:dyDescent="0.25">
      <c r="B64" s="168">
        <v>5151</v>
      </c>
      <c r="C64" s="167" t="str">
        <f>+'MONITOR (2)'!B5</f>
        <v>Programa de Monitoreo (MONITOR)</v>
      </c>
      <c r="D64" s="166"/>
      <c r="E64" s="124"/>
      <c r="F64" s="124">
        <f>+'MONITOR (2)'!F21</f>
        <v>76588</v>
      </c>
      <c r="G64" s="124">
        <f>+'MONITOR (2)'!G21</f>
        <v>76588</v>
      </c>
      <c r="H64" s="124">
        <f>+'MONITOR (2)'!H21</f>
        <v>0</v>
      </c>
      <c r="I64" s="124">
        <f>+'MONITOR (2)'!I21</f>
        <v>0</v>
      </c>
      <c r="J64" s="124">
        <f>+'MONITOR (2)'!J21</f>
        <v>0</v>
      </c>
      <c r="K64" s="124">
        <f>+'MONITOR (2)'!K21</f>
        <v>0</v>
      </c>
      <c r="L64" s="124">
        <f>+'MONITOR (2)'!L21</f>
        <v>0</v>
      </c>
      <c r="M64" s="124">
        <f>+'MONITOR (2)'!M21</f>
        <v>0</v>
      </c>
      <c r="N64" s="124">
        <f>+'MONITOR (2)'!N21</f>
        <v>0</v>
      </c>
      <c r="O64" s="124">
        <f>+'MONITOR (2)'!O21</f>
        <v>0</v>
      </c>
      <c r="P64" s="124">
        <f>+'MONITOR (2)'!P21</f>
        <v>0</v>
      </c>
      <c r="Q64" s="124">
        <f>+'MONITOR (2)'!Q21</f>
        <v>0</v>
      </c>
      <c r="R64" s="124">
        <f>+'MONITOR (2)'!R21</f>
        <v>0</v>
      </c>
      <c r="S64" s="164">
        <f t="shared" si="20"/>
        <v>76588</v>
      </c>
    </row>
    <row r="65" spans="1:240" x14ac:dyDescent="0.25">
      <c r="B65" s="168"/>
      <c r="C65" s="167"/>
      <c r="D65" s="166"/>
      <c r="E65" s="124"/>
      <c r="F65" s="124">
        <f>D65*E65</f>
        <v>0</v>
      </c>
      <c r="G65" s="165">
        <f>F65</f>
        <v>0</v>
      </c>
      <c r="H65" s="165"/>
      <c r="I65" s="165">
        <v>0</v>
      </c>
      <c r="J65" s="165">
        <v>0</v>
      </c>
      <c r="K65" s="165">
        <v>0</v>
      </c>
      <c r="L65" s="165">
        <v>0</v>
      </c>
      <c r="M65" s="165">
        <v>0</v>
      </c>
      <c r="N65" s="165">
        <v>0</v>
      </c>
      <c r="O65" s="165">
        <v>0</v>
      </c>
      <c r="P65" s="165">
        <v>0</v>
      </c>
      <c r="Q65" s="165">
        <v>0</v>
      </c>
      <c r="R65" s="165">
        <v>0</v>
      </c>
      <c r="S65" s="164">
        <f t="shared" si="20"/>
        <v>0</v>
      </c>
    </row>
    <row r="66" spans="1:240" ht="14.25" thickBot="1" x14ac:dyDescent="0.3">
      <c r="B66" s="132">
        <v>5231</v>
      </c>
      <c r="C66" s="169" t="s">
        <v>110</v>
      </c>
      <c r="D66" s="130"/>
      <c r="E66" s="130"/>
      <c r="F66" s="129">
        <f t="shared" ref="F66:R66" si="21">SUM(F67:F69)</f>
        <v>52000</v>
      </c>
      <c r="G66" s="129">
        <f t="shared" si="21"/>
        <v>40000</v>
      </c>
      <c r="H66" s="129">
        <f t="shared" si="21"/>
        <v>0</v>
      </c>
      <c r="I66" s="129">
        <f t="shared" si="21"/>
        <v>12000</v>
      </c>
      <c r="J66" s="129">
        <f t="shared" si="21"/>
        <v>0</v>
      </c>
      <c r="K66" s="129">
        <f t="shared" si="21"/>
        <v>0</v>
      </c>
      <c r="L66" s="129">
        <f t="shared" si="21"/>
        <v>0</v>
      </c>
      <c r="M66" s="129">
        <f t="shared" si="21"/>
        <v>0</v>
      </c>
      <c r="N66" s="129">
        <f t="shared" si="21"/>
        <v>0</v>
      </c>
      <c r="O66" s="129">
        <f t="shared" si="21"/>
        <v>0</v>
      </c>
      <c r="P66" s="129">
        <f t="shared" si="21"/>
        <v>0</v>
      </c>
      <c r="Q66" s="129">
        <f t="shared" si="21"/>
        <v>0</v>
      </c>
      <c r="R66" s="129">
        <f t="shared" si="21"/>
        <v>0</v>
      </c>
      <c r="S66" s="129">
        <f t="shared" si="20"/>
        <v>52000</v>
      </c>
    </row>
    <row r="67" spans="1:240" x14ac:dyDescent="0.25">
      <c r="B67" s="168">
        <v>5231</v>
      </c>
      <c r="C67" s="167" t="str">
        <f>+'CYDIA (2)'!B5</f>
        <v>Programa de Comunicación y Difusión de Actividades (CYDIA)</v>
      </c>
      <c r="D67" s="166"/>
      <c r="E67" s="124"/>
      <c r="F67" s="124">
        <f>+'CYDIA (2)'!F19</f>
        <v>12000</v>
      </c>
      <c r="G67" s="124">
        <f>+'CYDIA (2)'!G20</f>
        <v>0</v>
      </c>
      <c r="H67" s="124">
        <f>+'CYDIA (2)'!H20</f>
        <v>0</v>
      </c>
      <c r="I67" s="124">
        <f>+'CYDIA (2)'!I20</f>
        <v>12000</v>
      </c>
      <c r="J67" s="124">
        <f>+'CYDIA (2)'!J20</f>
        <v>0</v>
      </c>
      <c r="K67" s="124">
        <f>+'CYDIA (2)'!K20</f>
        <v>0</v>
      </c>
      <c r="L67" s="124">
        <f>+'CYDIA (2)'!L20</f>
        <v>0</v>
      </c>
      <c r="M67" s="124">
        <f>+'CYDIA (2)'!M20</f>
        <v>0</v>
      </c>
      <c r="N67" s="124">
        <f>+'CYDIA (2)'!N20</f>
        <v>0</v>
      </c>
      <c r="O67" s="124">
        <f>+'CYDIA (2)'!O20</f>
        <v>0</v>
      </c>
      <c r="P67" s="124">
        <f>+'CYDIA (2)'!P20</f>
        <v>0</v>
      </c>
      <c r="Q67" s="124">
        <f>+'CYDIA (2)'!Q20</f>
        <v>0</v>
      </c>
      <c r="R67" s="124">
        <f>+'CYDIA (2)'!R20</f>
        <v>0</v>
      </c>
      <c r="S67" s="164">
        <f t="shared" si="20"/>
        <v>12000</v>
      </c>
    </row>
    <row r="68" spans="1:240" x14ac:dyDescent="0.25">
      <c r="B68" s="168">
        <v>5231</v>
      </c>
      <c r="C68" s="167" t="str">
        <f>+'PRODUCE (2)'!B5</f>
        <v>Producción Audiovisual (PRODUCE)</v>
      </c>
      <c r="D68" s="166"/>
      <c r="E68" s="124"/>
      <c r="F68" s="124">
        <f>+'PRODUCE (2)'!F25</f>
        <v>40000</v>
      </c>
      <c r="G68" s="124">
        <f>+'PRODUCE (2)'!G26</f>
        <v>40000</v>
      </c>
      <c r="H68" s="124">
        <f>+'PRODUCE (2)'!H26</f>
        <v>0</v>
      </c>
      <c r="I68" s="124">
        <f>+'PRODUCE (2)'!I26</f>
        <v>0</v>
      </c>
      <c r="J68" s="124">
        <f>+'PRODUCE (2)'!J26</f>
        <v>0</v>
      </c>
      <c r="K68" s="124">
        <f>+'PRODUCE (2)'!K26</f>
        <v>0</v>
      </c>
      <c r="L68" s="124">
        <f>+'PRODUCE (2)'!L26</f>
        <v>0</v>
      </c>
      <c r="M68" s="124">
        <f>+'PRODUCE (2)'!M26</f>
        <v>0</v>
      </c>
      <c r="N68" s="124">
        <f>+'PRODUCE (2)'!N26</f>
        <v>0</v>
      </c>
      <c r="O68" s="124">
        <f>+'PRODUCE (2)'!O26</f>
        <v>0</v>
      </c>
      <c r="P68" s="124">
        <f>+'PRODUCE (2)'!P26</f>
        <v>0</v>
      </c>
      <c r="Q68" s="124">
        <f>+'PRODUCE (2)'!Q26</f>
        <v>0</v>
      </c>
      <c r="R68" s="124">
        <f>+'PRODUCE (2)'!R26</f>
        <v>0</v>
      </c>
      <c r="S68" s="164">
        <f t="shared" si="20"/>
        <v>40000</v>
      </c>
    </row>
    <row r="69" spans="1:240" x14ac:dyDescent="0.25">
      <c r="B69" s="168"/>
      <c r="C69" s="167"/>
      <c r="D69" s="166"/>
      <c r="E69" s="124"/>
      <c r="F69" s="124"/>
      <c r="G69" s="165">
        <f>F69</f>
        <v>0</v>
      </c>
      <c r="H69" s="165"/>
      <c r="I69" s="165">
        <v>0</v>
      </c>
      <c r="J69" s="165">
        <v>0</v>
      </c>
      <c r="K69" s="165">
        <v>0</v>
      </c>
      <c r="L69" s="165">
        <v>0</v>
      </c>
      <c r="M69" s="165">
        <v>0</v>
      </c>
      <c r="N69" s="165">
        <v>0</v>
      </c>
      <c r="O69" s="165">
        <v>0</v>
      </c>
      <c r="P69" s="165">
        <v>0</v>
      </c>
      <c r="Q69" s="165">
        <v>0</v>
      </c>
      <c r="R69" s="165">
        <v>0</v>
      </c>
      <c r="S69" s="164">
        <f t="shared" si="20"/>
        <v>0</v>
      </c>
    </row>
    <row r="70" spans="1:240" ht="14.25" thickBot="1" x14ac:dyDescent="0.3">
      <c r="B70" s="132">
        <v>5911</v>
      </c>
      <c r="C70" s="169" t="s">
        <v>109</v>
      </c>
      <c r="D70" s="130"/>
      <c r="E70" s="130"/>
      <c r="F70" s="129">
        <f t="shared" ref="F70:R70" si="22">SUM(F71:F72)</f>
        <v>80000</v>
      </c>
      <c r="G70" s="129">
        <f t="shared" si="22"/>
        <v>0</v>
      </c>
      <c r="H70" s="129">
        <f t="shared" si="22"/>
        <v>80000</v>
      </c>
      <c r="I70" s="129">
        <f t="shared" si="22"/>
        <v>0</v>
      </c>
      <c r="J70" s="129">
        <f t="shared" si="22"/>
        <v>0</v>
      </c>
      <c r="K70" s="129">
        <f t="shared" si="22"/>
        <v>0</v>
      </c>
      <c r="L70" s="129">
        <f t="shared" si="22"/>
        <v>0</v>
      </c>
      <c r="M70" s="129">
        <f t="shared" si="22"/>
        <v>0</v>
      </c>
      <c r="N70" s="129">
        <f t="shared" si="22"/>
        <v>0</v>
      </c>
      <c r="O70" s="129">
        <f t="shared" si="22"/>
        <v>0</v>
      </c>
      <c r="P70" s="129">
        <f t="shared" si="22"/>
        <v>0</v>
      </c>
      <c r="Q70" s="129">
        <f t="shared" si="22"/>
        <v>0</v>
      </c>
      <c r="R70" s="129">
        <f t="shared" si="22"/>
        <v>0</v>
      </c>
      <c r="S70" s="129">
        <f t="shared" si="20"/>
        <v>80000</v>
      </c>
    </row>
    <row r="71" spans="1:240" x14ac:dyDescent="0.25">
      <c r="B71" s="168">
        <v>5911</v>
      </c>
      <c r="C71" s="167" t="str">
        <f>+'PRODUCE (2)'!B5</f>
        <v>Producción Audiovisual (PRODUCE)</v>
      </c>
      <c r="D71" s="166"/>
      <c r="E71" s="124"/>
      <c r="F71" s="124">
        <f>+'PRODUCE (2)'!F29</f>
        <v>80000</v>
      </c>
      <c r="G71" s="124">
        <f>+'PRODUCE (2)'!G29</f>
        <v>0</v>
      </c>
      <c r="H71" s="124">
        <f>+'PRODUCE (2)'!H29</f>
        <v>80000</v>
      </c>
      <c r="I71" s="124">
        <f>+'PRODUCE (2)'!I29</f>
        <v>0</v>
      </c>
      <c r="J71" s="124">
        <f>+'PRODUCE (2)'!J29</f>
        <v>0</v>
      </c>
      <c r="K71" s="124">
        <f>+'PRODUCE (2)'!K29</f>
        <v>0</v>
      </c>
      <c r="L71" s="124">
        <f>+'PRODUCE (2)'!L29</f>
        <v>0</v>
      </c>
      <c r="M71" s="124">
        <f>+'PRODUCE (2)'!M29</f>
        <v>0</v>
      </c>
      <c r="N71" s="124">
        <f>+'PRODUCE (2)'!N29</f>
        <v>0</v>
      </c>
      <c r="O71" s="124">
        <f>+'PRODUCE (2)'!O29</f>
        <v>0</v>
      </c>
      <c r="P71" s="124">
        <f>+'PRODUCE (2)'!P29</f>
        <v>0</v>
      </c>
      <c r="Q71" s="124">
        <f>+'PRODUCE (2)'!Q29</f>
        <v>0</v>
      </c>
      <c r="R71" s="124">
        <f>+'PRODUCE (2)'!R29</f>
        <v>0</v>
      </c>
      <c r="S71" s="164">
        <f t="shared" si="20"/>
        <v>80000</v>
      </c>
    </row>
    <row r="72" spans="1:240" x14ac:dyDescent="0.25">
      <c r="B72" s="168"/>
      <c r="C72" s="167"/>
      <c r="D72" s="166"/>
      <c r="E72" s="124"/>
      <c r="F72" s="124"/>
      <c r="G72" s="165"/>
      <c r="H72" s="165"/>
      <c r="I72" s="165"/>
      <c r="J72" s="165"/>
      <c r="K72" s="165"/>
      <c r="L72" s="165"/>
      <c r="M72" s="165"/>
      <c r="N72" s="165"/>
      <c r="O72" s="165"/>
      <c r="P72" s="165"/>
      <c r="Q72" s="165"/>
      <c r="R72" s="165"/>
      <c r="S72" s="164"/>
    </row>
    <row r="73" spans="1:240" s="156" customFormat="1" ht="22.15" customHeight="1" thickBot="1" x14ac:dyDescent="0.3">
      <c r="A73" s="146"/>
      <c r="B73" s="163"/>
      <c r="C73" s="162" t="s">
        <v>89</v>
      </c>
      <c r="D73" s="161"/>
      <c r="E73" s="160"/>
      <c r="F73" s="159">
        <f t="shared" ref="F73:R73" si="23">+F10+F13+F18+F21+F24+F27+F30+F34+F38+F43+F47+F50+F53+F58+F62+F66+F70+F56</f>
        <v>15260774</v>
      </c>
      <c r="G73" s="159">
        <f t="shared" si="23"/>
        <v>3274635.7499999995</v>
      </c>
      <c r="H73" s="159">
        <f t="shared" si="23"/>
        <v>2689359.7499999995</v>
      </c>
      <c r="I73" s="159">
        <f t="shared" si="23"/>
        <v>2971609.7499999995</v>
      </c>
      <c r="J73" s="159">
        <f t="shared" si="23"/>
        <v>1754435.4166666667</v>
      </c>
      <c r="K73" s="159">
        <f t="shared" si="23"/>
        <v>764685.41666666651</v>
      </c>
      <c r="L73" s="159">
        <f t="shared" si="23"/>
        <v>504435.41666666669</v>
      </c>
      <c r="M73" s="159">
        <f t="shared" si="23"/>
        <v>504435.41666666669</v>
      </c>
      <c r="N73" s="159">
        <f t="shared" si="23"/>
        <v>689435.41666666651</v>
      </c>
      <c r="O73" s="159">
        <f t="shared" si="23"/>
        <v>504435.41666666669</v>
      </c>
      <c r="P73" s="159">
        <f t="shared" si="23"/>
        <v>594435.41666666663</v>
      </c>
      <c r="Q73" s="159">
        <f t="shared" si="23"/>
        <v>504435.41666666669</v>
      </c>
      <c r="R73" s="159">
        <f t="shared" si="23"/>
        <v>504435.41666666669</v>
      </c>
      <c r="S73" s="159">
        <f>SUM(G73:R73)</f>
        <v>15260773.999999993</v>
      </c>
      <c r="T73" s="158">
        <f>+F73-S73</f>
        <v>0</v>
      </c>
      <c r="U73" s="157"/>
      <c r="V73" s="157"/>
      <c r="W73" s="157"/>
      <c r="X73" s="157"/>
      <c r="Y73" s="157"/>
      <c r="Z73" s="157"/>
      <c r="AA73" s="157"/>
      <c r="AB73" s="157"/>
      <c r="AC73" s="157"/>
      <c r="AD73" s="157"/>
      <c r="AE73" s="157"/>
      <c r="AF73" s="157"/>
      <c r="AG73" s="157"/>
      <c r="AH73" s="157"/>
      <c r="AI73" s="157"/>
      <c r="AJ73" s="157"/>
      <c r="AK73" s="157"/>
      <c r="AL73" s="157"/>
      <c r="AM73" s="157"/>
      <c r="AN73" s="157"/>
      <c r="AO73" s="157"/>
      <c r="AP73" s="157"/>
      <c r="AQ73" s="157"/>
      <c r="AR73" s="157"/>
      <c r="AS73" s="157"/>
      <c r="AT73" s="157"/>
      <c r="AU73" s="157"/>
      <c r="AV73" s="157"/>
      <c r="AW73" s="157"/>
      <c r="AX73" s="157"/>
      <c r="AY73" s="157"/>
      <c r="AZ73" s="157"/>
      <c r="BA73" s="157"/>
      <c r="BB73" s="157"/>
      <c r="BC73" s="157"/>
      <c r="BD73" s="157"/>
      <c r="BE73" s="157"/>
      <c r="BF73" s="157"/>
      <c r="BG73" s="157"/>
      <c r="BH73" s="157"/>
      <c r="BI73" s="157"/>
      <c r="BJ73" s="157"/>
      <c r="BK73" s="157"/>
      <c r="BL73" s="157"/>
      <c r="BM73" s="157"/>
      <c r="BN73" s="157"/>
      <c r="BO73" s="157"/>
      <c r="BP73" s="157"/>
      <c r="BQ73" s="157"/>
      <c r="BR73" s="157"/>
      <c r="BS73" s="157"/>
      <c r="BT73" s="157"/>
      <c r="BU73" s="157"/>
      <c r="BV73" s="157"/>
      <c r="BW73" s="157"/>
      <c r="BX73" s="157"/>
      <c r="BY73" s="157"/>
      <c r="BZ73" s="157"/>
      <c r="CA73" s="157"/>
      <c r="CB73" s="157"/>
      <c r="CC73" s="157"/>
      <c r="CD73" s="157"/>
      <c r="CE73" s="157"/>
      <c r="CF73" s="157"/>
      <c r="CG73" s="157"/>
      <c r="CH73" s="157"/>
      <c r="CI73" s="157"/>
      <c r="CJ73" s="157"/>
      <c r="CK73" s="157"/>
      <c r="CL73" s="157"/>
      <c r="CM73" s="157"/>
      <c r="CN73" s="157"/>
      <c r="CO73" s="157"/>
      <c r="CP73" s="157"/>
      <c r="CQ73" s="157"/>
      <c r="CR73" s="157"/>
      <c r="CS73" s="157"/>
      <c r="CT73" s="157"/>
      <c r="CU73" s="157"/>
      <c r="CV73" s="157"/>
      <c r="CW73" s="157"/>
      <c r="CX73" s="157"/>
      <c r="CY73" s="157"/>
      <c r="CZ73" s="157"/>
      <c r="DA73" s="157"/>
      <c r="DB73" s="157"/>
      <c r="DC73" s="157"/>
      <c r="DD73" s="157"/>
      <c r="DE73" s="157"/>
      <c r="DF73" s="157"/>
      <c r="DG73" s="157"/>
      <c r="DH73" s="157"/>
      <c r="DI73" s="157"/>
      <c r="DJ73" s="157"/>
      <c r="DK73" s="157"/>
      <c r="DL73" s="157"/>
      <c r="DM73" s="157"/>
      <c r="DN73" s="157"/>
      <c r="DO73" s="157"/>
      <c r="DP73" s="157"/>
      <c r="DQ73" s="157"/>
      <c r="DR73" s="157"/>
      <c r="DS73" s="157"/>
      <c r="DT73" s="157"/>
      <c r="DU73" s="157"/>
      <c r="DV73" s="157"/>
      <c r="DW73" s="157"/>
      <c r="DX73" s="157"/>
      <c r="DY73" s="157"/>
      <c r="DZ73" s="157"/>
      <c r="EA73" s="157"/>
      <c r="EB73" s="157"/>
      <c r="EC73" s="157"/>
      <c r="ED73" s="157"/>
      <c r="EE73" s="157"/>
      <c r="EF73" s="157"/>
      <c r="EG73" s="157"/>
      <c r="EH73" s="157"/>
      <c r="EI73" s="157"/>
      <c r="EJ73" s="157"/>
      <c r="EK73" s="157"/>
      <c r="EL73" s="157"/>
      <c r="EM73" s="157"/>
      <c r="EN73" s="157"/>
      <c r="EO73" s="157"/>
      <c r="EP73" s="157"/>
      <c r="EQ73" s="157"/>
      <c r="ER73" s="157"/>
      <c r="ES73" s="157"/>
      <c r="ET73" s="157"/>
      <c r="EU73" s="157"/>
      <c r="EV73" s="157"/>
      <c r="EW73" s="157"/>
      <c r="EX73" s="157"/>
      <c r="EY73" s="157"/>
      <c r="EZ73" s="157"/>
      <c r="FA73" s="157"/>
      <c r="FB73" s="157"/>
      <c r="FC73" s="157"/>
      <c r="FD73" s="157"/>
      <c r="FE73" s="157"/>
      <c r="FF73" s="157"/>
      <c r="FG73" s="157"/>
      <c r="FH73" s="157"/>
      <c r="FI73" s="157"/>
      <c r="FJ73" s="157"/>
      <c r="FK73" s="157"/>
      <c r="FL73" s="157"/>
      <c r="FM73" s="157"/>
      <c r="FN73" s="157"/>
      <c r="FO73" s="157"/>
      <c r="FP73" s="157"/>
      <c r="FQ73" s="157"/>
      <c r="FR73" s="157"/>
      <c r="FS73" s="157"/>
      <c r="FT73" s="157"/>
      <c r="FU73" s="157"/>
      <c r="FV73" s="157"/>
      <c r="FW73" s="157"/>
      <c r="FX73" s="157"/>
      <c r="FY73" s="157"/>
      <c r="FZ73" s="157"/>
      <c r="GA73" s="157"/>
      <c r="GB73" s="157"/>
      <c r="GC73" s="157"/>
      <c r="GD73" s="157"/>
      <c r="GE73" s="157"/>
      <c r="GF73" s="157"/>
      <c r="GG73" s="157"/>
      <c r="GH73" s="157"/>
      <c r="GI73" s="157"/>
      <c r="GJ73" s="157"/>
      <c r="GK73" s="157"/>
      <c r="GL73" s="157"/>
      <c r="GM73" s="157"/>
      <c r="GN73" s="157"/>
      <c r="GO73" s="157"/>
      <c r="GP73" s="157"/>
      <c r="GQ73" s="157"/>
      <c r="GR73" s="157"/>
      <c r="GS73" s="157"/>
      <c r="GT73" s="157"/>
      <c r="GU73" s="157"/>
      <c r="GV73" s="157"/>
      <c r="GW73" s="157"/>
      <c r="GX73" s="157"/>
      <c r="GY73" s="157"/>
      <c r="GZ73" s="157"/>
      <c r="HA73" s="157"/>
      <c r="HB73" s="157"/>
      <c r="HC73" s="157"/>
      <c r="HD73" s="157"/>
      <c r="HE73" s="157"/>
      <c r="HF73" s="157"/>
      <c r="HG73" s="157"/>
      <c r="HH73" s="157"/>
      <c r="HI73" s="157"/>
      <c r="HJ73" s="157"/>
      <c r="HK73" s="157"/>
      <c r="HL73" s="157"/>
      <c r="HM73" s="157"/>
      <c r="HN73" s="157"/>
      <c r="HO73" s="157"/>
      <c r="HP73" s="157"/>
      <c r="HQ73" s="157"/>
      <c r="HR73" s="157"/>
      <c r="HS73" s="157"/>
      <c r="HT73" s="157"/>
      <c r="HU73" s="157"/>
      <c r="HV73" s="157"/>
      <c r="HW73" s="157"/>
      <c r="HX73" s="157"/>
      <c r="HY73" s="157"/>
      <c r="HZ73" s="157"/>
      <c r="IA73" s="157"/>
      <c r="IB73" s="157"/>
      <c r="IC73" s="157"/>
      <c r="ID73" s="157"/>
      <c r="IE73" s="157"/>
      <c r="IF73" s="157"/>
    </row>
    <row r="74" spans="1:240" ht="14.25" thickTop="1" x14ac:dyDescent="0.25">
      <c r="C74" s="145" t="s">
        <v>88</v>
      </c>
    </row>
    <row r="75" spans="1:240" s="147" customFormat="1" x14ac:dyDescent="0.25">
      <c r="A75" s="153"/>
      <c r="B75" s="152"/>
      <c r="C75" s="152"/>
      <c r="E75" s="151"/>
      <c r="F75" s="151"/>
      <c r="G75" s="150"/>
      <c r="H75" s="150"/>
      <c r="I75" s="150"/>
      <c r="J75" s="150"/>
      <c r="K75" s="150"/>
      <c r="L75" s="150"/>
      <c r="M75" s="150"/>
      <c r="N75" s="150"/>
      <c r="O75" s="150"/>
      <c r="P75" s="150"/>
      <c r="Q75" s="150"/>
      <c r="R75" s="150"/>
      <c r="S75" s="150"/>
      <c r="T75" s="149"/>
      <c r="U75" s="148"/>
      <c r="V75" s="148"/>
      <c r="W75" s="148"/>
      <c r="X75" s="148"/>
      <c r="Y75" s="148"/>
      <c r="Z75" s="148"/>
      <c r="AA75" s="148"/>
      <c r="AB75" s="148"/>
      <c r="AC75" s="148"/>
      <c r="AD75" s="148"/>
      <c r="AE75" s="148"/>
      <c r="AF75" s="148"/>
      <c r="AG75" s="148"/>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c r="BI75" s="148"/>
      <c r="BJ75" s="148"/>
      <c r="BK75" s="148"/>
      <c r="BL75" s="148"/>
      <c r="BM75" s="148"/>
      <c r="BN75" s="148"/>
      <c r="BO75" s="148"/>
      <c r="BP75" s="148"/>
      <c r="BQ75" s="148"/>
      <c r="BR75" s="148"/>
      <c r="BS75" s="148"/>
      <c r="BT75" s="148"/>
      <c r="BU75" s="148"/>
      <c r="BV75" s="148"/>
      <c r="BW75" s="148"/>
      <c r="BX75" s="148"/>
      <c r="BY75" s="148"/>
      <c r="BZ75" s="148"/>
      <c r="CA75" s="148"/>
      <c r="CB75" s="148"/>
      <c r="CC75" s="148"/>
      <c r="CD75" s="148"/>
      <c r="CE75" s="148"/>
      <c r="CF75" s="148"/>
      <c r="CG75" s="148"/>
      <c r="CH75" s="148"/>
      <c r="CI75" s="148"/>
      <c r="CJ75" s="148"/>
      <c r="CK75" s="148"/>
      <c r="CL75" s="148"/>
      <c r="CM75" s="148"/>
      <c r="CN75" s="148"/>
      <c r="CO75" s="148"/>
      <c r="CP75" s="148"/>
      <c r="CQ75" s="148"/>
      <c r="CR75" s="148"/>
      <c r="CS75" s="148"/>
      <c r="CT75" s="148"/>
      <c r="CU75" s="148"/>
      <c r="CV75" s="148"/>
      <c r="CW75" s="148"/>
      <c r="CX75" s="148"/>
      <c r="CY75" s="148"/>
      <c r="CZ75" s="148"/>
      <c r="DA75" s="148"/>
      <c r="DB75" s="148"/>
      <c r="DC75" s="148"/>
      <c r="DD75" s="148"/>
      <c r="DE75" s="148"/>
      <c r="DF75" s="148"/>
      <c r="DG75" s="148"/>
      <c r="DH75" s="148"/>
      <c r="DI75" s="148"/>
      <c r="DJ75" s="148"/>
      <c r="DK75" s="148"/>
      <c r="DL75" s="148"/>
      <c r="DM75" s="148"/>
      <c r="DN75" s="148"/>
      <c r="DO75" s="148"/>
      <c r="DP75" s="148"/>
      <c r="DQ75" s="148"/>
      <c r="DR75" s="148"/>
      <c r="DS75" s="148"/>
      <c r="DT75" s="148"/>
      <c r="DU75" s="148"/>
      <c r="DV75" s="148"/>
      <c r="DW75" s="148"/>
      <c r="DX75" s="148"/>
      <c r="DY75" s="148"/>
      <c r="DZ75" s="148"/>
      <c r="EA75" s="148"/>
      <c r="EB75" s="148"/>
      <c r="EC75" s="148"/>
      <c r="ED75" s="148"/>
      <c r="EE75" s="148"/>
      <c r="EF75" s="148"/>
      <c r="EG75" s="148"/>
      <c r="EH75" s="148"/>
      <c r="EI75" s="148"/>
      <c r="EJ75" s="148"/>
      <c r="EK75" s="148"/>
      <c r="EL75" s="148"/>
      <c r="EM75" s="148"/>
      <c r="EN75" s="148"/>
      <c r="EO75" s="148"/>
      <c r="EP75" s="148"/>
      <c r="EQ75" s="148"/>
      <c r="ER75" s="148"/>
      <c r="ES75" s="148"/>
      <c r="ET75" s="148"/>
      <c r="EU75" s="148"/>
      <c r="EV75" s="148"/>
      <c r="EW75" s="148"/>
      <c r="EX75" s="148"/>
      <c r="EY75" s="148"/>
      <c r="EZ75" s="148"/>
      <c r="FA75" s="148"/>
      <c r="FB75" s="148"/>
      <c r="FC75" s="148"/>
      <c r="FD75" s="148"/>
      <c r="FE75" s="148"/>
      <c r="FF75" s="148"/>
      <c r="FG75" s="148"/>
      <c r="FH75" s="148"/>
      <c r="FI75" s="148"/>
      <c r="FJ75" s="148"/>
      <c r="FK75" s="148"/>
      <c r="FL75" s="148"/>
      <c r="FM75" s="148"/>
      <c r="FN75" s="148"/>
      <c r="FO75" s="148"/>
      <c r="FP75" s="148"/>
      <c r="FQ75" s="148"/>
      <c r="FR75" s="148"/>
      <c r="FS75" s="148"/>
      <c r="FT75" s="148"/>
      <c r="FU75" s="148"/>
      <c r="FV75" s="148"/>
      <c r="FW75" s="148"/>
      <c r="FX75" s="148"/>
      <c r="FY75" s="148"/>
      <c r="FZ75" s="148"/>
      <c r="GA75" s="148"/>
      <c r="GB75" s="148"/>
      <c r="GC75" s="148"/>
      <c r="GD75" s="148"/>
      <c r="GE75" s="148"/>
      <c r="GF75" s="148"/>
      <c r="GG75" s="148"/>
      <c r="GH75" s="148"/>
      <c r="GI75" s="148"/>
      <c r="GJ75" s="148"/>
      <c r="GK75" s="148"/>
      <c r="GL75" s="148"/>
      <c r="GM75" s="148"/>
      <c r="GN75" s="148"/>
      <c r="GO75" s="148"/>
      <c r="GP75" s="148"/>
      <c r="GQ75" s="148"/>
      <c r="GR75" s="148"/>
      <c r="GS75" s="148"/>
      <c r="GT75" s="148"/>
      <c r="GU75" s="148"/>
      <c r="GV75" s="148"/>
      <c r="GW75" s="148"/>
      <c r="GX75" s="148"/>
      <c r="GY75" s="148"/>
      <c r="GZ75" s="148"/>
      <c r="HA75" s="148"/>
      <c r="HB75" s="148"/>
      <c r="HC75" s="148"/>
      <c r="HD75" s="148"/>
      <c r="HE75" s="148"/>
      <c r="HF75" s="148"/>
      <c r="HG75" s="148"/>
      <c r="HH75" s="148"/>
      <c r="HI75" s="148"/>
      <c r="HJ75" s="148"/>
      <c r="HK75" s="148"/>
      <c r="HL75" s="148"/>
      <c r="HM75" s="148"/>
      <c r="HN75" s="148"/>
      <c r="HO75" s="148"/>
      <c r="HP75" s="148"/>
      <c r="HQ75" s="148"/>
      <c r="HR75" s="148"/>
      <c r="HS75" s="148"/>
      <c r="HT75" s="148"/>
      <c r="HU75" s="148"/>
      <c r="HV75" s="148"/>
      <c r="HW75" s="148"/>
      <c r="HX75" s="148"/>
      <c r="HY75" s="148"/>
      <c r="HZ75" s="148"/>
      <c r="IA75" s="148"/>
      <c r="IB75" s="148"/>
      <c r="IC75" s="148"/>
      <c r="ID75" s="148"/>
      <c r="IE75" s="148"/>
      <c r="IF75" s="148"/>
    </row>
    <row r="76" spans="1:240" s="147" customFormat="1" x14ac:dyDescent="0.25">
      <c r="A76" s="153"/>
      <c r="B76" s="152"/>
      <c r="C76" s="146"/>
      <c r="E76" s="151"/>
      <c r="F76" s="155"/>
      <c r="S76" s="150"/>
      <c r="T76" s="149"/>
      <c r="U76" s="148"/>
      <c r="V76" s="148"/>
      <c r="W76" s="148"/>
      <c r="X76" s="148"/>
      <c r="Y76" s="148"/>
      <c r="Z76" s="148"/>
      <c r="AA76" s="148"/>
      <c r="AB76" s="148"/>
      <c r="AC76" s="148"/>
      <c r="AD76" s="148"/>
      <c r="AE76" s="148"/>
      <c r="AF76" s="148"/>
      <c r="AG76" s="148"/>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c r="BI76" s="148"/>
      <c r="BJ76" s="148"/>
      <c r="BK76" s="148"/>
      <c r="BL76" s="148"/>
      <c r="BM76" s="148"/>
      <c r="BN76" s="148"/>
      <c r="BO76" s="148"/>
      <c r="BP76" s="148"/>
      <c r="BQ76" s="148"/>
      <c r="BR76" s="148"/>
      <c r="BS76" s="148"/>
      <c r="BT76" s="148"/>
      <c r="BU76" s="148"/>
      <c r="BV76" s="148"/>
      <c r="BW76" s="148"/>
      <c r="BX76" s="148"/>
      <c r="BY76" s="148"/>
      <c r="BZ76" s="148"/>
      <c r="CA76" s="148"/>
      <c r="CB76" s="148"/>
      <c r="CC76" s="148"/>
      <c r="CD76" s="148"/>
      <c r="CE76" s="148"/>
      <c r="CF76" s="148"/>
      <c r="CG76" s="148"/>
      <c r="CH76" s="148"/>
      <c r="CI76" s="148"/>
      <c r="CJ76" s="148"/>
      <c r="CK76" s="148"/>
      <c r="CL76" s="148"/>
      <c r="CM76" s="148"/>
      <c r="CN76" s="148"/>
      <c r="CO76" s="148"/>
      <c r="CP76" s="148"/>
      <c r="CQ76" s="148"/>
      <c r="CR76" s="148"/>
      <c r="CS76" s="148"/>
      <c r="CT76" s="148"/>
      <c r="CU76" s="148"/>
      <c r="CV76" s="148"/>
      <c r="CW76" s="148"/>
      <c r="CX76" s="148"/>
      <c r="CY76" s="148"/>
      <c r="CZ76" s="148"/>
      <c r="DA76" s="148"/>
      <c r="DB76" s="148"/>
      <c r="DC76" s="148"/>
      <c r="DD76" s="148"/>
      <c r="DE76" s="148"/>
      <c r="DF76" s="148"/>
      <c r="DG76" s="148"/>
      <c r="DH76" s="148"/>
      <c r="DI76" s="148"/>
      <c r="DJ76" s="148"/>
      <c r="DK76" s="148"/>
      <c r="DL76" s="148"/>
      <c r="DM76" s="148"/>
      <c r="DN76" s="148"/>
      <c r="DO76" s="148"/>
      <c r="DP76" s="148"/>
      <c r="DQ76" s="148"/>
      <c r="DR76" s="148"/>
      <c r="DS76" s="148"/>
      <c r="DT76" s="148"/>
      <c r="DU76" s="148"/>
      <c r="DV76" s="148"/>
      <c r="DW76" s="148"/>
      <c r="DX76" s="148"/>
      <c r="DY76" s="148"/>
      <c r="DZ76" s="148"/>
      <c r="EA76" s="148"/>
      <c r="EB76" s="148"/>
      <c r="EC76" s="148"/>
      <c r="ED76" s="148"/>
      <c r="EE76" s="148"/>
      <c r="EF76" s="148"/>
      <c r="EG76" s="148"/>
      <c r="EH76" s="148"/>
      <c r="EI76" s="148"/>
      <c r="EJ76" s="148"/>
      <c r="EK76" s="148"/>
      <c r="EL76" s="148"/>
      <c r="EM76" s="148"/>
      <c r="EN76" s="148"/>
      <c r="EO76" s="148"/>
      <c r="EP76" s="148"/>
      <c r="EQ76" s="148"/>
      <c r="ER76" s="148"/>
      <c r="ES76" s="148"/>
      <c r="ET76" s="148"/>
      <c r="EU76" s="148"/>
      <c r="EV76" s="148"/>
      <c r="EW76" s="148"/>
      <c r="EX76" s="148"/>
      <c r="EY76" s="148"/>
      <c r="EZ76" s="148"/>
      <c r="FA76" s="148"/>
      <c r="FB76" s="148"/>
      <c r="FC76" s="148"/>
      <c r="FD76" s="148"/>
      <c r="FE76" s="148"/>
      <c r="FF76" s="148"/>
      <c r="FG76" s="148"/>
      <c r="FH76" s="148"/>
      <c r="FI76" s="148"/>
      <c r="FJ76" s="148"/>
      <c r="FK76" s="148"/>
      <c r="FL76" s="148"/>
      <c r="FM76" s="148"/>
      <c r="FN76" s="148"/>
      <c r="FO76" s="148"/>
      <c r="FP76" s="148"/>
      <c r="FQ76" s="148"/>
      <c r="FR76" s="148"/>
      <c r="FS76" s="148"/>
      <c r="FT76" s="148"/>
      <c r="FU76" s="148"/>
      <c r="FV76" s="148"/>
      <c r="FW76" s="148"/>
      <c r="FX76" s="148"/>
      <c r="FY76" s="148"/>
      <c r="FZ76" s="148"/>
      <c r="GA76" s="148"/>
      <c r="GB76" s="148"/>
      <c r="GC76" s="148"/>
      <c r="GD76" s="148"/>
      <c r="GE76" s="148"/>
      <c r="GF76" s="148"/>
      <c r="GG76" s="148"/>
      <c r="GH76" s="148"/>
      <c r="GI76" s="148"/>
      <c r="GJ76" s="148"/>
      <c r="GK76" s="148"/>
      <c r="GL76" s="148"/>
      <c r="GM76" s="148"/>
      <c r="GN76" s="148"/>
      <c r="GO76" s="148"/>
      <c r="GP76" s="148"/>
      <c r="GQ76" s="148"/>
      <c r="GR76" s="148"/>
      <c r="GS76" s="148"/>
      <c r="GT76" s="148"/>
      <c r="GU76" s="148"/>
      <c r="GV76" s="148"/>
      <c r="GW76" s="148"/>
      <c r="GX76" s="148"/>
      <c r="GY76" s="148"/>
      <c r="GZ76" s="148"/>
      <c r="HA76" s="148"/>
      <c r="HB76" s="148"/>
      <c r="HC76" s="148"/>
      <c r="HD76" s="148"/>
      <c r="HE76" s="148"/>
      <c r="HF76" s="148"/>
      <c r="HG76" s="148"/>
      <c r="HH76" s="148"/>
      <c r="HI76" s="148"/>
      <c r="HJ76" s="148"/>
      <c r="HK76" s="148"/>
      <c r="HL76" s="148"/>
      <c r="HM76" s="148"/>
      <c r="HN76" s="148"/>
      <c r="HO76" s="148"/>
      <c r="HP76" s="148"/>
      <c r="HQ76" s="148"/>
      <c r="HR76" s="148"/>
      <c r="HS76" s="148"/>
      <c r="HT76" s="148"/>
      <c r="HU76" s="148"/>
      <c r="HV76" s="148"/>
      <c r="HW76" s="148"/>
      <c r="HX76" s="148"/>
      <c r="HY76" s="148"/>
      <c r="HZ76" s="148"/>
      <c r="IA76" s="148"/>
      <c r="IB76" s="148"/>
      <c r="IC76" s="148"/>
      <c r="ID76" s="148"/>
      <c r="IE76" s="148"/>
      <c r="IF76" s="148"/>
    </row>
    <row r="77" spans="1:240" s="147" customFormat="1" x14ac:dyDescent="0.25">
      <c r="A77" s="153"/>
      <c r="B77" s="152"/>
      <c r="C77" s="146"/>
      <c r="E77" s="151"/>
      <c r="F77" s="155"/>
      <c r="G77" s="155"/>
      <c r="H77" s="155"/>
      <c r="I77" s="155"/>
      <c r="J77" s="155"/>
      <c r="K77" s="155"/>
      <c r="L77" s="155"/>
      <c r="M77" s="155"/>
      <c r="N77" s="155"/>
      <c r="O77" s="155"/>
      <c r="P77" s="155"/>
      <c r="Q77" s="155"/>
      <c r="R77" s="155"/>
      <c r="S77" s="155"/>
      <c r="T77" s="149"/>
      <c r="U77" s="148"/>
      <c r="V77" s="148"/>
      <c r="W77" s="148"/>
      <c r="X77" s="148"/>
      <c r="Y77" s="148"/>
      <c r="Z77" s="148"/>
      <c r="AA77" s="148"/>
      <c r="AB77" s="148"/>
      <c r="AC77" s="148"/>
      <c r="AD77" s="148"/>
      <c r="AE77" s="148"/>
      <c r="AF77" s="148"/>
      <c r="AG77" s="148"/>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c r="BI77" s="148"/>
      <c r="BJ77" s="148"/>
      <c r="BK77" s="148"/>
      <c r="BL77" s="148"/>
      <c r="BM77" s="148"/>
      <c r="BN77" s="148"/>
      <c r="BO77" s="148"/>
      <c r="BP77" s="148"/>
      <c r="BQ77" s="148"/>
      <c r="BR77" s="148"/>
      <c r="BS77" s="148"/>
      <c r="BT77" s="148"/>
      <c r="BU77" s="148"/>
      <c r="BV77" s="148"/>
      <c r="BW77" s="148"/>
      <c r="BX77" s="148"/>
      <c r="BY77" s="148"/>
      <c r="BZ77" s="148"/>
      <c r="CA77" s="148"/>
      <c r="CB77" s="148"/>
      <c r="CC77" s="148"/>
      <c r="CD77" s="148"/>
      <c r="CE77" s="148"/>
      <c r="CF77" s="148"/>
      <c r="CG77" s="148"/>
      <c r="CH77" s="148"/>
      <c r="CI77" s="148"/>
      <c r="CJ77" s="148"/>
      <c r="CK77" s="148"/>
      <c r="CL77" s="148"/>
      <c r="CM77" s="148"/>
      <c r="CN77" s="148"/>
      <c r="CO77" s="148"/>
      <c r="CP77" s="148"/>
      <c r="CQ77" s="148"/>
      <c r="CR77" s="148"/>
      <c r="CS77" s="148"/>
      <c r="CT77" s="148"/>
      <c r="CU77" s="148"/>
      <c r="CV77" s="148"/>
      <c r="CW77" s="148"/>
      <c r="CX77" s="148"/>
      <c r="CY77" s="148"/>
      <c r="CZ77" s="148"/>
      <c r="DA77" s="148"/>
      <c r="DB77" s="148"/>
      <c r="DC77" s="148"/>
      <c r="DD77" s="148"/>
      <c r="DE77" s="148"/>
      <c r="DF77" s="148"/>
      <c r="DG77" s="148"/>
      <c r="DH77" s="148"/>
      <c r="DI77" s="148"/>
      <c r="DJ77" s="148"/>
      <c r="DK77" s="148"/>
      <c r="DL77" s="148"/>
      <c r="DM77" s="148"/>
      <c r="DN77" s="148"/>
      <c r="DO77" s="148"/>
      <c r="DP77" s="148"/>
      <c r="DQ77" s="148"/>
      <c r="DR77" s="148"/>
      <c r="DS77" s="148"/>
      <c r="DT77" s="148"/>
      <c r="DU77" s="148"/>
      <c r="DV77" s="148"/>
      <c r="DW77" s="148"/>
      <c r="DX77" s="148"/>
      <c r="DY77" s="148"/>
      <c r="DZ77" s="148"/>
      <c r="EA77" s="148"/>
      <c r="EB77" s="148"/>
      <c r="EC77" s="148"/>
      <c r="ED77" s="148"/>
      <c r="EE77" s="148"/>
      <c r="EF77" s="148"/>
      <c r="EG77" s="148"/>
      <c r="EH77" s="148"/>
      <c r="EI77" s="148"/>
      <c r="EJ77" s="148"/>
      <c r="EK77" s="148"/>
      <c r="EL77" s="148"/>
      <c r="EM77" s="148"/>
      <c r="EN77" s="148"/>
      <c r="EO77" s="148"/>
      <c r="EP77" s="148"/>
      <c r="EQ77" s="148"/>
      <c r="ER77" s="148"/>
      <c r="ES77" s="148"/>
      <c r="ET77" s="148"/>
      <c r="EU77" s="148"/>
      <c r="EV77" s="148"/>
      <c r="EW77" s="148"/>
      <c r="EX77" s="148"/>
      <c r="EY77" s="148"/>
      <c r="EZ77" s="148"/>
      <c r="FA77" s="148"/>
      <c r="FB77" s="148"/>
      <c r="FC77" s="148"/>
      <c r="FD77" s="148"/>
      <c r="FE77" s="148"/>
      <c r="FF77" s="148"/>
      <c r="FG77" s="148"/>
      <c r="FH77" s="148"/>
      <c r="FI77" s="148"/>
      <c r="FJ77" s="148"/>
      <c r="FK77" s="148"/>
      <c r="FL77" s="148"/>
      <c r="FM77" s="148"/>
      <c r="FN77" s="148"/>
      <c r="FO77" s="148"/>
      <c r="FP77" s="148"/>
      <c r="FQ77" s="148"/>
      <c r="FR77" s="148"/>
      <c r="FS77" s="148"/>
      <c r="FT77" s="148"/>
      <c r="FU77" s="148"/>
      <c r="FV77" s="148"/>
      <c r="FW77" s="148"/>
      <c r="FX77" s="148"/>
      <c r="FY77" s="148"/>
      <c r="FZ77" s="148"/>
      <c r="GA77" s="148"/>
      <c r="GB77" s="148"/>
      <c r="GC77" s="148"/>
      <c r="GD77" s="148"/>
      <c r="GE77" s="148"/>
      <c r="GF77" s="148"/>
      <c r="GG77" s="148"/>
      <c r="GH77" s="148"/>
      <c r="GI77" s="148"/>
      <c r="GJ77" s="148"/>
      <c r="GK77" s="148"/>
      <c r="GL77" s="148"/>
      <c r="GM77" s="148"/>
      <c r="GN77" s="148"/>
      <c r="GO77" s="148"/>
      <c r="GP77" s="148"/>
      <c r="GQ77" s="148"/>
      <c r="GR77" s="148"/>
      <c r="GS77" s="148"/>
      <c r="GT77" s="148"/>
      <c r="GU77" s="148"/>
      <c r="GV77" s="148"/>
      <c r="GW77" s="148"/>
      <c r="GX77" s="148"/>
      <c r="GY77" s="148"/>
      <c r="GZ77" s="148"/>
      <c r="HA77" s="148"/>
      <c r="HB77" s="148"/>
      <c r="HC77" s="148"/>
      <c r="HD77" s="148"/>
      <c r="HE77" s="148"/>
      <c r="HF77" s="148"/>
      <c r="HG77" s="148"/>
      <c r="HH77" s="148"/>
      <c r="HI77" s="148"/>
      <c r="HJ77" s="148"/>
      <c r="HK77" s="148"/>
      <c r="HL77" s="148"/>
      <c r="HM77" s="148"/>
      <c r="HN77" s="148"/>
      <c r="HO77" s="148"/>
      <c r="HP77" s="148"/>
      <c r="HQ77" s="148"/>
      <c r="HR77" s="148"/>
      <c r="HS77" s="148"/>
      <c r="HT77" s="148"/>
      <c r="HU77" s="148"/>
      <c r="HV77" s="148"/>
      <c r="HW77" s="148"/>
      <c r="HX77" s="148"/>
      <c r="HY77" s="148"/>
      <c r="HZ77" s="148"/>
      <c r="IA77" s="148"/>
      <c r="IB77" s="148"/>
      <c r="IC77" s="148"/>
      <c r="ID77" s="148"/>
      <c r="IE77" s="148"/>
      <c r="IF77" s="148"/>
    </row>
    <row r="78" spans="1:240" s="147" customFormat="1" x14ac:dyDescent="0.25">
      <c r="A78" s="153"/>
      <c r="B78" s="152"/>
      <c r="C78" s="146"/>
      <c r="E78" s="151"/>
      <c r="F78" s="155"/>
      <c r="G78" s="150"/>
      <c r="H78" s="150"/>
      <c r="I78" s="150"/>
      <c r="J78" s="150"/>
      <c r="K78" s="150"/>
      <c r="L78" s="150"/>
      <c r="M78" s="150"/>
      <c r="N78" s="150"/>
      <c r="O78" s="150"/>
      <c r="P78" s="150"/>
      <c r="Q78" s="150"/>
      <c r="R78" s="150"/>
      <c r="S78" s="150"/>
      <c r="T78" s="149"/>
      <c r="U78" s="148"/>
      <c r="V78" s="148"/>
      <c r="W78" s="148"/>
      <c r="X78" s="148"/>
      <c r="Y78" s="148"/>
      <c r="Z78" s="148"/>
      <c r="AA78" s="148"/>
      <c r="AB78" s="148"/>
      <c r="AC78" s="148"/>
      <c r="AD78" s="148"/>
      <c r="AE78" s="148"/>
      <c r="AF78" s="148"/>
      <c r="AG78" s="148"/>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c r="BI78" s="148"/>
      <c r="BJ78" s="148"/>
      <c r="BK78" s="148"/>
      <c r="BL78" s="148"/>
      <c r="BM78" s="148"/>
      <c r="BN78" s="148"/>
      <c r="BO78" s="148"/>
      <c r="BP78" s="148"/>
      <c r="BQ78" s="148"/>
      <c r="BR78" s="148"/>
      <c r="BS78" s="148"/>
      <c r="BT78" s="148"/>
      <c r="BU78" s="148"/>
      <c r="BV78" s="148"/>
      <c r="BW78" s="148"/>
      <c r="BX78" s="148"/>
      <c r="BY78" s="148"/>
      <c r="BZ78" s="148"/>
      <c r="CA78" s="148"/>
      <c r="CB78" s="148"/>
      <c r="CC78" s="148"/>
      <c r="CD78" s="148"/>
      <c r="CE78" s="148"/>
      <c r="CF78" s="148"/>
      <c r="CG78" s="148"/>
      <c r="CH78" s="148"/>
      <c r="CI78" s="148"/>
      <c r="CJ78" s="148"/>
      <c r="CK78" s="148"/>
      <c r="CL78" s="148"/>
      <c r="CM78" s="148"/>
      <c r="CN78" s="148"/>
      <c r="CO78" s="148"/>
      <c r="CP78" s="148"/>
      <c r="CQ78" s="148"/>
      <c r="CR78" s="148"/>
      <c r="CS78" s="148"/>
      <c r="CT78" s="148"/>
      <c r="CU78" s="148"/>
      <c r="CV78" s="148"/>
      <c r="CW78" s="148"/>
      <c r="CX78" s="148"/>
      <c r="CY78" s="148"/>
      <c r="CZ78" s="148"/>
      <c r="DA78" s="148"/>
      <c r="DB78" s="148"/>
      <c r="DC78" s="148"/>
      <c r="DD78" s="148"/>
      <c r="DE78" s="148"/>
      <c r="DF78" s="148"/>
      <c r="DG78" s="148"/>
      <c r="DH78" s="148"/>
      <c r="DI78" s="148"/>
      <c r="DJ78" s="148"/>
      <c r="DK78" s="148"/>
      <c r="DL78" s="148"/>
      <c r="DM78" s="148"/>
      <c r="DN78" s="148"/>
      <c r="DO78" s="148"/>
      <c r="DP78" s="148"/>
      <c r="DQ78" s="148"/>
      <c r="DR78" s="148"/>
      <c r="DS78" s="148"/>
      <c r="DT78" s="148"/>
      <c r="DU78" s="148"/>
      <c r="DV78" s="148"/>
      <c r="DW78" s="148"/>
      <c r="DX78" s="148"/>
      <c r="DY78" s="148"/>
      <c r="DZ78" s="148"/>
      <c r="EA78" s="148"/>
      <c r="EB78" s="148"/>
      <c r="EC78" s="148"/>
      <c r="ED78" s="148"/>
      <c r="EE78" s="148"/>
      <c r="EF78" s="148"/>
      <c r="EG78" s="148"/>
      <c r="EH78" s="148"/>
      <c r="EI78" s="148"/>
      <c r="EJ78" s="148"/>
      <c r="EK78" s="148"/>
      <c r="EL78" s="148"/>
      <c r="EM78" s="148"/>
      <c r="EN78" s="148"/>
      <c r="EO78" s="148"/>
      <c r="EP78" s="148"/>
      <c r="EQ78" s="148"/>
      <c r="ER78" s="148"/>
      <c r="ES78" s="148"/>
      <c r="ET78" s="148"/>
      <c r="EU78" s="148"/>
      <c r="EV78" s="148"/>
      <c r="EW78" s="148"/>
      <c r="EX78" s="148"/>
      <c r="EY78" s="148"/>
      <c r="EZ78" s="148"/>
      <c r="FA78" s="148"/>
      <c r="FB78" s="148"/>
      <c r="FC78" s="148"/>
      <c r="FD78" s="148"/>
      <c r="FE78" s="148"/>
      <c r="FF78" s="148"/>
      <c r="FG78" s="148"/>
      <c r="FH78" s="148"/>
      <c r="FI78" s="148"/>
      <c r="FJ78" s="148"/>
      <c r="FK78" s="148"/>
      <c r="FL78" s="148"/>
      <c r="FM78" s="148"/>
      <c r="FN78" s="148"/>
      <c r="FO78" s="148"/>
      <c r="FP78" s="148"/>
      <c r="FQ78" s="148"/>
      <c r="FR78" s="148"/>
      <c r="FS78" s="148"/>
      <c r="FT78" s="148"/>
      <c r="FU78" s="148"/>
      <c r="FV78" s="148"/>
      <c r="FW78" s="148"/>
      <c r="FX78" s="148"/>
      <c r="FY78" s="148"/>
      <c r="FZ78" s="148"/>
      <c r="GA78" s="148"/>
      <c r="GB78" s="148"/>
      <c r="GC78" s="148"/>
      <c r="GD78" s="148"/>
      <c r="GE78" s="148"/>
      <c r="GF78" s="148"/>
      <c r="GG78" s="148"/>
      <c r="GH78" s="148"/>
      <c r="GI78" s="148"/>
      <c r="GJ78" s="148"/>
      <c r="GK78" s="148"/>
      <c r="GL78" s="148"/>
      <c r="GM78" s="148"/>
      <c r="GN78" s="148"/>
      <c r="GO78" s="148"/>
      <c r="GP78" s="148"/>
      <c r="GQ78" s="148"/>
      <c r="GR78" s="148"/>
      <c r="GS78" s="148"/>
      <c r="GT78" s="148"/>
      <c r="GU78" s="148"/>
      <c r="GV78" s="148"/>
      <c r="GW78" s="148"/>
      <c r="GX78" s="148"/>
      <c r="GY78" s="148"/>
      <c r="GZ78" s="148"/>
      <c r="HA78" s="148"/>
      <c r="HB78" s="148"/>
      <c r="HC78" s="148"/>
      <c r="HD78" s="148"/>
      <c r="HE78" s="148"/>
      <c r="HF78" s="148"/>
      <c r="HG78" s="148"/>
      <c r="HH78" s="148"/>
      <c r="HI78" s="148"/>
      <c r="HJ78" s="148"/>
      <c r="HK78" s="148"/>
      <c r="HL78" s="148"/>
      <c r="HM78" s="148"/>
      <c r="HN78" s="148"/>
      <c r="HO78" s="148"/>
      <c r="HP78" s="148"/>
      <c r="HQ78" s="148"/>
      <c r="HR78" s="148"/>
      <c r="HS78" s="148"/>
      <c r="HT78" s="148"/>
      <c r="HU78" s="148"/>
      <c r="HV78" s="148"/>
      <c r="HW78" s="148"/>
      <c r="HX78" s="148"/>
      <c r="HY78" s="148"/>
      <c r="HZ78" s="148"/>
      <c r="IA78" s="148"/>
      <c r="IB78" s="148"/>
      <c r="IC78" s="148"/>
      <c r="ID78" s="148"/>
      <c r="IE78" s="148"/>
      <c r="IF78" s="148"/>
    </row>
    <row r="79" spans="1:240" s="147" customFormat="1" x14ac:dyDescent="0.25">
      <c r="A79" s="153"/>
      <c r="B79" s="152"/>
      <c r="C79" s="146"/>
      <c r="E79" s="151"/>
      <c r="F79" s="155"/>
      <c r="G79" s="150"/>
      <c r="H79" s="150"/>
      <c r="I79" s="150"/>
      <c r="J79" s="150"/>
      <c r="K79" s="150"/>
      <c r="L79" s="150"/>
      <c r="M79" s="150"/>
      <c r="N79" s="150"/>
      <c r="O79" s="150"/>
      <c r="P79" s="150"/>
      <c r="Q79" s="150"/>
      <c r="R79" s="150"/>
      <c r="S79" s="150"/>
      <c r="T79" s="149"/>
      <c r="U79" s="148"/>
      <c r="V79" s="148"/>
      <c r="W79" s="148"/>
      <c r="X79" s="148"/>
      <c r="Y79" s="148"/>
      <c r="Z79" s="148"/>
      <c r="AA79" s="148"/>
      <c r="AB79" s="148"/>
      <c r="AC79" s="148"/>
      <c r="AD79" s="148"/>
      <c r="AE79" s="148"/>
      <c r="AF79" s="148"/>
      <c r="AG79" s="148"/>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c r="BI79" s="148"/>
      <c r="BJ79" s="148"/>
      <c r="BK79" s="148"/>
      <c r="BL79" s="148"/>
      <c r="BM79" s="148"/>
      <c r="BN79" s="148"/>
      <c r="BO79" s="148"/>
      <c r="BP79" s="148"/>
      <c r="BQ79" s="148"/>
      <c r="BR79" s="148"/>
      <c r="BS79" s="148"/>
      <c r="BT79" s="148"/>
      <c r="BU79" s="148"/>
      <c r="BV79" s="148"/>
      <c r="BW79" s="148"/>
      <c r="BX79" s="148"/>
      <c r="BY79" s="148"/>
      <c r="BZ79" s="148"/>
      <c r="CA79" s="148"/>
      <c r="CB79" s="148"/>
      <c r="CC79" s="148"/>
      <c r="CD79" s="148"/>
      <c r="CE79" s="148"/>
      <c r="CF79" s="148"/>
      <c r="CG79" s="148"/>
      <c r="CH79" s="148"/>
      <c r="CI79" s="148"/>
      <c r="CJ79" s="148"/>
      <c r="CK79" s="148"/>
      <c r="CL79" s="148"/>
      <c r="CM79" s="148"/>
      <c r="CN79" s="148"/>
      <c r="CO79" s="148"/>
      <c r="CP79" s="148"/>
      <c r="CQ79" s="148"/>
      <c r="CR79" s="148"/>
      <c r="CS79" s="148"/>
      <c r="CT79" s="148"/>
      <c r="CU79" s="148"/>
      <c r="CV79" s="148"/>
      <c r="CW79" s="148"/>
      <c r="CX79" s="148"/>
      <c r="CY79" s="148"/>
      <c r="CZ79" s="148"/>
      <c r="DA79" s="148"/>
      <c r="DB79" s="148"/>
      <c r="DC79" s="148"/>
      <c r="DD79" s="148"/>
      <c r="DE79" s="148"/>
      <c r="DF79" s="148"/>
      <c r="DG79" s="148"/>
      <c r="DH79" s="148"/>
      <c r="DI79" s="148"/>
      <c r="DJ79" s="148"/>
      <c r="DK79" s="148"/>
      <c r="DL79" s="148"/>
      <c r="DM79" s="148"/>
      <c r="DN79" s="148"/>
      <c r="DO79" s="148"/>
      <c r="DP79" s="148"/>
      <c r="DQ79" s="148"/>
      <c r="DR79" s="148"/>
      <c r="DS79" s="148"/>
      <c r="DT79" s="148"/>
      <c r="DU79" s="148"/>
      <c r="DV79" s="148"/>
      <c r="DW79" s="148"/>
      <c r="DX79" s="148"/>
      <c r="DY79" s="148"/>
      <c r="DZ79" s="148"/>
      <c r="EA79" s="148"/>
      <c r="EB79" s="148"/>
      <c r="EC79" s="148"/>
      <c r="ED79" s="148"/>
      <c r="EE79" s="148"/>
      <c r="EF79" s="148"/>
      <c r="EG79" s="148"/>
      <c r="EH79" s="148"/>
      <c r="EI79" s="148"/>
      <c r="EJ79" s="148"/>
      <c r="EK79" s="148"/>
      <c r="EL79" s="148"/>
      <c r="EM79" s="148"/>
      <c r="EN79" s="148"/>
      <c r="EO79" s="148"/>
      <c r="EP79" s="148"/>
      <c r="EQ79" s="148"/>
      <c r="ER79" s="148"/>
      <c r="ES79" s="148"/>
      <c r="ET79" s="148"/>
      <c r="EU79" s="148"/>
      <c r="EV79" s="148"/>
      <c r="EW79" s="148"/>
      <c r="EX79" s="148"/>
      <c r="EY79" s="148"/>
      <c r="EZ79" s="148"/>
      <c r="FA79" s="148"/>
      <c r="FB79" s="148"/>
      <c r="FC79" s="148"/>
      <c r="FD79" s="148"/>
      <c r="FE79" s="148"/>
      <c r="FF79" s="148"/>
      <c r="FG79" s="148"/>
      <c r="FH79" s="148"/>
      <c r="FI79" s="148"/>
      <c r="FJ79" s="148"/>
      <c r="FK79" s="148"/>
      <c r="FL79" s="148"/>
      <c r="FM79" s="148"/>
      <c r="FN79" s="148"/>
      <c r="FO79" s="148"/>
      <c r="FP79" s="148"/>
      <c r="FQ79" s="148"/>
      <c r="FR79" s="148"/>
      <c r="FS79" s="148"/>
      <c r="FT79" s="148"/>
      <c r="FU79" s="148"/>
      <c r="FV79" s="148"/>
      <c r="FW79" s="148"/>
      <c r="FX79" s="148"/>
      <c r="FY79" s="148"/>
      <c r="FZ79" s="148"/>
      <c r="GA79" s="148"/>
      <c r="GB79" s="148"/>
      <c r="GC79" s="148"/>
      <c r="GD79" s="148"/>
      <c r="GE79" s="148"/>
      <c r="GF79" s="148"/>
      <c r="GG79" s="148"/>
      <c r="GH79" s="148"/>
      <c r="GI79" s="148"/>
      <c r="GJ79" s="148"/>
      <c r="GK79" s="148"/>
      <c r="GL79" s="148"/>
      <c r="GM79" s="148"/>
      <c r="GN79" s="148"/>
      <c r="GO79" s="148"/>
      <c r="GP79" s="148"/>
      <c r="GQ79" s="148"/>
      <c r="GR79" s="148"/>
      <c r="GS79" s="148"/>
      <c r="GT79" s="148"/>
      <c r="GU79" s="148"/>
      <c r="GV79" s="148"/>
      <c r="GW79" s="148"/>
      <c r="GX79" s="148"/>
      <c r="GY79" s="148"/>
      <c r="GZ79" s="148"/>
      <c r="HA79" s="148"/>
      <c r="HB79" s="148"/>
      <c r="HC79" s="148"/>
      <c r="HD79" s="148"/>
      <c r="HE79" s="148"/>
      <c r="HF79" s="148"/>
      <c r="HG79" s="148"/>
      <c r="HH79" s="148"/>
      <c r="HI79" s="148"/>
      <c r="HJ79" s="148"/>
      <c r="HK79" s="148"/>
      <c r="HL79" s="148"/>
      <c r="HM79" s="148"/>
      <c r="HN79" s="148"/>
      <c r="HO79" s="148"/>
      <c r="HP79" s="148"/>
      <c r="HQ79" s="148"/>
      <c r="HR79" s="148"/>
      <c r="HS79" s="148"/>
      <c r="HT79" s="148"/>
      <c r="HU79" s="148"/>
      <c r="HV79" s="148"/>
      <c r="HW79" s="148"/>
      <c r="HX79" s="148"/>
      <c r="HY79" s="148"/>
      <c r="HZ79" s="148"/>
      <c r="IA79" s="148"/>
      <c r="IB79" s="148"/>
      <c r="IC79" s="148"/>
      <c r="ID79" s="148"/>
      <c r="IE79" s="148"/>
      <c r="IF79" s="148"/>
    </row>
    <row r="80" spans="1:240" s="147" customFormat="1" x14ac:dyDescent="0.25">
      <c r="A80" s="153"/>
      <c r="B80" s="152"/>
      <c r="C80" s="146"/>
      <c r="E80" s="151"/>
      <c r="F80" s="155"/>
      <c r="G80" s="150"/>
      <c r="H80" s="150"/>
      <c r="I80" s="150"/>
      <c r="J80" s="150"/>
      <c r="K80" s="150"/>
      <c r="L80" s="150"/>
      <c r="M80" s="150"/>
      <c r="N80" s="150"/>
      <c r="O80" s="150"/>
      <c r="P80" s="150"/>
      <c r="Q80" s="150"/>
      <c r="R80" s="150"/>
      <c r="S80" s="150"/>
      <c r="T80" s="149"/>
      <c r="U80" s="148"/>
      <c r="V80" s="148"/>
      <c r="W80" s="148"/>
      <c r="X80" s="148"/>
      <c r="Y80" s="148"/>
      <c r="Z80" s="148"/>
      <c r="AA80" s="148"/>
      <c r="AB80" s="148"/>
      <c r="AC80" s="148"/>
      <c r="AD80" s="148"/>
      <c r="AE80" s="148"/>
      <c r="AF80" s="148"/>
      <c r="AG80" s="148"/>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c r="BI80" s="148"/>
      <c r="BJ80" s="148"/>
      <c r="BK80" s="148"/>
      <c r="BL80" s="148"/>
      <c r="BM80" s="148"/>
      <c r="BN80" s="148"/>
      <c r="BO80" s="148"/>
      <c r="BP80" s="148"/>
      <c r="BQ80" s="148"/>
      <c r="BR80" s="148"/>
      <c r="BS80" s="148"/>
      <c r="BT80" s="148"/>
      <c r="BU80" s="148"/>
      <c r="BV80" s="148"/>
      <c r="BW80" s="148"/>
      <c r="BX80" s="148"/>
      <c r="BY80" s="148"/>
      <c r="BZ80" s="148"/>
      <c r="CA80" s="148"/>
      <c r="CB80" s="148"/>
      <c r="CC80" s="148"/>
      <c r="CD80" s="148"/>
      <c r="CE80" s="148"/>
      <c r="CF80" s="148"/>
      <c r="CG80" s="148"/>
      <c r="CH80" s="148"/>
      <c r="CI80" s="148"/>
      <c r="CJ80" s="148"/>
      <c r="CK80" s="148"/>
      <c r="CL80" s="148"/>
      <c r="CM80" s="148"/>
      <c r="CN80" s="148"/>
      <c r="CO80" s="148"/>
      <c r="CP80" s="148"/>
      <c r="CQ80" s="148"/>
      <c r="CR80" s="148"/>
      <c r="CS80" s="148"/>
      <c r="CT80" s="148"/>
      <c r="CU80" s="148"/>
      <c r="CV80" s="148"/>
      <c r="CW80" s="148"/>
      <c r="CX80" s="148"/>
      <c r="CY80" s="148"/>
      <c r="CZ80" s="148"/>
      <c r="DA80" s="148"/>
      <c r="DB80" s="148"/>
      <c r="DC80" s="148"/>
      <c r="DD80" s="148"/>
      <c r="DE80" s="148"/>
      <c r="DF80" s="148"/>
      <c r="DG80" s="148"/>
      <c r="DH80" s="148"/>
      <c r="DI80" s="148"/>
      <c r="DJ80" s="148"/>
      <c r="DK80" s="148"/>
      <c r="DL80" s="148"/>
      <c r="DM80" s="148"/>
      <c r="DN80" s="148"/>
      <c r="DO80" s="148"/>
      <c r="DP80" s="148"/>
      <c r="DQ80" s="148"/>
      <c r="DR80" s="148"/>
      <c r="DS80" s="148"/>
      <c r="DT80" s="148"/>
      <c r="DU80" s="148"/>
      <c r="DV80" s="148"/>
      <c r="DW80" s="148"/>
      <c r="DX80" s="148"/>
      <c r="DY80" s="148"/>
      <c r="DZ80" s="148"/>
      <c r="EA80" s="148"/>
      <c r="EB80" s="148"/>
      <c r="EC80" s="148"/>
      <c r="ED80" s="148"/>
      <c r="EE80" s="148"/>
      <c r="EF80" s="148"/>
      <c r="EG80" s="148"/>
      <c r="EH80" s="148"/>
      <c r="EI80" s="148"/>
      <c r="EJ80" s="148"/>
      <c r="EK80" s="148"/>
      <c r="EL80" s="148"/>
      <c r="EM80" s="148"/>
      <c r="EN80" s="148"/>
      <c r="EO80" s="148"/>
      <c r="EP80" s="148"/>
      <c r="EQ80" s="148"/>
      <c r="ER80" s="148"/>
      <c r="ES80" s="148"/>
      <c r="ET80" s="148"/>
      <c r="EU80" s="148"/>
      <c r="EV80" s="148"/>
      <c r="EW80" s="148"/>
      <c r="EX80" s="148"/>
      <c r="EY80" s="148"/>
      <c r="EZ80" s="148"/>
      <c r="FA80" s="148"/>
      <c r="FB80" s="148"/>
      <c r="FC80" s="148"/>
      <c r="FD80" s="148"/>
      <c r="FE80" s="148"/>
      <c r="FF80" s="148"/>
      <c r="FG80" s="148"/>
      <c r="FH80" s="148"/>
      <c r="FI80" s="148"/>
      <c r="FJ80" s="148"/>
      <c r="FK80" s="148"/>
      <c r="FL80" s="148"/>
      <c r="FM80" s="148"/>
      <c r="FN80" s="148"/>
      <c r="FO80" s="148"/>
      <c r="FP80" s="148"/>
      <c r="FQ80" s="148"/>
      <c r="FR80" s="148"/>
      <c r="FS80" s="148"/>
      <c r="FT80" s="148"/>
      <c r="FU80" s="148"/>
      <c r="FV80" s="148"/>
      <c r="FW80" s="148"/>
      <c r="FX80" s="148"/>
      <c r="FY80" s="148"/>
      <c r="FZ80" s="148"/>
      <c r="GA80" s="148"/>
      <c r="GB80" s="148"/>
      <c r="GC80" s="148"/>
      <c r="GD80" s="148"/>
      <c r="GE80" s="148"/>
      <c r="GF80" s="148"/>
      <c r="GG80" s="148"/>
      <c r="GH80" s="148"/>
      <c r="GI80" s="148"/>
      <c r="GJ80" s="148"/>
      <c r="GK80" s="148"/>
      <c r="GL80" s="148"/>
      <c r="GM80" s="148"/>
      <c r="GN80" s="148"/>
      <c r="GO80" s="148"/>
      <c r="GP80" s="148"/>
      <c r="GQ80" s="148"/>
      <c r="GR80" s="148"/>
      <c r="GS80" s="148"/>
      <c r="GT80" s="148"/>
      <c r="GU80" s="148"/>
      <c r="GV80" s="148"/>
      <c r="GW80" s="148"/>
      <c r="GX80" s="148"/>
      <c r="GY80" s="148"/>
      <c r="GZ80" s="148"/>
      <c r="HA80" s="148"/>
      <c r="HB80" s="148"/>
      <c r="HC80" s="148"/>
      <c r="HD80" s="148"/>
      <c r="HE80" s="148"/>
      <c r="HF80" s="148"/>
      <c r="HG80" s="148"/>
      <c r="HH80" s="148"/>
      <c r="HI80" s="148"/>
      <c r="HJ80" s="148"/>
      <c r="HK80" s="148"/>
      <c r="HL80" s="148"/>
      <c r="HM80" s="148"/>
      <c r="HN80" s="148"/>
      <c r="HO80" s="148"/>
      <c r="HP80" s="148"/>
      <c r="HQ80" s="148"/>
      <c r="HR80" s="148"/>
      <c r="HS80" s="148"/>
      <c r="HT80" s="148"/>
      <c r="HU80" s="148"/>
      <c r="HV80" s="148"/>
      <c r="HW80" s="148"/>
      <c r="HX80" s="148"/>
      <c r="HY80" s="148"/>
      <c r="HZ80" s="148"/>
      <c r="IA80" s="148"/>
      <c r="IB80" s="148"/>
      <c r="IC80" s="148"/>
      <c r="ID80" s="148"/>
      <c r="IE80" s="148"/>
      <c r="IF80" s="148"/>
    </row>
    <row r="81" spans="1:240" s="147" customFormat="1" x14ac:dyDescent="0.25">
      <c r="A81" s="153"/>
      <c r="B81" s="152"/>
      <c r="C81" s="152"/>
      <c r="E81" s="151"/>
      <c r="F81" s="151"/>
      <c r="G81" s="150"/>
      <c r="H81" s="150"/>
      <c r="I81" s="150"/>
      <c r="J81" s="150"/>
      <c r="K81" s="150"/>
      <c r="L81" s="150"/>
      <c r="M81" s="150"/>
      <c r="N81" s="150"/>
      <c r="O81" s="150"/>
      <c r="P81" s="150"/>
      <c r="Q81" s="150"/>
      <c r="R81" s="150"/>
      <c r="S81" s="150"/>
      <c r="T81" s="149"/>
      <c r="U81" s="148"/>
      <c r="V81" s="148"/>
      <c r="W81" s="148"/>
      <c r="X81" s="148"/>
      <c r="Y81" s="148"/>
      <c r="Z81" s="148"/>
      <c r="AA81" s="148"/>
      <c r="AB81" s="148"/>
      <c r="AC81" s="148"/>
      <c r="AD81" s="148"/>
      <c r="AE81" s="148"/>
      <c r="AF81" s="148"/>
      <c r="AG81" s="148"/>
      <c r="AH81" s="148"/>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c r="BI81" s="148"/>
      <c r="BJ81" s="148"/>
      <c r="BK81" s="148"/>
      <c r="BL81" s="148"/>
      <c r="BM81" s="148"/>
      <c r="BN81" s="148"/>
      <c r="BO81" s="148"/>
      <c r="BP81" s="148"/>
      <c r="BQ81" s="148"/>
      <c r="BR81" s="148"/>
      <c r="BS81" s="148"/>
      <c r="BT81" s="148"/>
      <c r="BU81" s="148"/>
      <c r="BV81" s="148"/>
      <c r="BW81" s="148"/>
      <c r="BX81" s="148"/>
      <c r="BY81" s="148"/>
      <c r="BZ81" s="148"/>
      <c r="CA81" s="148"/>
      <c r="CB81" s="148"/>
      <c r="CC81" s="148"/>
      <c r="CD81" s="148"/>
      <c r="CE81" s="148"/>
      <c r="CF81" s="148"/>
      <c r="CG81" s="148"/>
      <c r="CH81" s="148"/>
      <c r="CI81" s="148"/>
      <c r="CJ81" s="148"/>
      <c r="CK81" s="148"/>
      <c r="CL81" s="148"/>
      <c r="CM81" s="148"/>
      <c r="CN81" s="148"/>
      <c r="CO81" s="148"/>
      <c r="CP81" s="148"/>
      <c r="CQ81" s="148"/>
      <c r="CR81" s="148"/>
      <c r="CS81" s="148"/>
      <c r="CT81" s="148"/>
      <c r="CU81" s="148"/>
      <c r="CV81" s="148"/>
      <c r="CW81" s="148"/>
      <c r="CX81" s="148"/>
      <c r="CY81" s="148"/>
      <c r="CZ81" s="148"/>
      <c r="DA81" s="148"/>
      <c r="DB81" s="148"/>
      <c r="DC81" s="148"/>
      <c r="DD81" s="148"/>
      <c r="DE81" s="148"/>
      <c r="DF81" s="148"/>
      <c r="DG81" s="148"/>
      <c r="DH81" s="148"/>
      <c r="DI81" s="148"/>
      <c r="DJ81" s="148"/>
      <c r="DK81" s="148"/>
      <c r="DL81" s="148"/>
      <c r="DM81" s="148"/>
      <c r="DN81" s="148"/>
      <c r="DO81" s="148"/>
      <c r="DP81" s="148"/>
      <c r="DQ81" s="148"/>
      <c r="DR81" s="148"/>
      <c r="DS81" s="148"/>
      <c r="DT81" s="148"/>
      <c r="DU81" s="148"/>
      <c r="DV81" s="148"/>
      <c r="DW81" s="148"/>
      <c r="DX81" s="148"/>
      <c r="DY81" s="148"/>
      <c r="DZ81" s="148"/>
      <c r="EA81" s="148"/>
      <c r="EB81" s="148"/>
      <c r="EC81" s="148"/>
      <c r="ED81" s="148"/>
      <c r="EE81" s="148"/>
      <c r="EF81" s="148"/>
      <c r="EG81" s="148"/>
      <c r="EH81" s="148"/>
      <c r="EI81" s="148"/>
      <c r="EJ81" s="148"/>
      <c r="EK81" s="148"/>
      <c r="EL81" s="148"/>
      <c r="EM81" s="148"/>
      <c r="EN81" s="148"/>
      <c r="EO81" s="148"/>
      <c r="EP81" s="148"/>
      <c r="EQ81" s="148"/>
      <c r="ER81" s="148"/>
      <c r="ES81" s="148"/>
      <c r="ET81" s="148"/>
      <c r="EU81" s="148"/>
      <c r="EV81" s="148"/>
      <c r="EW81" s="148"/>
      <c r="EX81" s="148"/>
      <c r="EY81" s="148"/>
      <c r="EZ81" s="148"/>
      <c r="FA81" s="148"/>
      <c r="FB81" s="148"/>
      <c r="FC81" s="148"/>
      <c r="FD81" s="148"/>
      <c r="FE81" s="148"/>
      <c r="FF81" s="148"/>
      <c r="FG81" s="148"/>
      <c r="FH81" s="148"/>
      <c r="FI81" s="148"/>
      <c r="FJ81" s="148"/>
      <c r="FK81" s="148"/>
      <c r="FL81" s="148"/>
      <c r="FM81" s="148"/>
      <c r="FN81" s="148"/>
      <c r="FO81" s="148"/>
      <c r="FP81" s="148"/>
      <c r="FQ81" s="148"/>
      <c r="FR81" s="148"/>
      <c r="FS81" s="148"/>
      <c r="FT81" s="148"/>
      <c r="FU81" s="148"/>
      <c r="FV81" s="148"/>
      <c r="FW81" s="148"/>
      <c r="FX81" s="148"/>
      <c r="FY81" s="148"/>
      <c r="FZ81" s="148"/>
      <c r="GA81" s="148"/>
      <c r="GB81" s="148"/>
      <c r="GC81" s="148"/>
      <c r="GD81" s="148"/>
      <c r="GE81" s="148"/>
      <c r="GF81" s="148"/>
      <c r="GG81" s="148"/>
      <c r="GH81" s="148"/>
      <c r="GI81" s="148"/>
      <c r="GJ81" s="148"/>
      <c r="GK81" s="148"/>
      <c r="GL81" s="148"/>
      <c r="GM81" s="148"/>
      <c r="GN81" s="148"/>
      <c r="GO81" s="148"/>
      <c r="GP81" s="148"/>
      <c r="GQ81" s="148"/>
      <c r="GR81" s="148"/>
      <c r="GS81" s="148"/>
      <c r="GT81" s="148"/>
      <c r="GU81" s="148"/>
      <c r="GV81" s="148"/>
      <c r="GW81" s="148"/>
      <c r="GX81" s="148"/>
      <c r="GY81" s="148"/>
      <c r="GZ81" s="148"/>
      <c r="HA81" s="148"/>
      <c r="HB81" s="148"/>
      <c r="HC81" s="148"/>
      <c r="HD81" s="148"/>
      <c r="HE81" s="148"/>
      <c r="HF81" s="148"/>
      <c r="HG81" s="148"/>
      <c r="HH81" s="148"/>
      <c r="HI81" s="148"/>
      <c r="HJ81" s="148"/>
      <c r="HK81" s="148"/>
      <c r="HL81" s="148"/>
      <c r="HM81" s="148"/>
      <c r="HN81" s="148"/>
      <c r="HO81" s="148"/>
      <c r="HP81" s="148"/>
      <c r="HQ81" s="148"/>
      <c r="HR81" s="148"/>
      <c r="HS81" s="148"/>
      <c r="HT81" s="148"/>
      <c r="HU81" s="148"/>
      <c r="HV81" s="148"/>
      <c r="HW81" s="148"/>
      <c r="HX81" s="148"/>
      <c r="HY81" s="148"/>
      <c r="HZ81" s="148"/>
      <c r="IA81" s="148"/>
      <c r="IB81" s="148"/>
      <c r="IC81" s="148"/>
      <c r="ID81" s="148"/>
      <c r="IE81" s="148"/>
      <c r="IF81" s="148"/>
    </row>
    <row r="82" spans="1:240" s="147" customFormat="1" x14ac:dyDescent="0.25">
      <c r="A82" s="153"/>
      <c r="B82" s="152"/>
      <c r="C82" s="152"/>
      <c r="E82" s="151"/>
      <c r="F82" s="154"/>
      <c r="G82" s="150"/>
      <c r="H82" s="150"/>
      <c r="I82" s="150"/>
      <c r="J82" s="150"/>
      <c r="K82" s="150"/>
      <c r="L82" s="150"/>
      <c r="M82" s="150"/>
      <c r="N82" s="150"/>
      <c r="O82" s="150"/>
      <c r="P82" s="150"/>
      <c r="Q82" s="150"/>
      <c r="R82" s="150"/>
      <c r="S82" s="150"/>
      <c r="T82" s="149"/>
      <c r="U82" s="148"/>
      <c r="V82" s="148"/>
      <c r="W82" s="148"/>
      <c r="X82" s="148"/>
      <c r="Y82" s="148"/>
      <c r="Z82" s="148"/>
      <c r="AA82" s="148"/>
      <c r="AB82" s="148"/>
      <c r="AC82" s="148"/>
      <c r="AD82" s="148"/>
      <c r="AE82" s="148"/>
      <c r="AF82" s="148"/>
      <c r="AG82" s="148"/>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c r="BI82" s="148"/>
      <c r="BJ82" s="148"/>
      <c r="BK82" s="148"/>
      <c r="BL82" s="148"/>
      <c r="BM82" s="148"/>
      <c r="BN82" s="148"/>
      <c r="BO82" s="148"/>
      <c r="BP82" s="148"/>
      <c r="BQ82" s="148"/>
      <c r="BR82" s="148"/>
      <c r="BS82" s="148"/>
      <c r="BT82" s="148"/>
      <c r="BU82" s="148"/>
      <c r="BV82" s="148"/>
      <c r="BW82" s="148"/>
      <c r="BX82" s="148"/>
      <c r="BY82" s="148"/>
      <c r="BZ82" s="148"/>
      <c r="CA82" s="148"/>
      <c r="CB82" s="148"/>
      <c r="CC82" s="148"/>
      <c r="CD82" s="148"/>
      <c r="CE82" s="148"/>
      <c r="CF82" s="148"/>
      <c r="CG82" s="148"/>
      <c r="CH82" s="148"/>
      <c r="CI82" s="148"/>
      <c r="CJ82" s="148"/>
      <c r="CK82" s="148"/>
      <c r="CL82" s="148"/>
      <c r="CM82" s="148"/>
      <c r="CN82" s="148"/>
      <c r="CO82" s="148"/>
      <c r="CP82" s="148"/>
      <c r="CQ82" s="148"/>
      <c r="CR82" s="148"/>
      <c r="CS82" s="148"/>
      <c r="CT82" s="148"/>
      <c r="CU82" s="148"/>
      <c r="CV82" s="148"/>
      <c r="CW82" s="148"/>
      <c r="CX82" s="148"/>
      <c r="CY82" s="148"/>
      <c r="CZ82" s="148"/>
      <c r="DA82" s="148"/>
      <c r="DB82" s="148"/>
      <c r="DC82" s="148"/>
      <c r="DD82" s="148"/>
      <c r="DE82" s="148"/>
      <c r="DF82" s="148"/>
      <c r="DG82" s="148"/>
      <c r="DH82" s="148"/>
      <c r="DI82" s="148"/>
      <c r="DJ82" s="148"/>
      <c r="DK82" s="148"/>
      <c r="DL82" s="148"/>
      <c r="DM82" s="148"/>
      <c r="DN82" s="148"/>
      <c r="DO82" s="148"/>
      <c r="DP82" s="148"/>
      <c r="DQ82" s="148"/>
      <c r="DR82" s="148"/>
      <c r="DS82" s="148"/>
      <c r="DT82" s="148"/>
      <c r="DU82" s="148"/>
      <c r="DV82" s="148"/>
      <c r="DW82" s="148"/>
      <c r="DX82" s="148"/>
      <c r="DY82" s="148"/>
      <c r="DZ82" s="148"/>
      <c r="EA82" s="148"/>
      <c r="EB82" s="148"/>
      <c r="EC82" s="148"/>
      <c r="ED82" s="148"/>
      <c r="EE82" s="148"/>
      <c r="EF82" s="148"/>
      <c r="EG82" s="148"/>
      <c r="EH82" s="148"/>
      <c r="EI82" s="148"/>
      <c r="EJ82" s="148"/>
      <c r="EK82" s="148"/>
      <c r="EL82" s="148"/>
      <c r="EM82" s="148"/>
      <c r="EN82" s="148"/>
      <c r="EO82" s="148"/>
      <c r="EP82" s="148"/>
      <c r="EQ82" s="148"/>
      <c r="ER82" s="148"/>
      <c r="ES82" s="148"/>
      <c r="ET82" s="148"/>
      <c r="EU82" s="148"/>
      <c r="EV82" s="148"/>
      <c r="EW82" s="148"/>
      <c r="EX82" s="148"/>
      <c r="EY82" s="148"/>
      <c r="EZ82" s="148"/>
      <c r="FA82" s="148"/>
      <c r="FB82" s="148"/>
      <c r="FC82" s="148"/>
      <c r="FD82" s="148"/>
      <c r="FE82" s="148"/>
      <c r="FF82" s="148"/>
      <c r="FG82" s="148"/>
      <c r="FH82" s="148"/>
      <c r="FI82" s="148"/>
      <c r="FJ82" s="148"/>
      <c r="FK82" s="148"/>
      <c r="FL82" s="148"/>
      <c r="FM82" s="148"/>
      <c r="FN82" s="148"/>
      <c r="FO82" s="148"/>
      <c r="FP82" s="148"/>
      <c r="FQ82" s="148"/>
      <c r="FR82" s="148"/>
      <c r="FS82" s="148"/>
      <c r="FT82" s="148"/>
      <c r="FU82" s="148"/>
      <c r="FV82" s="148"/>
      <c r="FW82" s="148"/>
      <c r="FX82" s="148"/>
      <c r="FY82" s="148"/>
      <c r="FZ82" s="148"/>
      <c r="GA82" s="148"/>
      <c r="GB82" s="148"/>
      <c r="GC82" s="148"/>
      <c r="GD82" s="148"/>
      <c r="GE82" s="148"/>
      <c r="GF82" s="148"/>
      <c r="GG82" s="148"/>
      <c r="GH82" s="148"/>
      <c r="GI82" s="148"/>
      <c r="GJ82" s="148"/>
      <c r="GK82" s="148"/>
      <c r="GL82" s="148"/>
      <c r="GM82" s="148"/>
      <c r="GN82" s="148"/>
      <c r="GO82" s="148"/>
      <c r="GP82" s="148"/>
      <c r="GQ82" s="148"/>
      <c r="GR82" s="148"/>
      <c r="GS82" s="148"/>
      <c r="GT82" s="148"/>
      <c r="GU82" s="148"/>
      <c r="GV82" s="148"/>
      <c r="GW82" s="148"/>
      <c r="GX82" s="148"/>
      <c r="GY82" s="148"/>
      <c r="GZ82" s="148"/>
      <c r="HA82" s="148"/>
      <c r="HB82" s="148"/>
      <c r="HC82" s="148"/>
      <c r="HD82" s="148"/>
      <c r="HE82" s="148"/>
      <c r="HF82" s="148"/>
      <c r="HG82" s="148"/>
      <c r="HH82" s="148"/>
      <c r="HI82" s="148"/>
      <c r="HJ82" s="148"/>
      <c r="HK82" s="148"/>
      <c r="HL82" s="148"/>
      <c r="HM82" s="148"/>
      <c r="HN82" s="148"/>
      <c r="HO82" s="148"/>
      <c r="HP82" s="148"/>
      <c r="HQ82" s="148"/>
      <c r="HR82" s="148"/>
      <c r="HS82" s="148"/>
      <c r="HT82" s="148"/>
      <c r="HU82" s="148"/>
      <c r="HV82" s="148"/>
      <c r="HW82" s="148"/>
      <c r="HX82" s="148"/>
      <c r="HY82" s="148"/>
      <c r="HZ82" s="148"/>
      <c r="IA82" s="148"/>
      <c r="IB82" s="148"/>
      <c r="IC82" s="148"/>
      <c r="ID82" s="148"/>
      <c r="IE82" s="148"/>
      <c r="IF82" s="148"/>
    </row>
    <row r="83" spans="1:240" s="147" customFormat="1" x14ac:dyDescent="0.25">
      <c r="A83" s="153"/>
      <c r="B83" s="152"/>
      <c r="C83" s="152"/>
      <c r="E83" s="151"/>
      <c r="F83" s="151"/>
      <c r="G83" s="150"/>
      <c r="H83" s="150"/>
      <c r="I83" s="150"/>
      <c r="J83" s="150"/>
      <c r="K83" s="150"/>
      <c r="L83" s="150"/>
      <c r="M83" s="150"/>
      <c r="N83" s="150"/>
      <c r="O83" s="150"/>
      <c r="P83" s="150"/>
      <c r="Q83" s="150"/>
      <c r="R83" s="150"/>
      <c r="S83" s="150"/>
      <c r="T83" s="149"/>
      <c r="U83" s="148"/>
      <c r="V83" s="148"/>
      <c r="W83" s="148"/>
      <c r="X83" s="148"/>
      <c r="Y83" s="148"/>
      <c r="Z83" s="148"/>
      <c r="AA83" s="148"/>
      <c r="AB83" s="148"/>
      <c r="AC83" s="148"/>
      <c r="AD83" s="148"/>
      <c r="AE83" s="148"/>
      <c r="AF83" s="148"/>
      <c r="AG83" s="148"/>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c r="BI83" s="148"/>
      <c r="BJ83" s="148"/>
      <c r="BK83" s="148"/>
      <c r="BL83" s="148"/>
      <c r="BM83" s="148"/>
      <c r="BN83" s="148"/>
      <c r="BO83" s="148"/>
      <c r="BP83" s="148"/>
      <c r="BQ83" s="148"/>
      <c r="BR83" s="148"/>
      <c r="BS83" s="148"/>
      <c r="BT83" s="148"/>
      <c r="BU83" s="148"/>
      <c r="BV83" s="148"/>
      <c r="BW83" s="148"/>
      <c r="BX83" s="148"/>
      <c r="BY83" s="148"/>
      <c r="BZ83" s="148"/>
      <c r="CA83" s="148"/>
      <c r="CB83" s="148"/>
      <c r="CC83" s="148"/>
      <c r="CD83" s="148"/>
      <c r="CE83" s="148"/>
      <c r="CF83" s="148"/>
      <c r="CG83" s="148"/>
      <c r="CH83" s="148"/>
      <c r="CI83" s="148"/>
      <c r="CJ83" s="148"/>
      <c r="CK83" s="148"/>
      <c r="CL83" s="148"/>
      <c r="CM83" s="148"/>
      <c r="CN83" s="148"/>
      <c r="CO83" s="148"/>
      <c r="CP83" s="148"/>
      <c r="CQ83" s="148"/>
      <c r="CR83" s="148"/>
      <c r="CS83" s="148"/>
      <c r="CT83" s="148"/>
      <c r="CU83" s="148"/>
      <c r="CV83" s="148"/>
      <c r="CW83" s="148"/>
      <c r="CX83" s="148"/>
      <c r="CY83" s="148"/>
      <c r="CZ83" s="148"/>
      <c r="DA83" s="148"/>
      <c r="DB83" s="148"/>
      <c r="DC83" s="148"/>
      <c r="DD83" s="148"/>
      <c r="DE83" s="148"/>
      <c r="DF83" s="148"/>
      <c r="DG83" s="148"/>
      <c r="DH83" s="148"/>
      <c r="DI83" s="148"/>
      <c r="DJ83" s="148"/>
      <c r="DK83" s="148"/>
      <c r="DL83" s="148"/>
      <c r="DM83" s="148"/>
      <c r="DN83" s="148"/>
      <c r="DO83" s="148"/>
      <c r="DP83" s="148"/>
      <c r="DQ83" s="148"/>
      <c r="DR83" s="148"/>
      <c r="DS83" s="148"/>
      <c r="DT83" s="148"/>
      <c r="DU83" s="148"/>
      <c r="DV83" s="148"/>
      <c r="DW83" s="148"/>
      <c r="DX83" s="148"/>
      <c r="DY83" s="148"/>
      <c r="DZ83" s="148"/>
      <c r="EA83" s="148"/>
      <c r="EB83" s="148"/>
      <c r="EC83" s="148"/>
      <c r="ED83" s="148"/>
      <c r="EE83" s="148"/>
      <c r="EF83" s="148"/>
      <c r="EG83" s="148"/>
      <c r="EH83" s="148"/>
      <c r="EI83" s="148"/>
      <c r="EJ83" s="148"/>
      <c r="EK83" s="148"/>
      <c r="EL83" s="148"/>
      <c r="EM83" s="148"/>
      <c r="EN83" s="148"/>
      <c r="EO83" s="148"/>
      <c r="EP83" s="148"/>
      <c r="EQ83" s="148"/>
      <c r="ER83" s="148"/>
      <c r="ES83" s="148"/>
      <c r="ET83" s="148"/>
      <c r="EU83" s="148"/>
      <c r="EV83" s="148"/>
      <c r="EW83" s="148"/>
      <c r="EX83" s="148"/>
      <c r="EY83" s="148"/>
      <c r="EZ83" s="148"/>
      <c r="FA83" s="148"/>
      <c r="FB83" s="148"/>
      <c r="FC83" s="148"/>
      <c r="FD83" s="148"/>
      <c r="FE83" s="148"/>
      <c r="FF83" s="148"/>
      <c r="FG83" s="148"/>
      <c r="FH83" s="148"/>
      <c r="FI83" s="148"/>
      <c r="FJ83" s="148"/>
      <c r="FK83" s="148"/>
      <c r="FL83" s="148"/>
      <c r="FM83" s="148"/>
      <c r="FN83" s="148"/>
      <c r="FO83" s="148"/>
      <c r="FP83" s="148"/>
      <c r="FQ83" s="148"/>
      <c r="FR83" s="148"/>
      <c r="FS83" s="148"/>
      <c r="FT83" s="148"/>
      <c r="FU83" s="148"/>
      <c r="FV83" s="148"/>
      <c r="FW83" s="148"/>
      <c r="FX83" s="148"/>
      <c r="FY83" s="148"/>
      <c r="FZ83" s="148"/>
      <c r="GA83" s="148"/>
      <c r="GB83" s="148"/>
      <c r="GC83" s="148"/>
      <c r="GD83" s="148"/>
      <c r="GE83" s="148"/>
      <c r="GF83" s="148"/>
      <c r="GG83" s="148"/>
      <c r="GH83" s="148"/>
      <c r="GI83" s="148"/>
      <c r="GJ83" s="148"/>
      <c r="GK83" s="148"/>
      <c r="GL83" s="148"/>
      <c r="GM83" s="148"/>
      <c r="GN83" s="148"/>
      <c r="GO83" s="148"/>
      <c r="GP83" s="148"/>
      <c r="GQ83" s="148"/>
      <c r="GR83" s="148"/>
      <c r="GS83" s="148"/>
      <c r="GT83" s="148"/>
      <c r="GU83" s="148"/>
      <c r="GV83" s="148"/>
      <c r="GW83" s="148"/>
      <c r="GX83" s="148"/>
      <c r="GY83" s="148"/>
      <c r="GZ83" s="148"/>
      <c r="HA83" s="148"/>
      <c r="HB83" s="148"/>
      <c r="HC83" s="148"/>
      <c r="HD83" s="148"/>
      <c r="HE83" s="148"/>
      <c r="HF83" s="148"/>
      <c r="HG83" s="148"/>
      <c r="HH83" s="148"/>
      <c r="HI83" s="148"/>
      <c r="HJ83" s="148"/>
      <c r="HK83" s="148"/>
      <c r="HL83" s="148"/>
      <c r="HM83" s="148"/>
      <c r="HN83" s="148"/>
      <c r="HO83" s="148"/>
      <c r="HP83" s="148"/>
      <c r="HQ83" s="148"/>
      <c r="HR83" s="148"/>
      <c r="HS83" s="148"/>
      <c r="HT83" s="148"/>
      <c r="HU83" s="148"/>
      <c r="HV83" s="148"/>
      <c r="HW83" s="148"/>
      <c r="HX83" s="148"/>
      <c r="HY83" s="148"/>
      <c r="HZ83" s="148"/>
      <c r="IA83" s="148"/>
      <c r="IB83" s="148"/>
      <c r="IC83" s="148"/>
      <c r="ID83" s="148"/>
      <c r="IE83" s="148"/>
      <c r="IF83" s="148"/>
    </row>
  </sheetData>
  <mergeCells count="5">
    <mergeCell ref="B2:F2"/>
    <mergeCell ref="B3:F3"/>
    <mergeCell ref="B4:F4"/>
    <mergeCell ref="B5:F5"/>
    <mergeCell ref="G6:S6"/>
  </mergeCells>
  <printOptions horizontalCentered="1"/>
  <pageMargins left="0.78740157480314965" right="0.82677165354330717" top="0.51181102362204722" bottom="0.15748031496062992" header="0.15748031496062992" footer="0.15748031496062992"/>
  <pageSetup paperSize="5" scale="70" fitToHeight="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9</vt:i4>
      </vt:variant>
    </vt:vector>
  </HeadingPairs>
  <TitlesOfParts>
    <vt:vector size="24" baseType="lpstr">
      <vt:lpstr>PLANTILLA DE PERSONAL</vt:lpstr>
      <vt:lpstr>CYDIA</vt:lpstr>
      <vt:lpstr>PRODUCE</vt:lpstr>
      <vt:lpstr>PREDIWEB</vt:lpstr>
      <vt:lpstr>ATM</vt:lpstr>
      <vt:lpstr>MONITOR</vt:lpstr>
      <vt:lpstr>VOTO EN EXTRANJERO</vt:lpstr>
      <vt:lpstr>INTEGRAC. COMUNIC. SOCIAL</vt:lpstr>
      <vt:lpstr>RESUMEN COMUN.SOC</vt:lpstr>
      <vt:lpstr>CYDIA (2)</vt:lpstr>
      <vt:lpstr>PRODUCE (2)</vt:lpstr>
      <vt:lpstr>PREDIWEB (2)</vt:lpstr>
      <vt:lpstr>MONITOR (2)</vt:lpstr>
      <vt:lpstr>VOTO EN EXT</vt:lpstr>
      <vt:lpstr>ATM </vt:lpstr>
      <vt:lpstr>'INTEGRAC. COMUNIC. SOCIAL'!Área_de_impresión</vt:lpstr>
      <vt:lpstr>'ATM '!Títulos_a_imprimir</vt:lpstr>
      <vt:lpstr>'CYDIA (2)'!Títulos_a_imprimir</vt:lpstr>
      <vt:lpstr>'INTEGRAC. COMUNIC. SOCIAL'!Títulos_a_imprimir</vt:lpstr>
      <vt:lpstr>'MONITOR (2)'!Títulos_a_imprimir</vt:lpstr>
      <vt:lpstr>'PREDIWEB (2)'!Títulos_a_imprimir</vt:lpstr>
      <vt:lpstr>'PRODUCE (2)'!Títulos_a_imprimir</vt:lpstr>
      <vt:lpstr>'RESUMEN COMUN.SOC'!Títulos_a_imprimir</vt:lpstr>
      <vt:lpstr>'VOTO EN EXT'!Títulos_a_imprimir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de Jesús Gomez Valle</dc:creator>
  <cp:lastModifiedBy>Daniel Aleja Alvarado Pelayo</cp:lastModifiedBy>
  <cp:lastPrinted>2016-08-09T22:36:56Z</cp:lastPrinted>
  <dcterms:created xsi:type="dcterms:W3CDTF">2016-07-14T20:06:09Z</dcterms:created>
  <dcterms:modified xsi:type="dcterms:W3CDTF">2016-08-09T22:39:17Z</dcterms:modified>
</cp:coreProperties>
</file>