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autoCompressPictures="0"/>
  <bookViews>
    <workbookView xWindow="0" yWindow="0" windowWidth="19440" windowHeight="11760" firstSheet="1" activeTab="4"/>
  </bookViews>
  <sheets>
    <sheet name="Plantilla de personal" sheetId="11" r:id="rId1"/>
    <sheet name="1 Edición y Publicaciones ext." sheetId="3" r:id="rId2"/>
    <sheet name="2 Serv. producción gráfica Int." sheetId="5" r:id="rId3"/>
    <sheet name="3 Difusión, prom y prod. ed " sheetId="6" r:id="rId4"/>
    <sheet name=" 4 Capacitación y profesionaliz" sheetId="7" r:id="rId5"/>
    <sheet name="INTEGRAC. UNIDAD EDIT." sheetId="18" r:id="rId6"/>
    <sheet name="CONCENTRADO UNIDAD EDIT." sheetId="19" r:id="rId7"/>
    <sheet name="Ediciones y Public." sheetId="20" r:id="rId8"/>
    <sheet name="Apoyo y Soporte" sheetId="21" r:id="rId9"/>
    <sheet name="Difusion y Promocion" sheetId="22" r:id="rId10"/>
    <sheet name="Capacitacion" sheetId="17" r:id="rId11"/>
  </sheets>
  <externalReferences>
    <externalReference r:id="rId12"/>
    <externalReference r:id="rId13"/>
  </externalReferences>
  <definedNames>
    <definedName name="_xlnm.Print_Area" localSheetId="5">'INTEGRAC. UNIDAD EDIT.'!$A$1:$F$20</definedName>
    <definedName name="_xlnm.Print_Titles" localSheetId="6">'CONCENTRADO UNIDAD EDIT.'!$2:$7</definedName>
    <definedName name="_xlnm.Print_Titles" localSheetId="7">'Ediciones y Public.'!$2:$7</definedName>
    <definedName name="_xlnm.Print_Titles" localSheetId="5">'INTEGRAC. UNIDAD EDIT.'!$2:$7</definedName>
  </definedNames>
  <calcPr calcId="14562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15" i="17" l="1"/>
  <c r="H15" i="17"/>
  <c r="I15" i="17"/>
  <c r="J15" i="17"/>
  <c r="K15" i="17"/>
  <c r="L15" i="17"/>
  <c r="M15" i="17"/>
  <c r="N15" i="17"/>
  <c r="O15" i="17"/>
  <c r="P15" i="17"/>
  <c r="Q15" i="17"/>
  <c r="R15" i="17"/>
  <c r="S15" i="17"/>
  <c r="F15" i="17"/>
  <c r="B2" i="22" l="1"/>
  <c r="G6" i="22"/>
  <c r="E10" i="22"/>
  <c r="F10" i="22"/>
  <c r="G9" i="22"/>
  <c r="I9" i="22"/>
  <c r="J10" i="22"/>
  <c r="C10" i="22"/>
  <c r="F13" i="22"/>
  <c r="F14" i="22"/>
  <c r="F12" i="22" s="1"/>
  <c r="G12" i="22"/>
  <c r="H12" i="22"/>
  <c r="I12" i="22"/>
  <c r="J13" i="22"/>
  <c r="J14" i="22"/>
  <c r="K13" i="22"/>
  <c r="L13" i="22" s="1"/>
  <c r="M13" i="22"/>
  <c r="O13" i="22"/>
  <c r="P13" i="22" s="1"/>
  <c r="Q13" i="22" s="1"/>
  <c r="E16" i="22"/>
  <c r="F16" i="22" s="1"/>
  <c r="H16" i="22" s="1"/>
  <c r="E17" i="22"/>
  <c r="F17" i="22" s="1"/>
  <c r="H17" i="22" s="1"/>
  <c r="F18" i="22"/>
  <c r="G18" i="22" s="1"/>
  <c r="I18" i="22" s="1"/>
  <c r="F19" i="22"/>
  <c r="F20" i="22"/>
  <c r="G20" i="22" s="1"/>
  <c r="G19" i="22"/>
  <c r="H19" i="22" s="1"/>
  <c r="I19" i="22" s="1"/>
  <c r="J19" i="22" s="1"/>
  <c r="J16" i="22"/>
  <c r="J17" i="22"/>
  <c r="K17" i="22" s="1"/>
  <c r="L17" i="22" s="1"/>
  <c r="M17" i="22" s="1"/>
  <c r="K16" i="22"/>
  <c r="N16" i="22"/>
  <c r="C16" i="22"/>
  <c r="C17" i="22"/>
  <c r="E23" i="22"/>
  <c r="F23" i="22" s="1"/>
  <c r="G22" i="22"/>
  <c r="I22" i="22"/>
  <c r="J23" i="22"/>
  <c r="J22" i="22" s="1"/>
  <c r="J25" i="19" s="1"/>
  <c r="J24" i="19" s="1"/>
  <c r="K23" i="22"/>
  <c r="L23" i="22" s="1"/>
  <c r="L22" i="22" s="1"/>
  <c r="L25" i="19" s="1"/>
  <c r="L24" i="19" s="1"/>
  <c r="M22" i="22"/>
  <c r="N22" i="22"/>
  <c r="O23" i="22"/>
  <c r="O22" i="22" s="1"/>
  <c r="O25" i="19" s="1"/>
  <c r="O24" i="19" s="1"/>
  <c r="P23" i="22"/>
  <c r="Q23" i="22" s="1"/>
  <c r="R23" i="22" s="1"/>
  <c r="R22" i="22" s="1"/>
  <c r="R25" i="19" s="1"/>
  <c r="Q22" i="22"/>
  <c r="Q25" i="19" s="1"/>
  <c r="Q24" i="19" s="1"/>
  <c r="S24" i="22"/>
  <c r="E26" i="22"/>
  <c r="F26" i="22" s="1"/>
  <c r="G25" i="22"/>
  <c r="I25" i="22"/>
  <c r="J26" i="22"/>
  <c r="K26" i="22" s="1"/>
  <c r="L26" i="22" s="1"/>
  <c r="M26" i="22" s="1"/>
  <c r="N26" i="22" s="1"/>
  <c r="O26" i="22" s="1"/>
  <c r="P26" i="22" s="1"/>
  <c r="Q26" i="22" s="1"/>
  <c r="R26" i="22" s="1"/>
  <c r="J25" i="22"/>
  <c r="K25" i="22"/>
  <c r="L25" i="22"/>
  <c r="M25" i="22"/>
  <c r="N25" i="22"/>
  <c r="O25" i="22"/>
  <c r="P25" i="22"/>
  <c r="Q25" i="22"/>
  <c r="R25" i="22"/>
  <c r="C26" i="22"/>
  <c r="F27" i="22"/>
  <c r="M27" i="22" s="1"/>
  <c r="H27" i="22"/>
  <c r="I27" i="22"/>
  <c r="O27" i="22"/>
  <c r="P27" i="22" s="1"/>
  <c r="Q27" i="22" s="1"/>
  <c r="R27" i="22" s="1"/>
  <c r="E29" i="22"/>
  <c r="F29" i="22" s="1"/>
  <c r="G28" i="22"/>
  <c r="I28" i="22"/>
  <c r="J28" i="22"/>
  <c r="K28" i="22"/>
  <c r="L28" i="22"/>
  <c r="M28" i="22"/>
  <c r="N28" i="22"/>
  <c r="O28" i="22"/>
  <c r="P28" i="22"/>
  <c r="Q28" i="22"/>
  <c r="R28" i="22"/>
  <c r="C29" i="22"/>
  <c r="S30" i="22"/>
  <c r="E32" i="22"/>
  <c r="F32" i="22" s="1"/>
  <c r="G31" i="22"/>
  <c r="I31" i="22"/>
  <c r="J31" i="22"/>
  <c r="K31" i="22"/>
  <c r="L31" i="22"/>
  <c r="M31" i="22"/>
  <c r="N31" i="22"/>
  <c r="O31" i="22"/>
  <c r="P31" i="22"/>
  <c r="Q31" i="22"/>
  <c r="R31" i="22"/>
  <c r="C32" i="22"/>
  <c r="S33" i="22"/>
  <c r="E35" i="22"/>
  <c r="E36" i="22"/>
  <c r="F36" i="22" s="1"/>
  <c r="E37" i="22"/>
  <c r="E38" i="22"/>
  <c r="F38" i="22" s="1"/>
  <c r="E39" i="22"/>
  <c r="E40" i="22"/>
  <c r="F40" i="22" s="1"/>
  <c r="E41" i="22"/>
  <c r="F41" i="22" s="1"/>
  <c r="H41" i="22" s="1"/>
  <c r="H34" i="22" s="1"/>
  <c r="H42" i="19" s="1"/>
  <c r="H41" i="19" s="1"/>
  <c r="E42" i="22"/>
  <c r="F42" i="22" s="1"/>
  <c r="H42" i="22" s="1"/>
  <c r="G40" i="22"/>
  <c r="I34" i="22"/>
  <c r="J34" i="22"/>
  <c r="K35" i="22"/>
  <c r="K40" i="22"/>
  <c r="O40" i="22" s="1"/>
  <c r="L42" i="22"/>
  <c r="N42" i="22" s="1"/>
  <c r="L43" i="22"/>
  <c r="L34" i="22"/>
  <c r="M41" i="22"/>
  <c r="M34" i="22"/>
  <c r="N40" i="22"/>
  <c r="N41" i="22"/>
  <c r="N43" i="22"/>
  <c r="P43" i="22" s="1"/>
  <c r="R43" i="22" s="1"/>
  <c r="O35" i="22"/>
  <c r="O41" i="22"/>
  <c r="P40" i="22"/>
  <c r="P34" i="22" s="1"/>
  <c r="P42" i="19" s="1"/>
  <c r="P41" i="19" s="1"/>
  <c r="P41" i="22"/>
  <c r="P42" i="22"/>
  <c r="R42" i="22" s="1"/>
  <c r="Q36" i="22"/>
  <c r="S36" i="22" s="1"/>
  <c r="R40" i="22"/>
  <c r="R41" i="22"/>
  <c r="C36" i="22"/>
  <c r="C37" i="22"/>
  <c r="C38" i="22"/>
  <c r="C39" i="22"/>
  <c r="C40" i="22"/>
  <c r="C41" i="22"/>
  <c r="C42" i="22"/>
  <c r="B2" i="21"/>
  <c r="F10" i="21"/>
  <c r="F11" i="21"/>
  <c r="G9" i="21"/>
  <c r="H10" i="21"/>
  <c r="J10" i="21"/>
  <c r="K10" i="21"/>
  <c r="N10" i="21"/>
  <c r="P10" i="21" s="1"/>
  <c r="R10" i="21"/>
  <c r="F13" i="21"/>
  <c r="F12" i="21"/>
  <c r="G12" i="21"/>
  <c r="H13" i="21"/>
  <c r="I12" i="21"/>
  <c r="J12" i="21"/>
  <c r="K12" i="21"/>
  <c r="L12" i="21"/>
  <c r="M12" i="21"/>
  <c r="N12" i="21"/>
  <c r="O12" i="21"/>
  <c r="P12" i="21"/>
  <c r="Q12" i="21"/>
  <c r="R12" i="21"/>
  <c r="B2" i="20"/>
  <c r="E10" i="20"/>
  <c r="F10" i="20" s="1"/>
  <c r="H9" i="20"/>
  <c r="I10" i="20"/>
  <c r="I9" i="20"/>
  <c r="J10" i="20"/>
  <c r="C10" i="20"/>
  <c r="S11" i="20"/>
  <c r="S12" i="20"/>
  <c r="E14" i="20"/>
  <c r="F14" i="20" s="1"/>
  <c r="E15" i="20"/>
  <c r="F15" i="20" s="1"/>
  <c r="L15" i="20" s="1"/>
  <c r="S15" i="20" s="1"/>
  <c r="E16" i="20"/>
  <c r="F16" i="20"/>
  <c r="G16" i="20" s="1"/>
  <c r="H13" i="20"/>
  <c r="H18" i="19" s="1"/>
  <c r="I14" i="20"/>
  <c r="I16" i="20"/>
  <c r="J14" i="20"/>
  <c r="C14" i="20"/>
  <c r="C15" i="20"/>
  <c r="C16" i="20"/>
  <c r="F17" i="20"/>
  <c r="L17" i="20" s="1"/>
  <c r="S17" i="20" s="1"/>
  <c r="F19" i="20"/>
  <c r="M19" i="20" s="1"/>
  <c r="J19" i="20"/>
  <c r="K19" i="20"/>
  <c r="L19" i="20" s="1"/>
  <c r="O19" i="20"/>
  <c r="F20" i="20"/>
  <c r="J20" i="20"/>
  <c r="M20" i="20"/>
  <c r="N20" i="20" s="1"/>
  <c r="O20" i="20" s="1"/>
  <c r="P20" i="20" s="1"/>
  <c r="F22" i="20"/>
  <c r="L22" i="20" s="1"/>
  <c r="N22" i="20" s="1"/>
  <c r="F23" i="20"/>
  <c r="H23" i="20" s="1"/>
  <c r="F24" i="20"/>
  <c r="G24" i="20" s="1"/>
  <c r="F25" i="20"/>
  <c r="F26" i="20"/>
  <c r="G26" i="20" s="1"/>
  <c r="H26" i="20" s="1"/>
  <c r="G25" i="20"/>
  <c r="H25" i="20"/>
  <c r="I25" i="20" s="1"/>
  <c r="J22" i="20"/>
  <c r="J25" i="20"/>
  <c r="K22" i="20"/>
  <c r="K25" i="20"/>
  <c r="L25" i="20" s="1"/>
  <c r="M25" i="20" s="1"/>
  <c r="N25" i="20" s="1"/>
  <c r="O25" i="20" s="1"/>
  <c r="P25" i="20" s="1"/>
  <c r="Q25" i="20" s="1"/>
  <c r="R25" i="20" s="1"/>
  <c r="F29" i="20"/>
  <c r="F30" i="20"/>
  <c r="E31" i="20"/>
  <c r="F31" i="20" s="1"/>
  <c r="H31" i="20" s="1"/>
  <c r="S31" i="20" s="1"/>
  <c r="F32" i="20"/>
  <c r="G32" i="20" s="1"/>
  <c r="S32" i="20" s="1"/>
  <c r="E33" i="20"/>
  <c r="F33" i="20" s="1"/>
  <c r="H33" i="20" s="1"/>
  <c r="S33" i="20" s="1"/>
  <c r="E34" i="20"/>
  <c r="F34" i="20" s="1"/>
  <c r="G34" i="20" s="1"/>
  <c r="E35" i="20"/>
  <c r="F35" i="20" s="1"/>
  <c r="M35" i="20" s="1"/>
  <c r="E36" i="20"/>
  <c r="F36" i="20" s="1"/>
  <c r="K36" i="20" s="1"/>
  <c r="K28" i="20" s="1"/>
  <c r="K31" i="19" s="1"/>
  <c r="E37" i="20"/>
  <c r="F37" i="20" s="1"/>
  <c r="G37" i="20" s="1"/>
  <c r="S37" i="20" s="1"/>
  <c r="E38" i="20"/>
  <c r="F38" i="20" s="1"/>
  <c r="H38" i="20" s="1"/>
  <c r="S38" i="20" s="1"/>
  <c r="I29" i="20"/>
  <c r="J28" i="20"/>
  <c r="J31" i="19" s="1"/>
  <c r="L28" i="20"/>
  <c r="L31" i="19" s="1"/>
  <c r="L30" i="19" s="1"/>
  <c r="N28" i="20"/>
  <c r="N31" i="19" s="1"/>
  <c r="O28" i="20"/>
  <c r="O31" i="19" s="1"/>
  <c r="O30" i="19" s="1"/>
  <c r="P28" i="20"/>
  <c r="P31" i="19" s="1"/>
  <c r="Q28" i="20"/>
  <c r="Q31" i="19" s="1"/>
  <c r="Q30" i="19" s="1"/>
  <c r="R28" i="20"/>
  <c r="C29" i="20"/>
  <c r="C30" i="20"/>
  <c r="C31" i="20"/>
  <c r="S36" i="20"/>
  <c r="F40" i="20"/>
  <c r="F39" i="20"/>
  <c r="G39" i="20"/>
  <c r="H39" i="20"/>
  <c r="I39" i="20"/>
  <c r="J39" i="20"/>
  <c r="K40" i="20"/>
  <c r="L40" i="20" s="1"/>
  <c r="M40" i="20" s="1"/>
  <c r="N40" i="20" s="1"/>
  <c r="O40" i="20" s="1"/>
  <c r="P40" i="20" s="1"/>
  <c r="Q40" i="20" s="1"/>
  <c r="Q39" i="20" s="1"/>
  <c r="K39" i="20"/>
  <c r="L39" i="20"/>
  <c r="N39" i="20"/>
  <c r="P39" i="20"/>
  <c r="R39" i="20"/>
  <c r="C40" i="20"/>
  <c r="B2" i="19"/>
  <c r="F12" i="19"/>
  <c r="F13" i="19"/>
  <c r="G12" i="19"/>
  <c r="G13" i="19"/>
  <c r="H11" i="19"/>
  <c r="H12" i="19"/>
  <c r="S12" i="19" s="1"/>
  <c r="H13" i="19"/>
  <c r="I11" i="19"/>
  <c r="I12" i="19"/>
  <c r="I13" i="19"/>
  <c r="J12" i="19"/>
  <c r="J13" i="19"/>
  <c r="K12" i="19"/>
  <c r="K13" i="19"/>
  <c r="L12" i="19"/>
  <c r="L13" i="19"/>
  <c r="M12" i="19"/>
  <c r="M13" i="19"/>
  <c r="N12" i="19"/>
  <c r="N13" i="19"/>
  <c r="O12" i="19"/>
  <c r="O13" i="19"/>
  <c r="P12" i="19"/>
  <c r="P13" i="19"/>
  <c r="Q12" i="19"/>
  <c r="Q13" i="19"/>
  <c r="R12" i="19"/>
  <c r="R13" i="19"/>
  <c r="C11" i="19"/>
  <c r="C12" i="19"/>
  <c r="F15" i="19"/>
  <c r="F14" i="19" s="1"/>
  <c r="G15" i="19"/>
  <c r="G14" i="19" s="1"/>
  <c r="H15" i="19"/>
  <c r="I15" i="19"/>
  <c r="I14" i="19" s="1"/>
  <c r="J15" i="19"/>
  <c r="J14" i="19"/>
  <c r="K15" i="19"/>
  <c r="K14" i="19" s="1"/>
  <c r="L15" i="19"/>
  <c r="L14" i="19" s="1"/>
  <c r="M15" i="19"/>
  <c r="M14" i="19" s="1"/>
  <c r="N15" i="19"/>
  <c r="N14" i="19" s="1"/>
  <c r="O15" i="19"/>
  <c r="O14" i="19" s="1"/>
  <c r="P15" i="19"/>
  <c r="P14" i="19" s="1"/>
  <c r="Q15" i="19"/>
  <c r="Q14" i="19" s="1"/>
  <c r="C15" i="19"/>
  <c r="H17" i="19"/>
  <c r="C18" i="19"/>
  <c r="C21" i="19"/>
  <c r="C22" i="19"/>
  <c r="G25" i="19"/>
  <c r="G24" i="19" s="1"/>
  <c r="I25" i="19"/>
  <c r="I24" i="19" s="1"/>
  <c r="M25" i="19"/>
  <c r="M24" i="19" s="1"/>
  <c r="N25" i="19"/>
  <c r="N24" i="19"/>
  <c r="R24" i="19"/>
  <c r="C25" i="19"/>
  <c r="F26" i="19"/>
  <c r="G28" i="19"/>
  <c r="G27" i="19" s="1"/>
  <c r="I28" i="19"/>
  <c r="I27" i="19" s="1"/>
  <c r="J28" i="19"/>
  <c r="J27" i="19" s="1"/>
  <c r="K28" i="19"/>
  <c r="K27" i="19" s="1"/>
  <c r="L28" i="19"/>
  <c r="L27" i="19" s="1"/>
  <c r="M28" i="19"/>
  <c r="M27" i="19"/>
  <c r="N28" i="19"/>
  <c r="N27" i="19" s="1"/>
  <c r="O28" i="19"/>
  <c r="O27" i="19" s="1"/>
  <c r="P28" i="19"/>
  <c r="P27" i="19" s="1"/>
  <c r="Q28" i="19"/>
  <c r="Q27" i="19" s="1"/>
  <c r="R28" i="19"/>
  <c r="R27" i="19" s="1"/>
  <c r="C28" i="19"/>
  <c r="S29" i="19"/>
  <c r="G32" i="19"/>
  <c r="I32" i="19"/>
  <c r="J32" i="19"/>
  <c r="K32" i="19"/>
  <c r="L32" i="19"/>
  <c r="M32" i="19"/>
  <c r="N32" i="19"/>
  <c r="O32" i="19"/>
  <c r="P32" i="19"/>
  <c r="Q32" i="19"/>
  <c r="R31" i="19"/>
  <c r="R32" i="19"/>
  <c r="C31" i="19"/>
  <c r="C32" i="19"/>
  <c r="R34" i="19"/>
  <c r="R33" i="19" s="1"/>
  <c r="C34" i="19"/>
  <c r="S35" i="19"/>
  <c r="G37" i="19"/>
  <c r="G36" i="19"/>
  <c r="I37" i="19"/>
  <c r="I36" i="19" s="1"/>
  <c r="J37" i="19"/>
  <c r="J36" i="19" s="1"/>
  <c r="K37" i="19"/>
  <c r="K36" i="19"/>
  <c r="L37" i="19"/>
  <c r="L36" i="19" s="1"/>
  <c r="M37" i="19"/>
  <c r="M36" i="19" s="1"/>
  <c r="N37" i="19"/>
  <c r="N36" i="19" s="1"/>
  <c r="O37" i="19"/>
  <c r="O36" i="19" s="1"/>
  <c r="P37" i="19"/>
  <c r="P36" i="19" s="1"/>
  <c r="Q37" i="19"/>
  <c r="Q36" i="19" s="1"/>
  <c r="R37" i="19"/>
  <c r="R36" i="19" s="1"/>
  <c r="C37" i="19"/>
  <c r="F39" i="19"/>
  <c r="F38" i="19"/>
  <c r="G39" i="19"/>
  <c r="G38" i="19"/>
  <c r="H39" i="19"/>
  <c r="H38" i="19"/>
  <c r="I39" i="19"/>
  <c r="I38" i="19"/>
  <c r="J39" i="19"/>
  <c r="J38" i="19"/>
  <c r="K39" i="19"/>
  <c r="K38" i="19"/>
  <c r="L39" i="19"/>
  <c r="L38" i="19"/>
  <c r="M39" i="19"/>
  <c r="M38" i="19"/>
  <c r="N39" i="19"/>
  <c r="N38" i="19"/>
  <c r="O39" i="19"/>
  <c r="O38" i="19"/>
  <c r="P39" i="19"/>
  <c r="P38" i="19"/>
  <c r="Q39" i="19"/>
  <c r="Q38" i="19"/>
  <c r="R39" i="19"/>
  <c r="R38" i="19"/>
  <c r="C39" i="19"/>
  <c r="I42" i="19"/>
  <c r="I41" i="19" s="1"/>
  <c r="J42" i="19"/>
  <c r="J41" i="19" s="1"/>
  <c r="L42" i="19"/>
  <c r="L41" i="19" s="1"/>
  <c r="M42" i="19"/>
  <c r="M41" i="19" s="1"/>
  <c r="C42" i="19"/>
  <c r="F45" i="19"/>
  <c r="F44" i="19"/>
  <c r="G45" i="19"/>
  <c r="G44" i="19"/>
  <c r="H45" i="19"/>
  <c r="H44" i="19"/>
  <c r="I45" i="19"/>
  <c r="I44" i="19"/>
  <c r="J45" i="19"/>
  <c r="J44" i="19"/>
  <c r="K45" i="19"/>
  <c r="K44" i="19"/>
  <c r="R45" i="19"/>
  <c r="R44" i="19"/>
  <c r="C45" i="19"/>
  <c r="B2" i="18"/>
  <c r="B2" i="17"/>
  <c r="G6" i="17"/>
  <c r="F10" i="17"/>
  <c r="G9" i="17"/>
  <c r="G22" i="19" s="1"/>
  <c r="I9" i="17"/>
  <c r="I22" i="19" s="1"/>
  <c r="J10" i="17"/>
  <c r="J9" i="17" s="1"/>
  <c r="C10" i="17"/>
  <c r="F13" i="17"/>
  <c r="F14" i="17"/>
  <c r="G12" i="17"/>
  <c r="H12" i="17"/>
  <c r="I12" i="17"/>
  <c r="J13" i="17"/>
  <c r="J14" i="17"/>
  <c r="L14" i="17" s="1"/>
  <c r="K13" i="17"/>
  <c r="M13" i="17"/>
  <c r="M14" i="17"/>
  <c r="N14" i="17" s="1"/>
  <c r="O13" i="17"/>
  <c r="P13" i="17" s="1"/>
  <c r="G34" i="19"/>
  <c r="G33" i="19" s="1"/>
  <c r="J34" i="19"/>
  <c r="J33" i="19" s="1"/>
  <c r="K34" i="19"/>
  <c r="K33" i="19" s="1"/>
  <c r="M34" i="19"/>
  <c r="M33" i="19" s="1"/>
  <c r="N34" i="19"/>
  <c r="N33" i="19" s="1"/>
  <c r="O34" i="19"/>
  <c r="O33" i="19" s="1"/>
  <c r="Q34" i="19"/>
  <c r="Q33" i="19" s="1"/>
  <c r="K10" i="17" l="1"/>
  <c r="K9" i="17" s="1"/>
  <c r="S34" i="20"/>
  <c r="G28" i="20"/>
  <c r="H21" i="20"/>
  <c r="I26" i="20"/>
  <c r="J26" i="20" s="1"/>
  <c r="K26" i="20" s="1"/>
  <c r="L26" i="20" s="1"/>
  <c r="I24" i="20"/>
  <c r="K24" i="20" s="1"/>
  <c r="M24" i="20" s="1"/>
  <c r="O24" i="20" s="1"/>
  <c r="Q24" i="20" s="1"/>
  <c r="G26" i="19"/>
  <c r="H20" i="22"/>
  <c r="H34" i="19"/>
  <c r="H33" i="19" s="1"/>
  <c r="K13" i="18"/>
  <c r="J12" i="17"/>
  <c r="F12" i="17"/>
  <c r="S39" i="19"/>
  <c r="R30" i="19"/>
  <c r="H10" i="19"/>
  <c r="P30" i="19"/>
  <c r="F21" i="20"/>
  <c r="G15" i="21"/>
  <c r="G11" i="18" s="1"/>
  <c r="S42" i="22"/>
  <c r="S41" i="22"/>
  <c r="S43" i="22"/>
  <c r="P22" i="22"/>
  <c r="P25" i="19" s="1"/>
  <c r="P24" i="19" s="1"/>
  <c r="K22" i="22"/>
  <c r="K25" i="19" s="1"/>
  <c r="K24" i="19" s="1"/>
  <c r="K22" i="19"/>
  <c r="I10" i="19"/>
  <c r="K30" i="19"/>
  <c r="G21" i="20"/>
  <c r="S40" i="22"/>
  <c r="N12" i="17"/>
  <c r="O14" i="17"/>
  <c r="P14" i="17" s="1"/>
  <c r="P12" i="17" s="1"/>
  <c r="L34" i="19"/>
  <c r="L33" i="19" s="1"/>
  <c r="K12" i="17"/>
  <c r="S38" i="19"/>
  <c r="G31" i="19"/>
  <c r="F34" i="19"/>
  <c r="F33" i="19" s="1"/>
  <c r="M26" i="20"/>
  <c r="N26" i="20" s="1"/>
  <c r="O26" i="20" s="1"/>
  <c r="P26" i="20" s="1"/>
  <c r="Q26" i="20" s="1"/>
  <c r="R26" i="20" s="1"/>
  <c r="Q13" i="17"/>
  <c r="L13" i="17"/>
  <c r="L12" i="17" s="1"/>
  <c r="J22" i="19"/>
  <c r="J13" i="18"/>
  <c r="F9" i="17"/>
  <c r="H10" i="17"/>
  <c r="H14" i="19"/>
  <c r="N30" i="19"/>
  <c r="H30" i="20"/>
  <c r="F28" i="20"/>
  <c r="F31" i="19" s="1"/>
  <c r="L20" i="20"/>
  <c r="S20" i="20"/>
  <c r="F9" i="21"/>
  <c r="F15" i="21" s="1"/>
  <c r="F11" i="18" s="1"/>
  <c r="H11" i="21"/>
  <c r="P16" i="22"/>
  <c r="R16" i="22"/>
  <c r="M12" i="17"/>
  <c r="L10" i="17"/>
  <c r="J30" i="19"/>
  <c r="M28" i="20"/>
  <c r="M31" i="19" s="1"/>
  <c r="M30" i="19" s="1"/>
  <c r="S35" i="20"/>
  <c r="P19" i="20"/>
  <c r="Q19" i="20" s="1"/>
  <c r="R19" i="20" s="1"/>
  <c r="S19" i="20"/>
  <c r="K10" i="20"/>
  <c r="J9" i="20"/>
  <c r="R9" i="21"/>
  <c r="R15" i="21" s="1"/>
  <c r="R11" i="18" s="1"/>
  <c r="R15" i="19"/>
  <c r="R14" i="19" s="1"/>
  <c r="P22" i="20"/>
  <c r="R22" i="20"/>
  <c r="G14" i="20"/>
  <c r="F13" i="20"/>
  <c r="F18" i="19" s="1"/>
  <c r="F17" i="19" s="1"/>
  <c r="L14" i="22"/>
  <c r="L12" i="22" s="1"/>
  <c r="J9" i="22"/>
  <c r="K10" i="22"/>
  <c r="F9" i="22"/>
  <c r="H10" i="22"/>
  <c r="Q45" i="19"/>
  <c r="Q44" i="19" s="1"/>
  <c r="O45" i="19"/>
  <c r="O44" i="19" s="1"/>
  <c r="M45" i="19"/>
  <c r="M44" i="19" s="1"/>
  <c r="S40" i="20"/>
  <c r="M39" i="20"/>
  <c r="I23" i="20"/>
  <c r="J16" i="20"/>
  <c r="K16" i="20" s="1"/>
  <c r="L16" i="20" s="1"/>
  <c r="M16" i="20" s="1"/>
  <c r="N16" i="20" s="1"/>
  <c r="O16" i="20" s="1"/>
  <c r="P16" i="20" s="1"/>
  <c r="Q16" i="20" s="1"/>
  <c r="R16" i="20" s="1"/>
  <c r="I13" i="20"/>
  <c r="H12" i="21"/>
  <c r="S12" i="21" s="1"/>
  <c r="S13" i="21"/>
  <c r="R34" i="22"/>
  <c r="R42" i="19" s="1"/>
  <c r="R41" i="19" s="1"/>
  <c r="F37" i="22"/>
  <c r="G37" i="22"/>
  <c r="K19" i="22"/>
  <c r="L19" i="22" s="1"/>
  <c r="Q12" i="22"/>
  <c r="R13" i="22"/>
  <c r="R12" i="22" s="1"/>
  <c r="P45" i="19"/>
  <c r="P44" i="19" s="1"/>
  <c r="N45" i="19"/>
  <c r="N44" i="19" s="1"/>
  <c r="L45" i="19"/>
  <c r="S13" i="19"/>
  <c r="O39" i="20"/>
  <c r="I28" i="20"/>
  <c r="I31" i="19" s="1"/>
  <c r="I30" i="19" s="1"/>
  <c r="S29" i="20"/>
  <c r="S25" i="20"/>
  <c r="K14" i="20"/>
  <c r="F9" i="20"/>
  <c r="G10" i="20"/>
  <c r="G39" i="22"/>
  <c r="S39" i="22" s="1"/>
  <c r="F39" i="22"/>
  <c r="F35" i="22"/>
  <c r="Q35" i="22"/>
  <c r="F31" i="22"/>
  <c r="F37" i="19" s="1"/>
  <c r="F36" i="19" s="1"/>
  <c r="H32" i="22"/>
  <c r="H29" i="22"/>
  <c r="F28" i="22"/>
  <c r="F32" i="19" s="1"/>
  <c r="J27" i="22"/>
  <c r="K27" i="22" s="1"/>
  <c r="L27" i="22" s="1"/>
  <c r="H26" i="22"/>
  <c r="F25" i="22"/>
  <c r="F28" i="19" s="1"/>
  <c r="F27" i="19" s="1"/>
  <c r="H23" i="22"/>
  <c r="F22" i="22"/>
  <c r="F25" i="19" s="1"/>
  <c r="F24" i="19" s="1"/>
  <c r="K18" i="22"/>
  <c r="M18" i="22" s="1"/>
  <c r="O18" i="22" s="1"/>
  <c r="Q18" i="22" s="1"/>
  <c r="S10" i="21"/>
  <c r="O34" i="22"/>
  <c r="O42" i="19" s="1"/>
  <c r="O41" i="19" s="1"/>
  <c r="G38" i="22"/>
  <c r="S38" i="22" s="1"/>
  <c r="G15" i="22"/>
  <c r="F15" i="22"/>
  <c r="F21" i="19" s="1"/>
  <c r="M14" i="22"/>
  <c r="N14" i="22" s="1"/>
  <c r="K12" i="22"/>
  <c r="S13" i="22"/>
  <c r="N34" i="22"/>
  <c r="N42" i="19" s="1"/>
  <c r="N41" i="19" s="1"/>
  <c r="K34" i="22"/>
  <c r="K42" i="19" s="1"/>
  <c r="K41" i="19" s="1"/>
  <c r="N17" i="22"/>
  <c r="H15" i="22"/>
  <c r="H21" i="19" s="1"/>
  <c r="J12" i="22"/>
  <c r="J13" i="20" l="1"/>
  <c r="J18" i="19" s="1"/>
  <c r="J17" i="19" s="1"/>
  <c r="I20" i="22"/>
  <c r="H26" i="19"/>
  <c r="S24" i="20"/>
  <c r="S39" i="20"/>
  <c r="N12" i="22"/>
  <c r="O14" i="22"/>
  <c r="O17" i="22"/>
  <c r="G21" i="19"/>
  <c r="S18" i="22"/>
  <c r="S26" i="22"/>
  <c r="H25" i="22"/>
  <c r="H28" i="22"/>
  <c r="S29" i="22"/>
  <c r="F34" i="22"/>
  <c r="F42" i="19" s="1"/>
  <c r="F41" i="19" s="1"/>
  <c r="F41" i="20"/>
  <c r="F11" i="19"/>
  <c r="F10" i="19" s="1"/>
  <c r="M19" i="22"/>
  <c r="N19" i="22" s="1"/>
  <c r="O19" i="22" s="1"/>
  <c r="P19" i="22" s="1"/>
  <c r="Q19" i="22" s="1"/>
  <c r="R19" i="22" s="1"/>
  <c r="H9" i="22"/>
  <c r="J41" i="20"/>
  <c r="J10" i="18" s="1"/>
  <c r="J11" i="19"/>
  <c r="J10" i="19" s="1"/>
  <c r="P34" i="19"/>
  <c r="P33" i="19" s="1"/>
  <c r="S15" i="19"/>
  <c r="S27" i="22"/>
  <c r="H31" i="22"/>
  <c r="S32" i="22"/>
  <c r="M12" i="22"/>
  <c r="G34" i="22"/>
  <c r="S37" i="22"/>
  <c r="I21" i="20"/>
  <c r="J23" i="20"/>
  <c r="F44" i="22"/>
  <c r="F12" i="18" s="1"/>
  <c r="R21" i="20"/>
  <c r="S16" i="22"/>
  <c r="L10" i="20"/>
  <c r="K9" i="20"/>
  <c r="L23" i="19"/>
  <c r="S23" i="19" s="1"/>
  <c r="L9" i="17"/>
  <c r="M10" i="17"/>
  <c r="G13" i="18"/>
  <c r="H9" i="21"/>
  <c r="I11" i="21"/>
  <c r="F30" i="19"/>
  <c r="S14" i="19"/>
  <c r="S26" i="20"/>
  <c r="G30" i="19"/>
  <c r="S14" i="17"/>
  <c r="H22" i="22"/>
  <c r="S23" i="22"/>
  <c r="K13" i="20"/>
  <c r="K18" i="19" s="1"/>
  <c r="K17" i="19" s="1"/>
  <c r="L14" i="20"/>
  <c r="S45" i="19"/>
  <c r="L44" i="19"/>
  <c r="S44" i="19" s="1"/>
  <c r="I18" i="19"/>
  <c r="I17" i="19" s="1"/>
  <c r="I41" i="20"/>
  <c r="I10" i="18" s="1"/>
  <c r="K9" i="22"/>
  <c r="L10" i="22"/>
  <c r="G13" i="20"/>
  <c r="S30" i="20"/>
  <c r="H28" i="20"/>
  <c r="H9" i="17"/>
  <c r="I34" i="19"/>
  <c r="I13" i="18"/>
  <c r="Q34" i="22"/>
  <c r="Q42" i="19" s="1"/>
  <c r="Q41" i="19" s="1"/>
  <c r="S35" i="22"/>
  <c r="G9" i="20"/>
  <c r="S16" i="20"/>
  <c r="S22" i="20"/>
  <c r="O12" i="17"/>
  <c r="F22" i="19"/>
  <c r="F20" i="19" s="1"/>
  <c r="F13" i="18"/>
  <c r="Q12" i="17"/>
  <c r="R13" i="17"/>
  <c r="R12" i="17" s="1"/>
  <c r="S12" i="17" s="1"/>
  <c r="J20" i="22" l="1"/>
  <c r="I26" i="19"/>
  <c r="I15" i="22"/>
  <c r="S22" i="22"/>
  <c r="H25" i="19"/>
  <c r="K11" i="19"/>
  <c r="K10" i="19" s="1"/>
  <c r="K41" i="20"/>
  <c r="K10" i="18" s="1"/>
  <c r="S34" i="22"/>
  <c r="G42" i="19"/>
  <c r="F51" i="19"/>
  <c r="F10" i="18"/>
  <c r="F20" i="18" s="1"/>
  <c r="H28" i="19"/>
  <c r="S25" i="22"/>
  <c r="G11" i="19"/>
  <c r="G41" i="20"/>
  <c r="G44" i="22"/>
  <c r="H22" i="19"/>
  <c r="L13" i="20"/>
  <c r="L18" i="19" s="1"/>
  <c r="L17" i="19" s="1"/>
  <c r="M14" i="20"/>
  <c r="J11" i="21"/>
  <c r="I9" i="21"/>
  <c r="I15" i="21" s="1"/>
  <c r="I11" i="18" s="1"/>
  <c r="M9" i="17"/>
  <c r="N10" i="17"/>
  <c r="M10" i="20"/>
  <c r="L9" i="20"/>
  <c r="K23" i="20"/>
  <c r="J21" i="20"/>
  <c r="S19" i="22"/>
  <c r="H31" i="19"/>
  <c r="S28" i="20"/>
  <c r="H41" i="20"/>
  <c r="H10" i="18" s="1"/>
  <c r="G18" i="19"/>
  <c r="H15" i="21"/>
  <c r="L13" i="18"/>
  <c r="L22" i="19"/>
  <c r="S13" i="17"/>
  <c r="P17" i="22"/>
  <c r="I33" i="19"/>
  <c r="S33" i="19" s="1"/>
  <c r="S34" i="19"/>
  <c r="L9" i="22"/>
  <c r="M10" i="22"/>
  <c r="S31" i="22"/>
  <c r="H37" i="19"/>
  <c r="H44" i="22"/>
  <c r="H12" i="18" s="1"/>
  <c r="F47" i="19"/>
  <c r="F52" i="19" s="1"/>
  <c r="H32" i="19"/>
  <c r="S32" i="19" s="1"/>
  <c r="S28" i="22"/>
  <c r="G20" i="19"/>
  <c r="P14" i="22"/>
  <c r="O12" i="22"/>
  <c r="I21" i="19" l="1"/>
  <c r="I20" i="19" s="1"/>
  <c r="I44" i="22"/>
  <c r="I12" i="18" s="1"/>
  <c r="I20" i="18" s="1"/>
  <c r="K20" i="22"/>
  <c r="J26" i="19"/>
  <c r="J15" i="22"/>
  <c r="H11" i="18"/>
  <c r="L41" i="20"/>
  <c r="L10" i="18" s="1"/>
  <c r="L11" i="19"/>
  <c r="L10" i="19" s="1"/>
  <c r="G12" i="18"/>
  <c r="M9" i="22"/>
  <c r="N10" i="22"/>
  <c r="Q17" i="22"/>
  <c r="I47" i="19"/>
  <c r="M9" i="20"/>
  <c r="N10" i="20"/>
  <c r="K11" i="21"/>
  <c r="J9" i="21"/>
  <c r="G10" i="18"/>
  <c r="P12" i="22"/>
  <c r="S12" i="22" s="1"/>
  <c r="S14" i="22"/>
  <c r="H36" i="19"/>
  <c r="S36" i="19" s="1"/>
  <c r="S37" i="19"/>
  <c r="G17" i="19"/>
  <c r="H30" i="19"/>
  <c r="S30" i="19" s="1"/>
  <c r="S31" i="19"/>
  <c r="N9" i="17"/>
  <c r="O10" i="17"/>
  <c r="N14" i="20"/>
  <c r="M13" i="20"/>
  <c r="H20" i="19"/>
  <c r="G10" i="19"/>
  <c r="L23" i="20"/>
  <c r="K21" i="20"/>
  <c r="M22" i="19"/>
  <c r="M13" i="18"/>
  <c r="H13" i="18"/>
  <c r="H27" i="19"/>
  <c r="S27" i="19" s="1"/>
  <c r="S28" i="19"/>
  <c r="G41" i="19"/>
  <c r="S41" i="19" s="1"/>
  <c r="S42" i="19"/>
  <c r="H24" i="19"/>
  <c r="S24" i="19" s="1"/>
  <c r="S25" i="19"/>
  <c r="J21" i="19" l="1"/>
  <c r="J20" i="19" s="1"/>
  <c r="J47" i="19" s="1"/>
  <c r="J44" i="22"/>
  <c r="J12" i="18" s="1"/>
  <c r="L20" i="22"/>
  <c r="K26" i="19"/>
  <c r="K15" i="22"/>
  <c r="G47" i="19"/>
  <c r="M18" i="19"/>
  <c r="N22" i="19"/>
  <c r="O10" i="20"/>
  <c r="N9" i="20"/>
  <c r="H47" i="19"/>
  <c r="N13" i="20"/>
  <c r="N18" i="19" s="1"/>
  <c r="N17" i="19" s="1"/>
  <c r="O14" i="20"/>
  <c r="J15" i="21"/>
  <c r="M41" i="20"/>
  <c r="M11" i="19"/>
  <c r="M10" i="19" s="1"/>
  <c r="S17" i="22"/>
  <c r="L21" i="20"/>
  <c r="M23" i="20"/>
  <c r="K9" i="21"/>
  <c r="K15" i="21" s="1"/>
  <c r="K11" i="18" s="1"/>
  <c r="L11" i="21"/>
  <c r="N9" i="22"/>
  <c r="O10" i="22"/>
  <c r="H20" i="18"/>
  <c r="O9" i="17"/>
  <c r="P10" i="17"/>
  <c r="G20" i="18"/>
  <c r="K21" i="19" l="1"/>
  <c r="K20" i="19" s="1"/>
  <c r="K47" i="19" s="1"/>
  <c r="K44" i="22"/>
  <c r="K12" i="18" s="1"/>
  <c r="K20" i="18" s="1"/>
  <c r="M20" i="22"/>
  <c r="L26" i="19"/>
  <c r="L15" i="22"/>
  <c r="O9" i="22"/>
  <c r="P10" i="22"/>
  <c r="P10" i="20"/>
  <c r="O9" i="20"/>
  <c r="M17" i="19"/>
  <c r="M21" i="20"/>
  <c r="N23" i="20"/>
  <c r="O13" i="20"/>
  <c r="O18" i="19" s="1"/>
  <c r="O17" i="19" s="1"/>
  <c r="P14" i="20"/>
  <c r="N13" i="18"/>
  <c r="P9" i="17"/>
  <c r="Q10" i="17"/>
  <c r="L9" i="21"/>
  <c r="L15" i="21" s="1"/>
  <c r="L11" i="18" s="1"/>
  <c r="M11" i="21"/>
  <c r="M10" i="18"/>
  <c r="O22" i="19"/>
  <c r="O13" i="18"/>
  <c r="N41" i="20"/>
  <c r="N10" i="18" s="1"/>
  <c r="N11" i="19"/>
  <c r="J11" i="18"/>
  <c r="L21" i="19" l="1"/>
  <c r="L20" i="19" s="1"/>
  <c r="L47" i="19" s="1"/>
  <c r="L44" i="22"/>
  <c r="L12" i="18" s="1"/>
  <c r="L20" i="18" s="1"/>
  <c r="M15" i="22"/>
  <c r="M26" i="19"/>
  <c r="N20" i="22"/>
  <c r="J20" i="18"/>
  <c r="Q10" i="20"/>
  <c r="P9" i="20"/>
  <c r="O23" i="20"/>
  <c r="N21" i="20"/>
  <c r="Q9" i="17"/>
  <c r="R10" i="17"/>
  <c r="P13" i="20"/>
  <c r="Q14" i="20"/>
  <c r="P9" i="22"/>
  <c r="Q10" i="22"/>
  <c r="N10" i="19"/>
  <c r="M9" i="21"/>
  <c r="M15" i="21" s="1"/>
  <c r="M11" i="18" s="1"/>
  <c r="N11" i="21"/>
  <c r="P22" i="19"/>
  <c r="O41" i="20"/>
  <c r="O10" i="18" s="1"/>
  <c r="O11" i="19"/>
  <c r="O10" i="19" s="1"/>
  <c r="N15" i="22" l="1"/>
  <c r="O20" i="22"/>
  <c r="N26" i="19"/>
  <c r="M21" i="19"/>
  <c r="M44" i="22"/>
  <c r="M12" i="18" s="1"/>
  <c r="P13" i="18"/>
  <c r="P18" i="19"/>
  <c r="Q22" i="19"/>
  <c r="Q13" i="18"/>
  <c r="P41" i="20"/>
  <c r="P11" i="19"/>
  <c r="P10" i="19" s="1"/>
  <c r="O11" i="21"/>
  <c r="N9" i="21"/>
  <c r="N15" i="21" s="1"/>
  <c r="N11" i="18" s="1"/>
  <c r="Q9" i="20"/>
  <c r="S9" i="20" s="1"/>
  <c r="R10" i="20"/>
  <c r="R9" i="20" s="1"/>
  <c r="M20" i="18"/>
  <c r="Q9" i="22"/>
  <c r="R10" i="22"/>
  <c r="R9" i="22" s="1"/>
  <c r="R14" i="20"/>
  <c r="Q13" i="20"/>
  <c r="Q18" i="19" s="1"/>
  <c r="Q17" i="19" s="1"/>
  <c r="R9" i="17"/>
  <c r="S10" i="17"/>
  <c r="P23" i="20"/>
  <c r="O21" i="20"/>
  <c r="O15" i="22" l="1"/>
  <c r="O26" i="19"/>
  <c r="P20" i="22"/>
  <c r="M20" i="19"/>
  <c r="M47" i="19" s="1"/>
  <c r="N21" i="19"/>
  <c r="N20" i="19" s="1"/>
  <c r="N47" i="19" s="1"/>
  <c r="N44" i="22"/>
  <c r="N12" i="18" s="1"/>
  <c r="N20" i="18" s="1"/>
  <c r="S10" i="20"/>
  <c r="P10" i="18"/>
  <c r="P17" i="19"/>
  <c r="R13" i="18"/>
  <c r="S13" i="18" s="1"/>
  <c r="R22" i="19"/>
  <c r="S9" i="17"/>
  <c r="Q23" i="20"/>
  <c r="P21" i="20"/>
  <c r="R13" i="20"/>
  <c r="R41" i="20" s="1"/>
  <c r="R10" i="18" s="1"/>
  <c r="S14" i="20"/>
  <c r="R11" i="19"/>
  <c r="R10" i="19" s="1"/>
  <c r="O9" i="21"/>
  <c r="O15" i="21" s="1"/>
  <c r="O11" i="18" s="1"/>
  <c r="P11" i="21"/>
  <c r="S9" i="22"/>
  <c r="S10" i="22"/>
  <c r="Q41" i="20"/>
  <c r="Q10" i="18" s="1"/>
  <c r="Q11" i="19"/>
  <c r="Q10" i="19" s="1"/>
  <c r="P26" i="19" l="1"/>
  <c r="Q20" i="22"/>
  <c r="P15" i="22"/>
  <c r="O21" i="19"/>
  <c r="O20" i="19" s="1"/>
  <c r="O47" i="19" s="1"/>
  <c r="O44" i="22"/>
  <c r="Q11" i="21"/>
  <c r="Q9" i="21" s="1"/>
  <c r="P9" i="21"/>
  <c r="P15" i="21" s="1"/>
  <c r="P11" i="18" s="1"/>
  <c r="S11" i="21"/>
  <c r="Q21" i="20"/>
  <c r="S21" i="20" s="1"/>
  <c r="S23" i="20"/>
  <c r="S10" i="18"/>
  <c r="S10" i="19"/>
  <c r="R18" i="19"/>
  <c r="S13" i="20"/>
  <c r="S22" i="19"/>
  <c r="S11" i="19"/>
  <c r="S41" i="20"/>
  <c r="P21" i="19" l="1"/>
  <c r="P44" i="22"/>
  <c r="P12" i="18" s="1"/>
  <c r="O12" i="18"/>
  <c r="O20" i="18" s="1"/>
  <c r="Q26" i="19"/>
  <c r="Q15" i="22"/>
  <c r="R20" i="22"/>
  <c r="R17" i="19"/>
  <c r="S18" i="19"/>
  <c r="Q15" i="21"/>
  <c r="S9" i="21"/>
  <c r="R15" i="22" l="1"/>
  <c r="R26" i="19"/>
  <c r="S20" i="22"/>
  <c r="P20" i="18"/>
  <c r="Q21" i="19"/>
  <c r="Q20" i="19" s="1"/>
  <c r="Q47" i="19" s="1"/>
  <c r="Q44" i="22"/>
  <c r="S15" i="22"/>
  <c r="P20" i="19"/>
  <c r="P47" i="19" s="1"/>
  <c r="S17" i="19"/>
  <c r="Q11" i="18"/>
  <c r="S15" i="21"/>
  <c r="Q12" i="18" l="1"/>
  <c r="R21" i="19"/>
  <c r="R44" i="22"/>
  <c r="R12" i="18" s="1"/>
  <c r="R20" i="18" s="1"/>
  <c r="S11" i="18"/>
  <c r="Q20" i="18"/>
  <c r="R20" i="19" l="1"/>
  <c r="S21" i="19"/>
  <c r="S12" i="18"/>
  <c r="S20" i="18" s="1"/>
  <c r="S44" i="22"/>
  <c r="S20" i="19" l="1"/>
  <c r="S47" i="19" s="1"/>
  <c r="S48" i="19" s="1"/>
  <c r="R47" i="19"/>
</calcChain>
</file>

<file path=xl/sharedStrings.xml><?xml version="1.0" encoding="utf-8"?>
<sst xmlns="http://schemas.openxmlformats.org/spreadsheetml/2006/main" count="384" uniqueCount="180">
  <si>
    <t xml:space="preserve">FECHA DE ELABORACIÓN: </t>
  </si>
  <si>
    <t>OBJETIVO ESPECÍFICO:</t>
  </si>
  <si>
    <t>INCISO</t>
  </si>
  <si>
    <t xml:space="preserve">ACTIVIDADES INSTITUCIONALES                                                                                                                                                                                                                                </t>
  </si>
  <si>
    <t>PERIODO DE EJECUCIÓN</t>
  </si>
  <si>
    <t>INICIO</t>
  </si>
  <si>
    <t>TÉRMINO</t>
  </si>
  <si>
    <t>NOMBRE DE PROYECTO O PROGRAMA:</t>
  </si>
  <si>
    <t>META:</t>
  </si>
  <si>
    <t>VALOR RELATIVO DEL PROYECTO O PROGRAMA:</t>
  </si>
  <si>
    <t>PROGRAMA ANUAL DE ACTIVIDADES 2017</t>
  </si>
  <si>
    <t>ÁREA</t>
  </si>
  <si>
    <t>Teresa Jimena Solinís Casparius</t>
  </si>
  <si>
    <t>a)</t>
  </si>
  <si>
    <t>b)</t>
  </si>
  <si>
    <t>c)</t>
  </si>
  <si>
    <t>Gestionar proyectos editoriales: coediciones, convenios institucionales, derechos de autor, reuniones interinstitucionales con áreas homólogas, etc.</t>
  </si>
  <si>
    <t xml:space="preserve">d) </t>
  </si>
  <si>
    <t>e)</t>
  </si>
  <si>
    <t>Gestionar pago a los cinco miembros del Comité Editorial.</t>
  </si>
  <si>
    <t>f)</t>
  </si>
  <si>
    <t xml:space="preserve">Coadyuvar en los trabajos preparatorios de las sesiones de la Comisión de Investigación y Asuntos Electorales. </t>
  </si>
  <si>
    <t>g)</t>
  </si>
  <si>
    <t>h)</t>
  </si>
  <si>
    <t>Coadyuvar con la Dirección Jurídica en el registro de publicaciones, reservas y trámites legales de las publicaciones.</t>
  </si>
  <si>
    <t>i)</t>
  </si>
  <si>
    <t>j)</t>
  </si>
  <si>
    <t>Diseñar, corregir y coordinar la edición e impresión de la revista "FOLIOS".</t>
  </si>
  <si>
    <t>k)</t>
  </si>
  <si>
    <t>Coordinar, asistir y preparar las sesiones y los trabajos del Consejo Editorial de la revista "FOLIOS".</t>
  </si>
  <si>
    <t>l)</t>
  </si>
  <si>
    <t>Gestionar pago  de honorarios  a los  autores. Ilustradores y colaboradores de las publicaciones.</t>
  </si>
  <si>
    <t>m)</t>
  </si>
  <si>
    <t>Coadyuvar con la Dirección Jurídica en el registro de publicaciones, reservas y trámites legales de la revista Folios.</t>
  </si>
  <si>
    <t>n)</t>
  </si>
  <si>
    <t>Programa de ediciones y publicaciones institucionales.</t>
  </si>
  <si>
    <t>Programa de difusión, promoción y distribución de productos editoriales.</t>
  </si>
  <si>
    <t>DIRECCIÓN:</t>
  </si>
  <si>
    <t xml:space="preserve">Programa de capacitación y profesionalización </t>
  </si>
  <si>
    <t>OBJETIVO ESTRATÉGICO AL QUE RESPONDE:</t>
  </si>
  <si>
    <t>6 cursos</t>
  </si>
  <si>
    <t xml:space="preserve">e) </t>
  </si>
  <si>
    <t>8 presentaciones, distribución de 8000 ejemplares, 8 actividades públicas, 11 mil artículos promocionales y gestión de redes sociales.</t>
  </si>
  <si>
    <t xml:space="preserve">Diseñar estrategias de promoción, difusión y distribución de los productos de la unidad editorial, encaminados a publicitar el quehacer </t>
  </si>
  <si>
    <t>Organización y puesta en marcha de concursos (trivias, certámenes) tanto en modo tradicional como en plataforma electrónica, con el objetivo de incentivar la lectura y la máxima publicidad de las ediciones.</t>
  </si>
  <si>
    <t>sociedad jalisciense a fin de fortalecer la cultura cívica y la participación ciudadana así como para  reafirmar los valores democráticos.</t>
  </si>
  <si>
    <t>d)</t>
  </si>
  <si>
    <t>INDICADOR</t>
  </si>
  <si>
    <t>PRESIDENCIA</t>
  </si>
  <si>
    <t xml:space="preserve">Diseñar y corregir los materiales didácticos y productos promocionales alusivos al proceso electoral 2017-2018 para la Dirección de Educación Cívica. </t>
  </si>
  <si>
    <t>Elaborar gráficos e infografías para medios de comunicación en donde el Instituto Electoral tenga presencia.</t>
  </si>
  <si>
    <t>Editar e imprimir los materiales didácticos y los demás productos editoriales alusivos al proceso electoral 2017-2018 y del voto de los jaliscienses en el extranjero.</t>
  </si>
  <si>
    <t>Diseñar los artículos promocionales de las distintas publicaciones del instituto.</t>
  </si>
  <si>
    <t>Llevar el inventario y supervisar la distribución abierta de las publicaciones del acervo editorial, así como de la revista Folios (librerías, cafeterías, centros culturales, etc. ).</t>
  </si>
  <si>
    <t>RESPONSABLE DEL PROYECTO:</t>
  </si>
  <si>
    <t>Catálogo impreso o en versión digital</t>
  </si>
  <si>
    <t>Participación en reuniones</t>
  </si>
  <si>
    <t>Recibos pagos de honorarios o facturas</t>
  </si>
  <si>
    <t>Evaluación por escrito de los textos a evaluar</t>
  </si>
  <si>
    <t>Libros impresos</t>
  </si>
  <si>
    <t>Documentos de Convenios y coediciones.</t>
  </si>
  <si>
    <t xml:space="preserve">Registros y números </t>
  </si>
  <si>
    <t>e books</t>
  </si>
  <si>
    <t>4 publicaciones de Folios</t>
  </si>
  <si>
    <t>Recibo de honorarios de los pagos.</t>
  </si>
  <si>
    <t>Material gráfico de apoyo.</t>
  </si>
  <si>
    <t>Archivo de banco de imágenes.</t>
  </si>
  <si>
    <t>Infografías.</t>
  </si>
  <si>
    <t>Productos editoriales de promoción</t>
  </si>
  <si>
    <t>Participación en programas y foros.</t>
  </si>
  <si>
    <t>Participación en Ferias, Congresos y Foros</t>
  </si>
  <si>
    <t>Presentaciones de libros.</t>
  </si>
  <si>
    <t xml:space="preserve">Coordinar y organizar presentaciones de la revista Folios en distintos espacios, así como la promoción en su distribución gratuita. </t>
  </si>
  <si>
    <t>Presentaciones de la revista y presencia en distintos espacios.</t>
  </si>
  <si>
    <t>Presencia de promocionales en los medios de comunicación.</t>
  </si>
  <si>
    <t>Concursos y entrega de premios.</t>
  </si>
  <si>
    <t>Artículos promocionales varios.</t>
  </si>
  <si>
    <t>Participación en Foros y espacios para la promoción y distribución de los libros y revistas.</t>
  </si>
  <si>
    <t>Inventario</t>
  </si>
  <si>
    <t>Libros.</t>
  </si>
  <si>
    <t>Asistencia a las sesiones</t>
  </si>
  <si>
    <t xml:space="preserve">Registro </t>
  </si>
  <si>
    <t xml:space="preserve">Gestionar e integrar el expediente legal del registro, cesión de derechos de las obras de los colaboradores </t>
  </si>
  <si>
    <t>Expediente.</t>
  </si>
  <si>
    <t>PUESTO</t>
  </si>
  <si>
    <t>CANTIDAD</t>
  </si>
  <si>
    <t>PROYECTO O PROGRAMA</t>
  </si>
  <si>
    <t>Auxiliar en la corrección de textos.</t>
  </si>
  <si>
    <t>Seguimiento a la promoción y difusión del área editorial en las redes sociales y micrositios.</t>
  </si>
  <si>
    <t>Apoyo para la realización de enlaces con otras Instituciones para coediciones.</t>
  </si>
  <si>
    <t>Auxiliar en el diseño de material hacia el interior del Instituto Electoral.</t>
  </si>
  <si>
    <t xml:space="preserve">ELABORÓ: </t>
  </si>
  <si>
    <t>Gastos para la creación de libros, basados en el tabulador de servicios editoriales: obras, ensayos, dictámenes, traducciones, ilustraciones, arbitrajes, colaboraciones y demás servicios editoriales.</t>
  </si>
  <si>
    <t xml:space="preserve">2 servicios de impresión libros  de la serie Pensamiento democrático. </t>
  </si>
  <si>
    <t>1 Reimpresión libro Serie: Arma tu propia historia.</t>
  </si>
  <si>
    <t>1 servicio de impresión libro  de la serie Futuros ( e) lectores.</t>
  </si>
  <si>
    <t>1 servicio de impresión de la colección Democracia Ilustrada</t>
  </si>
  <si>
    <t xml:space="preserve">4 servicios de impresión revista Folios  </t>
  </si>
  <si>
    <t>Difusión, promoción y distribución</t>
  </si>
  <si>
    <t>RESPONSABLE DEL PROYECTO:  Teresa Jimena Solinís Casparius</t>
  </si>
  <si>
    <t xml:space="preserve">Producir publicaciones (libros y revistas) que contribuyan al cumplimiento de los fines del Instituto Electoral y de Participación Ciudadana, dirigidos  a diferentes segmentos de la </t>
  </si>
  <si>
    <t>Diseñar, corregir y coordinar la edición e impresión del Catálogo de Publicaciones 2017 del Instituto Electoral y de Participación Ciudadana.</t>
  </si>
  <si>
    <t>Coordinar, asistir, preparar y dar seguimiento a los acuerdos de las sesiones y los trabajos del Comité Editorial del Instituto Electoral y de Participación Ciudadana.</t>
  </si>
  <si>
    <t xml:space="preserve">Diseñar, corregir textos y cuidar la edición de los materiales gráficos y editoriales que soliciten las áreas del  Instituto Electoral y de Participación Ciudadana: diseño, papelería, señalética, inserciones de prensa, conferencias, seminarios, carteles, formatos, personificadores, banners, etc. </t>
  </si>
  <si>
    <t>editorial del Instituto Electoral y de Participación Ciudadana hacia la sociedad jalisciense.</t>
  </si>
  <si>
    <t>Coordinar acciones que fomenten la presencia del  Instituto Electoral y de Participación Ciudadana en diferentes espacios públicos. Realizando actividades de promoción de las publicaciones editadas, dedicado a fortalecer la  difusión y promoción del Instituto y de sus publicaciones.</t>
  </si>
  <si>
    <t>Coordinar la participación del  Instituto Electoral y de Participación Ciudadana en Ferias y Festivales de fomento a la lectua (FILIJ, Feria Internacional del Libro, Feria Municipal del Libro, Papirolas, Día mundial del libro, Congresos y Ferias diversos, etc.)  promoviendo las publicaciones editadas, formtaleciendo la  difusión y promoción del Instituto y de sus publicaciones.</t>
  </si>
  <si>
    <t xml:space="preserve">Coadyuvar en la planeación, coordinación y desarrollo de la estrategia de prensa y difusión para el lanzamiento, presentación y promoción de cada una de las publicaciones del  Instituto Electoral y de Participación Ciudadana, así como una campaña permanente de promoción que se lleva a cabo a través de redes sociales, y ocasionalmente en medios impresos, y con apoyo en carteles. </t>
  </si>
  <si>
    <t xml:space="preserve">Diseñar y construir un banco de imágenes para elaborar los productos editoriales que se soliciten a la Presidencia. </t>
  </si>
  <si>
    <t>Coordinar y organizar presentaciones de los libros editados por el  Instituto Electoral y de Participación Ciudadana, incluyendo los libros que se presentan dentro del marco de la Feria Internacional del Libro.</t>
  </si>
  <si>
    <t>Asistir a las sesiones de la Comisión de Investigación y Asuntos Electorales a las que sea convocada la Presidencia del Instituto Electoral.</t>
  </si>
  <si>
    <t xml:space="preserve">Adquirir bibliografía especializada en edición y diseño gráfico para consulta y uso frecuente de la jefatura auxiliar de edición de la Presidencia. </t>
  </si>
  <si>
    <t>Desarrollar e-books y aplicaciones para lectura electrónica de las publicaciones del Instituto Electoral y de Participación Ciudadana en soporte digital.</t>
  </si>
  <si>
    <t>Actividades de promoción y distribución de publicaciones, derivadas de alianzas estratégicas con diversas autoridades que coordinan temas afines (Secretaría de Cultura del Estado, Universidad de Guadalajara, Cátedra UNESCO, Instituto nacional de Lenguas Indígenas (INALI), Direcciones de Cultura de los Ayuntamientos, Consejo Estatal para la Cultura y las Artes (CECA), Fondo nacional para la Cultura y las Artes (FONCA), etc.)</t>
  </si>
  <si>
    <t xml:space="preserve">Impulsar la constante profesionalización y actualización.  </t>
  </si>
  <si>
    <t>01 de agosto de 2016</t>
  </si>
  <si>
    <t xml:space="preserve"> </t>
  </si>
  <si>
    <t>TOTAL</t>
  </si>
  <si>
    <t>CAPACITACIÓN ESPECIALIZADA</t>
  </si>
  <si>
    <t>MATERIALES UTILES Y EQ. MENORES DE TECNOLOGIAS DE LA INFORMACION Y COMUNICACIÓN</t>
  </si>
  <si>
    <t>MATERIAL IMPRESO E INFORMACION DIGITAL</t>
  </si>
  <si>
    <t>DIC</t>
  </si>
  <si>
    <t>NOV</t>
  </si>
  <si>
    <t>OCT</t>
  </si>
  <si>
    <t>SEP</t>
  </si>
  <si>
    <t>AGO</t>
  </si>
  <si>
    <t>JUL</t>
  </si>
  <si>
    <t>JUN</t>
  </si>
  <si>
    <t>MAY</t>
  </si>
  <si>
    <t>ABR</t>
  </si>
  <si>
    <t>MAR</t>
  </si>
  <si>
    <t>FEB</t>
  </si>
  <si>
    <t>ENE</t>
  </si>
  <si>
    <t xml:space="preserve">COSTO </t>
  </si>
  <si>
    <t>COSTO UNIT.</t>
  </si>
  <si>
    <t>CONCEPTOS</t>
  </si>
  <si>
    <t>PARTIDA</t>
  </si>
  <si>
    <t>EDICIONES Y PUBLICACIONES</t>
  </si>
  <si>
    <t>PROYECTO DE PRESUPUESTO 2017</t>
  </si>
  <si>
    <t>Programa de capacitación y profesionalización</t>
  </si>
  <si>
    <t>Brindar apoyo y soporte a las distintas áreas en materia de corrección e impresión de textos y materiales gráficos.</t>
  </si>
  <si>
    <t>Programa de ediciones y publicaciones institucionales</t>
  </si>
  <si>
    <t>PROGRAMA</t>
  </si>
  <si>
    <t>No.</t>
  </si>
  <si>
    <t>2017</t>
  </si>
  <si>
    <t>INTEGRACION POR PROGRAMAS</t>
  </si>
  <si>
    <t xml:space="preserve"> Equipo de cómputo y de tecnología de la información</t>
  </si>
  <si>
    <t>CONGRESOS Y CONVENSIONES</t>
  </si>
  <si>
    <t>PASAJES  TERRESTRES NACIONALES</t>
  </si>
  <si>
    <t>DIFUSION POR RADIO, TV Y OTROS MEDIOS DE MENSAJES SOBRE PROGRAMAS Y ACT. GUBERNAMENTALES</t>
  </si>
  <si>
    <t>SERVICIOS DE IMPRESIÓN DE MATERIAL INFORMATIVO DERIVADO DE LA OPERACIÓN Y ADMINISTRACIÓN</t>
  </si>
  <si>
    <t>SERVICIO POSTAL</t>
  </si>
  <si>
    <t>COMBUSTIBLES, LUBRICANTES Y ADITIVOS</t>
  </si>
  <si>
    <t>MATERIAL IMPRESO E INFORMACIÓN DIGITAL</t>
  </si>
  <si>
    <t>ALIMENTOS PARA EL PERSONAL EN LAS INSTALAC. DE LAS DEPENDENCIAS Y ENTIDADES</t>
  </si>
  <si>
    <t>MATERIALES, UTILES Y EQUIPOS MENORES DE OFICINA</t>
  </si>
  <si>
    <t>CONCENTRADO DE</t>
  </si>
  <si>
    <t>EQUIPO DE CÓMPUTO Y DE TECNOLOGÍA DE LA INFORMACIÓN</t>
  </si>
  <si>
    <t>Materiales, útiles y equipos menores de tecnologías de la información y comunicaciones</t>
  </si>
  <si>
    <t xml:space="preserve">Taxis durante jornadas de horas extra, trabajos servicios gráficos y editoriales </t>
  </si>
  <si>
    <t>PASAJES TERRESTRES NACIONALES</t>
  </si>
  <si>
    <t xml:space="preserve">Alimentos durante jornadas de horas extra, trabajos servicios gráficos y editoriales </t>
  </si>
  <si>
    <t xml:space="preserve"> Unidad Editorial durante FIL (transportación, alimentación, gasolina, estacionamiento, etcétera)</t>
  </si>
  <si>
    <t>CONGRESOS Y CONVENCIONES</t>
  </si>
  <si>
    <t>DIFUSIÓN POR RADIO, TELEVISIÓN Y OTROS MEDIOS DE MENSAJES SOBRE PROGRAMAS Y ACTIVIDADES GUBERNAMENTALES</t>
  </si>
  <si>
    <t>gasolina personal participe en  programas y en publicaciones</t>
  </si>
  <si>
    <t>PLANTILLA DE PERSONAL DEL ÁREA: PRESIDENCIA</t>
  </si>
  <si>
    <t xml:space="preserve">Diseñar, corregir y producir textos y publicaciones que comuniquen a la ciudadanía los conceptos que maneja el Instituto Electoral y de Participación Ciudadana con el fin de promover los valores democráticos. </t>
  </si>
  <si>
    <t>Coordinador central</t>
  </si>
  <si>
    <t>Técnico auxiliar</t>
  </si>
  <si>
    <t>1 a partir de enero de 2017</t>
  </si>
  <si>
    <t>1 a partir del proceso electoral 2017-2018</t>
  </si>
  <si>
    <t xml:space="preserve">Diseñar, corregir y coordinar la edición e impresión de las publicaciones del Instituto Electoral y de Participación Ciudadana aprobados por el Comité editorial. </t>
  </si>
  <si>
    <t>3 servicios de impresión 3 libros.</t>
  </si>
  <si>
    <t>01 de agosto de 2016.</t>
  </si>
  <si>
    <t>PRESIDENCIA.</t>
  </si>
  <si>
    <t>8 libros, 4 ebooks, 4 revistas Folios.</t>
  </si>
  <si>
    <t xml:space="preserve"> Atención al 100 % de los servicios solicitados.</t>
  </si>
  <si>
    <t>OE 5 E 1. Determinar nuestros procedimientos y ajustarlos a estándares internacionales.</t>
  </si>
  <si>
    <t>Programa de capacitación y profesionalización.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</si>
</sst>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 #,##0_-;_-* &quot;-&quot;_-;_-@_-"/>
    <numFmt numFmtId="44" formatCode="_-&quot;$&quot;* #,##0.00_-;\-&quot;$&quot;* #,##0.00_-;_-&quot;$&quot;* &quot;-&quot;??_-;_-@_-"/>
    <numFmt numFmtId="43" formatCode="_-* #,##0.00_-;\-* #,##0.00_-;_-* &quot;-&quot;??_-;_-@_-"/>
    <numFmt numFmtId="164" formatCode="[$-C0A]d\-mmm\-yy;@"/>
    <numFmt numFmtId="165" formatCode="d\-mmm\-yy;@"/>
    <numFmt numFmtId="166" formatCode="_ * #,##0.00_ ;_ * \-#,##0.00_ ;_ * &quot;-&quot;??_ ;_ @_ "/>
    <numFmt numFmtId="167" formatCode="_ * #,##0_ ;_ * \-#,##0_ ;_ * &quot;-&quot;??_ ;_ @_ "/>
    <numFmt numFmtId="168" formatCode="&quot;$&quot;#,##0"/>
    <numFmt numFmtId="169" formatCode="_-* #,##0_-;\-* #,##0_-;_-* &quot;-&quot;??_-;_-@_-"/>
    <numFmt numFmtId="170" formatCode="_-* #,##0.00\ _P_t_s_-;\-* #,##0.00\ _P_t_s_-;_-* &quot;-&quot;??\ _P_t_s_-;_-@_-"/>
  </numFmts>
  <fonts count="22" x14ac:knownFonts="1">
    <font>
      <sz val="10"/>
      <name val="Arial"/>
      <family val="2"/>
    </font>
    <font>
      <sz val="10"/>
      <name val="Arial"/>
      <family val="2"/>
    </font>
    <font>
      <sz val="10"/>
      <name val="Trebuchet MS"/>
      <family val="2"/>
    </font>
    <font>
      <b/>
      <sz val="10"/>
      <name val="Trebuchet MS"/>
      <family val="2"/>
    </font>
    <font>
      <sz val="11"/>
      <color indexed="8"/>
      <name val="Calibri"/>
      <family val="2"/>
    </font>
    <font>
      <sz val="10"/>
      <color indexed="8"/>
      <name val="Trebuchet MS"/>
      <family val="2"/>
    </font>
    <font>
      <sz val="9"/>
      <color indexed="8"/>
      <name val="Calibri"/>
      <family val="2"/>
    </font>
    <font>
      <sz val="11"/>
      <color indexed="8"/>
      <name val="Trebuchet MS"/>
      <family val="2"/>
    </font>
    <font>
      <sz val="14"/>
      <name val="Trebuchet MS"/>
      <family val="2"/>
    </font>
    <font>
      <u/>
      <sz val="10"/>
      <name val="Trebuchet MS"/>
      <family val="2"/>
    </font>
    <font>
      <b/>
      <sz val="14"/>
      <name val="Trebuchet MS"/>
      <family val="2"/>
    </font>
    <font>
      <b/>
      <u/>
      <sz val="10"/>
      <name val="Trebuchet MS"/>
      <family val="2"/>
    </font>
    <font>
      <b/>
      <sz val="10"/>
      <color indexed="8"/>
      <name val="Trebuchet MS"/>
      <family val="2"/>
    </font>
    <font>
      <u/>
      <sz val="10"/>
      <color theme="10"/>
      <name val="Arial"/>
      <family val="2"/>
    </font>
    <font>
      <u/>
      <sz val="10"/>
      <color theme="11"/>
      <name val="Arial"/>
      <family val="2"/>
    </font>
    <font>
      <b/>
      <sz val="10"/>
      <name val="Arial"/>
      <family val="2"/>
    </font>
    <font>
      <sz val="8"/>
      <name val="Trebuchet MS"/>
      <family val="2"/>
    </font>
    <font>
      <b/>
      <sz val="12"/>
      <name val="Trebuchet MS"/>
      <family val="2"/>
    </font>
    <font>
      <b/>
      <sz val="8"/>
      <name val="Trebuchet MS"/>
      <family val="2"/>
    </font>
    <font>
      <b/>
      <u/>
      <sz val="8"/>
      <name val="Trebuchet MS"/>
      <family val="2"/>
    </font>
    <font>
      <b/>
      <sz val="9"/>
      <name val="Trebuchet MS"/>
      <family val="2"/>
    </font>
    <font>
      <sz val="12"/>
      <name val="Garamond"/>
      <family val="1"/>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tint="-4.9989318521683403E-2"/>
        <bgColor indexed="64"/>
      </patternFill>
    </fill>
  </fills>
  <borders count="5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thin">
        <color indexed="8"/>
      </right>
      <top style="thin">
        <color auto="1"/>
      </top>
      <bottom style="thin">
        <color auto="1"/>
      </bottom>
      <diagonal/>
    </border>
    <border>
      <left style="thin">
        <color auto="1"/>
      </left>
      <right/>
      <top style="thin">
        <color indexed="8"/>
      </top>
      <bottom style="thin">
        <color auto="1"/>
      </bottom>
      <diagonal/>
    </border>
    <border>
      <left/>
      <right/>
      <top style="thin">
        <color indexed="8"/>
      </top>
      <bottom style="thin">
        <color auto="1"/>
      </bottom>
      <diagonal/>
    </border>
    <border>
      <left/>
      <right style="thin">
        <color indexed="8"/>
      </right>
      <top style="thin">
        <color indexed="8"/>
      </top>
      <bottom style="thin">
        <color auto="1"/>
      </bottom>
      <diagonal/>
    </border>
    <border>
      <left style="thin">
        <color auto="1"/>
      </left>
      <right/>
      <top style="thin">
        <color auto="1"/>
      </top>
      <bottom style="thin">
        <color indexed="8"/>
      </bottom>
      <diagonal/>
    </border>
    <border>
      <left/>
      <right/>
      <top style="thin">
        <color auto="1"/>
      </top>
      <bottom style="thin">
        <color indexed="8"/>
      </bottom>
      <diagonal/>
    </border>
    <border>
      <left/>
      <right style="thin">
        <color indexed="8"/>
      </right>
      <top style="thin">
        <color auto="1"/>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auto="1"/>
      </left>
      <right/>
      <top style="thin">
        <color indexed="8"/>
      </top>
      <bottom style="thin">
        <color auto="1"/>
      </bottom>
      <diagonal/>
    </border>
    <border>
      <left/>
      <right/>
      <top style="thin">
        <color indexed="8"/>
      </top>
      <bottom style="thin">
        <color auto="1"/>
      </bottom>
      <diagonal/>
    </border>
    <border>
      <left/>
      <right style="thin">
        <color auto="1"/>
      </right>
      <top style="thin">
        <color indexed="8"/>
      </top>
      <bottom style="thin">
        <color auto="1"/>
      </bottom>
      <diagonal/>
    </border>
  </borders>
  <cellStyleXfs count="10">
    <xf numFmtId="0" fontId="0" fillId="0" borderId="0"/>
    <xf numFmtId="0" fontId="4" fillId="0" borderId="0"/>
    <xf numFmtId="43" fontId="1" fillId="0" borderId="0" applyFont="0" applyFill="0" applyBorder="0" applyAlignment="0" applyProtection="0"/>
    <xf numFmtId="0" fontId="1" fillId="0" borderId="0"/>
    <xf numFmtId="0" fontId="13" fillId="0" borderId="0" applyNumberFormat="0" applyFill="0" applyBorder="0" applyAlignment="0" applyProtection="0"/>
    <xf numFmtId="0" fontId="14" fillId="0" borderId="0" applyNumberFormat="0" applyFill="0" applyBorder="0" applyAlignment="0" applyProtection="0"/>
    <xf numFmtId="43" fontId="1" fillId="0" borderId="0" applyFont="0" applyFill="0" applyBorder="0" applyAlignment="0" applyProtection="0"/>
    <xf numFmtId="170" fontId="21" fillId="0" borderId="0" applyFont="0" applyFill="0" applyBorder="0" applyAlignment="0" applyProtection="0"/>
    <xf numFmtId="0" fontId="21" fillId="0" borderId="0"/>
    <xf numFmtId="9" fontId="21" fillId="0" borderId="0" applyFont="0" applyFill="0" applyBorder="0" applyAlignment="0" applyProtection="0"/>
  </cellStyleXfs>
  <cellXfs count="329">
    <xf numFmtId="0" fontId="0" fillId="0" borderId="0" xfId="0"/>
    <xf numFmtId="0" fontId="5" fillId="0" borderId="0" xfId="1" applyFont="1"/>
    <xf numFmtId="0" fontId="5" fillId="0" borderId="0" xfId="1" applyFont="1" applyBorder="1"/>
    <xf numFmtId="0" fontId="6" fillId="0" borderId="0" xfId="1" applyFont="1"/>
    <xf numFmtId="0" fontId="4" fillId="0" borderId="0" xfId="1"/>
    <xf numFmtId="0" fontId="2" fillId="0" borderId="0" xfId="1" applyFont="1" applyBorder="1" applyAlignment="1">
      <alignment wrapText="1"/>
    </xf>
    <xf numFmtId="0" fontId="5" fillId="0" borderId="0" xfId="1" applyFont="1" applyBorder="1" applyAlignment="1">
      <alignment horizontal="center"/>
    </xf>
    <xf numFmtId="0" fontId="5" fillId="0" borderId="0" xfId="1" applyFont="1" applyBorder="1" applyAlignment="1"/>
    <xf numFmtId="0" fontId="2" fillId="0" borderId="0" xfId="1" applyFont="1" applyBorder="1" applyAlignment="1"/>
    <xf numFmtId="0" fontId="5" fillId="0" borderId="1" xfId="1" applyFont="1" applyBorder="1" applyAlignment="1"/>
    <xf numFmtId="164" fontId="2" fillId="0" borderId="2" xfId="1" applyNumberFormat="1" applyFont="1" applyBorder="1" applyAlignment="1" applyProtection="1">
      <alignment horizontal="center" vertical="center"/>
      <protection locked="0"/>
    </xf>
    <xf numFmtId="0" fontId="2" fillId="0" borderId="0" xfId="1" applyFont="1" applyBorder="1" applyAlignment="1">
      <alignment horizontal="center" wrapText="1"/>
    </xf>
    <xf numFmtId="0" fontId="7" fillId="0" borderId="0" xfId="1" applyFont="1"/>
    <xf numFmtId="0" fontId="7" fillId="0" borderId="0" xfId="1" applyFont="1" applyBorder="1"/>
    <xf numFmtId="0" fontId="2" fillId="0" borderId="0" xfId="1" applyFont="1" applyBorder="1" applyAlignment="1">
      <alignment horizontal="left"/>
    </xf>
    <xf numFmtId="0" fontId="5" fillId="0" borderId="0" xfId="1" applyNumberFormat="1" applyFont="1" applyBorder="1" applyAlignment="1">
      <alignment horizontal="center"/>
    </xf>
    <xf numFmtId="0" fontId="2" fillId="0" borderId="0" xfId="1" applyFont="1" applyFill="1" applyBorder="1" applyAlignment="1">
      <alignment horizontal="center" vertical="center" wrapText="1"/>
    </xf>
    <xf numFmtId="0" fontId="2" fillId="0" borderId="0" xfId="1" applyFont="1" applyBorder="1" applyAlignment="1">
      <alignment horizontal="right" vertical="center" wrapText="1"/>
    </xf>
    <xf numFmtId="0" fontId="5" fillId="0" borderId="0" xfId="1" applyFont="1" applyAlignment="1">
      <alignment wrapText="1"/>
    </xf>
    <xf numFmtId="0" fontId="2" fillId="0" borderId="0" xfId="1" quotePrefix="1" applyFont="1" applyBorder="1" applyAlignment="1">
      <alignment vertical="center"/>
    </xf>
    <xf numFmtId="15" fontId="5" fillId="0" borderId="0" xfId="1" applyNumberFormat="1" applyFont="1" applyBorder="1" applyAlignment="1">
      <alignment horizontal="center"/>
    </xf>
    <xf numFmtId="0" fontId="5" fillId="0" borderId="0" xfId="1" applyFont="1" applyBorder="1" applyAlignment="1">
      <alignment horizontal="right"/>
    </xf>
    <xf numFmtId="0" fontId="2" fillId="0" borderId="2" xfId="1" applyFont="1" applyBorder="1" applyAlignment="1" applyProtection="1">
      <alignment horizontal="center" vertical="center"/>
      <protection locked="0"/>
    </xf>
    <xf numFmtId="0" fontId="2" fillId="0" borderId="0" xfId="1" applyFont="1" applyBorder="1" applyAlignment="1">
      <alignment horizontal="right" vertical="center"/>
    </xf>
    <xf numFmtId="0" fontId="2" fillId="2" borderId="0" xfId="1" quotePrefix="1" applyFont="1" applyFill="1" applyBorder="1" applyAlignment="1">
      <alignment vertical="center" wrapText="1"/>
    </xf>
    <xf numFmtId="0" fontId="2" fillId="0" borderId="0" xfId="1" applyFont="1" applyBorder="1" applyAlignment="1">
      <alignment horizontal="center"/>
    </xf>
    <xf numFmtId="0" fontId="4" fillId="0" borderId="0" xfId="1" applyFont="1"/>
    <xf numFmtId="0" fontId="9" fillId="0" borderId="0" xfId="1" applyFont="1" applyBorder="1" applyAlignment="1">
      <alignment horizontal="left"/>
    </xf>
    <xf numFmtId="0" fontId="9" fillId="0" borderId="1" xfId="1" applyFont="1" applyBorder="1" applyAlignment="1">
      <alignment horizontal="left"/>
    </xf>
    <xf numFmtId="9" fontId="9" fillId="0" borderId="2" xfId="1" applyNumberFormat="1" applyFont="1" applyBorder="1" applyAlignment="1">
      <alignment horizontal="left"/>
    </xf>
    <xf numFmtId="0" fontId="2" fillId="0" borderId="0" xfId="1" applyFont="1" applyBorder="1" applyAlignment="1">
      <alignment vertical="top" wrapText="1"/>
    </xf>
    <xf numFmtId="0" fontId="2" fillId="0" borderId="0" xfId="1" applyFont="1" applyBorder="1" applyAlignment="1">
      <alignment vertical="center"/>
    </xf>
    <xf numFmtId="0" fontId="2" fillId="0" borderId="0" xfId="1" applyFont="1" applyBorder="1" applyAlignment="1" applyProtection="1">
      <alignment vertical="top" wrapText="1"/>
      <protection locked="0"/>
    </xf>
    <xf numFmtId="0" fontId="4" fillId="0" borderId="0" xfId="1" applyFont="1" applyBorder="1"/>
    <xf numFmtId="15" fontId="2" fillId="0" borderId="6" xfId="1" applyNumberFormat="1" applyFont="1" applyBorder="1" applyAlignment="1">
      <alignment horizontal="center" vertical="center" wrapText="1"/>
    </xf>
    <xf numFmtId="0" fontId="2" fillId="0" borderId="0" xfId="1" applyFont="1" applyBorder="1" applyAlignment="1">
      <alignment horizontal="right" vertical="center"/>
    </xf>
    <xf numFmtId="0" fontId="9" fillId="0" borderId="1" xfId="1" applyFont="1" applyBorder="1" applyAlignment="1">
      <alignment horizontal="left"/>
    </xf>
    <xf numFmtId="0" fontId="2" fillId="0" borderId="0" xfId="1" applyFont="1" applyBorder="1" applyAlignment="1">
      <alignment horizontal="left" wrapText="1"/>
    </xf>
    <xf numFmtId="0" fontId="5" fillId="0" borderId="0" xfId="1" applyFont="1" applyBorder="1" applyAlignment="1">
      <alignment horizontal="right"/>
    </xf>
    <xf numFmtId="0" fontId="2" fillId="0" borderId="2" xfId="1" applyFont="1" applyBorder="1" applyAlignment="1" applyProtection="1">
      <alignment horizontal="center" vertical="center"/>
      <protection locked="0"/>
    </xf>
    <xf numFmtId="0" fontId="3" fillId="0" borderId="2" xfId="1" applyFont="1" applyBorder="1" applyAlignment="1">
      <alignment horizontal="center" vertical="center" wrapText="1"/>
    </xf>
    <xf numFmtId="0" fontId="3" fillId="2" borderId="0" xfId="1" quotePrefix="1" applyFont="1" applyFill="1" applyBorder="1" applyAlignment="1">
      <alignment vertical="center" wrapText="1"/>
    </xf>
    <xf numFmtId="0" fontId="3" fillId="0" borderId="0" xfId="1" applyFont="1" applyBorder="1" applyAlignment="1">
      <alignment horizontal="center"/>
    </xf>
    <xf numFmtId="0" fontId="11" fillId="0" borderId="0" xfId="1" applyFont="1" applyBorder="1" applyAlignment="1">
      <alignment horizontal="left"/>
    </xf>
    <xf numFmtId="0" fontId="11" fillId="0" borderId="1" xfId="1" applyFont="1" applyBorder="1" applyAlignment="1">
      <alignment horizontal="left"/>
    </xf>
    <xf numFmtId="9" fontId="11" fillId="0" borderId="2" xfId="1" applyNumberFormat="1" applyFont="1" applyBorder="1" applyAlignment="1">
      <alignment horizontal="center" vertical="center"/>
    </xf>
    <xf numFmtId="0" fontId="2" fillId="0" borderId="0" xfId="1" quotePrefix="1" applyFont="1" applyBorder="1" applyAlignment="1">
      <alignment horizontal="justify" vertical="center"/>
    </xf>
    <xf numFmtId="0" fontId="3" fillId="0" borderId="0" xfId="1" quotePrefix="1" applyFont="1" applyBorder="1" applyAlignment="1">
      <alignment vertical="center"/>
    </xf>
    <xf numFmtId="0" fontId="3" fillId="0" borderId="0" xfId="1" applyFont="1" applyBorder="1" applyAlignment="1">
      <alignment vertical="top" wrapText="1"/>
    </xf>
    <xf numFmtId="0" fontId="3" fillId="0" borderId="0" xfId="1" applyFont="1" applyBorder="1" applyAlignment="1">
      <alignment vertical="center"/>
    </xf>
    <xf numFmtId="0" fontId="3" fillId="0" borderId="0" xfId="1" applyFont="1" applyBorder="1" applyAlignment="1" applyProtection="1">
      <alignment vertical="top" wrapText="1"/>
      <protection locked="0"/>
    </xf>
    <xf numFmtId="0" fontId="2" fillId="0" borderId="17" xfId="1" applyFont="1" applyBorder="1" applyAlignment="1">
      <alignment horizontal="center" vertical="center" wrapText="1"/>
    </xf>
    <xf numFmtId="0" fontId="3" fillId="0" borderId="17" xfId="1" applyFont="1" applyBorder="1" applyAlignment="1">
      <alignment horizontal="center" vertical="center" wrapText="1"/>
    </xf>
    <xf numFmtId="0" fontId="3" fillId="0" borderId="0" xfId="1" applyFont="1" applyBorder="1" applyAlignment="1" applyProtection="1">
      <alignment horizontal="center" wrapText="1"/>
      <protection locked="0"/>
    </xf>
    <xf numFmtId="0" fontId="12" fillId="0" borderId="2" xfId="1" applyFont="1" applyBorder="1" applyAlignment="1">
      <alignment horizontal="center" vertical="center"/>
    </xf>
    <xf numFmtId="0" fontId="8" fillId="0" borderId="0" xfId="1" applyFont="1" applyBorder="1" applyAlignment="1">
      <alignment horizontal="center" vertical="center"/>
    </xf>
    <xf numFmtId="0" fontId="8" fillId="0" borderId="0" xfId="1" applyFont="1" applyBorder="1" applyAlignment="1">
      <alignment horizontal="center" vertical="center"/>
    </xf>
    <xf numFmtId="0" fontId="2" fillId="0" borderId="19" xfId="1" applyFont="1" applyBorder="1" applyAlignment="1">
      <alignment horizontal="left" vertical="center" wrapText="1"/>
    </xf>
    <xf numFmtId="0" fontId="2" fillId="0" borderId="0" xfId="1" applyFont="1" applyBorder="1" applyAlignment="1">
      <alignment horizontal="left" wrapText="1"/>
    </xf>
    <xf numFmtId="0" fontId="0" fillId="0" borderId="20" xfId="0" applyBorder="1"/>
    <xf numFmtId="0" fontId="0" fillId="0" borderId="20" xfId="0" applyBorder="1" applyAlignment="1">
      <alignment wrapText="1"/>
    </xf>
    <xf numFmtId="0" fontId="5" fillId="0" borderId="20" xfId="1" applyFont="1" applyBorder="1" applyAlignment="1">
      <alignment horizontal="center" vertical="center"/>
    </xf>
    <xf numFmtId="0" fontId="0" fillId="0" borderId="20" xfId="0" applyBorder="1" applyAlignment="1">
      <alignment horizontal="center"/>
    </xf>
    <xf numFmtId="0" fontId="0" fillId="0" borderId="20" xfId="0" applyBorder="1" applyAlignment="1">
      <alignment horizontal="center" wrapText="1"/>
    </xf>
    <xf numFmtId="0" fontId="0" fillId="0" borderId="17" xfId="0" applyBorder="1" applyAlignment="1">
      <alignment horizontal="center" wrapText="1"/>
    </xf>
    <xf numFmtId="0" fontId="0" fillId="0" borderId="20" xfId="0" applyBorder="1" applyAlignment="1">
      <alignment horizontal="center" vertical="center" wrapText="1"/>
    </xf>
    <xf numFmtId="0" fontId="2" fillId="2" borderId="19" xfId="1" applyFont="1" applyFill="1" applyBorder="1" applyAlignment="1">
      <alignment horizontal="left" vertical="center" wrapText="1"/>
    </xf>
    <xf numFmtId="0" fontId="0" fillId="0" borderId="0" xfId="0" applyAlignment="1"/>
    <xf numFmtId="0" fontId="0" fillId="0" borderId="21" xfId="0" applyBorder="1" applyAlignment="1">
      <alignment horizontal="center" vertical="center"/>
    </xf>
    <xf numFmtId="0" fontId="0" fillId="0" borderId="21" xfId="0" applyBorder="1" applyAlignment="1">
      <alignment horizontal="center" vertical="center" wrapText="1"/>
    </xf>
    <xf numFmtId="0" fontId="0" fillId="0" borderId="20" xfId="0" applyBorder="1" applyAlignment="1">
      <alignment vertical="center" wrapText="1"/>
    </xf>
    <xf numFmtId="0" fontId="0" fillId="0" borderId="20" xfId="0" applyBorder="1" applyAlignment="1">
      <alignment horizontal="center" vertical="center"/>
    </xf>
    <xf numFmtId="0" fontId="0" fillId="0" borderId="0" xfId="0" applyBorder="1"/>
    <xf numFmtId="0" fontId="5" fillId="0" borderId="0" xfId="1" applyFont="1" applyBorder="1" applyAlignment="1">
      <alignment horizontal="left"/>
    </xf>
    <xf numFmtId="14" fontId="5" fillId="0" borderId="0" xfId="1" applyNumberFormat="1" applyFont="1" applyBorder="1" applyAlignment="1">
      <alignment horizontal="center"/>
    </xf>
    <xf numFmtId="0" fontId="2" fillId="0" borderId="4" xfId="0" applyFont="1" applyBorder="1" applyAlignment="1">
      <alignment horizontal="justify" vertical="center" wrapText="1"/>
    </xf>
    <xf numFmtId="0" fontId="2" fillId="0" borderId="15" xfId="0" applyFont="1" applyBorder="1" applyAlignment="1">
      <alignment horizontal="justify" vertical="center" wrapText="1"/>
    </xf>
    <xf numFmtId="0" fontId="5" fillId="0" borderId="0" xfId="1" applyFont="1" applyBorder="1" applyAlignment="1">
      <alignment horizontal="right"/>
    </xf>
    <xf numFmtId="0" fontId="5" fillId="0" borderId="2" xfId="1" applyFont="1" applyBorder="1" applyAlignment="1">
      <alignment horizontal="center" vertical="center"/>
    </xf>
    <xf numFmtId="0" fontId="2" fillId="0" borderId="2" xfId="1" applyFont="1" applyBorder="1" applyAlignment="1" applyProtection="1">
      <alignment horizontal="center" vertical="center"/>
      <protection locked="0"/>
    </xf>
    <xf numFmtId="0" fontId="2" fillId="0" borderId="0" xfId="1" applyFont="1" applyBorder="1" applyAlignment="1">
      <alignment horizontal="right" vertical="center"/>
    </xf>
    <xf numFmtId="0" fontId="9" fillId="0" borderId="1" xfId="1" applyFont="1" applyBorder="1" applyAlignment="1">
      <alignment horizontal="left"/>
    </xf>
    <xf numFmtId="0" fontId="2" fillId="0" borderId="0" xfId="1" applyFont="1" applyBorder="1" applyAlignment="1">
      <alignment horizontal="left" wrapText="1"/>
    </xf>
    <xf numFmtId="15" fontId="9" fillId="0" borderId="6" xfId="1" applyNumberFormat="1" applyFont="1" applyBorder="1" applyAlignment="1">
      <alignment horizontal="center" vertical="center" wrapText="1"/>
    </xf>
    <xf numFmtId="0" fontId="2" fillId="0" borderId="40" xfId="1" applyFont="1" applyBorder="1" applyAlignment="1" applyProtection="1">
      <alignment horizontal="center" vertical="center"/>
      <protection locked="0"/>
    </xf>
    <xf numFmtId="165" fontId="2" fillId="0" borderId="44" xfId="1" applyNumberFormat="1" applyFont="1" applyBorder="1" applyAlignment="1" applyProtection="1">
      <alignment horizontal="center" vertical="center" wrapText="1"/>
      <protection locked="0"/>
    </xf>
    <xf numFmtId="165" fontId="2" fillId="0" borderId="45" xfId="1" applyNumberFormat="1" applyFont="1" applyBorder="1" applyAlignment="1" applyProtection="1">
      <alignment horizontal="center" vertical="center"/>
      <protection locked="0"/>
    </xf>
    <xf numFmtId="0" fontId="16" fillId="0" borderId="0" xfId="0" applyFont="1" applyFill="1" applyAlignment="1">
      <alignment vertical="center"/>
    </xf>
    <xf numFmtId="166" fontId="16" fillId="0" borderId="0" xfId="0" applyNumberFormat="1" applyFont="1" applyFill="1" applyAlignment="1">
      <alignment vertical="center"/>
    </xf>
    <xf numFmtId="167" fontId="16" fillId="0" borderId="0" xfId="0" applyNumberFormat="1" applyFont="1" applyAlignment="1">
      <alignment vertical="center"/>
    </xf>
    <xf numFmtId="168" fontId="16" fillId="0" borderId="0" xfId="0" applyNumberFormat="1" applyFont="1" applyAlignment="1">
      <alignment vertical="center"/>
    </xf>
    <xf numFmtId="0" fontId="16" fillId="0" borderId="0" xfId="0" applyFont="1" applyFill="1" applyAlignment="1">
      <alignment horizontal="center" vertical="center"/>
    </xf>
    <xf numFmtId="0" fontId="16" fillId="0" borderId="0" xfId="0" applyFont="1" applyAlignment="1">
      <alignment vertical="center"/>
    </xf>
    <xf numFmtId="0" fontId="17" fillId="0" borderId="0" xfId="0" applyFont="1" applyFill="1" applyAlignment="1">
      <alignment horizontal="center" vertical="center"/>
    </xf>
    <xf numFmtId="0" fontId="16" fillId="0" borderId="0" xfId="0" applyFont="1" applyAlignment="1">
      <alignment horizontal="center" vertical="center"/>
    </xf>
    <xf numFmtId="0" fontId="17" fillId="0" borderId="0" xfId="0" quotePrefix="1" applyFont="1" applyFill="1" applyAlignment="1">
      <alignment horizontal="center" vertical="center"/>
    </xf>
    <xf numFmtId="169" fontId="18" fillId="0" borderId="0" xfId="2" applyNumberFormat="1" applyFont="1" applyAlignment="1">
      <alignment vertical="center"/>
    </xf>
    <xf numFmtId="0" fontId="18" fillId="0" borderId="0" xfId="0" applyFont="1" applyAlignment="1">
      <alignment horizontal="center" vertical="center"/>
    </xf>
    <xf numFmtId="169" fontId="16" fillId="0" borderId="0" xfId="2" applyNumberFormat="1" applyFont="1" applyAlignment="1">
      <alignment vertical="center"/>
    </xf>
    <xf numFmtId="169" fontId="16" fillId="0" borderId="0" xfId="0" applyNumberFormat="1" applyFont="1" applyFill="1" applyAlignment="1">
      <alignment horizontal="center" vertical="center"/>
    </xf>
    <xf numFmtId="0" fontId="16" fillId="0" borderId="0" xfId="0" applyFont="1" applyAlignment="1">
      <alignment horizontal="right" vertical="center"/>
    </xf>
    <xf numFmtId="0" fontId="18" fillId="0" borderId="0" xfId="0" applyFont="1" applyFill="1" applyAlignment="1">
      <alignment vertical="center"/>
    </xf>
    <xf numFmtId="166" fontId="18" fillId="0" borderId="0" xfId="0" applyNumberFormat="1" applyFont="1" applyFill="1" applyAlignment="1">
      <alignment vertical="center"/>
    </xf>
    <xf numFmtId="169" fontId="18" fillId="3" borderId="46" xfId="2" applyNumberFormat="1" applyFont="1" applyFill="1" applyBorder="1" applyAlignment="1">
      <alignment vertical="center"/>
    </xf>
    <xf numFmtId="167" fontId="18" fillId="3" borderId="46" xfId="2" applyNumberFormat="1" applyFont="1" applyFill="1" applyBorder="1" applyAlignment="1">
      <alignment vertical="center"/>
    </xf>
    <xf numFmtId="0" fontId="18" fillId="3" borderId="46" xfId="0" applyFont="1" applyFill="1" applyBorder="1" applyAlignment="1">
      <alignment horizontal="center" vertical="center"/>
    </xf>
    <xf numFmtId="0" fontId="18" fillId="3" borderId="0" xfId="0" applyFont="1" applyFill="1" applyAlignment="1">
      <alignment vertical="center"/>
    </xf>
    <xf numFmtId="167" fontId="16" fillId="0" borderId="47" xfId="2" applyNumberFormat="1" applyFont="1" applyFill="1" applyBorder="1" applyAlignment="1">
      <alignment vertical="center"/>
    </xf>
    <xf numFmtId="167" fontId="16" fillId="0" borderId="48" xfId="0" applyNumberFormat="1" applyFont="1" applyFill="1" applyBorder="1" applyAlignment="1">
      <alignment vertical="center"/>
    </xf>
    <xf numFmtId="169" fontId="16" fillId="0" borderId="48" xfId="2" applyNumberFormat="1" applyFont="1" applyFill="1" applyBorder="1" applyAlignment="1">
      <alignment vertical="center"/>
    </xf>
    <xf numFmtId="1" fontId="16" fillId="0" borderId="48" xfId="0" applyNumberFormat="1" applyFont="1" applyFill="1" applyBorder="1" applyAlignment="1">
      <alignment horizontal="center" vertical="center"/>
    </xf>
    <xf numFmtId="0" fontId="16" fillId="0" borderId="48" xfId="0" applyFont="1" applyFill="1" applyBorder="1" applyAlignment="1">
      <alignment vertical="center"/>
    </xf>
    <xf numFmtId="0" fontId="16" fillId="0" borderId="48" xfId="0" applyFont="1" applyFill="1" applyBorder="1" applyAlignment="1">
      <alignment horizontal="center" vertical="center"/>
    </xf>
    <xf numFmtId="1" fontId="16" fillId="0" borderId="48" xfId="0" applyNumberFormat="1" applyFont="1" applyBorder="1" applyAlignment="1">
      <alignment horizontal="center" vertical="center"/>
    </xf>
    <xf numFmtId="0" fontId="16" fillId="0" borderId="48" xfId="0" applyFont="1" applyFill="1" applyBorder="1" applyAlignment="1">
      <alignment vertical="center" wrapText="1"/>
    </xf>
    <xf numFmtId="167" fontId="16" fillId="0" borderId="48" xfId="2" applyNumberFormat="1" applyFont="1" applyFill="1" applyBorder="1" applyAlignment="1">
      <alignment vertical="center"/>
    </xf>
    <xf numFmtId="167" fontId="16" fillId="0" borderId="49" xfId="2" applyNumberFormat="1" applyFont="1" applyFill="1" applyBorder="1" applyAlignment="1">
      <alignment vertical="center"/>
    </xf>
    <xf numFmtId="167" fontId="16" fillId="0" borderId="49" xfId="0" applyNumberFormat="1" applyFont="1" applyFill="1" applyBorder="1" applyAlignment="1">
      <alignment vertical="center"/>
    </xf>
    <xf numFmtId="169" fontId="16" fillId="0" borderId="49" xfId="2" applyNumberFormat="1" applyFont="1" applyFill="1" applyBorder="1" applyAlignment="1">
      <alignment vertical="center"/>
    </xf>
    <xf numFmtId="1" fontId="16" fillId="0" borderId="49" xfId="0" applyNumberFormat="1" applyFont="1" applyFill="1" applyBorder="1" applyAlignment="1">
      <alignment horizontal="center" vertical="center"/>
    </xf>
    <xf numFmtId="0" fontId="16" fillId="0" borderId="49" xfId="0" applyFont="1" applyFill="1" applyBorder="1" applyAlignment="1">
      <alignment vertical="center"/>
    </xf>
    <xf numFmtId="0" fontId="16" fillId="0" borderId="49" xfId="0" applyFont="1" applyFill="1" applyBorder="1" applyAlignment="1">
      <alignment horizontal="center" vertical="center"/>
    </xf>
    <xf numFmtId="167" fontId="18" fillId="4" borderId="50" xfId="2" applyNumberFormat="1" applyFont="1" applyFill="1" applyBorder="1" applyAlignment="1">
      <alignment vertical="center"/>
    </xf>
    <xf numFmtId="43" fontId="16" fillId="4" borderId="50" xfId="2" applyFont="1" applyFill="1" applyBorder="1" applyAlignment="1">
      <alignment vertical="center"/>
    </xf>
    <xf numFmtId="0" fontId="18" fillId="4" borderId="50" xfId="0" applyFont="1" applyFill="1" applyBorder="1" applyAlignment="1">
      <alignment vertical="center" wrapText="1"/>
    </xf>
    <xf numFmtId="0" fontId="18" fillId="4" borderId="50" xfId="0" applyFont="1" applyFill="1" applyBorder="1" applyAlignment="1">
      <alignment horizontal="center" vertical="center"/>
    </xf>
    <xf numFmtId="167" fontId="16" fillId="0" borderId="15" xfId="0" applyNumberFormat="1" applyFont="1" applyFill="1" applyBorder="1" applyAlignment="1">
      <alignment vertical="center"/>
    </xf>
    <xf numFmtId="169" fontId="16" fillId="0" borderId="15" xfId="2" applyNumberFormat="1" applyFont="1" applyFill="1" applyBorder="1" applyAlignment="1">
      <alignment vertical="center"/>
    </xf>
    <xf numFmtId="1" fontId="16" fillId="0" borderId="15" xfId="0" applyNumberFormat="1" applyFont="1" applyFill="1" applyBorder="1" applyAlignment="1">
      <alignment horizontal="center" vertical="center"/>
    </xf>
    <xf numFmtId="0" fontId="16" fillId="0" borderId="15" xfId="0" applyFont="1" applyFill="1" applyBorder="1" applyAlignment="1">
      <alignment vertical="center"/>
    </xf>
    <xf numFmtId="0" fontId="16" fillId="0" borderId="15" xfId="0" applyFont="1" applyFill="1" applyBorder="1" applyAlignment="1">
      <alignment horizontal="center" vertical="center"/>
    </xf>
    <xf numFmtId="167" fontId="18" fillId="4" borderId="51" xfId="2" applyNumberFormat="1" applyFont="1" applyFill="1" applyBorder="1" applyAlignment="1">
      <alignment vertical="center"/>
    </xf>
    <xf numFmtId="43" fontId="16" fillId="4" borderId="51" xfId="2" applyFont="1" applyFill="1" applyBorder="1" applyAlignment="1">
      <alignment vertical="center"/>
    </xf>
    <xf numFmtId="0" fontId="18" fillId="4" borderId="51" xfId="0" applyFont="1" applyFill="1" applyBorder="1" applyAlignment="1">
      <alignment vertical="center" wrapText="1"/>
    </xf>
    <xf numFmtId="0" fontId="18" fillId="4" borderId="51" xfId="0" applyFont="1" applyFill="1" applyBorder="1" applyAlignment="1">
      <alignment horizontal="center" vertical="center"/>
    </xf>
    <xf numFmtId="0" fontId="18" fillId="4" borderId="50" xfId="0" applyFont="1" applyFill="1" applyBorder="1" applyAlignment="1">
      <alignment vertical="center"/>
    </xf>
    <xf numFmtId="167" fontId="16" fillId="0" borderId="1" xfId="0" applyNumberFormat="1" applyFont="1" applyBorder="1" applyAlignment="1">
      <alignment vertical="center"/>
    </xf>
    <xf numFmtId="168" fontId="16" fillId="0" borderId="1" xfId="0" applyNumberFormat="1" applyFont="1" applyBorder="1" applyAlignment="1">
      <alignment vertical="center"/>
    </xf>
    <xf numFmtId="0" fontId="16" fillId="0" borderId="1" xfId="0" applyFont="1" applyFill="1" applyBorder="1" applyAlignment="1">
      <alignment horizontal="center" vertical="center"/>
    </xf>
    <xf numFmtId="0" fontId="16" fillId="0" borderId="1" xfId="0" applyFont="1" applyBorder="1" applyAlignment="1">
      <alignment vertical="center"/>
    </xf>
    <xf numFmtId="167" fontId="19" fillId="5" borderId="24" xfId="0" applyNumberFormat="1" applyFont="1" applyFill="1" applyBorder="1" applyAlignment="1">
      <alignment horizontal="center" vertical="center"/>
    </xf>
    <xf numFmtId="167" fontId="19" fillId="5" borderId="40" xfId="0" applyNumberFormat="1" applyFont="1" applyFill="1" applyBorder="1" applyAlignment="1">
      <alignment horizontal="center" vertical="center"/>
    </xf>
    <xf numFmtId="0" fontId="19" fillId="5" borderId="40" xfId="0" applyFont="1" applyFill="1" applyBorder="1" applyAlignment="1">
      <alignment horizontal="center" vertical="center" wrapText="1"/>
    </xf>
    <xf numFmtId="0" fontId="19" fillId="5" borderId="40" xfId="0" applyFont="1" applyFill="1" applyBorder="1" applyAlignment="1">
      <alignment horizontal="center" vertical="center"/>
    </xf>
    <xf numFmtId="167" fontId="16" fillId="0" borderId="0" xfId="0" applyNumberFormat="1" applyFont="1" applyFill="1" applyAlignment="1">
      <alignment vertical="center"/>
    </xf>
    <xf numFmtId="0" fontId="16" fillId="0" borderId="0" xfId="0" applyFont="1" applyFill="1"/>
    <xf numFmtId="166" fontId="16" fillId="0" borderId="0" xfId="0" applyNumberFormat="1" applyFont="1" applyFill="1"/>
    <xf numFmtId="167" fontId="16" fillId="0" borderId="0" xfId="0" applyNumberFormat="1" applyFont="1" applyFill="1"/>
    <xf numFmtId="167" fontId="16" fillId="0" borderId="0" xfId="0" applyNumberFormat="1" applyFont="1"/>
    <xf numFmtId="168" fontId="16" fillId="0" borderId="0" xfId="0" applyNumberFormat="1" applyFont="1"/>
    <xf numFmtId="0" fontId="16" fillId="0" borderId="0" xfId="0" applyFont="1" applyFill="1" applyAlignment="1">
      <alignment horizontal="center"/>
    </xf>
    <xf numFmtId="0" fontId="16" fillId="0" borderId="0" xfId="0" applyFont="1"/>
    <xf numFmtId="0" fontId="10" fillId="0" borderId="0" xfId="0" applyFont="1" applyFill="1" applyAlignment="1">
      <alignment horizontal="center"/>
    </xf>
    <xf numFmtId="0" fontId="18" fillId="0" borderId="0" xfId="0" applyFont="1" applyFill="1"/>
    <xf numFmtId="166" fontId="18" fillId="0" borderId="0" xfId="0" applyNumberFormat="1" applyFont="1" applyFill="1"/>
    <xf numFmtId="167" fontId="18" fillId="0" borderId="0" xfId="0" applyNumberFormat="1" applyFont="1" applyFill="1"/>
    <xf numFmtId="167" fontId="18" fillId="3" borderId="46" xfId="2" applyNumberFormat="1" applyFont="1" applyFill="1" applyBorder="1"/>
    <xf numFmtId="0" fontId="18" fillId="3" borderId="46" xfId="0" applyFont="1" applyFill="1" applyBorder="1" applyAlignment="1">
      <alignment horizontal="center"/>
    </xf>
    <xf numFmtId="3" fontId="16" fillId="0" borderId="0" xfId="2" applyNumberFormat="1" applyFont="1" applyFill="1" applyBorder="1"/>
    <xf numFmtId="3" fontId="16" fillId="0" borderId="15" xfId="2" applyNumberFormat="1" applyFont="1" applyFill="1" applyBorder="1"/>
    <xf numFmtId="3" fontId="16" fillId="0" borderId="48" xfId="0" applyNumberFormat="1" applyFont="1" applyFill="1" applyBorder="1"/>
    <xf numFmtId="3" fontId="16" fillId="0" borderId="48" xfId="2" applyNumberFormat="1" applyFont="1" applyFill="1" applyBorder="1"/>
    <xf numFmtId="41" fontId="16" fillId="0" borderId="15" xfId="2" applyNumberFormat="1" applyFont="1" applyFill="1" applyBorder="1"/>
    <xf numFmtId="41" fontId="16" fillId="0" borderId="15" xfId="0" applyNumberFormat="1" applyFont="1" applyFill="1" applyBorder="1"/>
    <xf numFmtId="169" fontId="16" fillId="0" borderId="48" xfId="2" applyNumberFormat="1" applyFont="1" applyFill="1" applyBorder="1"/>
    <xf numFmtId="169" fontId="16" fillId="0" borderId="47" xfId="2" applyNumberFormat="1" applyFont="1" applyFill="1" applyBorder="1"/>
    <xf numFmtId="0" fontId="16" fillId="0" borderId="48" xfId="0" applyFont="1" applyFill="1" applyBorder="1" applyAlignment="1">
      <alignment horizontal="center"/>
    </xf>
    <xf numFmtId="0" fontId="16" fillId="0" borderId="48" xfId="0" applyFont="1" applyFill="1" applyBorder="1"/>
    <xf numFmtId="167" fontId="18" fillId="4" borderId="50" xfId="2" applyNumberFormat="1" applyFont="1" applyFill="1" applyBorder="1"/>
    <xf numFmtId="43" fontId="16" fillId="4" borderId="50" xfId="2" applyFont="1" applyFill="1" applyBorder="1"/>
    <xf numFmtId="0" fontId="18" fillId="4" borderId="50" xfId="0" applyFont="1" applyFill="1" applyBorder="1"/>
    <xf numFmtId="0" fontId="18" fillId="4" borderId="50" xfId="0" applyFont="1" applyFill="1" applyBorder="1" applyAlignment="1">
      <alignment horizontal="center"/>
    </xf>
    <xf numFmtId="0" fontId="8" fillId="0" borderId="0" xfId="0" applyFont="1" applyFill="1" applyAlignment="1">
      <alignment horizontal="center"/>
    </xf>
    <xf numFmtId="167" fontId="18" fillId="0" borderId="48" xfId="2" applyNumberFormat="1" applyFont="1" applyFill="1" applyBorder="1"/>
    <xf numFmtId="167" fontId="16" fillId="0" borderId="48" xfId="0" applyNumberFormat="1" applyFont="1" applyFill="1" applyBorder="1"/>
    <xf numFmtId="169" fontId="16" fillId="0" borderId="48" xfId="2" applyNumberFormat="1" applyFont="1" applyFill="1" applyBorder="1" applyAlignment="1">
      <alignment horizontal="center"/>
    </xf>
    <xf numFmtId="0" fontId="18" fillId="0" borderId="48" xfId="0" applyFont="1" applyFill="1" applyBorder="1"/>
    <xf numFmtId="0" fontId="18" fillId="0" borderId="48" xfId="0" applyFont="1" applyFill="1" applyBorder="1" applyAlignment="1">
      <alignment horizontal="center"/>
    </xf>
    <xf numFmtId="0" fontId="18" fillId="0" borderId="48" xfId="0" applyFont="1" applyFill="1" applyBorder="1" applyAlignment="1">
      <alignment wrapText="1"/>
    </xf>
    <xf numFmtId="43" fontId="16" fillId="0" borderId="48" xfId="2" applyFont="1" applyFill="1" applyBorder="1"/>
    <xf numFmtId="1" fontId="16" fillId="0" borderId="48" xfId="0" applyNumberFormat="1" applyFont="1" applyFill="1" applyBorder="1" applyAlignment="1">
      <alignment horizontal="center"/>
    </xf>
    <xf numFmtId="0" fontId="8" fillId="0" borderId="0" xfId="0" applyFont="1" applyFill="1" applyAlignment="1">
      <alignment horizontal="center" vertical="center"/>
    </xf>
    <xf numFmtId="167" fontId="16" fillId="0" borderId="1" xfId="0" applyNumberFormat="1" applyFont="1" applyBorder="1"/>
    <xf numFmtId="168" fontId="16" fillId="0" borderId="1" xfId="0" applyNumberFormat="1" applyFont="1" applyBorder="1"/>
    <xf numFmtId="0" fontId="16" fillId="0" borderId="1" xfId="0" applyFont="1" applyFill="1" applyBorder="1" applyAlignment="1">
      <alignment horizontal="center"/>
    </xf>
    <xf numFmtId="0" fontId="16" fillId="0" borderId="1" xfId="0" applyFont="1" applyBorder="1"/>
    <xf numFmtId="0" fontId="18" fillId="3" borderId="40" xfId="0" applyFont="1" applyFill="1" applyBorder="1" applyAlignment="1">
      <alignment vertical="center"/>
    </xf>
    <xf numFmtId="41" fontId="16" fillId="0" borderId="48" xfId="0" applyNumberFormat="1" applyFont="1" applyBorder="1" applyAlignment="1">
      <alignment vertical="center"/>
    </xf>
    <xf numFmtId="3" fontId="16" fillId="0" borderId="48" xfId="0" applyNumberFormat="1" applyFont="1" applyBorder="1" applyAlignment="1">
      <alignment vertical="center"/>
    </xf>
    <xf numFmtId="3" fontId="16" fillId="0" borderId="48" xfId="0" applyNumberFormat="1" applyFont="1" applyFill="1" applyBorder="1" applyAlignment="1">
      <alignment vertical="center"/>
    </xf>
    <xf numFmtId="169" fontId="16" fillId="0" borderId="47" xfId="2" applyNumberFormat="1" applyFont="1" applyFill="1" applyBorder="1" applyAlignment="1">
      <alignment vertical="center"/>
    </xf>
    <xf numFmtId="0" fontId="16" fillId="0" borderId="48" xfId="0" applyFont="1" applyBorder="1" applyAlignment="1">
      <alignment horizontal="center" vertical="center"/>
    </xf>
    <xf numFmtId="0" fontId="20" fillId="0" borderId="0" xfId="0" applyFont="1" applyFill="1" applyAlignment="1">
      <alignment horizontal="center" vertical="center"/>
    </xf>
    <xf numFmtId="167" fontId="16" fillId="0" borderId="15" xfId="2" applyNumberFormat="1" applyFont="1" applyFill="1" applyBorder="1" applyAlignment="1">
      <alignment vertical="center"/>
    </xf>
    <xf numFmtId="169" fontId="16" fillId="0" borderId="52" xfId="2" applyNumberFormat="1" applyFont="1" applyFill="1" applyBorder="1" applyAlignment="1">
      <alignment vertical="center"/>
    </xf>
    <xf numFmtId="1" fontId="16" fillId="0" borderId="52" xfId="0" applyNumberFormat="1" applyFont="1" applyFill="1" applyBorder="1" applyAlignment="1">
      <alignment horizontal="center" vertical="center"/>
    </xf>
    <xf numFmtId="0" fontId="16" fillId="0" borderId="15" xfId="0" applyFont="1" applyFill="1" applyBorder="1" applyAlignment="1">
      <alignment vertical="center" wrapText="1"/>
    </xf>
    <xf numFmtId="167" fontId="16" fillId="0" borderId="47" xfId="0" applyNumberFormat="1" applyFont="1" applyFill="1" applyBorder="1" applyAlignment="1">
      <alignment vertical="center"/>
    </xf>
    <xf numFmtId="0" fontId="16" fillId="0" borderId="52" xfId="0" applyFont="1" applyFill="1" applyBorder="1" applyAlignment="1">
      <alignment vertical="center" wrapText="1"/>
    </xf>
    <xf numFmtId="0" fontId="18" fillId="4" borderId="51" xfId="0" applyFont="1" applyFill="1" applyBorder="1" applyAlignment="1">
      <alignment vertical="center"/>
    </xf>
    <xf numFmtId="167" fontId="16" fillId="0" borderId="0" xfId="0" applyNumberFormat="1" applyFont="1" applyBorder="1" applyAlignment="1">
      <alignment vertical="center"/>
    </xf>
    <xf numFmtId="168" fontId="16" fillId="0" borderId="0" xfId="0" applyNumberFormat="1" applyFont="1" applyBorder="1" applyAlignment="1">
      <alignment vertical="center"/>
    </xf>
    <xf numFmtId="0" fontId="16" fillId="0" borderId="0" xfId="0" applyFont="1" applyFill="1" applyBorder="1" applyAlignment="1">
      <alignment horizontal="center" vertical="center"/>
    </xf>
    <xf numFmtId="0" fontId="16" fillId="0" borderId="0" xfId="0" applyFont="1" applyBorder="1" applyAlignment="1">
      <alignment vertical="center"/>
    </xf>
    <xf numFmtId="3" fontId="18" fillId="3" borderId="46" xfId="2" applyNumberFormat="1" applyFont="1" applyFill="1" applyBorder="1" applyAlignment="1">
      <alignment vertical="center"/>
    </xf>
    <xf numFmtId="3" fontId="18" fillId="3" borderId="46" xfId="0" applyNumberFormat="1" applyFont="1" applyFill="1" applyBorder="1" applyAlignment="1">
      <alignment horizontal="center" vertical="center"/>
    </xf>
    <xf numFmtId="3" fontId="16" fillId="0" borderId="47" xfId="2" applyNumberFormat="1" applyFont="1" applyFill="1" applyBorder="1" applyAlignment="1">
      <alignment vertical="center"/>
    </xf>
    <xf numFmtId="3" fontId="16" fillId="0" borderId="48" xfId="2" applyNumberFormat="1" applyFont="1" applyFill="1" applyBorder="1" applyAlignment="1">
      <alignment vertical="center"/>
    </xf>
    <xf numFmtId="3" fontId="16" fillId="0" borderId="48" xfId="0" applyNumberFormat="1" applyFont="1" applyFill="1" applyBorder="1" applyAlignment="1">
      <alignment horizontal="center" vertical="center"/>
    </xf>
    <xf numFmtId="3" fontId="18" fillId="4" borderId="50" xfId="2" applyNumberFormat="1" applyFont="1" applyFill="1" applyBorder="1" applyAlignment="1">
      <alignment vertical="center"/>
    </xf>
    <xf numFmtId="3" fontId="16" fillId="4" borderId="50" xfId="2" applyNumberFormat="1" applyFont="1" applyFill="1" applyBorder="1" applyAlignment="1">
      <alignment vertical="center"/>
    </xf>
    <xf numFmtId="3" fontId="16" fillId="0" borderId="48" xfId="0" applyNumberFormat="1" applyFont="1" applyBorder="1" applyAlignment="1">
      <alignment horizontal="center" vertical="center"/>
    </xf>
    <xf numFmtId="0" fontId="2" fillId="0" borderId="40" xfId="0" applyFont="1" applyBorder="1" applyAlignment="1">
      <alignment horizontal="justify" vertical="center" wrapText="1"/>
    </xf>
    <xf numFmtId="3" fontId="16" fillId="0" borderId="48" xfId="6" applyNumberFormat="1" applyFont="1" applyFill="1" applyBorder="1" applyAlignment="1">
      <alignment vertical="center"/>
    </xf>
    <xf numFmtId="0" fontId="16" fillId="0" borderId="48" xfId="0" applyFont="1" applyFill="1" applyBorder="1" applyAlignment="1">
      <alignment horizontal="left" vertical="center"/>
    </xf>
    <xf numFmtId="0" fontId="16" fillId="0" borderId="48" xfId="2" applyNumberFormat="1" applyFont="1" applyFill="1" applyBorder="1" applyAlignment="1">
      <alignment horizontal="center" vertical="center"/>
    </xf>
    <xf numFmtId="0" fontId="18" fillId="0" borderId="0" xfId="0" applyFont="1" applyFill="1" applyAlignment="1">
      <alignment horizontal="center" vertical="center"/>
    </xf>
    <xf numFmtId="44" fontId="16" fillId="0" borderId="49" xfId="0" applyNumberFormat="1" applyFont="1" applyFill="1" applyBorder="1" applyAlignment="1">
      <alignment vertical="center"/>
    </xf>
    <xf numFmtId="0" fontId="15" fillId="0" borderId="0" xfId="0" applyFont="1" applyAlignment="1">
      <alignment horizontal="left"/>
    </xf>
    <xf numFmtId="0" fontId="2" fillId="0" borderId="1" xfId="1" applyFont="1" applyBorder="1" applyAlignment="1">
      <alignment horizontal="left" wrapText="1"/>
    </xf>
    <xf numFmtId="14" fontId="5" fillId="0" borderId="1" xfId="1" applyNumberFormat="1" applyFont="1" applyBorder="1" applyAlignment="1">
      <alignment horizontal="left"/>
    </xf>
    <xf numFmtId="0" fontId="8" fillId="0" borderId="0" xfId="1" applyFont="1" applyBorder="1" applyAlignment="1">
      <alignment horizontal="center" vertical="center"/>
    </xf>
    <xf numFmtId="0" fontId="2" fillId="0" borderId="6" xfId="1" applyFont="1" applyBorder="1" applyAlignment="1">
      <alignment horizontal="left" vertical="center" wrapText="1"/>
    </xf>
    <xf numFmtId="0" fontId="2" fillId="0" borderId="8" xfId="1" applyFont="1" applyBorder="1" applyAlignment="1">
      <alignment horizontal="left" vertical="center" wrapText="1"/>
    </xf>
    <xf numFmtId="0" fontId="2" fillId="0" borderId="5" xfId="1" applyFont="1" applyBorder="1" applyAlignment="1">
      <alignment horizontal="left" vertical="center" wrapText="1"/>
    </xf>
    <xf numFmtId="0" fontId="5" fillId="0" borderId="0" xfId="1" applyFont="1" applyBorder="1" applyAlignment="1">
      <alignment horizontal="right"/>
    </xf>
    <xf numFmtId="0" fontId="5" fillId="0" borderId="2" xfId="1" applyFont="1" applyBorder="1" applyAlignment="1">
      <alignment horizontal="center" vertical="center"/>
    </xf>
    <xf numFmtId="0" fontId="2" fillId="0" borderId="9"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 xfId="1" applyFont="1" applyBorder="1" applyAlignment="1">
      <alignment horizontal="center" vertical="center" wrapText="1"/>
    </xf>
    <xf numFmtId="0" fontId="2" fillId="0" borderId="3" xfId="1" applyFont="1" applyBorder="1" applyAlignment="1">
      <alignment horizontal="center" vertical="center" wrapText="1"/>
    </xf>
    <xf numFmtId="0" fontId="2" fillId="0" borderId="2" xfId="1" applyFont="1" applyBorder="1" applyAlignment="1" applyProtection="1">
      <alignment horizontal="center" vertical="center"/>
      <protection locked="0"/>
    </xf>
    <xf numFmtId="0" fontId="2" fillId="0" borderId="8" xfId="1" applyFont="1" applyBorder="1" applyAlignment="1">
      <alignment horizontal="left"/>
    </xf>
    <xf numFmtId="0" fontId="2" fillId="0" borderId="19" xfId="1" applyFont="1" applyBorder="1" applyAlignment="1">
      <alignment horizontal="left"/>
    </xf>
    <xf numFmtId="0" fontId="5" fillId="0" borderId="1" xfId="1" applyFont="1" applyBorder="1" applyAlignment="1">
      <alignment horizontal="left"/>
    </xf>
    <xf numFmtId="0" fontId="2" fillId="0" borderId="1" xfId="1" applyFont="1" applyBorder="1" applyAlignment="1">
      <alignment horizontal="justify" vertical="center" wrapText="1"/>
    </xf>
    <xf numFmtId="0" fontId="2" fillId="0" borderId="0" xfId="1" applyFont="1" applyBorder="1" applyAlignment="1">
      <alignment horizontal="right" vertical="center"/>
    </xf>
    <xf numFmtId="0" fontId="9" fillId="0" borderId="1" xfId="1" applyFont="1" applyBorder="1" applyAlignment="1">
      <alignment horizontal="left"/>
    </xf>
    <xf numFmtId="0" fontId="2" fillId="0" borderId="14" xfId="1" applyFont="1" applyBorder="1" applyAlignment="1">
      <alignment horizontal="center" vertical="center" wrapText="1"/>
    </xf>
    <xf numFmtId="0" fontId="2" fillId="0" borderId="15" xfId="1" applyFont="1" applyBorder="1" applyAlignment="1">
      <alignment horizontal="center" vertical="center" wrapText="1"/>
    </xf>
    <xf numFmtId="0" fontId="2" fillId="0" borderId="4" xfId="1" applyFont="1" applyBorder="1" applyAlignment="1">
      <alignment horizontal="center" vertical="center" wrapText="1"/>
    </xf>
    <xf numFmtId="0" fontId="5" fillId="0" borderId="1" xfId="1" applyNumberFormat="1" applyFont="1" applyBorder="1" applyAlignment="1">
      <alignment horizontal="center"/>
    </xf>
    <xf numFmtId="0" fontId="5" fillId="0" borderId="1" xfId="1" applyFont="1" applyBorder="1" applyAlignment="1">
      <alignment horizontal="center"/>
    </xf>
    <xf numFmtId="0" fontId="5" fillId="0" borderId="14" xfId="1" applyFont="1" applyBorder="1" applyAlignment="1">
      <alignment horizontal="center" vertical="center"/>
    </xf>
    <xf numFmtId="0" fontId="5" fillId="0" borderId="15" xfId="1" applyFont="1" applyBorder="1" applyAlignment="1">
      <alignment horizontal="center" vertical="center"/>
    </xf>
    <xf numFmtId="0" fontId="5" fillId="0" borderId="4" xfId="1" applyFont="1" applyBorder="1" applyAlignment="1">
      <alignment horizontal="center" vertical="center"/>
    </xf>
    <xf numFmtId="0" fontId="2" fillId="0" borderId="11" xfId="1" applyFont="1" applyBorder="1" applyAlignment="1">
      <alignment horizontal="center" vertical="center" wrapText="1"/>
    </xf>
    <xf numFmtId="0" fontId="2" fillId="0" borderId="13"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1"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12" xfId="1" applyFont="1" applyBorder="1" applyAlignment="1" applyProtection="1">
      <alignment horizontal="center" vertical="center"/>
      <protection locked="0"/>
    </xf>
    <xf numFmtId="0" fontId="2" fillId="0" borderId="3" xfId="1" applyFont="1" applyBorder="1" applyAlignment="1" applyProtection="1">
      <alignment horizontal="center" vertical="center"/>
      <protection locked="0"/>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0" fillId="0" borderId="4" xfId="0" applyFont="1" applyBorder="1" applyAlignment="1">
      <alignment horizontal="center" vertical="center"/>
    </xf>
    <xf numFmtId="0" fontId="2" fillId="2" borderId="6" xfId="1" applyFont="1" applyFill="1" applyBorder="1" applyAlignment="1">
      <alignment horizontal="left" vertical="center" wrapText="1"/>
    </xf>
    <xf numFmtId="0" fontId="2" fillId="2" borderId="8" xfId="1" applyFont="1" applyFill="1" applyBorder="1" applyAlignment="1">
      <alignment horizontal="left" vertical="center" wrapText="1"/>
    </xf>
    <xf numFmtId="0" fontId="2" fillId="2" borderId="19" xfId="1" applyFont="1" applyFill="1" applyBorder="1" applyAlignment="1">
      <alignment horizontal="left" vertical="center" wrapText="1"/>
    </xf>
    <xf numFmtId="0" fontId="2" fillId="2" borderId="5" xfId="1" applyFont="1" applyFill="1" applyBorder="1" applyAlignment="1">
      <alignment horizontal="left" vertical="center" wrapText="1"/>
    </xf>
    <xf numFmtId="0" fontId="2" fillId="0" borderId="16" xfId="1" applyNumberFormat="1" applyFont="1" applyBorder="1" applyAlignment="1">
      <alignment horizontal="left" vertical="center" wrapText="1"/>
    </xf>
    <xf numFmtId="0" fontId="2" fillId="2" borderId="16" xfId="1" applyNumberFormat="1" applyFont="1" applyFill="1" applyBorder="1" applyAlignment="1">
      <alignment horizontal="left" vertical="center" wrapText="1"/>
    </xf>
    <xf numFmtId="0" fontId="2" fillId="0" borderId="19" xfId="1" applyFont="1" applyBorder="1" applyAlignment="1">
      <alignment horizontal="left" vertical="center" wrapText="1"/>
    </xf>
    <xf numFmtId="0" fontId="2" fillId="0" borderId="37" xfId="0" applyFont="1" applyBorder="1" applyAlignment="1">
      <alignment wrapText="1"/>
    </xf>
    <xf numFmtId="0" fontId="2" fillId="0" borderId="38" xfId="0" applyFont="1" applyBorder="1" applyAlignment="1">
      <alignment wrapText="1"/>
    </xf>
    <xf numFmtId="0" fontId="2" fillId="0" borderId="39" xfId="0" applyFont="1" applyBorder="1" applyAlignment="1">
      <alignment wrapText="1"/>
    </xf>
    <xf numFmtId="0" fontId="2" fillId="0" borderId="34" xfId="0" applyFont="1" applyBorder="1" applyAlignment="1">
      <alignment wrapText="1"/>
    </xf>
    <xf numFmtId="0" fontId="2" fillId="0" borderId="35" xfId="0" applyFont="1" applyBorder="1" applyAlignment="1">
      <alignment wrapText="1"/>
    </xf>
    <xf numFmtId="0" fontId="2" fillId="0" borderId="36" xfId="0" applyFont="1" applyBorder="1" applyAlignment="1">
      <alignment wrapText="1"/>
    </xf>
    <xf numFmtId="0" fontId="2" fillId="0" borderId="18" xfId="0" applyFont="1" applyBorder="1" applyAlignment="1">
      <alignment wrapText="1"/>
    </xf>
    <xf numFmtId="0" fontId="2" fillId="0" borderId="19" xfId="0" applyFont="1" applyBorder="1" applyAlignment="1">
      <alignment wrapText="1"/>
    </xf>
    <xf numFmtId="0" fontId="2" fillId="0" borderId="33" xfId="0" applyFont="1" applyBorder="1" applyAlignment="1">
      <alignment wrapText="1"/>
    </xf>
    <xf numFmtId="0" fontId="2" fillId="0" borderId="53" xfId="0" applyFont="1" applyBorder="1" applyAlignment="1">
      <alignment horizontal="left" vertical="center" wrapText="1"/>
    </xf>
    <xf numFmtId="0" fontId="2" fillId="0" borderId="54" xfId="0" applyFont="1" applyBorder="1" applyAlignment="1">
      <alignment horizontal="left" vertical="center" wrapText="1"/>
    </xf>
    <xf numFmtId="0" fontId="2" fillId="0" borderId="55" xfId="0" applyFont="1" applyBorder="1" applyAlignment="1">
      <alignment horizontal="left"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4" xfId="0" applyBorder="1" applyAlignment="1">
      <alignment horizontal="center" vertical="center" wrapText="1"/>
    </xf>
    <xf numFmtId="0" fontId="2" fillId="0" borderId="0" xfId="1" applyFont="1" applyBorder="1" applyAlignment="1">
      <alignment horizontal="right" vertical="justify"/>
    </xf>
    <xf numFmtId="0" fontId="2" fillId="0" borderId="0" xfId="1" applyFont="1" applyBorder="1" applyAlignment="1">
      <alignment horizontal="left" wrapText="1"/>
    </xf>
    <xf numFmtId="0" fontId="2" fillId="0" borderId="1" xfId="1" applyFont="1" applyBorder="1" applyAlignment="1">
      <alignment horizontal="center" wrapText="1"/>
    </xf>
    <xf numFmtId="0" fontId="2" fillId="0" borderId="34" xfId="0" applyFont="1" applyBorder="1" applyAlignment="1">
      <alignment horizontal="left" vertical="top" wrapText="1"/>
    </xf>
    <xf numFmtId="0" fontId="2" fillId="0" borderId="35" xfId="0" applyFont="1" applyBorder="1" applyAlignment="1">
      <alignment horizontal="left" vertical="top" wrapText="1"/>
    </xf>
    <xf numFmtId="0" fontId="2" fillId="0" borderId="36" xfId="0" applyFont="1" applyBorder="1" applyAlignment="1">
      <alignment horizontal="left" vertical="top" wrapText="1"/>
    </xf>
    <xf numFmtId="0" fontId="2" fillId="0" borderId="2" xfId="1" applyFont="1" applyBorder="1" applyAlignment="1">
      <alignment horizontal="justify" vertical="center"/>
    </xf>
    <xf numFmtId="0" fontId="2" fillId="0" borderId="2" xfId="1" quotePrefix="1" applyFont="1" applyBorder="1" applyAlignment="1">
      <alignment horizontal="justify" vertical="center"/>
    </xf>
    <xf numFmtId="0" fontId="10" fillId="0" borderId="0" xfId="1" applyFont="1" applyBorder="1" applyAlignment="1">
      <alignment horizontal="center" vertical="center"/>
    </xf>
    <xf numFmtId="0" fontId="11" fillId="0" borderId="1" xfId="1" applyFont="1" applyBorder="1" applyAlignment="1">
      <alignment horizontal="left"/>
    </xf>
    <xf numFmtId="0" fontId="2" fillId="0" borderId="6" xfId="1" applyFont="1" applyBorder="1" applyAlignment="1">
      <alignment horizontal="justify" vertical="center" wrapText="1"/>
    </xf>
    <xf numFmtId="0" fontId="2" fillId="0" borderId="8" xfId="1" applyFont="1" applyBorder="1" applyAlignment="1">
      <alignment horizontal="justify" vertical="center" wrapText="1"/>
    </xf>
    <xf numFmtId="0" fontId="2" fillId="0" borderId="5" xfId="1" applyFont="1" applyBorder="1" applyAlignment="1">
      <alignment horizontal="justify" vertical="center" wrapText="1"/>
    </xf>
    <xf numFmtId="0" fontId="3" fillId="0" borderId="9"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0" xfId="1" applyFont="1" applyBorder="1" applyAlignment="1">
      <alignment horizontal="center" vertical="center" wrapText="1"/>
    </xf>
    <xf numFmtId="0" fontId="3" fillId="0" borderId="7" xfId="1" applyFont="1" applyBorder="1" applyAlignment="1">
      <alignment horizontal="center" vertical="center" wrapText="1"/>
    </xf>
    <xf numFmtId="0" fontId="3" fillId="0" borderId="1" xfId="1" applyFont="1" applyBorder="1" applyAlignment="1">
      <alignment horizontal="center" vertical="center" wrapText="1"/>
    </xf>
    <xf numFmtId="0" fontId="3" fillId="0" borderId="3" xfId="1" applyFont="1" applyBorder="1" applyAlignment="1">
      <alignment horizontal="center" vertical="center" wrapText="1"/>
    </xf>
    <xf numFmtId="0" fontId="2" fillId="0" borderId="41" xfId="1" applyFont="1" applyBorder="1" applyAlignment="1" applyProtection="1">
      <alignment horizontal="center" vertical="center"/>
      <protection locked="0"/>
    </xf>
    <xf numFmtId="0" fontId="2" fillId="0" borderId="42" xfId="1" applyFont="1" applyBorder="1" applyAlignment="1" applyProtection="1">
      <alignment horizontal="center" vertical="center"/>
      <protection locked="0"/>
    </xf>
    <xf numFmtId="0" fontId="0" fillId="0" borderId="43" xfId="0" applyFont="1" applyBorder="1" applyAlignment="1">
      <alignment horizontal="center" vertical="center"/>
    </xf>
    <xf numFmtId="0" fontId="20" fillId="0" borderId="26"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28" xfId="0" applyFont="1" applyFill="1" applyBorder="1" applyAlignment="1">
      <alignment horizontal="center" vertical="center" wrapText="1"/>
    </xf>
    <xf numFmtId="0" fontId="20" fillId="0" borderId="29"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30" xfId="0" applyFont="1" applyFill="1" applyBorder="1" applyAlignment="1">
      <alignment horizontal="center" vertical="center" wrapText="1"/>
    </xf>
    <xf numFmtId="0" fontId="3" fillId="0" borderId="29"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32" xfId="0" applyFont="1" applyFill="1" applyBorder="1" applyAlignment="1">
      <alignment horizontal="center" vertical="center"/>
    </xf>
    <xf numFmtId="49" fontId="20" fillId="5" borderId="22" xfId="0" applyNumberFormat="1" applyFont="1" applyFill="1" applyBorder="1" applyAlignment="1">
      <alignment horizontal="center" vertical="center"/>
    </xf>
    <xf numFmtId="0" fontId="20" fillId="5" borderId="23" xfId="0" applyFont="1" applyFill="1" applyBorder="1" applyAlignment="1">
      <alignment horizontal="center" vertical="center"/>
    </xf>
    <xf numFmtId="0" fontId="20" fillId="5" borderId="24" xfId="0" applyFont="1" applyFill="1" applyBorder="1" applyAlignment="1">
      <alignment horizontal="center" vertical="center"/>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0" fontId="18" fillId="0" borderId="28"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32" xfId="0" applyFont="1" applyFill="1" applyBorder="1" applyAlignment="1">
      <alignment horizontal="center" vertical="center" wrapText="1"/>
    </xf>
  </cellXfs>
  <cellStyles count="10">
    <cellStyle name="Hipervínculo" xfId="4" builtinId="8" hidden="1"/>
    <cellStyle name="Hipervínculo visitado" xfId="5" builtinId="9" hidden="1"/>
    <cellStyle name="Millares" xfId="6" builtinId="3"/>
    <cellStyle name="Millares 2" xfId="2"/>
    <cellStyle name="Millares 2 2" xfId="7"/>
    <cellStyle name="Normal" xfId="0" builtinId="0"/>
    <cellStyle name="Normal 2" xfId="3"/>
    <cellStyle name="Normal 3" xfId="8"/>
    <cellStyle name="Normal_ACT. CAPACIT" xfId="1"/>
    <cellStyle name="Porcentaje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161924</xdr:rowOff>
    </xdr:from>
    <xdr:to>
      <xdr:col>2</xdr:col>
      <xdr:colOff>692150</xdr:colOff>
      <xdr:row>8</xdr:row>
      <xdr:rowOff>85724</xdr:rowOff>
    </xdr:to>
    <xdr:pic>
      <xdr:nvPicPr>
        <xdr:cNvPr id="4"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4"/>
          <a:ext cx="2111375" cy="10572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85724</xdr:rowOff>
    </xdr:from>
    <xdr:to>
      <xdr:col>1</xdr:col>
      <xdr:colOff>1304925</xdr:colOff>
      <xdr:row>5</xdr:row>
      <xdr:rowOff>152399</xdr:rowOff>
    </xdr:to>
    <xdr:pic>
      <xdr:nvPicPr>
        <xdr:cNvPr id="4"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5724"/>
          <a:ext cx="2057400" cy="10382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2205037" cy="1152525"/>
    <xdr:pic>
      <xdr:nvPicPr>
        <xdr:cNvPr id="3" name="Imagen 2"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205037" cy="1152525"/>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852612" cy="914400"/>
    <xdr:pic>
      <xdr:nvPicPr>
        <xdr:cNvPr id="2" name="Imagen 1"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52612" cy="914400"/>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3</xdr:col>
      <xdr:colOff>757238</xdr:colOff>
      <xdr:row>8</xdr:row>
      <xdr:rowOff>0</xdr:rowOff>
    </xdr:to>
    <xdr:pic>
      <xdr:nvPicPr>
        <xdr:cNvPr id="2"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3475" y="0"/>
          <a:ext cx="2147888" cy="12954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ugo.pulido/Dropbox/IEPC/PRESUPUESTOS/2016/RESUMEN%20detalle%20Presup%202016%2013%20agosto%2020%2025%20hrs%20158%20MD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riana.molina/Desktop/Concluidos/1%20EDICION/POA-Unidad-Editorial-2017%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TOTAL GENERALCALEND."/>
      <sheetName val="POR AREA"/>
      <sheetName val="INTEGRAC. D.G."/>
      <sheetName val="Resúmen D.G."/>
      <sheetName val="Inclusión"/>
      <sheetName val="ISO"/>
      <sheetName val="Cursos Capac"/>
      <sheetName val="ADMON"/>
      <sheetName val="INTEGRAC. CAPAC"/>
      <sheetName val="CONCEN CAPAC"/>
      <sheetName val="Plataf Educ"/>
      <sheetName val="Serv Social"/>
      <sheetName val="Capacit"/>
      <sheetName val="Ciclo del Cine"/>
      <sheetName val="Debate"/>
      <sheetName val="Cedel "/>
      <sheetName val="Fest Valores"/>
      <sheetName val="Ahorro Mat Ecolog"/>
      <sheetName val="Fest Papirolas"/>
      <sheetName val="Capac Interna"/>
      <sheetName val="FIL"/>
      <sheetName val="Concurso Cuento Inf"/>
      <sheetName val="Concurso Juegos Inter"/>
      <sheetName val="Concurso de Video"/>
      <sheetName val="Concurso de Proyectos de EC"/>
      <sheetName val="Elecc. Escolar "/>
      <sheetName val="Democracia Infantil"/>
      <sheetName val="Congreso Infantil "/>
      <sheetName val="Educar P Democ"/>
      <sheetName val="Mat Ed Civ"/>
      <sheetName val="Investig"/>
      <sheetName val="INTEGRAC. INFORMATICA"/>
      <sheetName val="CONC INFORM"/>
      <sheetName val="Socializ Urna Externo"/>
      <sheetName val="Socializ. Urna Local"/>
      <sheetName val="Infraest de Tec ( Licenc )"/>
      <sheetName val="Desarr Aplic"/>
      <sheetName val="Soporte Téc"/>
      <sheetName val="INTEGRAC. JURIDICO"/>
      <sheetName val="Gestión y Tra"/>
      <sheetName val="INTEGRAC. ORGANIZ"/>
      <sheetName val="CONCEN ORG "/>
      <sheetName val="ESTAD ELECT"/>
      <sheetName val="Evaluac y Seg"/>
      <sheetName val="Sidicog"/>
      <sheetName val="Cartog"/>
      <sheetName val="Acond Bodega"/>
      <sheetName val="REHAMEr"/>
      <sheetName val="lOGISTICA"/>
      <sheetName val="INTEGRAC. COMUNIC. SOCIAL"/>
      <sheetName val="RESUMEN COMUN.SOC"/>
      <sheetName val="Cobert. y Difusion act"/>
      <sheetName val="Produc. Audiovis"/>
      <sheetName val="Prensa y Dif. Web"/>
      <sheetName val="Monitoreo"/>
      <sheetName val="Atn Medios"/>
      <sheetName val="INTEGRAC. PARTIC. CIUDAD"/>
      <sheetName val="RESUMEN PART CIUD"/>
      <sheetName val="Tablero Elect"/>
      <sheetName val="Dipl Virtual"/>
      <sheetName val="Regl Tipo Partic"/>
      <sheetName val="Figuras Democ"/>
      <sheetName val="Con Todo Vs Lodo"/>
      <sheetName val="Observ de la PC"/>
      <sheetName val="Caja de Hmtas"/>
      <sheetName val="Incub ONGs"/>
      <sheetName val="Capsulas"/>
      <sheetName val="Vinculac OSCs"/>
      <sheetName val="Big Date"/>
      <sheetName val="Facilit"/>
      <sheetName val="Incub Juv"/>
      <sheetName val="Incub Femenil"/>
      <sheetName val="Concurso La DEmocrac"/>
      <sheetName val="Ensayo Sobre Femin"/>
      <sheetName val="5o Foro"/>
      <sheetName val="Conf Magist"/>
      <sheetName val="part mas alla"/>
      <sheetName val="redes sociales"/>
      <sheetName val="INTEGRAC. SRIA. TECNICA"/>
      <sheetName val="Agenda Comis"/>
      <sheetName val="INTEGRAC. TRANSP"/>
      <sheetName val="RESUMEN TRANSP"/>
      <sheetName val="Acceso a la Inf"/>
      <sheetName val="Internet"/>
      <sheetName val="Promoc y Vinc"/>
      <sheetName val="INTEGRAC. UNIDAD EDIT."/>
      <sheetName val="CONCENTRADO UNIDAD EDIT."/>
      <sheetName val="Ediciones y Public."/>
      <sheetName val="Dif, Prom y Dist Pdtos Edit"/>
      <sheetName val="Produc. Gráfica"/>
      <sheetName val="INTEGRAC. PRERROGATIVAS"/>
      <sheetName val="CONCENT PRERR"/>
      <sheetName val="Prerrog Part"/>
      <sheetName val="Inv Mat Debat"/>
      <sheetName val="Inclus"/>
      <sheetName val="INTEGRAC. FISCALIZAC."/>
      <sheetName val="FISCALIZ2012"/>
      <sheetName val="INTEGRAC. CONTRALORIA"/>
      <sheetName val="Conc CONTRALORIA"/>
      <sheetName val="Fiscaliz 2015"/>
      <sheetName val="Fiscaliz 2016"/>
      <sheetName val="Depurac Padrón"/>
      <sheetName val="Declarac patrim"/>
      <sheetName val="Quejas y Denunc"/>
      <sheetName val="5TO. FORO"/>
    </sheetNames>
    <sheetDataSet>
      <sheetData sheetId="0" refreshError="1"/>
      <sheetData sheetId="1" refreshError="1">
        <row r="2">
          <cell r="B2" t="str">
            <v>INSTITUTO ELECTORAL Y DE PARTICIPACIÓN CIUDADANA DEL ESTADO DE JALISCO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9">
          <cell r="F9">
            <v>40000</v>
          </cell>
          <cell r="G9">
            <v>0</v>
          </cell>
          <cell r="H9">
            <v>40000</v>
          </cell>
          <cell r="I9">
            <v>0</v>
          </cell>
          <cell r="J9">
            <v>0</v>
          </cell>
          <cell r="K9">
            <v>0</v>
          </cell>
          <cell r="L9">
            <v>0</v>
          </cell>
          <cell r="M9">
            <v>0</v>
          </cell>
          <cell r="N9">
            <v>0</v>
          </cell>
          <cell r="O9">
            <v>0</v>
          </cell>
          <cell r="P9">
            <v>0</v>
          </cell>
          <cell r="Q9">
            <v>0</v>
          </cell>
          <cell r="R9">
            <v>0</v>
          </cell>
        </row>
      </sheetData>
      <sheetData sheetId="90" refreshError="1">
        <row r="9">
          <cell r="F9">
            <v>0</v>
          </cell>
          <cell r="G9">
            <v>0</v>
          </cell>
          <cell r="H9">
            <v>0</v>
          </cell>
          <cell r="I9">
            <v>0</v>
          </cell>
          <cell r="J9">
            <v>0</v>
          </cell>
          <cell r="K9">
            <v>0</v>
          </cell>
          <cell r="L9">
            <v>0</v>
          </cell>
          <cell r="M9">
            <v>0</v>
          </cell>
          <cell r="N9">
            <v>0</v>
          </cell>
          <cell r="O9">
            <v>0</v>
          </cell>
          <cell r="P9">
            <v>0</v>
          </cell>
          <cell r="Q9">
            <v>0</v>
          </cell>
          <cell r="R9">
            <v>0</v>
          </cell>
        </row>
      </sheetData>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TILLA DE PERSONAL"/>
      <sheetName val="1 Edición y Publicaciones ext."/>
      <sheetName val="2 Serv. producción gráfica Int."/>
      <sheetName val="3 Difusión, prom y prod. ed "/>
      <sheetName val=" 4 Capacitación y profesionaliz"/>
      <sheetName val="1 Costo difusión y publ"/>
      <sheetName val="2 Cost. serv de prod. graf  "/>
      <sheetName val="3 Cost. dif. y prom"/>
      <sheetName val="4 Cost. capa y profesionalizaci"/>
      <sheetName val="hoja"/>
    </sheetNames>
    <sheetDataSet>
      <sheetData sheetId="0"/>
      <sheetData sheetId="1"/>
      <sheetData sheetId="2"/>
      <sheetData sheetId="3"/>
      <sheetData sheetId="4"/>
      <sheetData sheetId="5">
        <row r="17">
          <cell r="C17" t="str">
            <v xml:space="preserve"> Tableta de dibujo 8x6” Wacon con pluma óptica y mouse inalámbrico</v>
          </cell>
          <cell r="G17" t="str">
            <v xml:space="preserve">Honorarios colaboradores Folios </v>
          </cell>
        </row>
        <row r="18">
          <cell r="C18" t="str">
            <v>Tonner para impresora Xerox Color Qube 9302</v>
          </cell>
          <cell r="E18">
            <v>30000</v>
          </cell>
          <cell r="G18" t="str">
            <v>Honorarios Comité Editorial</v>
          </cell>
        </row>
        <row r="19">
          <cell r="C19" t="str">
            <v>Guillotina marca Escrimex</v>
          </cell>
          <cell r="E19">
            <v>1000</v>
          </cell>
        </row>
        <row r="21">
          <cell r="C21" t="str">
            <v>Tonner para impresora Xerox Color c75 Press</v>
          </cell>
          <cell r="E21">
            <v>20000</v>
          </cell>
        </row>
        <row r="22">
          <cell r="C22" t="str">
            <v>2 servicios de impresión de 2 libros  de la serie Participación ciudadana.</v>
          </cell>
          <cell r="E22">
            <v>80000</v>
          </cell>
        </row>
        <row r="24">
          <cell r="E24">
            <v>240000</v>
          </cell>
        </row>
        <row r="25">
          <cell r="E25">
            <v>50000</v>
          </cell>
        </row>
        <row r="26">
          <cell r="E26">
            <v>135000</v>
          </cell>
        </row>
        <row r="27">
          <cell r="E27">
            <v>100000</v>
          </cell>
        </row>
        <row r="28">
          <cell r="E28">
            <v>480000</v>
          </cell>
        </row>
        <row r="29">
          <cell r="E29">
            <v>450000</v>
          </cell>
        </row>
      </sheetData>
      <sheetData sheetId="6"/>
      <sheetData sheetId="7">
        <row r="16">
          <cell r="C16" t="str">
            <v>Producción de diversos artículos promocionales FIL</v>
          </cell>
          <cell r="E16">
            <v>70000</v>
          </cell>
          <cell r="I16">
            <v>15000</v>
          </cell>
        </row>
        <row r="17">
          <cell r="I17">
            <v>10000</v>
          </cell>
        </row>
        <row r="18">
          <cell r="G18" t="str">
            <v>Transportación y viáticos para 5 presentaciones de libros durante la FIL.</v>
          </cell>
          <cell r="I18">
            <v>30000</v>
          </cell>
        </row>
        <row r="19">
          <cell r="G19" t="str">
            <v>Pago de renta de 5 salones en FIL para presentación de libros y renta de salones para presentaciones durante el años de libros y revista Folios.</v>
          </cell>
          <cell r="I19">
            <v>32000</v>
          </cell>
        </row>
        <row r="20">
          <cell r="G20" t="str">
            <v>Coctel de recepción para invitados de 10 presentaciones.</v>
          </cell>
          <cell r="I20">
            <v>30000</v>
          </cell>
        </row>
        <row r="21">
          <cell r="G21" t="str">
            <v>Viáticos para personal del IEPC para las presentaciones de los libros en otras entidades (transportación, alimentación, hospedaje)</v>
          </cell>
          <cell r="I21">
            <v>80000</v>
          </cell>
        </row>
        <row r="22">
          <cell r="G22" t="str">
            <v>Pautas de publicidad en medios digitales, y ocasionalmente en medios tradicionales.</v>
          </cell>
          <cell r="I22">
            <v>25000</v>
          </cell>
        </row>
        <row r="23">
          <cell r="G23" t="str">
            <v>Diseño e impresión de carteles, bookcards, triptícos, volantes  a color</v>
          </cell>
          <cell r="I23">
            <v>50000</v>
          </cell>
        </row>
        <row r="24">
          <cell r="G24" t="str">
            <v>Compra de premios para los diversos concursos.</v>
          </cell>
          <cell r="I24">
            <v>20000</v>
          </cell>
        </row>
        <row r="25">
          <cell r="G25" t="str">
            <v>Impresión de invitaciones y banners para presentaciones</v>
          </cell>
          <cell r="I25">
            <v>30000</v>
          </cell>
        </row>
        <row r="26">
          <cell r="G26" t="str">
            <v>Producción de diversos artículos promocionales</v>
          </cell>
          <cell r="I26">
            <v>70000</v>
          </cell>
        </row>
        <row r="27">
          <cell r="G27" t="str">
            <v>Material de apoyo para envíos. Bolsas de plástico, sobres bolsa, etiquetas.</v>
          </cell>
          <cell r="I27">
            <v>40000</v>
          </cell>
        </row>
        <row r="28">
          <cell r="G28" t="str">
            <v>Programa de Televisión y/o radio para la promoción de las publicaciones del área editorial</v>
          </cell>
          <cell r="I28">
            <v>60000</v>
          </cell>
        </row>
        <row r="29">
          <cell r="G29" t="str">
            <v>Portes pagados y guías para envíos foráneo</v>
          </cell>
          <cell r="I29">
            <v>30000</v>
          </cell>
        </row>
      </sheetData>
      <sheetData sheetId="8">
        <row r="16">
          <cell r="C16" t="str">
            <v>Bibliografía especializada en ámbitos de edición y diseño editorial, especialmente en modalidades digitales y electrónicas.</v>
          </cell>
        </row>
      </sheetData>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E22"/>
  <sheetViews>
    <sheetView topLeftCell="A4" workbookViewId="0">
      <selection activeCell="D18" sqref="D18"/>
    </sheetView>
  </sheetViews>
  <sheetFormatPr baseColWidth="10" defaultRowHeight="12.75" x14ac:dyDescent="0.2"/>
  <cols>
    <col min="2" max="2" width="21.28515625" customWidth="1"/>
    <col min="3" max="3" width="29.140625" customWidth="1"/>
    <col min="4" max="4" width="38" customWidth="1"/>
    <col min="9" max="9" width="17.7109375" customWidth="1"/>
    <col min="10" max="10" width="20.5703125" customWidth="1"/>
  </cols>
  <sheetData>
    <row r="10" spans="1:5" x14ac:dyDescent="0.2">
      <c r="B10" s="218" t="s">
        <v>166</v>
      </c>
      <c r="C10" s="218"/>
      <c r="D10" s="218"/>
    </row>
    <row r="11" spans="1:5" ht="13.5" thickBot="1" x14ac:dyDescent="0.25"/>
    <row r="12" spans="1:5" ht="13.5" thickBot="1" x14ac:dyDescent="0.25">
      <c r="A12" s="67"/>
      <c r="B12" s="68" t="s">
        <v>84</v>
      </c>
      <c r="C12" s="68" t="s">
        <v>85</v>
      </c>
      <c r="D12" s="69" t="s">
        <v>86</v>
      </c>
      <c r="E12" s="67"/>
    </row>
    <row r="13" spans="1:5" ht="39.75" customHeight="1" x14ac:dyDescent="0.2">
      <c r="B13" s="70" t="s">
        <v>168</v>
      </c>
      <c r="C13" s="71" t="s">
        <v>170</v>
      </c>
      <c r="D13" s="65" t="s">
        <v>88</v>
      </c>
    </row>
    <row r="14" spans="1:5" ht="47.25" customHeight="1" x14ac:dyDescent="0.2">
      <c r="B14" s="70" t="s">
        <v>169</v>
      </c>
      <c r="C14" s="71" t="s">
        <v>170</v>
      </c>
      <c r="D14" s="65" t="s">
        <v>87</v>
      </c>
    </row>
    <row r="15" spans="1:5" ht="35.25" customHeight="1" x14ac:dyDescent="0.2">
      <c r="B15" s="70" t="s">
        <v>168</v>
      </c>
      <c r="C15" s="65" t="s">
        <v>171</v>
      </c>
      <c r="D15" s="65" t="s">
        <v>89</v>
      </c>
    </row>
    <row r="16" spans="1:5" ht="36.75" customHeight="1" x14ac:dyDescent="0.2">
      <c r="B16" s="70" t="s">
        <v>169</v>
      </c>
      <c r="C16" s="65" t="s">
        <v>171</v>
      </c>
      <c r="D16" s="65" t="s">
        <v>90</v>
      </c>
    </row>
    <row r="18" spans="2:5" x14ac:dyDescent="0.2">
      <c r="C18" s="72"/>
    </row>
    <row r="19" spans="2:5" ht="15" x14ac:dyDescent="0.3">
      <c r="B19" s="58" t="s">
        <v>91</v>
      </c>
      <c r="C19" s="219" t="s">
        <v>12</v>
      </c>
      <c r="D19" s="219"/>
      <c r="E19" s="11"/>
    </row>
    <row r="20" spans="2:5" ht="15" x14ac:dyDescent="0.3">
      <c r="B20" s="73"/>
      <c r="C20" s="58"/>
      <c r="D20" s="58"/>
      <c r="E20" s="11"/>
    </row>
    <row r="21" spans="2:5" ht="15" x14ac:dyDescent="0.3">
      <c r="B21" s="14" t="s">
        <v>0</v>
      </c>
      <c r="C21" s="220" t="s">
        <v>115</v>
      </c>
      <c r="D21" s="220"/>
      <c r="E21" s="15"/>
    </row>
    <row r="22" spans="2:5" ht="15" x14ac:dyDescent="0.3">
      <c r="B22" s="73"/>
      <c r="C22" s="74"/>
      <c r="D22" s="6"/>
      <c r="E22" s="6"/>
    </row>
  </sheetData>
  <mergeCells count="3">
    <mergeCell ref="B10:D10"/>
    <mergeCell ref="C19:D19"/>
    <mergeCell ref="C21:D21"/>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53"/>
  <sheetViews>
    <sheetView view="pageBreakPreview" zoomScaleNormal="100" zoomScaleSheetLayoutView="100" workbookViewId="0">
      <selection activeCell="C21" sqref="C21"/>
    </sheetView>
  </sheetViews>
  <sheetFormatPr baseColWidth="10" defaultColWidth="11.42578125" defaultRowHeight="18" x14ac:dyDescent="0.2"/>
  <cols>
    <col min="1" max="1" width="7.140625" style="93" customWidth="1"/>
    <col min="2" max="2" width="7.5703125" style="92" bestFit="1" customWidth="1"/>
    <col min="3" max="3" width="45.7109375" style="92" customWidth="1"/>
    <col min="4" max="4" width="10.42578125" style="91" customWidth="1"/>
    <col min="5" max="5" width="9.28515625" style="90" bestFit="1" customWidth="1"/>
    <col min="6" max="6" width="14.140625" style="90" customWidth="1"/>
    <col min="7" max="7" width="9.28515625" style="89" customWidth="1"/>
    <col min="8" max="8" width="12.140625" style="89" customWidth="1"/>
    <col min="9" max="9" width="11.42578125" style="89"/>
    <col min="10" max="10" width="10.28515625" style="89" customWidth="1"/>
    <col min="11" max="11" width="11" style="89" customWidth="1"/>
    <col min="12" max="12" width="8.7109375" style="89" customWidth="1"/>
    <col min="13" max="13" width="10" style="89" customWidth="1"/>
    <col min="14" max="14" width="9.5703125" style="89" customWidth="1"/>
    <col min="15" max="15" width="10.7109375" style="89" customWidth="1"/>
    <col min="16" max="16" width="9.7109375" style="89" customWidth="1"/>
    <col min="17" max="17" width="11.5703125" style="89" customWidth="1"/>
    <col min="18" max="18" width="12.28515625" style="89" customWidth="1"/>
    <col min="19" max="19" width="9.85546875" style="89" customWidth="1"/>
    <col min="20" max="239" width="11.42578125" style="88"/>
    <col min="240" max="16384" width="11.42578125" style="87"/>
  </cols>
  <sheetData>
    <row r="1" spans="1:240" ht="31.15" customHeight="1" thickBot="1" x14ac:dyDescent="0.25"/>
    <row r="2" spans="1:240" ht="19.899999999999999" customHeight="1" x14ac:dyDescent="0.2">
      <c r="B2" s="320" t="str">
        <f>'[1]TOTAL GENERALCALEND.'!B2:G2</f>
        <v>INSTITUTO ELECTORAL Y DE PARTICIPACIÓN CIUDADANA DEL ESTADO DE JALISCO</v>
      </c>
      <c r="C2" s="321"/>
      <c r="D2" s="321"/>
      <c r="E2" s="321"/>
      <c r="F2" s="322"/>
    </row>
    <row r="3" spans="1:240" ht="12" customHeight="1" x14ac:dyDescent="0.2">
      <c r="B3" s="323" t="s">
        <v>138</v>
      </c>
      <c r="C3" s="324"/>
      <c r="D3" s="324"/>
      <c r="E3" s="324"/>
      <c r="F3" s="325"/>
    </row>
    <row r="4" spans="1:240" x14ac:dyDescent="0.2">
      <c r="B4" s="308" t="s">
        <v>137</v>
      </c>
      <c r="C4" s="309"/>
      <c r="D4" s="309"/>
      <c r="E4" s="309"/>
      <c r="F4" s="310"/>
      <c r="G4" s="144"/>
    </row>
    <row r="5" spans="1:240" ht="18.75" thickBot="1" x14ac:dyDescent="0.25">
      <c r="B5" s="311" t="s">
        <v>98</v>
      </c>
      <c r="C5" s="312"/>
      <c r="D5" s="312"/>
      <c r="E5" s="312"/>
      <c r="F5" s="313"/>
    </row>
    <row r="6" spans="1:240" ht="15" x14ac:dyDescent="0.2">
      <c r="A6" s="87"/>
      <c r="B6" s="91"/>
      <c r="C6" s="87"/>
      <c r="E6" s="87"/>
      <c r="F6" s="87"/>
      <c r="G6" s="314" t="e">
        <f>#REF!</f>
        <v>#REF!</v>
      </c>
      <c r="H6" s="315"/>
      <c r="I6" s="315"/>
      <c r="J6" s="315"/>
      <c r="K6" s="315"/>
      <c r="L6" s="315"/>
      <c r="M6" s="315"/>
      <c r="N6" s="315"/>
      <c r="O6" s="315"/>
      <c r="P6" s="315"/>
      <c r="Q6" s="315"/>
      <c r="R6" s="315"/>
      <c r="S6" s="316"/>
      <c r="T6" s="144"/>
      <c r="IF6" s="88"/>
    </row>
    <row r="7" spans="1:240" ht="27" x14ac:dyDescent="0.2">
      <c r="B7" s="143" t="s">
        <v>136</v>
      </c>
      <c r="C7" s="143" t="s">
        <v>135</v>
      </c>
      <c r="D7" s="143" t="s">
        <v>85</v>
      </c>
      <c r="E7" s="142" t="s">
        <v>134</v>
      </c>
      <c r="F7" s="142" t="s">
        <v>133</v>
      </c>
      <c r="G7" s="141" t="s">
        <v>132</v>
      </c>
      <c r="H7" s="141" t="s">
        <v>131</v>
      </c>
      <c r="I7" s="141" t="s">
        <v>130</v>
      </c>
      <c r="J7" s="141" t="s">
        <v>129</v>
      </c>
      <c r="K7" s="141" t="s">
        <v>128</v>
      </c>
      <c r="L7" s="141" t="s">
        <v>127</v>
      </c>
      <c r="M7" s="141" t="s">
        <v>126</v>
      </c>
      <c r="N7" s="141" t="s">
        <v>125</v>
      </c>
      <c r="O7" s="141" t="s">
        <v>124</v>
      </c>
      <c r="P7" s="141" t="s">
        <v>123</v>
      </c>
      <c r="Q7" s="141" t="s">
        <v>122</v>
      </c>
      <c r="R7" s="141" t="s">
        <v>121</v>
      </c>
      <c r="S7" s="140" t="s">
        <v>117</v>
      </c>
    </row>
    <row r="8" spans="1:240" x14ac:dyDescent="0.2">
      <c r="B8" s="139"/>
      <c r="C8" s="139"/>
      <c r="D8" s="138"/>
      <c r="E8" s="137"/>
      <c r="F8" s="137"/>
      <c r="G8" s="136"/>
      <c r="H8" s="136"/>
      <c r="I8" s="136"/>
      <c r="J8" s="136"/>
      <c r="K8" s="136"/>
      <c r="L8" s="136"/>
      <c r="M8" s="136"/>
      <c r="N8" s="136"/>
      <c r="O8" s="136"/>
      <c r="P8" s="136"/>
      <c r="Q8" s="136"/>
      <c r="R8" s="136"/>
      <c r="S8" s="136"/>
    </row>
    <row r="9" spans="1:240" ht="18.75" thickBot="1" x14ac:dyDescent="0.25">
      <c r="B9" s="125">
        <v>2111</v>
      </c>
      <c r="C9" s="135" t="s">
        <v>155</v>
      </c>
      <c r="D9" s="123"/>
      <c r="E9" s="123"/>
      <c r="F9" s="122">
        <f t="shared" ref="F9:R9" si="0">SUM(F10:F11)</f>
        <v>40000</v>
      </c>
      <c r="G9" s="122">
        <f t="shared" si="0"/>
        <v>0</v>
      </c>
      <c r="H9" s="122">
        <f t="shared" si="0"/>
        <v>40000</v>
      </c>
      <c r="I9" s="122">
        <f t="shared" si="0"/>
        <v>0</v>
      </c>
      <c r="J9" s="122">
        <f t="shared" si="0"/>
        <v>0</v>
      </c>
      <c r="K9" s="122">
        <f t="shared" si="0"/>
        <v>0</v>
      </c>
      <c r="L9" s="122">
        <f t="shared" si="0"/>
        <v>0</v>
      </c>
      <c r="M9" s="122">
        <f t="shared" si="0"/>
        <v>0</v>
      </c>
      <c r="N9" s="122">
        <f t="shared" si="0"/>
        <v>0</v>
      </c>
      <c r="O9" s="122">
        <f t="shared" si="0"/>
        <v>0</v>
      </c>
      <c r="P9" s="122">
        <f t="shared" si="0"/>
        <v>0</v>
      </c>
      <c r="Q9" s="122">
        <f t="shared" si="0"/>
        <v>0</v>
      </c>
      <c r="R9" s="122">
        <f t="shared" si="0"/>
        <v>0</v>
      </c>
      <c r="S9" s="122">
        <f>SUM(G9:R9)</f>
        <v>40000</v>
      </c>
    </row>
    <row r="10" spans="1:240" x14ac:dyDescent="0.2">
      <c r="B10" s="112">
        <v>2111</v>
      </c>
      <c r="C10" s="111" t="str">
        <f>+'[2]3 Cost. dif. y prom'!$G$27</f>
        <v>Material de apoyo para envíos. Bolsas de plástico, sobres bolsa, etiquetas.</v>
      </c>
      <c r="D10" s="110">
        <v>1</v>
      </c>
      <c r="E10" s="109">
        <f>+'[2]3 Cost. dif. y prom'!$I$27</f>
        <v>40000</v>
      </c>
      <c r="F10" s="109">
        <f>+E10*D10</f>
        <v>40000</v>
      </c>
      <c r="G10" s="108"/>
      <c r="H10" s="108">
        <f>+F10</f>
        <v>40000</v>
      </c>
      <c r="I10" s="108">
        <v>0</v>
      </c>
      <c r="J10" s="108">
        <f t="shared" ref="J10:R10" si="1">I10</f>
        <v>0</v>
      </c>
      <c r="K10" s="108">
        <f t="shared" si="1"/>
        <v>0</v>
      </c>
      <c r="L10" s="108">
        <f t="shared" si="1"/>
        <v>0</v>
      </c>
      <c r="M10" s="108">
        <f t="shared" si="1"/>
        <v>0</v>
      </c>
      <c r="N10" s="108">
        <f t="shared" si="1"/>
        <v>0</v>
      </c>
      <c r="O10" s="108">
        <f t="shared" si="1"/>
        <v>0</v>
      </c>
      <c r="P10" s="108">
        <f t="shared" si="1"/>
        <v>0</v>
      </c>
      <c r="Q10" s="108">
        <f t="shared" si="1"/>
        <v>0</v>
      </c>
      <c r="R10" s="108">
        <f t="shared" si="1"/>
        <v>0</v>
      </c>
      <c r="S10" s="107">
        <f>SUM(G10:R10)</f>
        <v>40000</v>
      </c>
    </row>
    <row r="11" spans="1:240" x14ac:dyDescent="0.2">
      <c r="B11" s="112"/>
      <c r="C11" s="111"/>
      <c r="D11" s="110"/>
      <c r="E11" s="109"/>
      <c r="F11" s="109"/>
      <c r="G11" s="108"/>
      <c r="H11" s="108"/>
      <c r="I11" s="108"/>
      <c r="J11" s="108"/>
      <c r="K11" s="108"/>
      <c r="L11" s="108"/>
      <c r="M11" s="108"/>
      <c r="N11" s="108"/>
      <c r="O11" s="108"/>
      <c r="P11" s="108"/>
      <c r="Q11" s="108"/>
      <c r="R11" s="108"/>
      <c r="S11" s="107"/>
    </row>
    <row r="12" spans="1:240" ht="42.6" hidden="1" customHeight="1" x14ac:dyDescent="0.2">
      <c r="B12" s="134">
        <v>2141</v>
      </c>
      <c r="C12" s="133" t="s">
        <v>119</v>
      </c>
      <c r="D12" s="132"/>
      <c r="E12" s="132"/>
      <c r="F12" s="131">
        <f t="shared" ref="F12:R12" si="2">SUM(F13:F14)</f>
        <v>0</v>
      </c>
      <c r="G12" s="131">
        <f t="shared" si="2"/>
        <v>0</v>
      </c>
      <c r="H12" s="131">
        <f t="shared" si="2"/>
        <v>0</v>
      </c>
      <c r="I12" s="131">
        <f t="shared" si="2"/>
        <v>0</v>
      </c>
      <c r="J12" s="131">
        <f t="shared" si="2"/>
        <v>0</v>
      </c>
      <c r="K12" s="131">
        <f t="shared" si="2"/>
        <v>0</v>
      </c>
      <c r="L12" s="131">
        <f t="shared" si="2"/>
        <v>0</v>
      </c>
      <c r="M12" s="131">
        <f t="shared" si="2"/>
        <v>0</v>
      </c>
      <c r="N12" s="131">
        <f t="shared" si="2"/>
        <v>0</v>
      </c>
      <c r="O12" s="131">
        <f t="shared" si="2"/>
        <v>0</v>
      </c>
      <c r="P12" s="131">
        <f t="shared" si="2"/>
        <v>0</v>
      </c>
      <c r="Q12" s="131">
        <f t="shared" si="2"/>
        <v>0</v>
      </c>
      <c r="R12" s="131">
        <f t="shared" si="2"/>
        <v>0</v>
      </c>
      <c r="S12" s="122">
        <f t="shared" ref="S12:S20" si="3">SUM(G12:R12)</f>
        <v>0</v>
      </c>
    </row>
    <row r="13" spans="1:240" hidden="1" x14ac:dyDescent="0.2">
      <c r="B13" s="112">
        <v>2141</v>
      </c>
      <c r="C13" s="111"/>
      <c r="D13" s="110"/>
      <c r="E13" s="109"/>
      <c r="F13" s="109">
        <f>D13*E13</f>
        <v>0</v>
      </c>
      <c r="G13" s="108"/>
      <c r="H13" s="108"/>
      <c r="I13" s="108"/>
      <c r="J13" s="108">
        <f>I13</f>
        <v>0</v>
      </c>
      <c r="K13" s="108">
        <f>J13</f>
        <v>0</v>
      </c>
      <c r="L13" s="108">
        <f>K13</f>
        <v>0</v>
      </c>
      <c r="M13" s="108">
        <f>F13</f>
        <v>0</v>
      </c>
      <c r="N13" s="108"/>
      <c r="O13" s="108">
        <f>N13</f>
        <v>0</v>
      </c>
      <c r="P13" s="108">
        <f>O13</f>
        <v>0</v>
      </c>
      <c r="Q13" s="108">
        <f>P13</f>
        <v>0</v>
      </c>
      <c r="R13" s="108">
        <f>Q13</f>
        <v>0</v>
      </c>
      <c r="S13" s="107">
        <f t="shared" si="3"/>
        <v>0</v>
      </c>
    </row>
    <row r="14" spans="1:240" ht="24.6" hidden="1" customHeight="1" x14ac:dyDescent="0.2">
      <c r="B14" s="130">
        <v>2141</v>
      </c>
      <c r="C14" s="129"/>
      <c r="D14" s="128">
        <v>0</v>
      </c>
      <c r="E14" s="127"/>
      <c r="F14" s="109">
        <f>D14*E14</f>
        <v>0</v>
      </c>
      <c r="G14" s="126"/>
      <c r="H14" s="126"/>
      <c r="I14" s="126"/>
      <c r="J14" s="126">
        <f>H14</f>
        <v>0</v>
      </c>
      <c r="K14" s="126"/>
      <c r="L14" s="126">
        <f>J14</f>
        <v>0</v>
      </c>
      <c r="M14" s="126">
        <f>F14/4</f>
        <v>0</v>
      </c>
      <c r="N14" s="126">
        <f>M14</f>
        <v>0</v>
      </c>
      <c r="O14" s="126">
        <f>N14</f>
        <v>0</v>
      </c>
      <c r="P14" s="126">
        <f>O14</f>
        <v>0</v>
      </c>
      <c r="Q14" s="126"/>
      <c r="R14" s="126"/>
      <c r="S14" s="107">
        <f t="shared" si="3"/>
        <v>0</v>
      </c>
    </row>
    <row r="15" spans="1:240" ht="14.25" thickBot="1" x14ac:dyDescent="0.25">
      <c r="A15" s="87"/>
      <c r="B15" s="125">
        <v>2151</v>
      </c>
      <c r="C15" s="124" t="s">
        <v>153</v>
      </c>
      <c r="D15" s="132"/>
      <c r="E15" s="132"/>
      <c r="F15" s="131">
        <f t="shared" ref="F15:R15" si="4">SUM(F16:F20)</f>
        <v>140000</v>
      </c>
      <c r="G15" s="131">
        <f t="shared" si="4"/>
        <v>0</v>
      </c>
      <c r="H15" s="131">
        <f t="shared" si="4"/>
        <v>140000</v>
      </c>
      <c r="I15" s="131">
        <f t="shared" si="4"/>
        <v>0</v>
      </c>
      <c r="J15" s="131">
        <f t="shared" si="4"/>
        <v>0</v>
      </c>
      <c r="K15" s="131">
        <f t="shared" si="4"/>
        <v>0</v>
      </c>
      <c r="L15" s="131">
        <f t="shared" si="4"/>
        <v>0</v>
      </c>
      <c r="M15" s="131">
        <f t="shared" si="4"/>
        <v>0</v>
      </c>
      <c r="N15" s="131">
        <f t="shared" si="4"/>
        <v>0</v>
      </c>
      <c r="O15" s="131">
        <f t="shared" si="4"/>
        <v>0</v>
      </c>
      <c r="P15" s="131">
        <f t="shared" si="4"/>
        <v>0</v>
      </c>
      <c r="Q15" s="131">
        <f t="shared" si="4"/>
        <v>0</v>
      </c>
      <c r="R15" s="131">
        <f t="shared" si="4"/>
        <v>0</v>
      </c>
      <c r="S15" s="122">
        <f t="shared" si="3"/>
        <v>140000</v>
      </c>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row>
    <row r="16" spans="1:240" ht="13.5" x14ac:dyDescent="0.2">
      <c r="A16" s="87"/>
      <c r="B16" s="112">
        <v>2151</v>
      </c>
      <c r="C16" s="111" t="str">
        <f>+'[2]3 Cost. dif. y prom'!$C$16</f>
        <v>Producción de diversos artículos promocionales FIL</v>
      </c>
      <c r="D16" s="110">
        <v>1</v>
      </c>
      <c r="E16" s="109">
        <f>+'[2]3 Cost. dif. y prom'!$E$16</f>
        <v>70000</v>
      </c>
      <c r="F16" s="109">
        <f>D16*E16</f>
        <v>70000</v>
      </c>
      <c r="G16" s="108"/>
      <c r="H16" s="108">
        <f>+F16</f>
        <v>70000</v>
      </c>
      <c r="I16" s="108" t="s">
        <v>116</v>
      </c>
      <c r="J16" s="108">
        <f>G16</f>
        <v>0</v>
      </c>
      <c r="K16" s="108" t="str">
        <f>I16</f>
        <v xml:space="preserve"> </v>
      </c>
      <c r="L16" s="108">
        <v>0</v>
      </c>
      <c r="M16" s="108"/>
      <c r="N16" s="108">
        <f>L16</f>
        <v>0</v>
      </c>
      <c r="O16" s="108"/>
      <c r="P16" s="108">
        <f>N16</f>
        <v>0</v>
      </c>
      <c r="Q16" s="108"/>
      <c r="R16" s="108">
        <f>N16</f>
        <v>0</v>
      </c>
      <c r="S16" s="107">
        <f t="shared" si="3"/>
        <v>70000</v>
      </c>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7"/>
      <c r="DA16" s="87"/>
      <c r="DB16" s="87"/>
      <c r="DC16" s="87"/>
      <c r="DD16" s="87"/>
      <c r="DE16" s="87"/>
      <c r="DF16" s="87"/>
      <c r="DG16" s="87"/>
      <c r="DH16" s="87"/>
      <c r="DI16" s="87"/>
      <c r="DJ16" s="87"/>
      <c r="DK16" s="87"/>
      <c r="DL16" s="87"/>
      <c r="DM16" s="87"/>
      <c r="DN16" s="87"/>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c r="FH16" s="87"/>
      <c r="FI16" s="87"/>
      <c r="FJ16" s="87"/>
      <c r="FK16" s="87"/>
      <c r="FL16" s="87"/>
      <c r="FM16" s="87"/>
      <c r="FN16" s="87"/>
      <c r="FO16" s="87"/>
      <c r="FP16" s="87"/>
      <c r="FQ16" s="87"/>
      <c r="FR16" s="87"/>
      <c r="FS16" s="87"/>
      <c r="FT16" s="87"/>
      <c r="FU16" s="87"/>
      <c r="FV16" s="87"/>
      <c r="FW16" s="87"/>
      <c r="FX16" s="87"/>
      <c r="FY16" s="87"/>
      <c r="FZ16" s="87"/>
      <c r="GA16" s="87"/>
      <c r="GB16" s="87"/>
      <c r="GC16" s="87"/>
      <c r="GD16" s="87"/>
      <c r="GE16" s="87"/>
      <c r="GF16" s="87"/>
      <c r="GG16" s="87"/>
      <c r="GH16" s="87"/>
      <c r="GI16" s="87"/>
      <c r="GJ16" s="87"/>
      <c r="GK16" s="87"/>
      <c r="GL16" s="87"/>
      <c r="GM16" s="87"/>
      <c r="GN16" s="87"/>
      <c r="GO16" s="87"/>
      <c r="GP16" s="87"/>
      <c r="GQ16" s="87"/>
      <c r="GR16" s="87"/>
      <c r="GS16" s="87"/>
      <c r="GT16" s="87"/>
      <c r="GU16" s="87"/>
      <c r="GV16" s="87"/>
      <c r="GW16" s="87"/>
      <c r="GX16" s="87"/>
      <c r="GY16" s="87"/>
      <c r="GZ16" s="87"/>
      <c r="HA16" s="87"/>
      <c r="HB16" s="87"/>
      <c r="HC16" s="87"/>
      <c r="HD16" s="87"/>
      <c r="HE16" s="87"/>
      <c r="HF16" s="87"/>
      <c r="HG16" s="87"/>
      <c r="HH16" s="87"/>
      <c r="HI16" s="87"/>
      <c r="HJ16" s="87"/>
      <c r="HK16" s="87"/>
      <c r="HL16" s="87"/>
      <c r="HM16" s="87"/>
      <c r="HN16" s="87"/>
      <c r="HO16" s="87"/>
      <c r="HP16" s="87"/>
      <c r="HQ16" s="87"/>
      <c r="HR16" s="87"/>
      <c r="HS16" s="87"/>
      <c r="HT16" s="87"/>
      <c r="HU16" s="87"/>
      <c r="HV16" s="87"/>
      <c r="HW16" s="87"/>
      <c r="HX16" s="87"/>
      <c r="HY16" s="87"/>
      <c r="HZ16" s="87"/>
      <c r="IA16" s="87"/>
      <c r="IB16" s="87"/>
      <c r="IC16" s="87"/>
      <c r="ID16" s="87"/>
      <c r="IE16" s="87"/>
    </row>
    <row r="17" spans="1:240" ht="13.5" x14ac:dyDescent="0.2">
      <c r="A17" s="87"/>
      <c r="B17" s="112">
        <v>2151</v>
      </c>
      <c r="C17" s="111" t="str">
        <f>+'[2]3 Cost. dif. y prom'!$G$26</f>
        <v>Producción de diversos artículos promocionales</v>
      </c>
      <c r="D17" s="110">
        <v>1</v>
      </c>
      <c r="E17" s="109">
        <f>+'[2]3 Cost. dif. y prom'!$I$26</f>
        <v>70000</v>
      </c>
      <c r="F17" s="109">
        <f>+D17*E17</f>
        <v>70000</v>
      </c>
      <c r="G17" s="108"/>
      <c r="H17" s="108">
        <f>+F17</f>
        <v>70000</v>
      </c>
      <c r="I17" s="108">
        <v>0</v>
      </c>
      <c r="J17" s="108">
        <f t="shared" ref="J17:Q17" si="5">I17</f>
        <v>0</v>
      </c>
      <c r="K17" s="108">
        <f t="shared" si="5"/>
        <v>0</v>
      </c>
      <c r="L17" s="108">
        <f t="shared" si="5"/>
        <v>0</v>
      </c>
      <c r="M17" s="108">
        <f t="shared" si="5"/>
        <v>0</v>
      </c>
      <c r="N17" s="108">
        <f t="shared" si="5"/>
        <v>0</v>
      </c>
      <c r="O17" s="108">
        <f t="shared" si="5"/>
        <v>0</v>
      </c>
      <c r="P17" s="108">
        <f t="shared" si="5"/>
        <v>0</v>
      </c>
      <c r="Q17" s="108">
        <f t="shared" si="5"/>
        <v>0</v>
      </c>
      <c r="R17" s="108"/>
      <c r="S17" s="107">
        <f t="shared" si="3"/>
        <v>70000</v>
      </c>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87"/>
      <c r="DA17" s="87"/>
      <c r="DB17" s="87"/>
      <c r="DC17" s="87"/>
      <c r="DD17" s="87"/>
      <c r="DE17" s="87"/>
      <c r="DF17" s="87"/>
      <c r="DG17" s="87"/>
      <c r="DH17" s="87"/>
      <c r="DI17" s="87"/>
      <c r="DJ17" s="87"/>
      <c r="DK17" s="87"/>
      <c r="DL17" s="87"/>
      <c r="DM17" s="87"/>
      <c r="DN17" s="87"/>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c r="FH17" s="87"/>
      <c r="FI17" s="87"/>
      <c r="FJ17" s="87"/>
      <c r="FK17" s="87"/>
      <c r="FL17" s="87"/>
      <c r="FM17" s="87"/>
      <c r="FN17" s="87"/>
      <c r="FO17" s="87"/>
      <c r="FP17" s="87"/>
      <c r="FQ17" s="87"/>
      <c r="FR17" s="87"/>
      <c r="FS17" s="87"/>
      <c r="FT17" s="87"/>
      <c r="FU17" s="87"/>
      <c r="FV17" s="87"/>
      <c r="FW17" s="87"/>
      <c r="FX17" s="87"/>
      <c r="FY17" s="87"/>
      <c r="FZ17" s="87"/>
      <c r="GA17" s="87"/>
      <c r="GB17" s="87"/>
      <c r="GC17" s="87"/>
      <c r="GD17" s="87"/>
      <c r="GE17" s="87"/>
      <c r="GF17" s="87"/>
      <c r="GG17" s="87"/>
      <c r="GH17" s="87"/>
      <c r="GI17" s="87"/>
      <c r="GJ17" s="87"/>
      <c r="GK17" s="87"/>
      <c r="GL17" s="87"/>
      <c r="GM17" s="87"/>
      <c r="GN17" s="87"/>
      <c r="GO17" s="87"/>
      <c r="GP17" s="87"/>
      <c r="GQ17" s="87"/>
      <c r="GR17" s="87"/>
      <c r="GS17" s="87"/>
      <c r="GT17" s="87"/>
      <c r="GU17" s="87"/>
      <c r="GV17" s="87"/>
      <c r="GW17" s="87"/>
      <c r="GX17" s="87"/>
      <c r="GY17" s="87"/>
      <c r="GZ17" s="87"/>
      <c r="HA17" s="87"/>
      <c r="HB17" s="87"/>
      <c r="HC17" s="87"/>
      <c r="HD17" s="87"/>
      <c r="HE17" s="87"/>
      <c r="HF17" s="87"/>
      <c r="HG17" s="87"/>
      <c r="HH17" s="87"/>
      <c r="HI17" s="87"/>
      <c r="HJ17" s="87"/>
      <c r="HK17" s="87"/>
      <c r="HL17" s="87"/>
      <c r="HM17" s="87"/>
      <c r="HN17" s="87"/>
      <c r="HO17" s="87"/>
      <c r="HP17" s="87"/>
      <c r="HQ17" s="87"/>
      <c r="HR17" s="87"/>
      <c r="HS17" s="87"/>
      <c r="HT17" s="87"/>
      <c r="HU17" s="87"/>
      <c r="HV17" s="87"/>
      <c r="HW17" s="87"/>
      <c r="HX17" s="87"/>
      <c r="HY17" s="87"/>
      <c r="HZ17" s="87"/>
      <c r="IA17" s="87"/>
      <c r="IB17" s="87"/>
      <c r="IC17" s="87"/>
      <c r="ID17" s="87"/>
      <c r="IE17" s="87"/>
    </row>
    <row r="18" spans="1:240" ht="13.5" x14ac:dyDescent="0.2">
      <c r="A18" s="87"/>
      <c r="B18" s="112"/>
      <c r="C18" s="111"/>
      <c r="D18" s="110"/>
      <c r="E18" s="109"/>
      <c r="F18" s="109">
        <f>D18*E18</f>
        <v>0</v>
      </c>
      <c r="G18" s="108">
        <f>F18/6</f>
        <v>0</v>
      </c>
      <c r="H18" s="108"/>
      <c r="I18" s="108">
        <f>G18</f>
        <v>0</v>
      </c>
      <c r="J18" s="108"/>
      <c r="K18" s="108">
        <f>I18</f>
        <v>0</v>
      </c>
      <c r="L18" s="108"/>
      <c r="M18" s="108">
        <f>K18</f>
        <v>0</v>
      </c>
      <c r="N18" s="108" t="s">
        <v>116</v>
      </c>
      <c r="O18" s="108">
        <f>M18</f>
        <v>0</v>
      </c>
      <c r="P18" s="108" t="s">
        <v>116</v>
      </c>
      <c r="Q18" s="108">
        <f>O18</f>
        <v>0</v>
      </c>
      <c r="R18" s="108"/>
      <c r="S18" s="107">
        <f t="shared" si="3"/>
        <v>0</v>
      </c>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87"/>
      <c r="DA18" s="87"/>
      <c r="DB18" s="87"/>
      <c r="DC18" s="87"/>
      <c r="DD18" s="87"/>
      <c r="DE18" s="87"/>
      <c r="DF18" s="87"/>
      <c r="DG18" s="87"/>
      <c r="DH18" s="87"/>
      <c r="DI18" s="87"/>
      <c r="DJ18" s="87"/>
      <c r="DK18" s="87"/>
      <c r="DL18" s="87"/>
      <c r="DM18" s="87"/>
      <c r="DN18" s="87"/>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c r="FH18" s="87"/>
      <c r="FI18" s="87"/>
      <c r="FJ18" s="87"/>
      <c r="FK18" s="87"/>
      <c r="FL18" s="87"/>
      <c r="FM18" s="87"/>
      <c r="FN18" s="87"/>
      <c r="FO18" s="87"/>
      <c r="FP18" s="87"/>
      <c r="FQ18" s="87"/>
      <c r="FR18" s="87"/>
      <c r="FS18" s="87"/>
      <c r="FT18" s="87"/>
      <c r="FU18" s="87"/>
      <c r="FV18" s="87"/>
      <c r="FW18" s="87"/>
      <c r="FX18" s="87"/>
      <c r="FY18" s="87"/>
      <c r="FZ18" s="87"/>
      <c r="GA18" s="87"/>
      <c r="GB18" s="87"/>
      <c r="GC18" s="87"/>
      <c r="GD18" s="87"/>
      <c r="GE18" s="87"/>
      <c r="GF18" s="87"/>
      <c r="GG18" s="87"/>
      <c r="GH18" s="87"/>
      <c r="GI18" s="87"/>
      <c r="GJ18" s="87"/>
      <c r="GK18" s="87"/>
      <c r="GL18" s="87"/>
      <c r="GM18" s="87"/>
      <c r="GN18" s="87"/>
      <c r="GO18" s="87"/>
      <c r="GP18" s="87"/>
      <c r="GQ18" s="87"/>
      <c r="GR18" s="87"/>
      <c r="GS18" s="87"/>
      <c r="GT18" s="87"/>
      <c r="GU18" s="87"/>
      <c r="GV18" s="87"/>
      <c r="GW18" s="87"/>
      <c r="GX18" s="87"/>
      <c r="GY18" s="87"/>
      <c r="GZ18" s="87"/>
      <c r="HA18" s="87"/>
      <c r="HB18" s="87"/>
      <c r="HC18" s="87"/>
      <c r="HD18" s="87"/>
      <c r="HE18" s="87"/>
      <c r="HF18" s="87"/>
      <c r="HG18" s="87"/>
      <c r="HH18" s="87"/>
      <c r="HI18" s="87"/>
      <c r="HJ18" s="87"/>
      <c r="HK18" s="87"/>
      <c r="HL18" s="87"/>
      <c r="HM18" s="87"/>
      <c r="HN18" s="87"/>
      <c r="HO18" s="87"/>
      <c r="HP18" s="87"/>
      <c r="HQ18" s="87"/>
      <c r="HR18" s="87"/>
      <c r="HS18" s="87"/>
      <c r="HT18" s="87"/>
      <c r="HU18" s="87"/>
      <c r="HV18" s="87"/>
      <c r="HW18" s="87"/>
      <c r="HX18" s="87"/>
      <c r="HY18" s="87"/>
      <c r="HZ18" s="87"/>
      <c r="IA18" s="87"/>
      <c r="IB18" s="87"/>
      <c r="IC18" s="87"/>
      <c r="ID18" s="87"/>
      <c r="IE18" s="87"/>
    </row>
    <row r="19" spans="1:240" ht="13.5" x14ac:dyDescent="0.2">
      <c r="A19" s="87"/>
      <c r="B19" s="112"/>
      <c r="C19" s="111"/>
      <c r="D19" s="110"/>
      <c r="E19" s="109"/>
      <c r="F19" s="109">
        <f>D19*E19</f>
        <v>0</v>
      </c>
      <c r="G19" s="108">
        <f>F19/12</f>
        <v>0</v>
      </c>
      <c r="H19" s="108">
        <f t="shared" ref="H19:R19" si="6">G19</f>
        <v>0</v>
      </c>
      <c r="I19" s="108">
        <f t="shared" si="6"/>
        <v>0</v>
      </c>
      <c r="J19" s="108">
        <f t="shared" si="6"/>
        <v>0</v>
      </c>
      <c r="K19" s="108">
        <f t="shared" si="6"/>
        <v>0</v>
      </c>
      <c r="L19" s="108">
        <f t="shared" si="6"/>
        <v>0</v>
      </c>
      <c r="M19" s="108">
        <f t="shared" si="6"/>
        <v>0</v>
      </c>
      <c r="N19" s="108">
        <f t="shared" si="6"/>
        <v>0</v>
      </c>
      <c r="O19" s="108">
        <f t="shared" si="6"/>
        <v>0</v>
      </c>
      <c r="P19" s="108">
        <f t="shared" si="6"/>
        <v>0</v>
      </c>
      <c r="Q19" s="108">
        <f t="shared" si="6"/>
        <v>0</v>
      </c>
      <c r="R19" s="108">
        <f t="shared" si="6"/>
        <v>0</v>
      </c>
      <c r="S19" s="107">
        <f t="shared" si="3"/>
        <v>0</v>
      </c>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c r="AZ19" s="87"/>
      <c r="BA19" s="87"/>
      <c r="BB19" s="87"/>
      <c r="BC19" s="87"/>
      <c r="BD19" s="87"/>
      <c r="BE19" s="87"/>
      <c r="BF19" s="87"/>
      <c r="BG19" s="87"/>
      <c r="BH19" s="87"/>
      <c r="BI19" s="87"/>
      <c r="BJ19" s="87"/>
      <c r="BK19" s="87"/>
      <c r="BL19" s="87"/>
      <c r="BM19" s="87"/>
      <c r="BN19" s="87"/>
      <c r="BO19" s="87"/>
      <c r="BP19" s="87"/>
      <c r="BQ19" s="87"/>
      <c r="BR19" s="87"/>
      <c r="BS19" s="87"/>
      <c r="BT19" s="87"/>
      <c r="BU19" s="87"/>
      <c r="BV19" s="87"/>
      <c r="BW19" s="87"/>
      <c r="BX19" s="87"/>
      <c r="BY19" s="87"/>
      <c r="BZ19" s="87"/>
      <c r="CA19" s="87"/>
      <c r="CB19" s="87"/>
      <c r="CC19" s="87"/>
      <c r="CD19" s="87"/>
      <c r="CE19" s="87"/>
      <c r="CF19" s="87"/>
      <c r="CG19" s="87"/>
      <c r="CH19" s="87"/>
      <c r="CI19" s="87"/>
      <c r="CJ19" s="87"/>
      <c r="CK19" s="87"/>
      <c r="CL19" s="87"/>
      <c r="CM19" s="87"/>
      <c r="CN19" s="87"/>
      <c r="CO19" s="87"/>
      <c r="CP19" s="87"/>
      <c r="CQ19" s="87"/>
      <c r="CR19" s="87"/>
      <c r="CS19" s="87"/>
      <c r="CT19" s="87"/>
      <c r="CU19" s="87"/>
      <c r="CV19" s="87"/>
      <c r="CW19" s="87"/>
      <c r="CX19" s="87"/>
      <c r="CY19" s="87"/>
      <c r="CZ19" s="87"/>
      <c r="DA19" s="87"/>
      <c r="DB19" s="87"/>
      <c r="DC19" s="87"/>
      <c r="DD19" s="87"/>
      <c r="DE19" s="87"/>
      <c r="DF19" s="87"/>
      <c r="DG19" s="87"/>
      <c r="DH19" s="87"/>
      <c r="DI19" s="87"/>
      <c r="DJ19" s="87"/>
      <c r="DK19" s="87"/>
      <c r="DL19" s="87"/>
      <c r="DM19" s="87"/>
      <c r="DN19" s="87"/>
      <c r="DO19" s="87"/>
      <c r="DP19" s="87"/>
      <c r="DQ19" s="87"/>
      <c r="DR19" s="87"/>
      <c r="DS19" s="87"/>
      <c r="DT19" s="87"/>
      <c r="DU19" s="87"/>
      <c r="DV19" s="87"/>
      <c r="DW19" s="87"/>
      <c r="DX19" s="87"/>
      <c r="DY19" s="87"/>
      <c r="DZ19" s="87"/>
      <c r="EA19" s="87"/>
      <c r="EB19" s="87"/>
      <c r="EC19" s="87"/>
      <c r="ED19" s="87"/>
      <c r="EE19" s="87"/>
      <c r="EF19" s="87"/>
      <c r="EG19" s="87"/>
      <c r="EH19" s="87"/>
      <c r="EI19" s="87"/>
      <c r="EJ19" s="87"/>
      <c r="EK19" s="87"/>
      <c r="EL19" s="87"/>
      <c r="EM19" s="87"/>
      <c r="EN19" s="87"/>
      <c r="EO19" s="87"/>
      <c r="EP19" s="87"/>
      <c r="EQ19" s="87"/>
      <c r="ER19" s="87"/>
      <c r="ES19" s="87"/>
      <c r="ET19" s="87"/>
      <c r="EU19" s="87"/>
      <c r="EV19" s="87"/>
      <c r="EW19" s="87"/>
      <c r="EX19" s="87"/>
      <c r="EY19" s="87"/>
      <c r="EZ19" s="87"/>
      <c r="FA19" s="87"/>
      <c r="FB19" s="87"/>
      <c r="FC19" s="87"/>
      <c r="FD19" s="87"/>
      <c r="FE19" s="87"/>
      <c r="FF19" s="87"/>
      <c r="FG19" s="87"/>
      <c r="FH19" s="87"/>
      <c r="FI19" s="87"/>
      <c r="FJ19" s="87"/>
      <c r="FK19" s="87"/>
      <c r="FL19" s="87"/>
      <c r="FM19" s="87"/>
      <c r="FN19" s="87"/>
      <c r="FO19" s="87"/>
      <c r="FP19" s="87"/>
      <c r="FQ19" s="87"/>
      <c r="FR19" s="87"/>
      <c r="FS19" s="87"/>
      <c r="FT19" s="87"/>
      <c r="FU19" s="87"/>
      <c r="FV19" s="87"/>
      <c r="FW19" s="87"/>
      <c r="FX19" s="87"/>
      <c r="FY19" s="87"/>
      <c r="FZ19" s="87"/>
      <c r="GA19" s="87"/>
      <c r="GB19" s="87"/>
      <c r="GC19" s="87"/>
      <c r="GD19" s="87"/>
      <c r="GE19" s="87"/>
      <c r="GF19" s="87"/>
      <c r="GG19" s="87"/>
      <c r="GH19" s="87"/>
      <c r="GI19" s="87"/>
      <c r="GJ19" s="87"/>
      <c r="GK19" s="87"/>
      <c r="GL19" s="87"/>
      <c r="GM19" s="87"/>
      <c r="GN19" s="87"/>
      <c r="GO19" s="87"/>
      <c r="GP19" s="87"/>
      <c r="GQ19" s="87"/>
      <c r="GR19" s="87"/>
      <c r="GS19" s="87"/>
      <c r="GT19" s="87"/>
      <c r="GU19" s="87"/>
      <c r="GV19" s="87"/>
      <c r="GW19" s="87"/>
      <c r="GX19" s="87"/>
      <c r="GY19" s="87"/>
      <c r="GZ19" s="87"/>
      <c r="HA19" s="87"/>
      <c r="HB19" s="87"/>
      <c r="HC19" s="87"/>
      <c r="HD19" s="87"/>
      <c r="HE19" s="87"/>
      <c r="HF19" s="87"/>
      <c r="HG19" s="87"/>
      <c r="HH19" s="87"/>
      <c r="HI19" s="87"/>
      <c r="HJ19" s="87"/>
      <c r="HK19" s="87"/>
      <c r="HL19" s="87"/>
      <c r="HM19" s="87"/>
      <c r="HN19" s="87"/>
      <c r="HO19" s="87"/>
      <c r="HP19" s="87"/>
      <c r="HQ19" s="87"/>
      <c r="HR19" s="87"/>
      <c r="HS19" s="87"/>
      <c r="HT19" s="87"/>
      <c r="HU19" s="87"/>
      <c r="HV19" s="87"/>
      <c r="HW19" s="87"/>
      <c r="HX19" s="87"/>
      <c r="HY19" s="87"/>
      <c r="HZ19" s="87"/>
      <c r="IA19" s="87"/>
      <c r="IB19" s="87"/>
      <c r="IC19" s="87"/>
      <c r="ID19" s="87"/>
      <c r="IE19" s="87"/>
    </row>
    <row r="20" spans="1:240" ht="13.5" x14ac:dyDescent="0.2">
      <c r="A20" s="87"/>
      <c r="B20" s="112"/>
      <c r="C20" s="111"/>
      <c r="D20" s="110"/>
      <c r="E20" s="109"/>
      <c r="F20" s="109">
        <f>D20*E20</f>
        <v>0</v>
      </c>
      <c r="G20" s="108">
        <f>F20/12</f>
        <v>0</v>
      </c>
      <c r="H20" s="108">
        <f t="shared" ref="H20:R20" si="7">G20</f>
        <v>0</v>
      </c>
      <c r="I20" s="108">
        <f t="shared" si="7"/>
        <v>0</v>
      </c>
      <c r="J20" s="108">
        <f t="shared" si="7"/>
        <v>0</v>
      </c>
      <c r="K20" s="108">
        <f t="shared" si="7"/>
        <v>0</v>
      </c>
      <c r="L20" s="108">
        <f t="shared" si="7"/>
        <v>0</v>
      </c>
      <c r="M20" s="108">
        <f t="shared" si="7"/>
        <v>0</v>
      </c>
      <c r="N20" s="108">
        <f t="shared" si="7"/>
        <v>0</v>
      </c>
      <c r="O20" s="108">
        <f t="shared" si="7"/>
        <v>0</v>
      </c>
      <c r="P20" s="108">
        <f t="shared" si="7"/>
        <v>0</v>
      </c>
      <c r="Q20" s="108">
        <f t="shared" si="7"/>
        <v>0</v>
      </c>
      <c r="R20" s="108">
        <f t="shared" si="7"/>
        <v>0</v>
      </c>
      <c r="S20" s="107">
        <f t="shared" si="3"/>
        <v>0</v>
      </c>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c r="AW20" s="87"/>
      <c r="AX20" s="87"/>
      <c r="AY20" s="87"/>
      <c r="AZ20" s="87"/>
      <c r="BA20" s="87"/>
      <c r="BB20" s="87"/>
      <c r="BC20" s="87"/>
      <c r="BD20" s="87"/>
      <c r="BE20" s="87"/>
      <c r="BF20" s="87"/>
      <c r="BG20" s="87"/>
      <c r="BH20" s="87"/>
      <c r="BI20" s="87"/>
      <c r="BJ20" s="87"/>
      <c r="BK20" s="87"/>
      <c r="BL20" s="87"/>
      <c r="BM20" s="87"/>
      <c r="BN20" s="87"/>
      <c r="BO20" s="87"/>
      <c r="BP20" s="87"/>
      <c r="BQ20" s="87"/>
      <c r="BR20" s="87"/>
      <c r="BS20" s="87"/>
      <c r="BT20" s="87"/>
      <c r="BU20" s="87"/>
      <c r="BV20" s="87"/>
      <c r="BW20" s="87"/>
      <c r="BX20" s="87"/>
      <c r="BY20" s="87"/>
      <c r="BZ20" s="87"/>
      <c r="CA20" s="87"/>
      <c r="CB20" s="87"/>
      <c r="CC20" s="87"/>
      <c r="CD20" s="87"/>
      <c r="CE20" s="87"/>
      <c r="CF20" s="87"/>
      <c r="CG20" s="87"/>
      <c r="CH20" s="87"/>
      <c r="CI20" s="87"/>
      <c r="CJ20" s="87"/>
      <c r="CK20" s="87"/>
      <c r="CL20" s="87"/>
      <c r="CM20" s="87"/>
      <c r="CN20" s="87"/>
      <c r="CO20" s="87"/>
      <c r="CP20" s="87"/>
      <c r="CQ20" s="87"/>
      <c r="CR20" s="87"/>
      <c r="CS20" s="87"/>
      <c r="CT20" s="87"/>
      <c r="CU20" s="87"/>
      <c r="CV20" s="87"/>
      <c r="CW20" s="87"/>
      <c r="CX20" s="87"/>
      <c r="CY20" s="87"/>
      <c r="CZ20" s="87"/>
      <c r="DA20" s="87"/>
      <c r="DB20" s="87"/>
      <c r="DC20" s="87"/>
      <c r="DD20" s="87"/>
      <c r="DE20" s="87"/>
      <c r="DF20" s="87"/>
      <c r="DG20" s="87"/>
      <c r="DH20" s="87"/>
      <c r="DI20" s="87"/>
      <c r="DJ20" s="87"/>
      <c r="DK20" s="87"/>
      <c r="DL20" s="87"/>
      <c r="DM20" s="87"/>
      <c r="DN20" s="87"/>
      <c r="DO20" s="87"/>
      <c r="DP20" s="87"/>
      <c r="DQ20" s="87"/>
      <c r="DR20" s="87"/>
      <c r="DS20" s="87"/>
      <c r="DT20" s="87"/>
      <c r="DU20" s="87"/>
      <c r="DV20" s="87"/>
      <c r="DW20" s="87"/>
      <c r="DX20" s="87"/>
      <c r="DY20" s="87"/>
      <c r="DZ20" s="87"/>
      <c r="EA20" s="87"/>
      <c r="EB20" s="87"/>
      <c r="EC20" s="87"/>
      <c r="ED20" s="87"/>
      <c r="EE20" s="87"/>
      <c r="EF20" s="87"/>
      <c r="EG20" s="87"/>
      <c r="EH20" s="87"/>
      <c r="EI20" s="87"/>
      <c r="EJ20" s="87"/>
      <c r="EK20" s="87"/>
      <c r="EL20" s="87"/>
      <c r="EM20" s="87"/>
      <c r="EN20" s="87"/>
      <c r="EO20" s="87"/>
      <c r="EP20" s="87"/>
      <c r="EQ20" s="87"/>
      <c r="ER20" s="87"/>
      <c r="ES20" s="87"/>
      <c r="ET20" s="87"/>
      <c r="EU20" s="87"/>
      <c r="EV20" s="87"/>
      <c r="EW20" s="87"/>
      <c r="EX20" s="87"/>
      <c r="EY20" s="87"/>
      <c r="EZ20" s="87"/>
      <c r="FA20" s="87"/>
      <c r="FB20" s="87"/>
      <c r="FC20" s="87"/>
      <c r="FD20" s="87"/>
      <c r="FE20" s="87"/>
      <c r="FF20" s="87"/>
      <c r="FG20" s="87"/>
      <c r="FH20" s="87"/>
      <c r="FI20" s="87"/>
      <c r="FJ20" s="87"/>
      <c r="FK20" s="87"/>
      <c r="FL20" s="87"/>
      <c r="FM20" s="87"/>
      <c r="FN20" s="87"/>
      <c r="FO20" s="87"/>
      <c r="FP20" s="87"/>
      <c r="FQ20" s="87"/>
      <c r="FR20" s="87"/>
      <c r="FS20" s="87"/>
      <c r="FT20" s="87"/>
      <c r="FU20" s="87"/>
      <c r="FV20" s="87"/>
      <c r="FW20" s="87"/>
      <c r="FX20" s="87"/>
      <c r="FY20" s="87"/>
      <c r="FZ20" s="87"/>
      <c r="GA20" s="87"/>
      <c r="GB20" s="87"/>
      <c r="GC20" s="87"/>
      <c r="GD20" s="87"/>
      <c r="GE20" s="87"/>
      <c r="GF20" s="87"/>
      <c r="GG20" s="87"/>
      <c r="GH20" s="87"/>
      <c r="GI20" s="87"/>
      <c r="GJ20" s="87"/>
      <c r="GK20" s="87"/>
      <c r="GL20" s="87"/>
      <c r="GM20" s="87"/>
      <c r="GN20" s="87"/>
      <c r="GO20" s="87"/>
      <c r="GP20" s="87"/>
      <c r="GQ20" s="87"/>
      <c r="GR20" s="87"/>
      <c r="GS20" s="87"/>
      <c r="GT20" s="87"/>
      <c r="GU20" s="87"/>
      <c r="GV20" s="87"/>
      <c r="GW20" s="87"/>
      <c r="GX20" s="87"/>
      <c r="GY20" s="87"/>
      <c r="GZ20" s="87"/>
      <c r="HA20" s="87"/>
      <c r="HB20" s="87"/>
      <c r="HC20" s="87"/>
      <c r="HD20" s="87"/>
      <c r="HE20" s="87"/>
      <c r="HF20" s="87"/>
      <c r="HG20" s="87"/>
      <c r="HH20" s="87"/>
      <c r="HI20" s="87"/>
      <c r="HJ20" s="87"/>
      <c r="HK20" s="87"/>
      <c r="HL20" s="87"/>
      <c r="HM20" s="87"/>
      <c r="HN20" s="87"/>
      <c r="HO20" s="87"/>
      <c r="HP20" s="87"/>
      <c r="HQ20" s="87"/>
      <c r="HR20" s="87"/>
      <c r="HS20" s="87"/>
      <c r="HT20" s="87"/>
      <c r="HU20" s="87"/>
      <c r="HV20" s="87"/>
      <c r="HW20" s="87"/>
      <c r="HX20" s="87"/>
      <c r="HY20" s="87"/>
      <c r="HZ20" s="87"/>
      <c r="IA20" s="87"/>
      <c r="IB20" s="87"/>
      <c r="IC20" s="87"/>
      <c r="ID20" s="87"/>
      <c r="IE20" s="87"/>
    </row>
    <row r="21" spans="1:240" ht="13.5" x14ac:dyDescent="0.2">
      <c r="A21" s="87"/>
      <c r="B21" s="130"/>
      <c r="C21" s="129"/>
      <c r="D21" s="128"/>
      <c r="E21" s="127"/>
      <c r="F21" s="127"/>
      <c r="G21" s="126"/>
      <c r="H21" s="126"/>
      <c r="I21" s="126"/>
      <c r="J21" s="126"/>
      <c r="K21" s="126"/>
      <c r="L21" s="126"/>
      <c r="M21" s="126"/>
      <c r="N21" s="126"/>
      <c r="O21" s="126"/>
      <c r="P21" s="126"/>
      <c r="Q21" s="126"/>
      <c r="R21" s="126"/>
      <c r="S21" s="193"/>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7"/>
      <c r="AX21" s="87"/>
      <c r="AY21" s="87"/>
      <c r="AZ21" s="87"/>
      <c r="BA21" s="87"/>
      <c r="BB21" s="87"/>
      <c r="BC21" s="87"/>
      <c r="BD21" s="87"/>
      <c r="BE21" s="87"/>
      <c r="BF21" s="87"/>
      <c r="BG21" s="87"/>
      <c r="BH21" s="87"/>
      <c r="BI21" s="87"/>
      <c r="BJ21" s="87"/>
      <c r="BK21" s="87"/>
      <c r="BL21" s="87"/>
      <c r="BM21" s="87"/>
      <c r="BN21" s="87"/>
      <c r="BO21" s="87"/>
      <c r="BP21" s="87"/>
      <c r="BQ21" s="87"/>
      <c r="BR21" s="87"/>
      <c r="BS21" s="87"/>
      <c r="BT21" s="87"/>
      <c r="BU21" s="87"/>
      <c r="BV21" s="87"/>
      <c r="BW21" s="87"/>
      <c r="BX21" s="87"/>
      <c r="BY21" s="87"/>
      <c r="BZ21" s="87"/>
      <c r="CA21" s="87"/>
      <c r="CB21" s="87"/>
      <c r="CC21" s="87"/>
      <c r="CD21" s="87"/>
      <c r="CE21" s="87"/>
      <c r="CF21" s="87"/>
      <c r="CG21" s="87"/>
      <c r="CH21" s="87"/>
      <c r="CI21" s="87"/>
      <c r="CJ21" s="87"/>
      <c r="CK21" s="87"/>
      <c r="CL21" s="87"/>
      <c r="CM21" s="87"/>
      <c r="CN21" s="87"/>
      <c r="CO21" s="87"/>
      <c r="CP21" s="87"/>
      <c r="CQ21" s="87"/>
      <c r="CR21" s="87"/>
      <c r="CS21" s="87"/>
      <c r="CT21" s="87"/>
      <c r="CU21" s="87"/>
      <c r="CV21" s="87"/>
      <c r="CW21" s="87"/>
      <c r="CX21" s="87"/>
      <c r="CY21" s="87"/>
      <c r="CZ21" s="87"/>
      <c r="DA21" s="87"/>
      <c r="DB21" s="87"/>
      <c r="DC21" s="87"/>
      <c r="DD21" s="87"/>
      <c r="DE21" s="87"/>
      <c r="DF21" s="87"/>
      <c r="DG21" s="87"/>
      <c r="DH21" s="87"/>
      <c r="DI21" s="87"/>
      <c r="DJ21" s="87"/>
      <c r="DK21" s="87"/>
      <c r="DL21" s="87"/>
      <c r="DM21" s="87"/>
      <c r="DN21" s="87"/>
      <c r="DO21" s="87"/>
      <c r="DP21" s="87"/>
      <c r="DQ21" s="87"/>
      <c r="DR21" s="87"/>
      <c r="DS21" s="87"/>
      <c r="DT21" s="87"/>
      <c r="DU21" s="87"/>
      <c r="DV21" s="87"/>
      <c r="DW21" s="87"/>
      <c r="DX21" s="87"/>
      <c r="DY21" s="87"/>
      <c r="DZ21" s="87"/>
      <c r="EA21" s="87"/>
      <c r="EB21" s="87"/>
      <c r="EC21" s="87"/>
      <c r="ED21" s="87"/>
      <c r="EE21" s="87"/>
      <c r="EF21" s="87"/>
      <c r="EG21" s="87"/>
      <c r="EH21" s="87"/>
      <c r="EI21" s="87"/>
      <c r="EJ21" s="87"/>
      <c r="EK21" s="87"/>
      <c r="EL21" s="87"/>
      <c r="EM21" s="87"/>
      <c r="EN21" s="87"/>
      <c r="EO21" s="87"/>
      <c r="EP21" s="87"/>
      <c r="EQ21" s="87"/>
      <c r="ER21" s="87"/>
      <c r="ES21" s="87"/>
      <c r="ET21" s="87"/>
      <c r="EU21" s="87"/>
      <c r="EV21" s="87"/>
      <c r="EW21" s="87"/>
      <c r="EX21" s="87"/>
      <c r="EY21" s="87"/>
      <c r="EZ21" s="87"/>
      <c r="FA21" s="87"/>
      <c r="FB21" s="87"/>
      <c r="FC21" s="87"/>
      <c r="FD21" s="87"/>
      <c r="FE21" s="87"/>
      <c r="FF21" s="87"/>
      <c r="FG21" s="87"/>
      <c r="FH21" s="87"/>
      <c r="FI21" s="87"/>
      <c r="FJ21" s="87"/>
      <c r="FK21" s="87"/>
      <c r="FL21" s="87"/>
      <c r="FM21" s="87"/>
      <c r="FN21" s="87"/>
      <c r="FO21" s="87"/>
      <c r="FP21" s="87"/>
      <c r="FQ21" s="87"/>
      <c r="FR21" s="87"/>
      <c r="FS21" s="87"/>
      <c r="FT21" s="87"/>
      <c r="FU21" s="87"/>
      <c r="FV21" s="87"/>
      <c r="FW21" s="87"/>
      <c r="FX21" s="87"/>
      <c r="FY21" s="87"/>
      <c r="FZ21" s="87"/>
      <c r="GA21" s="87"/>
      <c r="GB21" s="87"/>
      <c r="GC21" s="87"/>
      <c r="GD21" s="87"/>
      <c r="GE21" s="87"/>
      <c r="GF21" s="87"/>
      <c r="GG21" s="87"/>
      <c r="GH21" s="87"/>
      <c r="GI21" s="87"/>
      <c r="GJ21" s="87"/>
      <c r="GK21" s="87"/>
      <c r="GL21" s="87"/>
      <c r="GM21" s="87"/>
      <c r="GN21" s="87"/>
      <c r="GO21" s="87"/>
      <c r="GP21" s="87"/>
      <c r="GQ21" s="87"/>
      <c r="GR21" s="87"/>
      <c r="GS21" s="87"/>
      <c r="GT21" s="87"/>
      <c r="GU21" s="87"/>
      <c r="GV21" s="87"/>
      <c r="GW21" s="87"/>
      <c r="GX21" s="87"/>
      <c r="GY21" s="87"/>
      <c r="GZ21" s="87"/>
      <c r="HA21" s="87"/>
      <c r="HB21" s="87"/>
      <c r="HC21" s="87"/>
      <c r="HD21" s="87"/>
      <c r="HE21" s="87"/>
      <c r="HF21" s="87"/>
      <c r="HG21" s="87"/>
      <c r="HH21" s="87"/>
      <c r="HI21" s="87"/>
      <c r="HJ21" s="87"/>
      <c r="HK21" s="87"/>
      <c r="HL21" s="87"/>
      <c r="HM21" s="87"/>
      <c r="HN21" s="87"/>
      <c r="HO21" s="87"/>
      <c r="HP21" s="87"/>
      <c r="HQ21" s="87"/>
      <c r="HR21" s="87"/>
      <c r="HS21" s="87"/>
      <c r="HT21" s="87"/>
      <c r="HU21" s="87"/>
      <c r="HV21" s="87"/>
      <c r="HW21" s="87"/>
      <c r="HX21" s="87"/>
      <c r="HY21" s="87"/>
      <c r="HZ21" s="87"/>
      <c r="IA21" s="87"/>
      <c r="IB21" s="87"/>
      <c r="IC21" s="87"/>
      <c r="ID21" s="87"/>
      <c r="IE21" s="87"/>
    </row>
    <row r="22" spans="1:240" ht="14.25" thickBot="1" x14ac:dyDescent="0.25">
      <c r="A22" s="87"/>
      <c r="B22" s="134">
        <v>2612</v>
      </c>
      <c r="C22" s="133" t="s">
        <v>152</v>
      </c>
      <c r="D22" s="132" t="s">
        <v>116</v>
      </c>
      <c r="E22" s="132"/>
      <c r="F22" s="131">
        <f t="shared" ref="F22:R22" si="8">SUM(F23:F24)</f>
        <v>10000</v>
      </c>
      <c r="G22" s="131">
        <f t="shared" si="8"/>
        <v>0</v>
      </c>
      <c r="H22" s="131">
        <f t="shared" si="8"/>
        <v>10000</v>
      </c>
      <c r="I22" s="131">
        <f t="shared" si="8"/>
        <v>0</v>
      </c>
      <c r="J22" s="131">
        <f t="shared" si="8"/>
        <v>0</v>
      </c>
      <c r="K22" s="131">
        <f t="shared" si="8"/>
        <v>0</v>
      </c>
      <c r="L22" s="131">
        <f t="shared" si="8"/>
        <v>0</v>
      </c>
      <c r="M22" s="131">
        <f t="shared" si="8"/>
        <v>0</v>
      </c>
      <c r="N22" s="131">
        <f t="shared" si="8"/>
        <v>0</v>
      </c>
      <c r="O22" s="131">
        <f t="shared" si="8"/>
        <v>0</v>
      </c>
      <c r="P22" s="131">
        <f t="shared" si="8"/>
        <v>0</v>
      </c>
      <c r="Q22" s="131">
        <f t="shared" si="8"/>
        <v>0</v>
      </c>
      <c r="R22" s="131">
        <f t="shared" si="8"/>
        <v>0</v>
      </c>
      <c r="S22" s="122">
        <f t="shared" ref="S22:S44" si="9">SUM(G22:R22)</f>
        <v>10000</v>
      </c>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87"/>
      <c r="BU22" s="87"/>
      <c r="BV22" s="87"/>
      <c r="BW22" s="87"/>
      <c r="BX22" s="87"/>
      <c r="BY22" s="87"/>
      <c r="BZ22" s="87"/>
      <c r="CA22" s="87"/>
      <c r="CB22" s="87"/>
      <c r="CC22" s="87"/>
      <c r="CD22" s="87"/>
      <c r="CE22" s="87"/>
      <c r="CF22" s="87"/>
      <c r="CG22" s="87"/>
      <c r="CH22" s="87"/>
      <c r="CI22" s="87"/>
      <c r="CJ22" s="87"/>
      <c r="CK22" s="87"/>
      <c r="CL22" s="87"/>
      <c r="CM22" s="87"/>
      <c r="CN22" s="87"/>
      <c r="CO22" s="87"/>
      <c r="CP22" s="87"/>
      <c r="CQ22" s="87"/>
      <c r="CR22" s="87"/>
      <c r="CS22" s="87"/>
      <c r="CT22" s="87"/>
      <c r="CU22" s="87"/>
      <c r="CV22" s="87"/>
      <c r="CW22" s="87"/>
      <c r="CX22" s="87"/>
      <c r="CY22" s="87"/>
      <c r="CZ22" s="87"/>
      <c r="DA22" s="87"/>
      <c r="DB22" s="87"/>
      <c r="DC22" s="87"/>
      <c r="DD22" s="87"/>
      <c r="DE22" s="87"/>
      <c r="DF22" s="87"/>
      <c r="DG22" s="87"/>
      <c r="DH22" s="87"/>
      <c r="DI22" s="87"/>
      <c r="DJ22" s="87"/>
      <c r="DK22" s="87"/>
      <c r="DL22" s="87"/>
      <c r="DM22" s="87"/>
      <c r="DN22" s="87"/>
      <c r="DO22" s="87"/>
      <c r="DP22" s="87"/>
      <c r="DQ22" s="87"/>
      <c r="DR22" s="87"/>
      <c r="DS22" s="87"/>
      <c r="DT22" s="87"/>
      <c r="DU22" s="87"/>
      <c r="DV22" s="87"/>
      <c r="DW22" s="87"/>
      <c r="DX22" s="87"/>
      <c r="DY22" s="87"/>
      <c r="DZ22" s="87"/>
      <c r="EA22" s="87"/>
      <c r="EB22" s="87"/>
      <c r="EC22" s="87"/>
      <c r="ED22" s="87"/>
      <c r="EE22" s="87"/>
      <c r="EF22" s="87"/>
      <c r="EG22" s="87"/>
      <c r="EH22" s="87"/>
      <c r="EI22" s="87"/>
      <c r="EJ22" s="87"/>
      <c r="EK22" s="87"/>
      <c r="EL22" s="87"/>
      <c r="EM22" s="87"/>
      <c r="EN22" s="87"/>
      <c r="EO22" s="87"/>
      <c r="EP22" s="87"/>
      <c r="EQ22" s="87"/>
      <c r="ER22" s="87"/>
      <c r="ES22" s="87"/>
      <c r="ET22" s="87"/>
      <c r="EU22" s="87"/>
      <c r="EV22" s="87"/>
      <c r="EW22" s="87"/>
      <c r="EX22" s="87"/>
      <c r="EY22" s="87"/>
      <c r="EZ22" s="87"/>
      <c r="FA22" s="87"/>
      <c r="FB22" s="87"/>
      <c r="FC22" s="87"/>
      <c r="FD22" s="87"/>
      <c r="FE22" s="87"/>
      <c r="FF22" s="87"/>
      <c r="FG22" s="87"/>
      <c r="FH22" s="87"/>
      <c r="FI22" s="87"/>
      <c r="FJ22" s="87"/>
      <c r="FK22" s="87"/>
      <c r="FL22" s="87"/>
      <c r="FM22" s="87"/>
      <c r="FN22" s="87"/>
      <c r="FO22" s="87"/>
      <c r="FP22" s="87"/>
      <c r="FQ22" s="87"/>
      <c r="FR22" s="87"/>
      <c r="FS22" s="87"/>
      <c r="FT22" s="87"/>
      <c r="FU22" s="87"/>
      <c r="FV22" s="87"/>
      <c r="FW22" s="87"/>
      <c r="FX22" s="87"/>
      <c r="FY22" s="87"/>
      <c r="FZ22" s="87"/>
      <c r="GA22" s="87"/>
      <c r="GB22" s="87"/>
      <c r="GC22" s="87"/>
      <c r="GD22" s="87"/>
      <c r="GE22" s="87"/>
      <c r="GF22" s="87"/>
      <c r="GG22" s="87"/>
      <c r="GH22" s="87"/>
      <c r="GI22" s="87"/>
      <c r="GJ22" s="87"/>
      <c r="GK22" s="87"/>
      <c r="GL22" s="87"/>
      <c r="GM22" s="87"/>
      <c r="GN22" s="87"/>
      <c r="GO22" s="87"/>
      <c r="GP22" s="87"/>
      <c r="GQ22" s="87"/>
      <c r="GR22" s="87"/>
      <c r="GS22" s="87"/>
      <c r="GT22" s="87"/>
      <c r="GU22" s="87"/>
      <c r="GV22" s="87"/>
      <c r="GW22" s="87"/>
      <c r="GX22" s="87"/>
      <c r="GY22" s="87"/>
      <c r="GZ22" s="87"/>
      <c r="HA22" s="87"/>
      <c r="HB22" s="87"/>
      <c r="HC22" s="87"/>
      <c r="HD22" s="87"/>
      <c r="HE22" s="87"/>
      <c r="HF22" s="87"/>
      <c r="HG22" s="87"/>
      <c r="HH22" s="87"/>
      <c r="HI22" s="87"/>
      <c r="HJ22" s="87"/>
      <c r="HK22" s="87"/>
      <c r="HL22" s="87"/>
      <c r="HM22" s="87"/>
      <c r="HN22" s="87"/>
      <c r="HO22" s="87"/>
      <c r="HP22" s="87"/>
      <c r="HQ22" s="87"/>
      <c r="HR22" s="87"/>
      <c r="HS22" s="87"/>
      <c r="HT22" s="87"/>
      <c r="HU22" s="87"/>
      <c r="HV22" s="87"/>
      <c r="HW22" s="87"/>
      <c r="HX22" s="87"/>
      <c r="HY22" s="87"/>
      <c r="HZ22" s="87"/>
      <c r="IA22" s="87"/>
      <c r="IB22" s="87"/>
      <c r="IC22" s="87"/>
      <c r="ID22" s="87"/>
      <c r="IE22" s="87"/>
    </row>
    <row r="23" spans="1:240" ht="13.5" x14ac:dyDescent="0.2">
      <c r="A23" s="87"/>
      <c r="B23" s="112">
        <v>2612</v>
      </c>
      <c r="C23" s="111" t="s">
        <v>165</v>
      </c>
      <c r="D23" s="110">
        <v>1</v>
      </c>
      <c r="E23" s="109">
        <f>+'[2]3 Cost. dif. y prom'!$I$17</f>
        <v>10000</v>
      </c>
      <c r="F23" s="109">
        <f>+E23*D23</f>
        <v>10000</v>
      </c>
      <c r="G23" s="108"/>
      <c r="H23" s="108">
        <f>+F23</f>
        <v>10000</v>
      </c>
      <c r="I23" s="108"/>
      <c r="J23" s="108">
        <f>I23</f>
        <v>0</v>
      </c>
      <c r="K23" s="108">
        <f>J23</f>
        <v>0</v>
      </c>
      <c r="L23" s="108">
        <f>K23</f>
        <v>0</v>
      </c>
      <c r="M23" s="108"/>
      <c r="N23" s="108"/>
      <c r="O23" s="108">
        <f>N23</f>
        <v>0</v>
      </c>
      <c r="P23" s="108">
        <f>O23</f>
        <v>0</v>
      </c>
      <c r="Q23" s="108">
        <f>P23</f>
        <v>0</v>
      </c>
      <c r="R23" s="108">
        <f>Q23</f>
        <v>0</v>
      </c>
      <c r="S23" s="107">
        <f t="shared" si="9"/>
        <v>10000</v>
      </c>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c r="AZ23" s="87"/>
      <c r="BA23" s="87"/>
      <c r="BB23" s="87"/>
      <c r="BC23" s="87"/>
      <c r="BD23" s="87"/>
      <c r="BE23" s="87"/>
      <c r="BF23" s="87"/>
      <c r="BG23" s="87"/>
      <c r="BH23" s="87"/>
      <c r="BI23" s="87"/>
      <c r="BJ23" s="87"/>
      <c r="BK23" s="87"/>
      <c r="BL23" s="87"/>
      <c r="BM23" s="87"/>
      <c r="BN23" s="87"/>
      <c r="BO23" s="87"/>
      <c r="BP23" s="87"/>
      <c r="BQ23" s="87"/>
      <c r="BR23" s="87"/>
      <c r="BS23" s="87"/>
      <c r="BT23" s="87"/>
      <c r="BU23" s="87"/>
      <c r="BV23" s="87"/>
      <c r="BW23" s="87"/>
      <c r="BX23" s="87"/>
      <c r="BY23" s="87"/>
      <c r="BZ23" s="87"/>
      <c r="CA23" s="87"/>
      <c r="CB23" s="87"/>
      <c r="CC23" s="87"/>
      <c r="CD23" s="87"/>
      <c r="CE23" s="87"/>
      <c r="CF23" s="87"/>
      <c r="CG23" s="87"/>
      <c r="CH23" s="87"/>
      <c r="CI23" s="87"/>
      <c r="CJ23" s="87"/>
      <c r="CK23" s="87"/>
      <c r="CL23" s="87"/>
      <c r="CM23" s="87"/>
      <c r="CN23" s="87"/>
      <c r="CO23" s="87"/>
      <c r="CP23" s="87"/>
      <c r="CQ23" s="87"/>
      <c r="CR23" s="87"/>
      <c r="CS23" s="87"/>
      <c r="CT23" s="87"/>
      <c r="CU23" s="87"/>
      <c r="CV23" s="87"/>
      <c r="CW23" s="87"/>
      <c r="CX23" s="87"/>
      <c r="CY23" s="87"/>
      <c r="CZ23" s="87"/>
      <c r="DA23" s="87"/>
      <c r="DB23" s="87"/>
      <c r="DC23" s="87"/>
      <c r="DD23" s="87"/>
      <c r="DE23" s="87"/>
      <c r="DF23" s="87"/>
      <c r="DG23" s="87"/>
      <c r="DH23" s="87"/>
      <c r="DI23" s="87"/>
      <c r="DJ23" s="87"/>
      <c r="DK23" s="87"/>
      <c r="DL23" s="87"/>
      <c r="DM23" s="87"/>
      <c r="DN23" s="87"/>
      <c r="DO23" s="87"/>
      <c r="DP23" s="87"/>
      <c r="DQ23" s="87"/>
      <c r="DR23" s="87"/>
      <c r="DS23" s="87"/>
      <c r="DT23" s="87"/>
      <c r="DU23" s="87"/>
      <c r="DV23" s="87"/>
      <c r="DW23" s="87"/>
      <c r="DX23" s="87"/>
      <c r="DY23" s="87"/>
      <c r="DZ23" s="87"/>
      <c r="EA23" s="87"/>
      <c r="EB23" s="87"/>
      <c r="EC23" s="87"/>
      <c r="ED23" s="87"/>
      <c r="EE23" s="87"/>
      <c r="EF23" s="87"/>
      <c r="EG23" s="87"/>
      <c r="EH23" s="87"/>
      <c r="EI23" s="87"/>
      <c r="EJ23" s="87"/>
      <c r="EK23" s="87"/>
      <c r="EL23" s="87"/>
      <c r="EM23" s="87"/>
      <c r="EN23" s="87"/>
      <c r="EO23" s="87"/>
      <c r="EP23" s="87"/>
      <c r="EQ23" s="87"/>
      <c r="ER23" s="87"/>
      <c r="ES23" s="87"/>
      <c r="ET23" s="87"/>
      <c r="EU23" s="87"/>
      <c r="EV23" s="87"/>
      <c r="EW23" s="87"/>
      <c r="EX23" s="87"/>
      <c r="EY23" s="87"/>
      <c r="EZ23" s="87"/>
      <c r="FA23" s="87"/>
      <c r="FB23" s="87"/>
      <c r="FC23" s="87"/>
      <c r="FD23" s="87"/>
      <c r="FE23" s="87"/>
      <c r="FF23" s="87"/>
      <c r="FG23" s="87"/>
      <c r="FH23" s="87"/>
      <c r="FI23" s="87"/>
      <c r="FJ23" s="87"/>
      <c r="FK23" s="87"/>
      <c r="FL23" s="87"/>
      <c r="FM23" s="87"/>
      <c r="FN23" s="87"/>
      <c r="FO23" s="87"/>
      <c r="FP23" s="87"/>
      <c r="FQ23" s="87"/>
      <c r="FR23" s="87"/>
      <c r="FS23" s="87"/>
      <c r="FT23" s="87"/>
      <c r="FU23" s="87"/>
      <c r="FV23" s="87"/>
      <c r="FW23" s="87"/>
      <c r="FX23" s="87"/>
      <c r="FY23" s="87"/>
      <c r="FZ23" s="87"/>
      <c r="GA23" s="87"/>
      <c r="GB23" s="87"/>
      <c r="GC23" s="87"/>
      <c r="GD23" s="87"/>
      <c r="GE23" s="87"/>
      <c r="GF23" s="87"/>
      <c r="GG23" s="87"/>
      <c r="GH23" s="87"/>
      <c r="GI23" s="87"/>
      <c r="GJ23" s="87"/>
      <c r="GK23" s="87"/>
      <c r="GL23" s="87"/>
      <c r="GM23" s="87"/>
      <c r="GN23" s="87"/>
      <c r="GO23" s="87"/>
      <c r="GP23" s="87"/>
      <c r="GQ23" s="87"/>
      <c r="GR23" s="87"/>
      <c r="GS23" s="87"/>
      <c r="GT23" s="87"/>
      <c r="GU23" s="87"/>
      <c r="GV23" s="87"/>
      <c r="GW23" s="87"/>
      <c r="GX23" s="87"/>
      <c r="GY23" s="87"/>
      <c r="GZ23" s="87"/>
      <c r="HA23" s="87"/>
      <c r="HB23" s="87"/>
      <c r="HC23" s="87"/>
      <c r="HD23" s="87"/>
      <c r="HE23" s="87"/>
      <c r="HF23" s="87"/>
      <c r="HG23" s="87"/>
      <c r="HH23" s="87"/>
      <c r="HI23" s="87"/>
      <c r="HJ23" s="87"/>
      <c r="HK23" s="87"/>
      <c r="HL23" s="87"/>
      <c r="HM23" s="87"/>
      <c r="HN23" s="87"/>
      <c r="HO23" s="87"/>
      <c r="HP23" s="87"/>
      <c r="HQ23" s="87"/>
      <c r="HR23" s="87"/>
      <c r="HS23" s="87"/>
      <c r="HT23" s="87"/>
      <c r="HU23" s="87"/>
      <c r="HV23" s="87"/>
      <c r="HW23" s="87"/>
      <c r="HX23" s="87"/>
      <c r="HY23" s="87"/>
      <c r="HZ23" s="87"/>
      <c r="IA23" s="87"/>
      <c r="IB23" s="87"/>
      <c r="IC23" s="87"/>
      <c r="ID23" s="87"/>
      <c r="IE23" s="87"/>
    </row>
    <row r="24" spans="1:240" ht="13.5" x14ac:dyDescent="0.2">
      <c r="A24" s="87"/>
      <c r="B24" s="112"/>
      <c r="C24" s="114"/>
      <c r="D24" s="113"/>
      <c r="E24" s="109"/>
      <c r="F24" s="109"/>
      <c r="G24" s="108"/>
      <c r="H24" s="107"/>
      <c r="I24" s="107"/>
      <c r="J24" s="107"/>
      <c r="K24" s="107"/>
      <c r="L24" s="107"/>
      <c r="M24" s="108"/>
      <c r="N24" s="107"/>
      <c r="O24" s="107"/>
      <c r="P24" s="107"/>
      <c r="Q24" s="107"/>
      <c r="R24" s="107"/>
      <c r="S24" s="107">
        <f t="shared" si="9"/>
        <v>0</v>
      </c>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c r="BA24" s="87"/>
      <c r="BB24" s="87"/>
      <c r="BC24" s="87"/>
      <c r="BD24" s="87"/>
      <c r="BE24" s="87"/>
      <c r="BF24" s="87"/>
      <c r="BG24" s="87"/>
      <c r="BH24" s="87"/>
      <c r="BI24" s="87"/>
      <c r="BJ24" s="87"/>
      <c r="BK24" s="87"/>
      <c r="BL24" s="87"/>
      <c r="BM24" s="87"/>
      <c r="BN24" s="87"/>
      <c r="BO24" s="87"/>
      <c r="BP24" s="87"/>
      <c r="BQ24" s="87"/>
      <c r="BR24" s="87"/>
      <c r="BS24" s="87"/>
      <c r="BT24" s="87"/>
      <c r="BU24" s="87"/>
      <c r="BV24" s="87"/>
      <c r="BW24" s="87"/>
      <c r="BX24" s="87"/>
      <c r="BY24" s="87"/>
      <c r="BZ24" s="87"/>
      <c r="CA24" s="87"/>
      <c r="CB24" s="87"/>
      <c r="CC24" s="87"/>
      <c r="CD24" s="87"/>
      <c r="CE24" s="87"/>
      <c r="CF24" s="87"/>
      <c r="CG24" s="87"/>
      <c r="CH24" s="87"/>
      <c r="CI24" s="87"/>
      <c r="CJ24" s="87"/>
      <c r="CK24" s="87"/>
      <c r="CL24" s="87"/>
      <c r="CM24" s="87"/>
      <c r="CN24" s="87"/>
      <c r="CO24" s="87"/>
      <c r="CP24" s="87"/>
      <c r="CQ24" s="87"/>
      <c r="CR24" s="87"/>
      <c r="CS24" s="87"/>
      <c r="CT24" s="87"/>
      <c r="CU24" s="87"/>
      <c r="CV24" s="87"/>
      <c r="CW24" s="87"/>
      <c r="CX24" s="87"/>
      <c r="CY24" s="87"/>
      <c r="CZ24" s="87"/>
      <c r="DA24" s="87"/>
      <c r="DB24" s="87"/>
      <c r="DC24" s="87"/>
      <c r="DD24" s="87"/>
      <c r="DE24" s="87"/>
      <c r="DF24" s="87"/>
      <c r="DG24" s="87"/>
      <c r="DH24" s="87"/>
      <c r="DI24" s="87"/>
      <c r="DJ24" s="87"/>
      <c r="DK24" s="87"/>
      <c r="DL24" s="87"/>
      <c r="DM24" s="87"/>
      <c r="DN24" s="87"/>
      <c r="DO24" s="87"/>
      <c r="DP24" s="87"/>
      <c r="DQ24" s="87"/>
      <c r="DR24" s="87"/>
      <c r="DS24" s="87"/>
      <c r="DT24" s="87"/>
      <c r="DU24" s="87"/>
      <c r="DV24" s="87"/>
      <c r="DW24" s="87"/>
      <c r="DX24" s="87"/>
      <c r="DY24" s="87"/>
      <c r="DZ24" s="87"/>
      <c r="EA24" s="87"/>
      <c r="EB24" s="87"/>
      <c r="EC24" s="87"/>
      <c r="ED24" s="87"/>
      <c r="EE24" s="87"/>
      <c r="EF24" s="87"/>
      <c r="EG24" s="87"/>
      <c r="EH24" s="87"/>
      <c r="EI24" s="87"/>
      <c r="EJ24" s="87"/>
      <c r="EK24" s="87"/>
      <c r="EL24" s="87"/>
      <c r="EM24" s="87"/>
      <c r="EN24" s="87"/>
      <c r="EO24" s="87"/>
      <c r="EP24" s="87"/>
      <c r="EQ24" s="87"/>
      <c r="ER24" s="87"/>
      <c r="ES24" s="87"/>
      <c r="ET24" s="87"/>
      <c r="EU24" s="87"/>
      <c r="EV24" s="87"/>
      <c r="EW24" s="87"/>
      <c r="EX24" s="87"/>
      <c r="EY24" s="87"/>
      <c r="EZ24" s="87"/>
      <c r="FA24" s="87"/>
      <c r="FB24" s="87"/>
      <c r="FC24" s="87"/>
      <c r="FD24" s="87"/>
      <c r="FE24" s="87"/>
      <c r="FF24" s="87"/>
      <c r="FG24" s="87"/>
      <c r="FH24" s="87"/>
      <c r="FI24" s="87"/>
      <c r="FJ24" s="87"/>
      <c r="FK24" s="87"/>
      <c r="FL24" s="87"/>
      <c r="FM24" s="87"/>
      <c r="FN24" s="87"/>
      <c r="FO24" s="87"/>
      <c r="FP24" s="87"/>
      <c r="FQ24" s="87"/>
      <c r="FR24" s="87"/>
      <c r="FS24" s="87"/>
      <c r="FT24" s="87"/>
      <c r="FU24" s="87"/>
      <c r="FV24" s="87"/>
      <c r="FW24" s="87"/>
      <c r="FX24" s="87"/>
      <c r="FY24" s="87"/>
      <c r="FZ24" s="87"/>
      <c r="GA24" s="87"/>
      <c r="GB24" s="87"/>
      <c r="GC24" s="87"/>
      <c r="GD24" s="87"/>
      <c r="GE24" s="87"/>
      <c r="GF24" s="87"/>
      <c r="GG24" s="87"/>
      <c r="GH24" s="87"/>
      <c r="GI24" s="87"/>
      <c r="GJ24" s="87"/>
      <c r="GK24" s="87"/>
      <c r="GL24" s="87"/>
      <c r="GM24" s="87"/>
      <c r="GN24" s="87"/>
      <c r="GO24" s="87"/>
      <c r="GP24" s="87"/>
      <c r="GQ24" s="87"/>
      <c r="GR24" s="87"/>
      <c r="GS24" s="87"/>
      <c r="GT24" s="87"/>
      <c r="GU24" s="87"/>
      <c r="GV24" s="87"/>
      <c r="GW24" s="87"/>
      <c r="GX24" s="87"/>
      <c r="GY24" s="87"/>
      <c r="GZ24" s="87"/>
      <c r="HA24" s="87"/>
      <c r="HB24" s="87"/>
      <c r="HC24" s="87"/>
      <c r="HD24" s="87"/>
      <c r="HE24" s="87"/>
      <c r="HF24" s="87"/>
      <c r="HG24" s="87"/>
      <c r="HH24" s="87"/>
      <c r="HI24" s="87"/>
      <c r="HJ24" s="87"/>
      <c r="HK24" s="87"/>
      <c r="HL24" s="87"/>
      <c r="HM24" s="87"/>
      <c r="HN24" s="87"/>
      <c r="HO24" s="87"/>
      <c r="HP24" s="87"/>
      <c r="HQ24" s="87"/>
      <c r="HR24" s="87"/>
      <c r="HS24" s="87"/>
      <c r="HT24" s="87"/>
      <c r="HU24" s="87"/>
      <c r="HV24" s="87"/>
      <c r="HW24" s="87"/>
      <c r="HX24" s="87"/>
      <c r="HY24" s="87"/>
      <c r="HZ24" s="87"/>
      <c r="IA24" s="87"/>
      <c r="IB24" s="87"/>
      <c r="IC24" s="87"/>
      <c r="ID24" s="87"/>
      <c r="IE24" s="87"/>
    </row>
    <row r="25" spans="1:240" ht="14.25" thickBot="1" x14ac:dyDescent="0.25">
      <c r="A25" s="87"/>
      <c r="B25" s="134">
        <v>3181</v>
      </c>
      <c r="C25" s="133" t="s">
        <v>151</v>
      </c>
      <c r="D25" s="132"/>
      <c r="E25" s="132"/>
      <c r="F25" s="131">
        <f t="shared" ref="F25:R25" si="10">SUM(F26:F26)</f>
        <v>30000</v>
      </c>
      <c r="G25" s="131">
        <f t="shared" si="10"/>
        <v>0</v>
      </c>
      <c r="H25" s="131">
        <f t="shared" si="10"/>
        <v>30000</v>
      </c>
      <c r="I25" s="131">
        <f t="shared" si="10"/>
        <v>0</v>
      </c>
      <c r="J25" s="131">
        <f t="shared" si="10"/>
        <v>0</v>
      </c>
      <c r="K25" s="131">
        <f t="shared" si="10"/>
        <v>0</v>
      </c>
      <c r="L25" s="131">
        <f t="shared" si="10"/>
        <v>0</v>
      </c>
      <c r="M25" s="131">
        <f t="shared" si="10"/>
        <v>0</v>
      </c>
      <c r="N25" s="131">
        <f t="shared" si="10"/>
        <v>0</v>
      </c>
      <c r="O25" s="131">
        <f t="shared" si="10"/>
        <v>0</v>
      </c>
      <c r="P25" s="131">
        <f t="shared" si="10"/>
        <v>0</v>
      </c>
      <c r="Q25" s="131">
        <f t="shared" si="10"/>
        <v>0</v>
      </c>
      <c r="R25" s="131">
        <f t="shared" si="10"/>
        <v>0</v>
      </c>
      <c r="S25" s="122">
        <f t="shared" si="9"/>
        <v>30000</v>
      </c>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c r="BM25" s="87"/>
      <c r="BN25" s="87"/>
      <c r="BO25" s="87"/>
      <c r="BP25" s="87"/>
      <c r="BQ25" s="87"/>
      <c r="BR25" s="87"/>
      <c r="BS25" s="87"/>
      <c r="BT25" s="87"/>
      <c r="BU25" s="87"/>
      <c r="BV25" s="87"/>
      <c r="BW25" s="87"/>
      <c r="BX25" s="87"/>
      <c r="BY25" s="87"/>
      <c r="BZ25" s="87"/>
      <c r="CA25" s="87"/>
      <c r="CB25" s="87"/>
      <c r="CC25" s="87"/>
      <c r="CD25" s="87"/>
      <c r="CE25" s="87"/>
      <c r="CF25" s="87"/>
      <c r="CG25" s="87"/>
      <c r="CH25" s="87"/>
      <c r="CI25" s="87"/>
      <c r="CJ25" s="87"/>
      <c r="CK25" s="87"/>
      <c r="CL25" s="87"/>
      <c r="CM25" s="87"/>
      <c r="CN25" s="87"/>
      <c r="CO25" s="87"/>
      <c r="CP25" s="87"/>
      <c r="CQ25" s="87"/>
      <c r="CR25" s="87"/>
      <c r="CS25" s="87"/>
      <c r="CT25" s="87"/>
      <c r="CU25" s="87"/>
      <c r="CV25" s="87"/>
      <c r="CW25" s="87"/>
      <c r="CX25" s="87"/>
      <c r="CY25" s="87"/>
      <c r="CZ25" s="87"/>
      <c r="DA25" s="87"/>
      <c r="DB25" s="87"/>
      <c r="DC25" s="87"/>
      <c r="DD25" s="87"/>
      <c r="DE25" s="87"/>
      <c r="DF25" s="87"/>
      <c r="DG25" s="87"/>
      <c r="DH25" s="87"/>
      <c r="DI25" s="87"/>
      <c r="DJ25" s="87"/>
      <c r="DK25" s="87"/>
      <c r="DL25" s="87"/>
      <c r="DM25" s="87"/>
      <c r="DN25" s="87"/>
      <c r="DO25" s="87"/>
      <c r="DP25" s="87"/>
      <c r="DQ25" s="87"/>
      <c r="DR25" s="87"/>
      <c r="DS25" s="87"/>
      <c r="DT25" s="87"/>
      <c r="DU25" s="87"/>
      <c r="DV25" s="87"/>
      <c r="DW25" s="87"/>
      <c r="DX25" s="87"/>
      <c r="DY25" s="87"/>
      <c r="DZ25" s="87"/>
      <c r="EA25" s="87"/>
      <c r="EB25" s="87"/>
      <c r="EC25" s="87"/>
      <c r="ED25" s="87"/>
      <c r="EE25" s="87"/>
      <c r="EF25" s="87"/>
      <c r="EG25" s="87"/>
      <c r="EH25" s="87"/>
      <c r="EI25" s="87"/>
      <c r="EJ25" s="87"/>
      <c r="EK25" s="87"/>
      <c r="EL25" s="87"/>
      <c r="EM25" s="87"/>
      <c r="EN25" s="87"/>
      <c r="EO25" s="87"/>
      <c r="EP25" s="87"/>
      <c r="EQ25" s="87"/>
      <c r="ER25" s="87"/>
      <c r="ES25" s="87"/>
      <c r="ET25" s="87"/>
      <c r="EU25" s="87"/>
      <c r="EV25" s="87"/>
      <c r="EW25" s="87"/>
      <c r="EX25" s="87"/>
      <c r="EY25" s="87"/>
      <c r="EZ25" s="87"/>
      <c r="FA25" s="87"/>
      <c r="FB25" s="87"/>
      <c r="FC25" s="87"/>
      <c r="FD25" s="87"/>
      <c r="FE25" s="87"/>
      <c r="FF25" s="87"/>
      <c r="FG25" s="87"/>
      <c r="FH25" s="87"/>
      <c r="FI25" s="87"/>
      <c r="FJ25" s="87"/>
      <c r="FK25" s="87"/>
      <c r="FL25" s="87"/>
      <c r="FM25" s="87"/>
      <c r="FN25" s="87"/>
      <c r="FO25" s="87"/>
      <c r="FP25" s="87"/>
      <c r="FQ25" s="87"/>
      <c r="FR25" s="87"/>
      <c r="FS25" s="87"/>
      <c r="FT25" s="87"/>
      <c r="FU25" s="87"/>
      <c r="FV25" s="87"/>
      <c r="FW25" s="87"/>
      <c r="FX25" s="87"/>
      <c r="FY25" s="87"/>
      <c r="FZ25" s="87"/>
      <c r="GA25" s="87"/>
      <c r="GB25" s="87"/>
      <c r="GC25" s="87"/>
      <c r="GD25" s="87"/>
      <c r="GE25" s="87"/>
      <c r="GF25" s="87"/>
      <c r="GG25" s="87"/>
      <c r="GH25" s="87"/>
      <c r="GI25" s="87"/>
      <c r="GJ25" s="87"/>
      <c r="GK25" s="87"/>
      <c r="GL25" s="87"/>
      <c r="GM25" s="87"/>
      <c r="GN25" s="87"/>
      <c r="GO25" s="87"/>
      <c r="GP25" s="87"/>
      <c r="GQ25" s="87"/>
      <c r="GR25" s="87"/>
      <c r="GS25" s="87"/>
      <c r="GT25" s="87"/>
      <c r="GU25" s="87"/>
      <c r="GV25" s="87"/>
      <c r="GW25" s="87"/>
      <c r="GX25" s="87"/>
      <c r="GY25" s="87"/>
      <c r="GZ25" s="87"/>
      <c r="HA25" s="87"/>
      <c r="HB25" s="87"/>
      <c r="HC25" s="87"/>
      <c r="HD25" s="87"/>
      <c r="HE25" s="87"/>
      <c r="HF25" s="87"/>
      <c r="HG25" s="87"/>
      <c r="HH25" s="87"/>
      <c r="HI25" s="87"/>
      <c r="HJ25" s="87"/>
      <c r="HK25" s="87"/>
      <c r="HL25" s="87"/>
      <c r="HM25" s="87"/>
      <c r="HN25" s="87"/>
      <c r="HO25" s="87"/>
      <c r="HP25" s="87"/>
      <c r="HQ25" s="87"/>
      <c r="HR25" s="87"/>
      <c r="HS25" s="87"/>
      <c r="HT25" s="87"/>
      <c r="HU25" s="87"/>
      <c r="HV25" s="87"/>
      <c r="HW25" s="87"/>
      <c r="HX25" s="87"/>
      <c r="HY25" s="87"/>
      <c r="HZ25" s="87"/>
      <c r="IA25" s="87"/>
      <c r="IB25" s="87"/>
      <c r="IC25" s="87"/>
      <c r="ID25" s="87"/>
      <c r="IE25" s="87"/>
    </row>
    <row r="26" spans="1:240" ht="13.5" x14ac:dyDescent="0.2">
      <c r="A26" s="87"/>
      <c r="B26" s="112">
        <v>3181</v>
      </c>
      <c r="C26" s="111" t="str">
        <f>+'[2]3 Cost. dif. y prom'!$G$29</f>
        <v>Portes pagados y guías para envíos foráneo</v>
      </c>
      <c r="D26" s="110">
        <v>1</v>
      </c>
      <c r="E26" s="109">
        <f>+'[2]3 Cost. dif. y prom'!$I$29</f>
        <v>30000</v>
      </c>
      <c r="F26" s="109">
        <f>D26*E26</f>
        <v>30000</v>
      </c>
      <c r="G26" s="108">
        <v>0</v>
      </c>
      <c r="H26" s="108">
        <f>+F26</f>
        <v>30000</v>
      </c>
      <c r="I26" s="108">
        <v>0</v>
      </c>
      <c r="J26" s="108">
        <f t="shared" ref="J26:R26" si="11">I26</f>
        <v>0</v>
      </c>
      <c r="K26" s="108">
        <f t="shared" si="11"/>
        <v>0</v>
      </c>
      <c r="L26" s="108">
        <f t="shared" si="11"/>
        <v>0</v>
      </c>
      <c r="M26" s="108">
        <f t="shared" si="11"/>
        <v>0</v>
      </c>
      <c r="N26" s="108">
        <f t="shared" si="11"/>
        <v>0</v>
      </c>
      <c r="O26" s="108">
        <f t="shared" si="11"/>
        <v>0</v>
      </c>
      <c r="P26" s="108">
        <f t="shared" si="11"/>
        <v>0</v>
      </c>
      <c r="Q26" s="108">
        <f t="shared" si="11"/>
        <v>0</v>
      </c>
      <c r="R26" s="108">
        <f t="shared" si="11"/>
        <v>0</v>
      </c>
      <c r="S26" s="107">
        <f t="shared" si="9"/>
        <v>30000</v>
      </c>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c r="BA26" s="87"/>
      <c r="BB26" s="87"/>
      <c r="BC26" s="87"/>
      <c r="BD26" s="87"/>
      <c r="BE26" s="87"/>
      <c r="BF26" s="87"/>
      <c r="BG26" s="87"/>
      <c r="BH26" s="87"/>
      <c r="BI26" s="87"/>
      <c r="BJ26" s="87"/>
      <c r="BK26" s="87"/>
      <c r="BL26" s="87"/>
      <c r="BM26" s="87"/>
      <c r="BN26" s="87"/>
      <c r="BO26" s="87"/>
      <c r="BP26" s="87"/>
      <c r="BQ26" s="87"/>
      <c r="BR26" s="87"/>
      <c r="BS26" s="87"/>
      <c r="BT26" s="87"/>
      <c r="BU26" s="87"/>
      <c r="BV26" s="87"/>
      <c r="BW26" s="87"/>
      <c r="BX26" s="87"/>
      <c r="BY26" s="87"/>
      <c r="BZ26" s="87"/>
      <c r="CA26" s="87"/>
      <c r="CB26" s="87"/>
      <c r="CC26" s="87"/>
      <c r="CD26" s="87"/>
      <c r="CE26" s="87"/>
      <c r="CF26" s="87"/>
      <c r="CG26" s="87"/>
      <c r="CH26" s="87"/>
      <c r="CI26" s="87"/>
      <c r="CJ26" s="87"/>
      <c r="CK26" s="87"/>
      <c r="CL26" s="87"/>
      <c r="CM26" s="87"/>
      <c r="CN26" s="87"/>
      <c r="CO26" s="87"/>
      <c r="CP26" s="87"/>
      <c r="CQ26" s="87"/>
      <c r="CR26" s="87"/>
      <c r="CS26" s="87"/>
      <c r="CT26" s="87"/>
      <c r="CU26" s="87"/>
      <c r="CV26" s="87"/>
      <c r="CW26" s="87"/>
      <c r="CX26" s="87"/>
      <c r="CY26" s="87"/>
      <c r="CZ26" s="87"/>
      <c r="DA26" s="87"/>
      <c r="DB26" s="87"/>
      <c r="DC26" s="87"/>
      <c r="DD26" s="87"/>
      <c r="DE26" s="87"/>
      <c r="DF26" s="87"/>
      <c r="DG26" s="87"/>
      <c r="DH26" s="87"/>
      <c r="DI26" s="87"/>
      <c r="DJ26" s="87"/>
      <c r="DK26" s="87"/>
      <c r="DL26" s="87"/>
      <c r="DM26" s="87"/>
      <c r="DN26" s="87"/>
      <c r="DO26" s="87"/>
      <c r="DP26" s="87"/>
      <c r="DQ26" s="87"/>
      <c r="DR26" s="87"/>
      <c r="DS26" s="87"/>
      <c r="DT26" s="87"/>
      <c r="DU26" s="87"/>
      <c r="DV26" s="87"/>
      <c r="DW26" s="87"/>
      <c r="DX26" s="87"/>
      <c r="DY26" s="87"/>
      <c r="DZ26" s="87"/>
      <c r="EA26" s="87"/>
      <c r="EB26" s="87"/>
      <c r="EC26" s="87"/>
      <c r="ED26" s="87"/>
      <c r="EE26" s="87"/>
      <c r="EF26" s="87"/>
      <c r="EG26" s="87"/>
      <c r="EH26" s="87"/>
      <c r="EI26" s="87"/>
      <c r="EJ26" s="87"/>
      <c r="EK26" s="87"/>
      <c r="EL26" s="87"/>
      <c r="EM26" s="87"/>
      <c r="EN26" s="87"/>
      <c r="EO26" s="87"/>
      <c r="EP26" s="87"/>
      <c r="EQ26" s="87"/>
      <c r="ER26" s="87"/>
      <c r="ES26" s="87"/>
      <c r="ET26" s="87"/>
      <c r="EU26" s="87"/>
      <c r="EV26" s="87"/>
      <c r="EW26" s="87"/>
      <c r="EX26" s="87"/>
      <c r="EY26" s="87"/>
      <c r="EZ26" s="87"/>
      <c r="FA26" s="87"/>
      <c r="FB26" s="87"/>
      <c r="FC26" s="87"/>
      <c r="FD26" s="87"/>
      <c r="FE26" s="87"/>
      <c r="FF26" s="87"/>
      <c r="FG26" s="87"/>
      <c r="FH26" s="87"/>
      <c r="FI26" s="87"/>
      <c r="FJ26" s="87"/>
      <c r="FK26" s="87"/>
      <c r="FL26" s="87"/>
      <c r="FM26" s="87"/>
      <c r="FN26" s="87"/>
      <c r="FO26" s="87"/>
      <c r="FP26" s="87"/>
      <c r="FQ26" s="87"/>
      <c r="FR26" s="87"/>
      <c r="FS26" s="87"/>
      <c r="FT26" s="87"/>
      <c r="FU26" s="87"/>
      <c r="FV26" s="87"/>
      <c r="FW26" s="87"/>
      <c r="FX26" s="87"/>
      <c r="FY26" s="87"/>
      <c r="FZ26" s="87"/>
      <c r="GA26" s="87"/>
      <c r="GB26" s="87"/>
      <c r="GC26" s="87"/>
      <c r="GD26" s="87"/>
      <c r="GE26" s="87"/>
      <c r="GF26" s="87"/>
      <c r="GG26" s="87"/>
      <c r="GH26" s="87"/>
      <c r="GI26" s="87"/>
      <c r="GJ26" s="87"/>
      <c r="GK26" s="87"/>
      <c r="GL26" s="87"/>
      <c r="GM26" s="87"/>
      <c r="GN26" s="87"/>
      <c r="GO26" s="87"/>
      <c r="GP26" s="87"/>
      <c r="GQ26" s="87"/>
      <c r="GR26" s="87"/>
      <c r="GS26" s="87"/>
      <c r="GT26" s="87"/>
      <c r="GU26" s="87"/>
      <c r="GV26" s="87"/>
      <c r="GW26" s="87"/>
      <c r="GX26" s="87"/>
      <c r="GY26" s="87"/>
      <c r="GZ26" s="87"/>
      <c r="HA26" s="87"/>
      <c r="HB26" s="87"/>
      <c r="HC26" s="87"/>
      <c r="HD26" s="87"/>
      <c r="HE26" s="87"/>
      <c r="HF26" s="87"/>
      <c r="HG26" s="87"/>
      <c r="HH26" s="87"/>
      <c r="HI26" s="87"/>
      <c r="HJ26" s="87"/>
      <c r="HK26" s="87"/>
      <c r="HL26" s="87"/>
      <c r="HM26" s="87"/>
      <c r="HN26" s="87"/>
      <c r="HO26" s="87"/>
      <c r="HP26" s="87"/>
      <c r="HQ26" s="87"/>
      <c r="HR26" s="87"/>
      <c r="HS26" s="87"/>
      <c r="HT26" s="87"/>
      <c r="HU26" s="87"/>
      <c r="HV26" s="87"/>
      <c r="HW26" s="87"/>
      <c r="HX26" s="87"/>
      <c r="HY26" s="87"/>
      <c r="HZ26" s="87"/>
      <c r="IA26" s="87"/>
      <c r="IB26" s="87"/>
      <c r="IC26" s="87"/>
      <c r="ID26" s="87"/>
      <c r="IE26" s="87"/>
    </row>
    <row r="27" spans="1:240" ht="13.5" x14ac:dyDescent="0.2">
      <c r="A27" s="87"/>
      <c r="B27" s="112"/>
      <c r="C27" s="111"/>
      <c r="D27" s="110"/>
      <c r="E27" s="190"/>
      <c r="F27" s="109">
        <f>D27*E27</f>
        <v>0</v>
      </c>
      <c r="G27" s="107"/>
      <c r="H27" s="107">
        <f>G27</f>
        <v>0</v>
      </c>
      <c r="I27" s="107">
        <f>+H27</f>
        <v>0</v>
      </c>
      <c r="J27" s="107">
        <f>+I27</f>
        <v>0</v>
      </c>
      <c r="K27" s="107">
        <f>+J27</f>
        <v>0</v>
      </c>
      <c r="L27" s="107">
        <f>+K27</f>
        <v>0</v>
      </c>
      <c r="M27" s="107">
        <f>F27</f>
        <v>0</v>
      </c>
      <c r="N27" s="107"/>
      <c r="O27" s="197">
        <f>+N27</f>
        <v>0</v>
      </c>
      <c r="P27" s="197">
        <f>+O27</f>
        <v>0</v>
      </c>
      <c r="Q27" s="197">
        <f>+P27</f>
        <v>0</v>
      </c>
      <c r="R27" s="197">
        <f>+Q27</f>
        <v>0</v>
      </c>
      <c r="S27" s="107">
        <f t="shared" si="9"/>
        <v>0</v>
      </c>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c r="BA27" s="87"/>
      <c r="BB27" s="87"/>
      <c r="BC27" s="87"/>
      <c r="BD27" s="87"/>
      <c r="BE27" s="87"/>
      <c r="BF27" s="87"/>
      <c r="BG27" s="87"/>
      <c r="BH27" s="87"/>
      <c r="BI27" s="87"/>
      <c r="BJ27" s="87"/>
      <c r="BK27" s="87"/>
      <c r="BL27" s="87"/>
      <c r="BM27" s="87"/>
      <c r="BN27" s="87"/>
      <c r="BO27" s="87"/>
      <c r="BP27" s="87"/>
      <c r="BQ27" s="87"/>
      <c r="BR27" s="87"/>
      <c r="BS27" s="87"/>
      <c r="BT27" s="87"/>
      <c r="BU27" s="87"/>
      <c r="BV27" s="87"/>
      <c r="BW27" s="87"/>
      <c r="BX27" s="87"/>
      <c r="BY27" s="87"/>
      <c r="BZ27" s="87"/>
      <c r="CA27" s="87"/>
      <c r="CB27" s="87"/>
      <c r="CC27" s="87"/>
      <c r="CD27" s="87"/>
      <c r="CE27" s="87"/>
      <c r="CF27" s="87"/>
      <c r="CG27" s="87"/>
      <c r="CH27" s="87"/>
      <c r="CI27" s="87"/>
      <c r="CJ27" s="87"/>
      <c r="CK27" s="87"/>
      <c r="CL27" s="87"/>
      <c r="CM27" s="87"/>
      <c r="CN27" s="87"/>
      <c r="CO27" s="87"/>
      <c r="CP27" s="87"/>
      <c r="CQ27" s="87"/>
      <c r="CR27" s="87"/>
      <c r="CS27" s="87"/>
      <c r="CT27" s="87"/>
      <c r="CU27" s="87"/>
      <c r="CV27" s="87"/>
      <c r="CW27" s="87"/>
      <c r="CX27" s="87"/>
      <c r="CY27" s="87"/>
      <c r="CZ27" s="87"/>
      <c r="DA27" s="87"/>
      <c r="DB27" s="87"/>
      <c r="DC27" s="87"/>
      <c r="DD27" s="87"/>
      <c r="DE27" s="87"/>
      <c r="DF27" s="87"/>
      <c r="DG27" s="87"/>
      <c r="DH27" s="87"/>
      <c r="DI27" s="87"/>
      <c r="DJ27" s="87"/>
      <c r="DK27" s="87"/>
      <c r="DL27" s="87"/>
      <c r="DM27" s="87"/>
      <c r="DN27" s="87"/>
      <c r="DO27" s="87"/>
      <c r="DP27" s="87"/>
      <c r="DQ27" s="87"/>
      <c r="DR27" s="87"/>
      <c r="DS27" s="87"/>
      <c r="DT27" s="87"/>
      <c r="DU27" s="87"/>
      <c r="DV27" s="87"/>
      <c r="DW27" s="87"/>
      <c r="DX27" s="87"/>
      <c r="DY27" s="87"/>
      <c r="DZ27" s="87"/>
      <c r="EA27" s="87"/>
      <c r="EB27" s="87"/>
      <c r="EC27" s="87"/>
      <c r="ED27" s="87"/>
      <c r="EE27" s="87"/>
      <c r="EF27" s="87"/>
      <c r="EG27" s="87"/>
      <c r="EH27" s="87"/>
      <c r="EI27" s="87"/>
      <c r="EJ27" s="87"/>
      <c r="EK27" s="87"/>
      <c r="EL27" s="87"/>
      <c r="EM27" s="87"/>
      <c r="EN27" s="87"/>
      <c r="EO27" s="87"/>
      <c r="EP27" s="87"/>
      <c r="EQ27" s="87"/>
      <c r="ER27" s="87"/>
      <c r="ES27" s="87"/>
      <c r="ET27" s="87"/>
      <c r="EU27" s="87"/>
      <c r="EV27" s="87"/>
      <c r="EW27" s="87"/>
      <c r="EX27" s="87"/>
      <c r="EY27" s="87"/>
      <c r="EZ27" s="87"/>
      <c r="FA27" s="87"/>
      <c r="FB27" s="87"/>
      <c r="FC27" s="87"/>
      <c r="FD27" s="87"/>
      <c r="FE27" s="87"/>
      <c r="FF27" s="87"/>
      <c r="FG27" s="87"/>
      <c r="FH27" s="87"/>
      <c r="FI27" s="87"/>
      <c r="FJ27" s="87"/>
      <c r="FK27" s="87"/>
      <c r="FL27" s="87"/>
      <c r="FM27" s="87"/>
      <c r="FN27" s="87"/>
      <c r="FO27" s="87"/>
      <c r="FP27" s="87"/>
      <c r="FQ27" s="87"/>
      <c r="FR27" s="87"/>
      <c r="FS27" s="87"/>
      <c r="FT27" s="87"/>
      <c r="FU27" s="87"/>
      <c r="FV27" s="87"/>
      <c r="FW27" s="87"/>
      <c r="FX27" s="87"/>
      <c r="FY27" s="87"/>
      <c r="FZ27" s="87"/>
      <c r="GA27" s="87"/>
      <c r="GB27" s="87"/>
      <c r="GC27" s="87"/>
      <c r="GD27" s="87"/>
      <c r="GE27" s="87"/>
      <c r="GF27" s="87"/>
      <c r="GG27" s="87"/>
      <c r="GH27" s="87"/>
      <c r="GI27" s="87"/>
      <c r="GJ27" s="87"/>
      <c r="GK27" s="87"/>
      <c r="GL27" s="87"/>
      <c r="GM27" s="87"/>
      <c r="GN27" s="87"/>
      <c r="GO27" s="87"/>
      <c r="GP27" s="87"/>
      <c r="GQ27" s="87"/>
      <c r="GR27" s="87"/>
      <c r="GS27" s="87"/>
      <c r="GT27" s="87"/>
      <c r="GU27" s="87"/>
      <c r="GV27" s="87"/>
      <c r="GW27" s="87"/>
      <c r="GX27" s="87"/>
      <c r="GY27" s="87"/>
      <c r="GZ27" s="87"/>
      <c r="HA27" s="87"/>
      <c r="HB27" s="87"/>
      <c r="HC27" s="87"/>
      <c r="HD27" s="87"/>
      <c r="HE27" s="87"/>
      <c r="HF27" s="87"/>
      <c r="HG27" s="87"/>
      <c r="HH27" s="87"/>
      <c r="HI27" s="87"/>
      <c r="HJ27" s="87"/>
      <c r="HK27" s="87"/>
      <c r="HL27" s="87"/>
      <c r="HM27" s="87"/>
      <c r="HN27" s="87"/>
      <c r="HO27" s="87"/>
      <c r="HP27" s="87"/>
      <c r="HQ27" s="87"/>
      <c r="HR27" s="87"/>
      <c r="HS27" s="87"/>
      <c r="HT27" s="87"/>
      <c r="HU27" s="87"/>
      <c r="HV27" s="87"/>
      <c r="HW27" s="87"/>
      <c r="HX27" s="87"/>
      <c r="HY27" s="87"/>
      <c r="HZ27" s="87"/>
      <c r="IA27" s="87"/>
      <c r="IB27" s="87"/>
      <c r="IC27" s="87"/>
      <c r="ID27" s="87"/>
      <c r="IE27" s="87"/>
    </row>
    <row r="28" spans="1:240" ht="27.75" thickBot="1" x14ac:dyDescent="0.25">
      <c r="A28" s="87"/>
      <c r="B28" s="125">
        <v>3363</v>
      </c>
      <c r="C28" s="124" t="s">
        <v>150</v>
      </c>
      <c r="D28" s="123"/>
      <c r="E28" s="123"/>
      <c r="F28" s="122">
        <f t="shared" ref="F28:R28" si="12">SUM(F29:F30)</f>
        <v>50000</v>
      </c>
      <c r="G28" s="122">
        <f t="shared" si="12"/>
        <v>0</v>
      </c>
      <c r="H28" s="122">
        <f t="shared" si="12"/>
        <v>50000</v>
      </c>
      <c r="I28" s="122">
        <f t="shared" si="12"/>
        <v>0</v>
      </c>
      <c r="J28" s="122">
        <f t="shared" si="12"/>
        <v>0</v>
      </c>
      <c r="K28" s="122">
        <f t="shared" si="12"/>
        <v>0</v>
      </c>
      <c r="L28" s="122">
        <f t="shared" si="12"/>
        <v>0</v>
      </c>
      <c r="M28" s="122">
        <f t="shared" si="12"/>
        <v>0</v>
      </c>
      <c r="N28" s="122">
        <f t="shared" si="12"/>
        <v>0</v>
      </c>
      <c r="O28" s="122">
        <f t="shared" si="12"/>
        <v>0</v>
      </c>
      <c r="P28" s="122">
        <f t="shared" si="12"/>
        <v>0</v>
      </c>
      <c r="Q28" s="122">
        <f t="shared" si="12"/>
        <v>0</v>
      </c>
      <c r="R28" s="122">
        <f t="shared" si="12"/>
        <v>0</v>
      </c>
      <c r="S28" s="122">
        <f t="shared" si="9"/>
        <v>50000</v>
      </c>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c r="BJ28" s="87"/>
      <c r="BK28" s="87"/>
      <c r="BL28" s="87"/>
      <c r="BM28" s="87"/>
      <c r="BN28" s="87"/>
      <c r="BO28" s="87"/>
      <c r="BP28" s="87"/>
      <c r="BQ28" s="87"/>
      <c r="BR28" s="87"/>
      <c r="BS28" s="87"/>
      <c r="BT28" s="87"/>
      <c r="BU28" s="87"/>
      <c r="BV28" s="87"/>
      <c r="BW28" s="87"/>
      <c r="BX28" s="87"/>
      <c r="BY28" s="87"/>
      <c r="BZ28" s="87"/>
      <c r="CA28" s="87"/>
      <c r="CB28" s="87"/>
      <c r="CC28" s="87"/>
      <c r="CD28" s="87"/>
      <c r="CE28" s="87"/>
      <c r="CF28" s="87"/>
      <c r="CG28" s="87"/>
      <c r="CH28" s="87"/>
      <c r="CI28" s="87"/>
      <c r="CJ28" s="87"/>
      <c r="CK28" s="87"/>
      <c r="CL28" s="87"/>
      <c r="CM28" s="87"/>
      <c r="CN28" s="87"/>
      <c r="CO28" s="87"/>
      <c r="CP28" s="87"/>
      <c r="CQ28" s="87"/>
      <c r="CR28" s="87"/>
      <c r="CS28" s="87"/>
      <c r="CT28" s="87"/>
      <c r="CU28" s="87"/>
      <c r="CV28" s="87"/>
      <c r="CW28" s="87"/>
      <c r="CX28" s="87"/>
      <c r="CY28" s="87"/>
      <c r="CZ28" s="87"/>
      <c r="DA28" s="87"/>
      <c r="DB28" s="87"/>
      <c r="DC28" s="87"/>
      <c r="DD28" s="87"/>
      <c r="DE28" s="87"/>
      <c r="DF28" s="87"/>
      <c r="DG28" s="87"/>
      <c r="DH28" s="87"/>
      <c r="DI28" s="87"/>
      <c r="DJ28" s="87"/>
      <c r="DK28" s="87"/>
      <c r="DL28" s="87"/>
      <c r="DM28" s="87"/>
      <c r="DN28" s="87"/>
      <c r="DO28" s="87"/>
      <c r="DP28" s="87"/>
      <c r="DQ28" s="87"/>
      <c r="DR28" s="87"/>
      <c r="DS28" s="87"/>
      <c r="DT28" s="87"/>
      <c r="DU28" s="87"/>
      <c r="DV28" s="87"/>
      <c r="DW28" s="87"/>
      <c r="DX28" s="87"/>
      <c r="DY28" s="87"/>
      <c r="DZ28" s="87"/>
      <c r="EA28" s="87"/>
      <c r="EB28" s="87"/>
      <c r="EC28" s="87"/>
      <c r="ED28" s="87"/>
      <c r="EE28" s="87"/>
      <c r="EF28" s="87"/>
      <c r="EG28" s="87"/>
      <c r="EH28" s="87"/>
      <c r="EI28" s="87"/>
      <c r="EJ28" s="87"/>
      <c r="EK28" s="87"/>
      <c r="EL28" s="87"/>
      <c r="EM28" s="87"/>
      <c r="EN28" s="87"/>
      <c r="EO28" s="87"/>
      <c r="EP28" s="87"/>
      <c r="EQ28" s="87"/>
      <c r="ER28" s="87"/>
      <c r="ES28" s="87"/>
      <c r="ET28" s="87"/>
      <c r="EU28" s="87"/>
      <c r="EV28" s="87"/>
      <c r="EW28" s="87"/>
      <c r="EX28" s="87"/>
      <c r="EY28" s="87"/>
      <c r="EZ28" s="87"/>
      <c r="FA28" s="87"/>
      <c r="FB28" s="87"/>
      <c r="FC28" s="87"/>
      <c r="FD28" s="87"/>
      <c r="FE28" s="87"/>
      <c r="FF28" s="87"/>
      <c r="FG28" s="87"/>
      <c r="FH28" s="87"/>
      <c r="FI28" s="87"/>
      <c r="FJ28" s="87"/>
      <c r="FK28" s="87"/>
      <c r="FL28" s="87"/>
      <c r="FM28" s="87"/>
      <c r="FN28" s="87"/>
      <c r="FO28" s="87"/>
      <c r="FP28" s="87"/>
      <c r="FQ28" s="87"/>
      <c r="FR28" s="87"/>
      <c r="FS28" s="87"/>
      <c r="FT28" s="87"/>
      <c r="FU28" s="87"/>
      <c r="FV28" s="87"/>
      <c r="FW28" s="87"/>
      <c r="FX28" s="87"/>
      <c r="FY28" s="87"/>
      <c r="FZ28" s="87"/>
      <c r="GA28" s="87"/>
      <c r="GB28" s="87"/>
      <c r="GC28" s="87"/>
      <c r="GD28" s="87"/>
      <c r="GE28" s="87"/>
      <c r="GF28" s="87"/>
      <c r="GG28" s="87"/>
      <c r="GH28" s="87"/>
      <c r="GI28" s="87"/>
      <c r="GJ28" s="87"/>
      <c r="GK28" s="87"/>
      <c r="GL28" s="87"/>
      <c r="GM28" s="87"/>
      <c r="GN28" s="87"/>
      <c r="GO28" s="87"/>
      <c r="GP28" s="87"/>
      <c r="GQ28" s="87"/>
      <c r="GR28" s="87"/>
      <c r="GS28" s="87"/>
      <c r="GT28" s="87"/>
      <c r="GU28" s="87"/>
      <c r="GV28" s="87"/>
      <c r="GW28" s="87"/>
      <c r="GX28" s="87"/>
      <c r="GY28" s="87"/>
      <c r="GZ28" s="87"/>
      <c r="HA28" s="87"/>
      <c r="HB28" s="87"/>
      <c r="HC28" s="87"/>
      <c r="HD28" s="87"/>
      <c r="HE28" s="87"/>
      <c r="HF28" s="87"/>
      <c r="HG28" s="87"/>
      <c r="HH28" s="87"/>
      <c r="HI28" s="87"/>
      <c r="HJ28" s="87"/>
      <c r="HK28" s="87"/>
      <c r="HL28" s="87"/>
      <c r="HM28" s="87"/>
      <c r="HN28" s="87"/>
      <c r="HO28" s="87"/>
      <c r="HP28" s="87"/>
      <c r="HQ28" s="87"/>
      <c r="HR28" s="87"/>
      <c r="HS28" s="87"/>
      <c r="HT28" s="87"/>
      <c r="HU28" s="87"/>
      <c r="HV28" s="87"/>
      <c r="HW28" s="87"/>
      <c r="HX28" s="87"/>
      <c r="HY28" s="87"/>
      <c r="HZ28" s="87"/>
      <c r="IA28" s="87"/>
      <c r="IB28" s="87"/>
      <c r="IC28" s="87"/>
      <c r="ID28" s="87"/>
      <c r="IE28" s="87"/>
    </row>
    <row r="29" spans="1:240" ht="13.5" x14ac:dyDescent="0.2">
      <c r="A29" s="87"/>
      <c r="B29" s="121">
        <v>3363</v>
      </c>
      <c r="C29" s="217" t="str">
        <f>+'[2]3 Cost. dif. y prom'!$G$23</f>
        <v>Diseño e impresión de carteles, bookcards, triptícos, volantes  a color</v>
      </c>
      <c r="D29" s="119">
        <v>1</v>
      </c>
      <c r="E29" s="118">
        <f>+'[2]3 Cost. dif. y prom'!$I$23</f>
        <v>50000</v>
      </c>
      <c r="F29" s="118">
        <f>+D29*E29</f>
        <v>50000</v>
      </c>
      <c r="G29" s="117"/>
      <c r="H29" s="117">
        <f>+F29</f>
        <v>50000</v>
      </c>
      <c r="I29" s="117"/>
      <c r="J29" s="117"/>
      <c r="K29" s="117"/>
      <c r="L29" s="117"/>
      <c r="M29" s="117"/>
      <c r="N29" s="117"/>
      <c r="O29" s="117"/>
      <c r="P29" s="117"/>
      <c r="Q29" s="117"/>
      <c r="R29" s="117"/>
      <c r="S29" s="116">
        <f t="shared" si="9"/>
        <v>50000</v>
      </c>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7"/>
      <c r="BM29" s="87"/>
      <c r="BN29" s="87"/>
      <c r="BO29" s="87"/>
      <c r="BP29" s="87"/>
      <c r="BQ29" s="87"/>
      <c r="BR29" s="87"/>
      <c r="BS29" s="87"/>
      <c r="BT29" s="87"/>
      <c r="BU29" s="87"/>
      <c r="BV29" s="87"/>
      <c r="BW29" s="87"/>
      <c r="BX29" s="87"/>
      <c r="BY29" s="87"/>
      <c r="BZ29" s="87"/>
      <c r="CA29" s="87"/>
      <c r="CB29" s="87"/>
      <c r="CC29" s="87"/>
      <c r="CD29" s="87"/>
      <c r="CE29" s="87"/>
      <c r="CF29" s="87"/>
      <c r="CG29" s="87"/>
      <c r="CH29" s="87"/>
      <c r="CI29" s="87"/>
      <c r="CJ29" s="87"/>
      <c r="CK29" s="87"/>
      <c r="CL29" s="87"/>
      <c r="CM29" s="87"/>
      <c r="CN29" s="87"/>
      <c r="CO29" s="87"/>
      <c r="CP29" s="87"/>
      <c r="CQ29" s="87"/>
      <c r="CR29" s="87"/>
      <c r="CS29" s="87"/>
      <c r="CT29" s="87"/>
      <c r="CU29" s="87"/>
      <c r="CV29" s="87"/>
      <c r="CW29" s="87"/>
      <c r="CX29" s="87"/>
      <c r="CY29" s="87"/>
      <c r="CZ29" s="87"/>
      <c r="DA29" s="87"/>
      <c r="DB29" s="87"/>
      <c r="DC29" s="87"/>
      <c r="DD29" s="87"/>
      <c r="DE29" s="87"/>
      <c r="DF29" s="87"/>
      <c r="DG29" s="87"/>
      <c r="DH29" s="87"/>
      <c r="DI29" s="87"/>
      <c r="DJ29" s="87"/>
      <c r="DK29" s="87"/>
      <c r="DL29" s="87"/>
      <c r="DM29" s="87"/>
      <c r="DN29" s="87"/>
      <c r="DO29" s="87"/>
      <c r="DP29" s="87"/>
      <c r="DQ29" s="87"/>
      <c r="DR29" s="87"/>
      <c r="DS29" s="87"/>
      <c r="DT29" s="87"/>
      <c r="DU29" s="87"/>
      <c r="DV29" s="87"/>
      <c r="DW29" s="87"/>
      <c r="DX29" s="87"/>
      <c r="DY29" s="87"/>
      <c r="DZ29" s="87"/>
      <c r="EA29" s="87"/>
      <c r="EB29" s="87"/>
      <c r="EC29" s="87"/>
      <c r="ED29" s="87"/>
      <c r="EE29" s="87"/>
      <c r="EF29" s="87"/>
      <c r="EG29" s="87"/>
      <c r="EH29" s="87"/>
      <c r="EI29" s="87"/>
      <c r="EJ29" s="87"/>
      <c r="EK29" s="87"/>
      <c r="EL29" s="87"/>
      <c r="EM29" s="87"/>
      <c r="EN29" s="87"/>
      <c r="EO29" s="87"/>
      <c r="EP29" s="87"/>
      <c r="EQ29" s="87"/>
      <c r="ER29" s="87"/>
      <c r="ES29" s="87"/>
      <c r="ET29" s="87"/>
      <c r="EU29" s="87"/>
      <c r="EV29" s="87"/>
      <c r="EW29" s="87"/>
      <c r="EX29" s="87"/>
      <c r="EY29" s="87"/>
      <c r="EZ29" s="87"/>
      <c r="FA29" s="87"/>
      <c r="FB29" s="87"/>
      <c r="FC29" s="87"/>
      <c r="FD29" s="87"/>
      <c r="FE29" s="87"/>
      <c r="FF29" s="87"/>
      <c r="FG29" s="87"/>
      <c r="FH29" s="87"/>
      <c r="FI29" s="87"/>
      <c r="FJ29" s="87"/>
      <c r="FK29" s="87"/>
      <c r="FL29" s="87"/>
      <c r="FM29" s="87"/>
      <c r="FN29" s="87"/>
      <c r="FO29" s="87"/>
      <c r="FP29" s="87"/>
      <c r="FQ29" s="87"/>
      <c r="FR29" s="87"/>
      <c r="FS29" s="87"/>
      <c r="FT29" s="87"/>
      <c r="FU29" s="87"/>
      <c r="FV29" s="87"/>
      <c r="FW29" s="87"/>
      <c r="FX29" s="87"/>
      <c r="FY29" s="87"/>
      <c r="FZ29" s="87"/>
      <c r="GA29" s="87"/>
      <c r="GB29" s="87"/>
      <c r="GC29" s="87"/>
      <c r="GD29" s="87"/>
      <c r="GE29" s="87"/>
      <c r="GF29" s="87"/>
      <c r="GG29" s="87"/>
      <c r="GH29" s="87"/>
      <c r="GI29" s="87"/>
      <c r="GJ29" s="87"/>
      <c r="GK29" s="87"/>
      <c r="GL29" s="87"/>
      <c r="GM29" s="87"/>
      <c r="GN29" s="87"/>
      <c r="GO29" s="87"/>
      <c r="GP29" s="87"/>
      <c r="GQ29" s="87"/>
      <c r="GR29" s="87"/>
      <c r="GS29" s="87"/>
      <c r="GT29" s="87"/>
      <c r="GU29" s="87"/>
      <c r="GV29" s="87"/>
      <c r="GW29" s="87"/>
      <c r="GX29" s="87"/>
      <c r="GY29" s="87"/>
      <c r="GZ29" s="87"/>
      <c r="HA29" s="87"/>
      <c r="HB29" s="87"/>
      <c r="HC29" s="87"/>
      <c r="HD29" s="87"/>
      <c r="HE29" s="87"/>
      <c r="HF29" s="87"/>
      <c r="HG29" s="87"/>
      <c r="HH29" s="87"/>
      <c r="HI29" s="87"/>
      <c r="HJ29" s="87"/>
      <c r="HK29" s="87"/>
      <c r="HL29" s="87"/>
      <c r="HM29" s="87"/>
      <c r="HN29" s="87"/>
      <c r="HO29" s="87"/>
      <c r="HP29" s="87"/>
      <c r="HQ29" s="87"/>
      <c r="HR29" s="87"/>
      <c r="HS29" s="87"/>
      <c r="HT29" s="87"/>
      <c r="HU29" s="87"/>
      <c r="HV29" s="87"/>
      <c r="HW29" s="87"/>
      <c r="HX29" s="87"/>
      <c r="HY29" s="87"/>
      <c r="HZ29" s="87"/>
      <c r="IA29" s="87"/>
      <c r="IB29" s="87"/>
      <c r="IC29" s="87"/>
      <c r="ID29" s="87"/>
      <c r="IE29" s="87"/>
    </row>
    <row r="30" spans="1:240" ht="13.5" x14ac:dyDescent="0.2">
      <c r="A30" s="87"/>
      <c r="B30" s="112"/>
      <c r="C30" s="114"/>
      <c r="D30" s="113"/>
      <c r="E30" s="109"/>
      <c r="F30" s="109"/>
      <c r="G30" s="108"/>
      <c r="H30" s="107"/>
      <c r="I30" s="107"/>
      <c r="J30" s="107"/>
      <c r="K30" s="107"/>
      <c r="L30" s="107"/>
      <c r="M30" s="108"/>
      <c r="N30" s="107"/>
      <c r="O30" s="107"/>
      <c r="P30" s="107"/>
      <c r="Q30" s="107"/>
      <c r="R30" s="107"/>
      <c r="S30" s="107">
        <f t="shared" si="9"/>
        <v>0</v>
      </c>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7"/>
      <c r="BM30" s="87"/>
      <c r="BN30" s="87"/>
      <c r="BO30" s="87"/>
      <c r="BP30" s="87"/>
      <c r="BQ30" s="87"/>
      <c r="BR30" s="87"/>
      <c r="BS30" s="87"/>
      <c r="BT30" s="87"/>
      <c r="BU30" s="87"/>
      <c r="BV30" s="87"/>
      <c r="BW30" s="87"/>
      <c r="BX30" s="87"/>
      <c r="BY30" s="87"/>
      <c r="BZ30" s="87"/>
      <c r="CA30" s="87"/>
      <c r="CB30" s="87"/>
      <c r="CC30" s="87"/>
      <c r="CD30" s="87"/>
      <c r="CE30" s="87"/>
      <c r="CF30" s="87"/>
      <c r="CG30" s="87"/>
      <c r="CH30" s="87"/>
      <c r="CI30" s="87"/>
      <c r="CJ30" s="87"/>
      <c r="CK30" s="87"/>
      <c r="CL30" s="87"/>
      <c r="CM30" s="87"/>
      <c r="CN30" s="87"/>
      <c r="CO30" s="87"/>
      <c r="CP30" s="87"/>
      <c r="CQ30" s="87"/>
      <c r="CR30" s="87"/>
      <c r="CS30" s="87"/>
      <c r="CT30" s="87"/>
      <c r="CU30" s="87"/>
      <c r="CV30" s="87"/>
      <c r="CW30" s="87"/>
      <c r="CX30" s="87"/>
      <c r="CY30" s="87"/>
      <c r="CZ30" s="87"/>
      <c r="DA30" s="87"/>
      <c r="DB30" s="87"/>
      <c r="DC30" s="87"/>
      <c r="DD30" s="87"/>
      <c r="DE30" s="87"/>
      <c r="DF30" s="87"/>
      <c r="DG30" s="87"/>
      <c r="DH30" s="87"/>
      <c r="DI30" s="87"/>
      <c r="DJ30" s="87"/>
      <c r="DK30" s="87"/>
      <c r="DL30" s="87"/>
      <c r="DM30" s="87"/>
      <c r="DN30" s="87"/>
      <c r="DO30" s="87"/>
      <c r="DP30" s="87"/>
      <c r="DQ30" s="87"/>
      <c r="DR30" s="87"/>
      <c r="DS30" s="87"/>
      <c r="DT30" s="87"/>
      <c r="DU30" s="87"/>
      <c r="DV30" s="87"/>
      <c r="DW30" s="87"/>
      <c r="DX30" s="87"/>
      <c r="DY30" s="87"/>
      <c r="DZ30" s="87"/>
      <c r="EA30" s="87"/>
      <c r="EB30" s="87"/>
      <c r="EC30" s="87"/>
      <c r="ED30" s="87"/>
      <c r="EE30" s="87"/>
      <c r="EF30" s="87"/>
      <c r="EG30" s="87"/>
      <c r="EH30" s="87"/>
      <c r="EI30" s="87"/>
      <c r="EJ30" s="87"/>
      <c r="EK30" s="87"/>
      <c r="EL30" s="87"/>
      <c r="EM30" s="87"/>
      <c r="EN30" s="87"/>
      <c r="EO30" s="87"/>
      <c r="EP30" s="87"/>
      <c r="EQ30" s="87"/>
      <c r="ER30" s="87"/>
      <c r="ES30" s="87"/>
      <c r="ET30" s="87"/>
      <c r="EU30" s="87"/>
      <c r="EV30" s="87"/>
      <c r="EW30" s="87"/>
      <c r="EX30" s="87"/>
      <c r="EY30" s="87"/>
      <c r="EZ30" s="87"/>
      <c r="FA30" s="87"/>
      <c r="FB30" s="87"/>
      <c r="FC30" s="87"/>
      <c r="FD30" s="87"/>
      <c r="FE30" s="87"/>
      <c r="FF30" s="87"/>
      <c r="FG30" s="87"/>
      <c r="FH30" s="87"/>
      <c r="FI30" s="87"/>
      <c r="FJ30" s="87"/>
      <c r="FK30" s="87"/>
      <c r="FL30" s="87"/>
      <c r="FM30" s="87"/>
      <c r="FN30" s="87"/>
      <c r="FO30" s="87"/>
      <c r="FP30" s="87"/>
      <c r="FQ30" s="87"/>
      <c r="FR30" s="87"/>
      <c r="FS30" s="87"/>
      <c r="FT30" s="87"/>
      <c r="FU30" s="87"/>
      <c r="FV30" s="87"/>
      <c r="FW30" s="87"/>
      <c r="FX30" s="87"/>
      <c r="FY30" s="87"/>
      <c r="FZ30" s="87"/>
      <c r="GA30" s="87"/>
      <c r="GB30" s="87"/>
      <c r="GC30" s="87"/>
      <c r="GD30" s="87"/>
      <c r="GE30" s="87"/>
      <c r="GF30" s="87"/>
      <c r="GG30" s="87"/>
      <c r="GH30" s="87"/>
      <c r="GI30" s="87"/>
      <c r="GJ30" s="87"/>
      <c r="GK30" s="87"/>
      <c r="GL30" s="87"/>
      <c r="GM30" s="87"/>
      <c r="GN30" s="87"/>
      <c r="GO30" s="87"/>
      <c r="GP30" s="87"/>
      <c r="GQ30" s="87"/>
      <c r="GR30" s="87"/>
      <c r="GS30" s="87"/>
      <c r="GT30" s="87"/>
      <c r="GU30" s="87"/>
      <c r="GV30" s="87"/>
      <c r="GW30" s="87"/>
      <c r="GX30" s="87"/>
      <c r="GY30" s="87"/>
      <c r="GZ30" s="87"/>
      <c r="HA30" s="87"/>
      <c r="HB30" s="87"/>
      <c r="HC30" s="87"/>
      <c r="HD30" s="87"/>
      <c r="HE30" s="87"/>
      <c r="HF30" s="87"/>
      <c r="HG30" s="87"/>
      <c r="HH30" s="87"/>
      <c r="HI30" s="87"/>
      <c r="HJ30" s="87"/>
      <c r="HK30" s="87"/>
      <c r="HL30" s="87"/>
      <c r="HM30" s="87"/>
      <c r="HN30" s="87"/>
      <c r="HO30" s="87"/>
      <c r="HP30" s="87"/>
      <c r="HQ30" s="87"/>
      <c r="HR30" s="87"/>
      <c r="HS30" s="87"/>
      <c r="HT30" s="87"/>
      <c r="HU30" s="87"/>
      <c r="HV30" s="87"/>
      <c r="HW30" s="87"/>
      <c r="HX30" s="87"/>
      <c r="HY30" s="87"/>
      <c r="HZ30" s="87"/>
      <c r="IA30" s="87"/>
      <c r="IB30" s="87"/>
      <c r="IC30" s="87"/>
      <c r="ID30" s="87"/>
      <c r="IE30" s="87"/>
    </row>
    <row r="31" spans="1:240" ht="41.25" thickBot="1" x14ac:dyDescent="0.25">
      <c r="B31" s="125">
        <v>3611</v>
      </c>
      <c r="C31" s="124" t="s">
        <v>164</v>
      </c>
      <c r="D31" s="123"/>
      <c r="E31" s="123"/>
      <c r="F31" s="122">
        <f t="shared" ref="F31:R31" si="13">SUM(F32:F33)</f>
        <v>60000</v>
      </c>
      <c r="G31" s="122">
        <f t="shared" si="13"/>
        <v>0</v>
      </c>
      <c r="H31" s="122">
        <f t="shared" si="13"/>
        <v>60000</v>
      </c>
      <c r="I31" s="122">
        <f t="shared" si="13"/>
        <v>0</v>
      </c>
      <c r="J31" s="122">
        <f t="shared" si="13"/>
        <v>0</v>
      </c>
      <c r="K31" s="122">
        <f t="shared" si="13"/>
        <v>0</v>
      </c>
      <c r="L31" s="122">
        <f t="shared" si="13"/>
        <v>0</v>
      </c>
      <c r="M31" s="122">
        <f t="shared" si="13"/>
        <v>0</v>
      </c>
      <c r="N31" s="122">
        <f t="shared" si="13"/>
        <v>0</v>
      </c>
      <c r="O31" s="122">
        <f t="shared" si="13"/>
        <v>0</v>
      </c>
      <c r="P31" s="122">
        <f t="shared" si="13"/>
        <v>0</v>
      </c>
      <c r="Q31" s="122">
        <f t="shared" si="13"/>
        <v>0</v>
      </c>
      <c r="R31" s="122">
        <f t="shared" si="13"/>
        <v>0</v>
      </c>
      <c r="S31" s="122">
        <f t="shared" si="9"/>
        <v>60000</v>
      </c>
    </row>
    <row r="32" spans="1:240" ht="27" x14ac:dyDescent="0.2">
      <c r="A32" s="216"/>
      <c r="B32" s="112">
        <v>3611</v>
      </c>
      <c r="C32" s="114" t="str">
        <f>+'[2]3 Cost. dif. y prom'!$G$28</f>
        <v>Programa de Televisión y/o radio para la promoción de las publicaciones del área editorial</v>
      </c>
      <c r="D32" s="215">
        <v>1</v>
      </c>
      <c r="E32" s="109">
        <f>+'[2]3 Cost. dif. y prom'!$I$28</f>
        <v>60000</v>
      </c>
      <c r="F32" s="109">
        <f>+D32*E32</f>
        <v>60000</v>
      </c>
      <c r="G32" s="108"/>
      <c r="H32" s="108">
        <f>+F32</f>
        <v>60000</v>
      </c>
      <c r="I32" s="108"/>
      <c r="J32" s="108"/>
      <c r="K32" s="108"/>
      <c r="L32" s="108"/>
      <c r="M32" s="108"/>
      <c r="N32" s="108"/>
      <c r="O32" s="108"/>
      <c r="P32" s="108"/>
      <c r="Q32" s="108"/>
      <c r="R32" s="108"/>
      <c r="S32" s="107">
        <f t="shared" si="9"/>
        <v>60000</v>
      </c>
      <c r="T32" s="144"/>
      <c r="IF32" s="88"/>
    </row>
    <row r="33" spans="1:239" x14ac:dyDescent="0.2">
      <c r="B33" s="112"/>
      <c r="C33" s="111"/>
      <c r="D33" s="110"/>
      <c r="E33" s="109"/>
      <c r="F33" s="109"/>
      <c r="G33" s="108"/>
      <c r="H33" s="108"/>
      <c r="I33" s="108"/>
      <c r="J33" s="108"/>
      <c r="K33" s="108"/>
      <c r="L33" s="108"/>
      <c r="M33" s="108"/>
      <c r="N33" s="108"/>
      <c r="O33" s="108"/>
      <c r="P33" s="108"/>
      <c r="Q33" s="108"/>
      <c r="R33" s="108"/>
      <c r="S33" s="107">
        <f t="shared" si="9"/>
        <v>0</v>
      </c>
    </row>
    <row r="34" spans="1:239" ht="14.25" thickBot="1" x14ac:dyDescent="0.25">
      <c r="A34" s="87"/>
      <c r="B34" s="134">
        <v>3831</v>
      </c>
      <c r="C34" s="133" t="s">
        <v>163</v>
      </c>
      <c r="D34" s="132"/>
      <c r="E34" s="132"/>
      <c r="F34" s="131">
        <f t="shared" ref="F34:R34" si="14">SUM(F35:F43)</f>
        <v>262000</v>
      </c>
      <c r="G34" s="131">
        <f t="shared" si="14"/>
        <v>167000</v>
      </c>
      <c r="H34" s="131">
        <f t="shared" si="14"/>
        <v>50000</v>
      </c>
      <c r="I34" s="131">
        <f t="shared" si="14"/>
        <v>0</v>
      </c>
      <c r="J34" s="131">
        <f t="shared" si="14"/>
        <v>0</v>
      </c>
      <c r="K34" s="131">
        <f t="shared" si="14"/>
        <v>0</v>
      </c>
      <c r="L34" s="131">
        <f t="shared" si="14"/>
        <v>0</v>
      </c>
      <c r="M34" s="131">
        <f t="shared" si="14"/>
        <v>0</v>
      </c>
      <c r="N34" s="131">
        <f t="shared" si="14"/>
        <v>0</v>
      </c>
      <c r="O34" s="131">
        <f t="shared" si="14"/>
        <v>0</v>
      </c>
      <c r="P34" s="131">
        <f t="shared" si="14"/>
        <v>0</v>
      </c>
      <c r="Q34" s="131">
        <f t="shared" si="14"/>
        <v>45000</v>
      </c>
      <c r="R34" s="131">
        <f t="shared" si="14"/>
        <v>0</v>
      </c>
      <c r="S34" s="122">
        <f t="shared" si="9"/>
        <v>262000</v>
      </c>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7"/>
      <c r="BC34" s="87"/>
      <c r="BD34" s="87"/>
      <c r="BE34" s="87"/>
      <c r="BF34" s="87"/>
      <c r="BG34" s="87"/>
      <c r="BH34" s="87"/>
      <c r="BI34" s="87"/>
      <c r="BJ34" s="87"/>
      <c r="BK34" s="87"/>
      <c r="BL34" s="87"/>
      <c r="BM34" s="87"/>
      <c r="BN34" s="87"/>
      <c r="BO34" s="87"/>
      <c r="BP34" s="87"/>
      <c r="BQ34" s="87"/>
      <c r="BR34" s="87"/>
      <c r="BS34" s="87"/>
      <c r="BT34" s="87"/>
      <c r="BU34" s="87"/>
      <c r="BV34" s="87"/>
      <c r="BW34" s="87"/>
      <c r="BX34" s="87"/>
      <c r="BY34" s="87"/>
      <c r="BZ34" s="87"/>
      <c r="CA34" s="87"/>
      <c r="CB34" s="87"/>
      <c r="CC34" s="87"/>
      <c r="CD34" s="87"/>
      <c r="CE34" s="87"/>
      <c r="CF34" s="87"/>
      <c r="CG34" s="87"/>
      <c r="CH34" s="87"/>
      <c r="CI34" s="87"/>
      <c r="CJ34" s="87"/>
      <c r="CK34" s="87"/>
      <c r="CL34" s="87"/>
      <c r="CM34" s="87"/>
      <c r="CN34" s="87"/>
      <c r="CO34" s="87"/>
      <c r="CP34" s="87"/>
      <c r="CQ34" s="87"/>
      <c r="CR34" s="87"/>
      <c r="CS34" s="87"/>
      <c r="CT34" s="87"/>
      <c r="CU34" s="87"/>
      <c r="CV34" s="87"/>
      <c r="CW34" s="87"/>
      <c r="CX34" s="87"/>
      <c r="CY34" s="87"/>
      <c r="CZ34" s="87"/>
      <c r="DA34" s="87"/>
      <c r="DB34" s="87"/>
      <c r="DC34" s="87"/>
      <c r="DD34" s="87"/>
      <c r="DE34" s="87"/>
      <c r="DF34" s="87"/>
      <c r="DG34" s="87"/>
      <c r="DH34" s="87"/>
      <c r="DI34" s="87"/>
      <c r="DJ34" s="87"/>
      <c r="DK34" s="87"/>
      <c r="DL34" s="87"/>
      <c r="DM34" s="87"/>
      <c r="DN34" s="87"/>
      <c r="DO34" s="87"/>
      <c r="DP34" s="87"/>
      <c r="DQ34" s="87"/>
      <c r="DR34" s="87"/>
      <c r="DS34" s="87"/>
      <c r="DT34" s="87"/>
      <c r="DU34" s="87"/>
      <c r="DV34" s="87"/>
      <c r="DW34" s="87"/>
      <c r="DX34" s="87"/>
      <c r="DY34" s="87"/>
      <c r="DZ34" s="87"/>
      <c r="EA34" s="87"/>
      <c r="EB34" s="87"/>
      <c r="EC34" s="87"/>
      <c r="ED34" s="87"/>
      <c r="EE34" s="87"/>
      <c r="EF34" s="87"/>
      <c r="EG34" s="87"/>
      <c r="EH34" s="87"/>
      <c r="EI34" s="87"/>
      <c r="EJ34" s="87"/>
      <c r="EK34" s="87"/>
      <c r="EL34" s="87"/>
      <c r="EM34" s="87"/>
      <c r="EN34" s="87"/>
      <c r="EO34" s="87"/>
      <c r="EP34" s="87"/>
      <c r="EQ34" s="87"/>
      <c r="ER34" s="87"/>
      <c r="ES34" s="87"/>
      <c r="ET34" s="87"/>
      <c r="EU34" s="87"/>
      <c r="EV34" s="87"/>
      <c r="EW34" s="87"/>
      <c r="EX34" s="87"/>
      <c r="EY34" s="87"/>
      <c r="EZ34" s="87"/>
      <c r="FA34" s="87"/>
      <c r="FB34" s="87"/>
      <c r="FC34" s="87"/>
      <c r="FD34" s="87"/>
      <c r="FE34" s="87"/>
      <c r="FF34" s="87"/>
      <c r="FG34" s="87"/>
      <c r="FH34" s="87"/>
      <c r="FI34" s="87"/>
      <c r="FJ34" s="87"/>
      <c r="FK34" s="87"/>
      <c r="FL34" s="87"/>
      <c r="FM34" s="87"/>
      <c r="FN34" s="87"/>
      <c r="FO34" s="87"/>
      <c r="FP34" s="87"/>
      <c r="FQ34" s="87"/>
      <c r="FR34" s="87"/>
      <c r="FS34" s="87"/>
      <c r="FT34" s="87"/>
      <c r="FU34" s="87"/>
      <c r="FV34" s="87"/>
      <c r="FW34" s="87"/>
      <c r="FX34" s="87"/>
      <c r="FY34" s="87"/>
      <c r="FZ34" s="87"/>
      <c r="GA34" s="87"/>
      <c r="GB34" s="87"/>
      <c r="GC34" s="87"/>
      <c r="GD34" s="87"/>
      <c r="GE34" s="87"/>
      <c r="GF34" s="87"/>
      <c r="GG34" s="87"/>
      <c r="GH34" s="87"/>
      <c r="GI34" s="87"/>
      <c r="GJ34" s="87"/>
      <c r="GK34" s="87"/>
      <c r="GL34" s="87"/>
      <c r="GM34" s="87"/>
      <c r="GN34" s="87"/>
      <c r="GO34" s="87"/>
      <c r="GP34" s="87"/>
      <c r="GQ34" s="87"/>
      <c r="GR34" s="87"/>
      <c r="GS34" s="87"/>
      <c r="GT34" s="87"/>
      <c r="GU34" s="87"/>
      <c r="GV34" s="87"/>
      <c r="GW34" s="87"/>
      <c r="GX34" s="87"/>
      <c r="GY34" s="87"/>
      <c r="GZ34" s="87"/>
      <c r="HA34" s="87"/>
      <c r="HB34" s="87"/>
      <c r="HC34" s="87"/>
      <c r="HD34" s="87"/>
      <c r="HE34" s="87"/>
      <c r="HF34" s="87"/>
      <c r="HG34" s="87"/>
      <c r="HH34" s="87"/>
      <c r="HI34" s="87"/>
      <c r="HJ34" s="87"/>
      <c r="HK34" s="87"/>
      <c r="HL34" s="87"/>
      <c r="HM34" s="87"/>
      <c r="HN34" s="87"/>
      <c r="HO34" s="87"/>
      <c r="HP34" s="87"/>
      <c r="HQ34" s="87"/>
      <c r="HR34" s="87"/>
      <c r="HS34" s="87"/>
      <c r="HT34" s="87"/>
      <c r="HU34" s="87"/>
      <c r="HV34" s="87"/>
      <c r="HW34" s="87"/>
      <c r="HX34" s="87"/>
      <c r="HY34" s="87"/>
      <c r="HZ34" s="87"/>
      <c r="IA34" s="87"/>
      <c r="IB34" s="87"/>
      <c r="IC34" s="87"/>
      <c r="ID34" s="87"/>
      <c r="IE34" s="87"/>
    </row>
    <row r="35" spans="1:239" ht="13.5" x14ac:dyDescent="0.2">
      <c r="A35" s="87"/>
      <c r="B35" s="112">
        <v>3831</v>
      </c>
      <c r="C35" s="111" t="s">
        <v>162</v>
      </c>
      <c r="D35" s="110">
        <v>1</v>
      </c>
      <c r="E35" s="109">
        <f>+'[2]3 Cost. dif. y prom'!$I$16</f>
        <v>15000</v>
      </c>
      <c r="F35" s="109">
        <f t="shared" ref="F35:F40" si="15">+D35*E35</f>
        <v>15000</v>
      </c>
      <c r="G35" s="108"/>
      <c r="H35" s="108"/>
      <c r="I35" s="108"/>
      <c r="J35" s="108"/>
      <c r="K35" s="108">
        <f>H35</f>
        <v>0</v>
      </c>
      <c r="L35" s="108">
        <v>0</v>
      </c>
      <c r="M35" s="108"/>
      <c r="N35" s="108">
        <v>0</v>
      </c>
      <c r="O35" s="108">
        <f>K35</f>
        <v>0</v>
      </c>
      <c r="P35" s="108">
        <v>0</v>
      </c>
      <c r="Q35" s="108">
        <f>+E35</f>
        <v>15000</v>
      </c>
      <c r="R35" s="108">
        <v>0</v>
      </c>
      <c r="S35" s="107">
        <f t="shared" si="9"/>
        <v>15000</v>
      </c>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7"/>
      <c r="BC35" s="87"/>
      <c r="BD35" s="87"/>
      <c r="BE35" s="87"/>
      <c r="BF35" s="87"/>
      <c r="BG35" s="87"/>
      <c r="BH35" s="87"/>
      <c r="BI35" s="87"/>
      <c r="BJ35" s="87"/>
      <c r="BK35" s="87"/>
      <c r="BL35" s="87"/>
      <c r="BM35" s="87"/>
      <c r="BN35" s="87"/>
      <c r="BO35" s="87"/>
      <c r="BP35" s="87"/>
      <c r="BQ35" s="87"/>
      <c r="BR35" s="87"/>
      <c r="BS35" s="87"/>
      <c r="BT35" s="87"/>
      <c r="BU35" s="87"/>
      <c r="BV35" s="87"/>
      <c r="BW35" s="87"/>
      <c r="BX35" s="87"/>
      <c r="BY35" s="87"/>
      <c r="BZ35" s="87"/>
      <c r="CA35" s="87"/>
      <c r="CB35" s="87"/>
      <c r="CC35" s="87"/>
      <c r="CD35" s="87"/>
      <c r="CE35" s="87"/>
      <c r="CF35" s="87"/>
      <c r="CG35" s="87"/>
      <c r="CH35" s="87"/>
      <c r="CI35" s="87"/>
      <c r="CJ35" s="87"/>
      <c r="CK35" s="87"/>
      <c r="CL35" s="87"/>
      <c r="CM35" s="87"/>
      <c r="CN35" s="87"/>
      <c r="CO35" s="87"/>
      <c r="CP35" s="87"/>
      <c r="CQ35" s="87"/>
      <c r="CR35" s="87"/>
      <c r="CS35" s="87"/>
      <c r="CT35" s="87"/>
      <c r="CU35" s="87"/>
      <c r="CV35" s="87"/>
      <c r="CW35" s="87"/>
      <c r="CX35" s="87"/>
      <c r="CY35" s="87"/>
      <c r="CZ35" s="87"/>
      <c r="DA35" s="87"/>
      <c r="DB35" s="87"/>
      <c r="DC35" s="87"/>
      <c r="DD35" s="87"/>
      <c r="DE35" s="87"/>
      <c r="DF35" s="87"/>
      <c r="DG35" s="87"/>
      <c r="DH35" s="87"/>
      <c r="DI35" s="87"/>
      <c r="DJ35" s="87"/>
      <c r="DK35" s="87"/>
      <c r="DL35" s="87"/>
      <c r="DM35" s="87"/>
      <c r="DN35" s="87"/>
      <c r="DO35" s="87"/>
      <c r="DP35" s="87"/>
      <c r="DQ35" s="87"/>
      <c r="DR35" s="87"/>
      <c r="DS35" s="87"/>
      <c r="DT35" s="87"/>
      <c r="DU35" s="87"/>
      <c r="DV35" s="87"/>
      <c r="DW35" s="87"/>
      <c r="DX35" s="87"/>
      <c r="DY35" s="87"/>
      <c r="DZ35" s="87"/>
      <c r="EA35" s="87"/>
      <c r="EB35" s="87"/>
      <c r="EC35" s="87"/>
      <c r="ED35" s="87"/>
      <c r="EE35" s="87"/>
      <c r="EF35" s="87"/>
      <c r="EG35" s="87"/>
      <c r="EH35" s="87"/>
      <c r="EI35" s="87"/>
      <c r="EJ35" s="87"/>
      <c r="EK35" s="87"/>
      <c r="EL35" s="87"/>
      <c r="EM35" s="87"/>
      <c r="EN35" s="87"/>
      <c r="EO35" s="87"/>
      <c r="EP35" s="87"/>
      <c r="EQ35" s="87"/>
      <c r="ER35" s="87"/>
      <c r="ES35" s="87"/>
      <c r="ET35" s="87"/>
      <c r="EU35" s="87"/>
      <c r="EV35" s="87"/>
      <c r="EW35" s="87"/>
      <c r="EX35" s="87"/>
      <c r="EY35" s="87"/>
      <c r="EZ35" s="87"/>
      <c r="FA35" s="87"/>
      <c r="FB35" s="87"/>
      <c r="FC35" s="87"/>
      <c r="FD35" s="87"/>
      <c r="FE35" s="87"/>
      <c r="FF35" s="87"/>
      <c r="FG35" s="87"/>
      <c r="FH35" s="87"/>
      <c r="FI35" s="87"/>
      <c r="FJ35" s="87"/>
      <c r="FK35" s="87"/>
      <c r="FL35" s="87"/>
      <c r="FM35" s="87"/>
      <c r="FN35" s="87"/>
      <c r="FO35" s="87"/>
      <c r="FP35" s="87"/>
      <c r="FQ35" s="87"/>
      <c r="FR35" s="87"/>
      <c r="FS35" s="87"/>
      <c r="FT35" s="87"/>
      <c r="FU35" s="87"/>
      <c r="FV35" s="87"/>
      <c r="FW35" s="87"/>
      <c r="FX35" s="87"/>
      <c r="FY35" s="87"/>
      <c r="FZ35" s="87"/>
      <c r="GA35" s="87"/>
      <c r="GB35" s="87"/>
      <c r="GC35" s="87"/>
      <c r="GD35" s="87"/>
      <c r="GE35" s="87"/>
      <c r="GF35" s="87"/>
      <c r="GG35" s="87"/>
      <c r="GH35" s="87"/>
      <c r="GI35" s="87"/>
      <c r="GJ35" s="87"/>
      <c r="GK35" s="87"/>
      <c r="GL35" s="87"/>
      <c r="GM35" s="87"/>
      <c r="GN35" s="87"/>
      <c r="GO35" s="87"/>
      <c r="GP35" s="87"/>
      <c r="GQ35" s="87"/>
      <c r="GR35" s="87"/>
      <c r="GS35" s="87"/>
      <c r="GT35" s="87"/>
      <c r="GU35" s="87"/>
      <c r="GV35" s="87"/>
      <c r="GW35" s="87"/>
      <c r="GX35" s="87"/>
      <c r="GY35" s="87"/>
      <c r="GZ35" s="87"/>
      <c r="HA35" s="87"/>
      <c r="HB35" s="87"/>
      <c r="HC35" s="87"/>
      <c r="HD35" s="87"/>
      <c r="HE35" s="87"/>
      <c r="HF35" s="87"/>
      <c r="HG35" s="87"/>
      <c r="HH35" s="87"/>
      <c r="HI35" s="87"/>
      <c r="HJ35" s="87"/>
      <c r="HK35" s="87"/>
      <c r="HL35" s="87"/>
      <c r="HM35" s="87"/>
      <c r="HN35" s="87"/>
      <c r="HO35" s="87"/>
      <c r="HP35" s="87"/>
      <c r="HQ35" s="87"/>
      <c r="HR35" s="87"/>
      <c r="HS35" s="87"/>
      <c r="HT35" s="87"/>
      <c r="HU35" s="87"/>
      <c r="HV35" s="87"/>
      <c r="HW35" s="87"/>
      <c r="HX35" s="87"/>
      <c r="HY35" s="87"/>
      <c r="HZ35" s="87"/>
      <c r="IA35" s="87"/>
      <c r="IB35" s="87"/>
      <c r="IC35" s="87"/>
      <c r="ID35" s="87"/>
      <c r="IE35" s="87"/>
    </row>
    <row r="36" spans="1:239" ht="13.5" x14ac:dyDescent="0.2">
      <c r="A36" s="87"/>
      <c r="B36" s="112">
        <v>3831</v>
      </c>
      <c r="C36" s="111" t="str">
        <f>+'[2]3 Cost. dif. y prom'!$G$18</f>
        <v>Transportación y viáticos para 5 presentaciones de libros durante la FIL.</v>
      </c>
      <c r="D36" s="110">
        <v>1</v>
      </c>
      <c r="E36" s="109">
        <f>+'[2]3 Cost. dif. y prom'!$I$18</f>
        <v>30000</v>
      </c>
      <c r="F36" s="109">
        <f t="shared" si="15"/>
        <v>30000</v>
      </c>
      <c r="G36" s="108"/>
      <c r="H36" s="108"/>
      <c r="I36" s="108"/>
      <c r="J36" s="108"/>
      <c r="K36" s="108"/>
      <c r="L36" s="108"/>
      <c r="M36" s="108"/>
      <c r="N36" s="108"/>
      <c r="O36" s="108"/>
      <c r="P36" s="108"/>
      <c r="Q36" s="108">
        <f>+E36</f>
        <v>30000</v>
      </c>
      <c r="R36" s="108"/>
      <c r="S36" s="107">
        <f t="shared" si="9"/>
        <v>30000</v>
      </c>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c r="BB36" s="87"/>
      <c r="BC36" s="87"/>
      <c r="BD36" s="87"/>
      <c r="BE36" s="87"/>
      <c r="BF36" s="87"/>
      <c r="BG36" s="87"/>
      <c r="BH36" s="87"/>
      <c r="BI36" s="87"/>
      <c r="BJ36" s="87"/>
      <c r="BK36" s="87"/>
      <c r="BL36" s="87"/>
      <c r="BM36" s="87"/>
      <c r="BN36" s="87"/>
      <c r="BO36" s="87"/>
      <c r="BP36" s="87"/>
      <c r="BQ36" s="87"/>
      <c r="BR36" s="87"/>
      <c r="BS36" s="87"/>
      <c r="BT36" s="87"/>
      <c r="BU36" s="87"/>
      <c r="BV36" s="87"/>
      <c r="BW36" s="87"/>
      <c r="BX36" s="87"/>
      <c r="BY36" s="87"/>
      <c r="BZ36" s="87"/>
      <c r="CA36" s="87"/>
      <c r="CB36" s="87"/>
      <c r="CC36" s="87"/>
      <c r="CD36" s="87"/>
      <c r="CE36" s="87"/>
      <c r="CF36" s="87"/>
      <c r="CG36" s="87"/>
      <c r="CH36" s="87"/>
      <c r="CI36" s="87"/>
      <c r="CJ36" s="87"/>
      <c r="CK36" s="87"/>
      <c r="CL36" s="87"/>
      <c r="CM36" s="87"/>
      <c r="CN36" s="87"/>
      <c r="CO36" s="87"/>
      <c r="CP36" s="87"/>
      <c r="CQ36" s="87"/>
      <c r="CR36" s="87"/>
      <c r="CS36" s="87"/>
      <c r="CT36" s="87"/>
      <c r="CU36" s="87"/>
      <c r="CV36" s="87"/>
      <c r="CW36" s="87"/>
      <c r="CX36" s="87"/>
      <c r="CY36" s="87"/>
      <c r="CZ36" s="87"/>
      <c r="DA36" s="87"/>
      <c r="DB36" s="87"/>
      <c r="DC36" s="87"/>
      <c r="DD36" s="87"/>
      <c r="DE36" s="87"/>
      <c r="DF36" s="87"/>
      <c r="DG36" s="87"/>
      <c r="DH36" s="87"/>
      <c r="DI36" s="87"/>
      <c r="DJ36" s="87"/>
      <c r="DK36" s="87"/>
      <c r="DL36" s="87"/>
      <c r="DM36" s="87"/>
      <c r="DN36" s="87"/>
      <c r="DO36" s="87"/>
      <c r="DP36" s="87"/>
      <c r="DQ36" s="87"/>
      <c r="DR36" s="87"/>
      <c r="DS36" s="87"/>
      <c r="DT36" s="87"/>
      <c r="DU36" s="87"/>
      <c r="DV36" s="87"/>
      <c r="DW36" s="87"/>
      <c r="DX36" s="87"/>
      <c r="DY36" s="87"/>
      <c r="DZ36" s="87"/>
      <c r="EA36" s="87"/>
      <c r="EB36" s="87"/>
      <c r="EC36" s="87"/>
      <c r="ED36" s="87"/>
      <c r="EE36" s="87"/>
      <c r="EF36" s="87"/>
      <c r="EG36" s="87"/>
      <c r="EH36" s="87"/>
      <c r="EI36" s="87"/>
      <c r="EJ36" s="87"/>
      <c r="EK36" s="87"/>
      <c r="EL36" s="87"/>
      <c r="EM36" s="87"/>
      <c r="EN36" s="87"/>
      <c r="EO36" s="87"/>
      <c r="EP36" s="87"/>
      <c r="EQ36" s="87"/>
      <c r="ER36" s="87"/>
      <c r="ES36" s="87"/>
      <c r="ET36" s="87"/>
      <c r="EU36" s="87"/>
      <c r="EV36" s="87"/>
      <c r="EW36" s="87"/>
      <c r="EX36" s="87"/>
      <c r="EY36" s="87"/>
      <c r="EZ36" s="87"/>
      <c r="FA36" s="87"/>
      <c r="FB36" s="87"/>
      <c r="FC36" s="87"/>
      <c r="FD36" s="87"/>
      <c r="FE36" s="87"/>
      <c r="FF36" s="87"/>
      <c r="FG36" s="87"/>
      <c r="FH36" s="87"/>
      <c r="FI36" s="87"/>
      <c r="FJ36" s="87"/>
      <c r="FK36" s="87"/>
      <c r="FL36" s="87"/>
      <c r="FM36" s="87"/>
      <c r="FN36" s="87"/>
      <c r="FO36" s="87"/>
      <c r="FP36" s="87"/>
      <c r="FQ36" s="87"/>
      <c r="FR36" s="87"/>
      <c r="FS36" s="87"/>
      <c r="FT36" s="87"/>
      <c r="FU36" s="87"/>
      <c r="FV36" s="87"/>
      <c r="FW36" s="87"/>
      <c r="FX36" s="87"/>
      <c r="FY36" s="87"/>
      <c r="FZ36" s="87"/>
      <c r="GA36" s="87"/>
      <c r="GB36" s="87"/>
      <c r="GC36" s="87"/>
      <c r="GD36" s="87"/>
      <c r="GE36" s="87"/>
      <c r="GF36" s="87"/>
      <c r="GG36" s="87"/>
      <c r="GH36" s="87"/>
      <c r="GI36" s="87"/>
      <c r="GJ36" s="87"/>
      <c r="GK36" s="87"/>
      <c r="GL36" s="87"/>
      <c r="GM36" s="87"/>
      <c r="GN36" s="87"/>
      <c r="GO36" s="87"/>
      <c r="GP36" s="87"/>
      <c r="GQ36" s="87"/>
      <c r="GR36" s="87"/>
      <c r="GS36" s="87"/>
      <c r="GT36" s="87"/>
      <c r="GU36" s="87"/>
      <c r="GV36" s="87"/>
      <c r="GW36" s="87"/>
      <c r="GX36" s="87"/>
      <c r="GY36" s="87"/>
      <c r="GZ36" s="87"/>
      <c r="HA36" s="87"/>
      <c r="HB36" s="87"/>
      <c r="HC36" s="87"/>
      <c r="HD36" s="87"/>
      <c r="HE36" s="87"/>
      <c r="HF36" s="87"/>
      <c r="HG36" s="87"/>
      <c r="HH36" s="87"/>
      <c r="HI36" s="87"/>
      <c r="HJ36" s="87"/>
      <c r="HK36" s="87"/>
      <c r="HL36" s="87"/>
      <c r="HM36" s="87"/>
      <c r="HN36" s="87"/>
      <c r="HO36" s="87"/>
      <c r="HP36" s="87"/>
      <c r="HQ36" s="87"/>
      <c r="HR36" s="87"/>
      <c r="HS36" s="87"/>
      <c r="HT36" s="87"/>
      <c r="HU36" s="87"/>
      <c r="HV36" s="87"/>
      <c r="HW36" s="87"/>
      <c r="HX36" s="87"/>
      <c r="HY36" s="87"/>
      <c r="HZ36" s="87"/>
      <c r="IA36" s="87"/>
      <c r="IB36" s="87"/>
      <c r="IC36" s="87"/>
      <c r="ID36" s="87"/>
      <c r="IE36" s="87"/>
    </row>
    <row r="37" spans="1:239" ht="13.5" x14ac:dyDescent="0.2">
      <c r="A37" s="87"/>
      <c r="B37" s="112">
        <v>3831</v>
      </c>
      <c r="C37" s="111" t="str">
        <f>+'[2]3 Cost. dif. y prom'!$G$19</f>
        <v>Pago de renta de 5 salones en FIL para presentación de libros y renta de salones para presentaciones durante el años de libros y revista Folios.</v>
      </c>
      <c r="D37" s="110">
        <v>1</v>
      </c>
      <c r="E37" s="109">
        <f>+'[2]3 Cost. dif. y prom'!$I$19</f>
        <v>32000</v>
      </c>
      <c r="F37" s="109">
        <f t="shared" si="15"/>
        <v>32000</v>
      </c>
      <c r="G37" s="108">
        <f>+E37</f>
        <v>32000</v>
      </c>
      <c r="H37" s="108"/>
      <c r="I37" s="108"/>
      <c r="J37" s="108"/>
      <c r="K37" s="108"/>
      <c r="L37" s="108"/>
      <c r="M37" s="108"/>
      <c r="N37" s="108"/>
      <c r="O37" s="108"/>
      <c r="P37" s="108"/>
      <c r="Q37" s="108"/>
      <c r="R37" s="108"/>
      <c r="S37" s="107">
        <f t="shared" si="9"/>
        <v>32000</v>
      </c>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7"/>
      <c r="BR37" s="87"/>
      <c r="BS37" s="87"/>
      <c r="BT37" s="87"/>
      <c r="BU37" s="87"/>
      <c r="BV37" s="87"/>
      <c r="BW37" s="87"/>
      <c r="BX37" s="87"/>
      <c r="BY37" s="87"/>
      <c r="BZ37" s="87"/>
      <c r="CA37" s="87"/>
      <c r="CB37" s="87"/>
      <c r="CC37" s="87"/>
      <c r="CD37" s="87"/>
      <c r="CE37" s="87"/>
      <c r="CF37" s="87"/>
      <c r="CG37" s="87"/>
      <c r="CH37" s="87"/>
      <c r="CI37" s="87"/>
      <c r="CJ37" s="87"/>
      <c r="CK37" s="87"/>
      <c r="CL37" s="87"/>
      <c r="CM37" s="87"/>
      <c r="CN37" s="87"/>
      <c r="CO37" s="87"/>
      <c r="CP37" s="87"/>
      <c r="CQ37" s="87"/>
      <c r="CR37" s="87"/>
      <c r="CS37" s="87"/>
      <c r="CT37" s="87"/>
      <c r="CU37" s="87"/>
      <c r="CV37" s="87"/>
      <c r="CW37" s="87"/>
      <c r="CX37" s="87"/>
      <c r="CY37" s="87"/>
      <c r="CZ37" s="87"/>
      <c r="DA37" s="87"/>
      <c r="DB37" s="87"/>
      <c r="DC37" s="87"/>
      <c r="DD37" s="87"/>
      <c r="DE37" s="87"/>
      <c r="DF37" s="87"/>
      <c r="DG37" s="87"/>
      <c r="DH37" s="87"/>
      <c r="DI37" s="87"/>
      <c r="DJ37" s="87"/>
      <c r="DK37" s="87"/>
      <c r="DL37" s="87"/>
      <c r="DM37" s="87"/>
      <c r="DN37" s="87"/>
      <c r="DO37" s="87"/>
      <c r="DP37" s="87"/>
      <c r="DQ37" s="87"/>
      <c r="DR37" s="87"/>
      <c r="DS37" s="87"/>
      <c r="DT37" s="87"/>
      <c r="DU37" s="87"/>
      <c r="DV37" s="87"/>
      <c r="DW37" s="87"/>
      <c r="DX37" s="87"/>
      <c r="DY37" s="87"/>
      <c r="DZ37" s="87"/>
      <c r="EA37" s="87"/>
      <c r="EB37" s="87"/>
      <c r="EC37" s="87"/>
      <c r="ED37" s="87"/>
      <c r="EE37" s="87"/>
      <c r="EF37" s="87"/>
      <c r="EG37" s="87"/>
      <c r="EH37" s="87"/>
      <c r="EI37" s="87"/>
      <c r="EJ37" s="87"/>
      <c r="EK37" s="87"/>
      <c r="EL37" s="87"/>
      <c r="EM37" s="87"/>
      <c r="EN37" s="87"/>
      <c r="EO37" s="87"/>
      <c r="EP37" s="87"/>
      <c r="EQ37" s="87"/>
      <c r="ER37" s="87"/>
      <c r="ES37" s="87"/>
      <c r="ET37" s="87"/>
      <c r="EU37" s="87"/>
      <c r="EV37" s="87"/>
      <c r="EW37" s="87"/>
      <c r="EX37" s="87"/>
      <c r="EY37" s="87"/>
      <c r="EZ37" s="87"/>
      <c r="FA37" s="87"/>
      <c r="FB37" s="87"/>
      <c r="FC37" s="87"/>
      <c r="FD37" s="87"/>
      <c r="FE37" s="87"/>
      <c r="FF37" s="87"/>
      <c r="FG37" s="87"/>
      <c r="FH37" s="87"/>
      <c r="FI37" s="87"/>
      <c r="FJ37" s="87"/>
      <c r="FK37" s="87"/>
      <c r="FL37" s="87"/>
      <c r="FM37" s="87"/>
      <c r="FN37" s="87"/>
      <c r="FO37" s="87"/>
      <c r="FP37" s="87"/>
      <c r="FQ37" s="87"/>
      <c r="FR37" s="87"/>
      <c r="FS37" s="87"/>
      <c r="FT37" s="87"/>
      <c r="FU37" s="87"/>
      <c r="FV37" s="87"/>
      <c r="FW37" s="87"/>
      <c r="FX37" s="87"/>
      <c r="FY37" s="87"/>
      <c r="FZ37" s="87"/>
      <c r="GA37" s="87"/>
      <c r="GB37" s="87"/>
      <c r="GC37" s="87"/>
      <c r="GD37" s="87"/>
      <c r="GE37" s="87"/>
      <c r="GF37" s="87"/>
      <c r="GG37" s="87"/>
      <c r="GH37" s="87"/>
      <c r="GI37" s="87"/>
      <c r="GJ37" s="87"/>
      <c r="GK37" s="87"/>
      <c r="GL37" s="87"/>
      <c r="GM37" s="87"/>
      <c r="GN37" s="87"/>
      <c r="GO37" s="87"/>
      <c r="GP37" s="87"/>
      <c r="GQ37" s="87"/>
      <c r="GR37" s="87"/>
      <c r="GS37" s="87"/>
      <c r="GT37" s="87"/>
      <c r="GU37" s="87"/>
      <c r="GV37" s="87"/>
      <c r="GW37" s="87"/>
      <c r="GX37" s="87"/>
      <c r="GY37" s="87"/>
      <c r="GZ37" s="87"/>
      <c r="HA37" s="87"/>
      <c r="HB37" s="87"/>
      <c r="HC37" s="87"/>
      <c r="HD37" s="87"/>
      <c r="HE37" s="87"/>
      <c r="HF37" s="87"/>
      <c r="HG37" s="87"/>
      <c r="HH37" s="87"/>
      <c r="HI37" s="87"/>
      <c r="HJ37" s="87"/>
      <c r="HK37" s="87"/>
      <c r="HL37" s="87"/>
      <c r="HM37" s="87"/>
      <c r="HN37" s="87"/>
      <c r="HO37" s="87"/>
      <c r="HP37" s="87"/>
      <c r="HQ37" s="87"/>
      <c r="HR37" s="87"/>
      <c r="HS37" s="87"/>
      <c r="HT37" s="87"/>
      <c r="HU37" s="87"/>
      <c r="HV37" s="87"/>
      <c r="HW37" s="87"/>
      <c r="HX37" s="87"/>
      <c r="HY37" s="87"/>
      <c r="HZ37" s="87"/>
      <c r="IA37" s="87"/>
      <c r="IB37" s="87"/>
      <c r="IC37" s="87"/>
      <c r="ID37" s="87"/>
      <c r="IE37" s="87"/>
    </row>
    <row r="38" spans="1:239" ht="13.5" x14ac:dyDescent="0.2">
      <c r="A38" s="87"/>
      <c r="B38" s="112">
        <v>3831</v>
      </c>
      <c r="C38" s="111" t="str">
        <f>+'[2]3 Cost. dif. y prom'!$G$20</f>
        <v>Coctel de recepción para invitados de 10 presentaciones.</v>
      </c>
      <c r="D38" s="110">
        <v>1</v>
      </c>
      <c r="E38" s="109">
        <f>+'[2]3 Cost. dif. y prom'!$I$20</f>
        <v>30000</v>
      </c>
      <c r="F38" s="109">
        <f t="shared" si="15"/>
        <v>30000</v>
      </c>
      <c r="G38" s="108">
        <f>+E38</f>
        <v>30000</v>
      </c>
      <c r="H38" s="108"/>
      <c r="I38" s="108"/>
      <c r="J38" s="108"/>
      <c r="K38" s="108"/>
      <c r="L38" s="108"/>
      <c r="M38" s="108"/>
      <c r="N38" s="108"/>
      <c r="O38" s="108"/>
      <c r="P38" s="108"/>
      <c r="Q38" s="108"/>
      <c r="R38" s="108"/>
      <c r="S38" s="107">
        <f t="shared" si="9"/>
        <v>30000</v>
      </c>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7"/>
      <c r="BM38" s="87"/>
      <c r="BN38" s="87"/>
      <c r="BO38" s="87"/>
      <c r="BP38" s="87"/>
      <c r="BQ38" s="87"/>
      <c r="BR38" s="87"/>
      <c r="BS38" s="87"/>
      <c r="BT38" s="87"/>
      <c r="BU38" s="87"/>
      <c r="BV38" s="87"/>
      <c r="BW38" s="87"/>
      <c r="BX38" s="87"/>
      <c r="BY38" s="87"/>
      <c r="BZ38" s="87"/>
      <c r="CA38" s="87"/>
      <c r="CB38" s="87"/>
      <c r="CC38" s="87"/>
      <c r="CD38" s="87"/>
      <c r="CE38" s="87"/>
      <c r="CF38" s="87"/>
      <c r="CG38" s="87"/>
      <c r="CH38" s="87"/>
      <c r="CI38" s="87"/>
      <c r="CJ38" s="87"/>
      <c r="CK38" s="87"/>
      <c r="CL38" s="87"/>
      <c r="CM38" s="87"/>
      <c r="CN38" s="87"/>
      <c r="CO38" s="87"/>
      <c r="CP38" s="87"/>
      <c r="CQ38" s="87"/>
      <c r="CR38" s="87"/>
      <c r="CS38" s="87"/>
      <c r="CT38" s="87"/>
      <c r="CU38" s="87"/>
      <c r="CV38" s="87"/>
      <c r="CW38" s="87"/>
      <c r="CX38" s="87"/>
      <c r="CY38" s="87"/>
      <c r="CZ38" s="87"/>
      <c r="DA38" s="87"/>
      <c r="DB38" s="87"/>
      <c r="DC38" s="87"/>
      <c r="DD38" s="87"/>
      <c r="DE38" s="87"/>
      <c r="DF38" s="87"/>
      <c r="DG38" s="87"/>
      <c r="DH38" s="87"/>
      <c r="DI38" s="87"/>
      <c r="DJ38" s="87"/>
      <c r="DK38" s="87"/>
      <c r="DL38" s="87"/>
      <c r="DM38" s="87"/>
      <c r="DN38" s="87"/>
      <c r="DO38" s="87"/>
      <c r="DP38" s="87"/>
      <c r="DQ38" s="87"/>
      <c r="DR38" s="87"/>
      <c r="DS38" s="87"/>
      <c r="DT38" s="87"/>
      <c r="DU38" s="87"/>
      <c r="DV38" s="87"/>
      <c r="DW38" s="87"/>
      <c r="DX38" s="87"/>
      <c r="DY38" s="87"/>
      <c r="DZ38" s="87"/>
      <c r="EA38" s="87"/>
      <c r="EB38" s="87"/>
      <c r="EC38" s="87"/>
      <c r="ED38" s="87"/>
      <c r="EE38" s="87"/>
      <c r="EF38" s="87"/>
      <c r="EG38" s="87"/>
      <c r="EH38" s="87"/>
      <c r="EI38" s="87"/>
      <c r="EJ38" s="87"/>
      <c r="EK38" s="87"/>
      <c r="EL38" s="87"/>
      <c r="EM38" s="87"/>
      <c r="EN38" s="87"/>
      <c r="EO38" s="87"/>
      <c r="EP38" s="87"/>
      <c r="EQ38" s="87"/>
      <c r="ER38" s="87"/>
      <c r="ES38" s="87"/>
      <c r="ET38" s="87"/>
      <c r="EU38" s="87"/>
      <c r="EV38" s="87"/>
      <c r="EW38" s="87"/>
      <c r="EX38" s="87"/>
      <c r="EY38" s="87"/>
      <c r="EZ38" s="87"/>
      <c r="FA38" s="87"/>
      <c r="FB38" s="87"/>
      <c r="FC38" s="87"/>
      <c r="FD38" s="87"/>
      <c r="FE38" s="87"/>
      <c r="FF38" s="87"/>
      <c r="FG38" s="87"/>
      <c r="FH38" s="87"/>
      <c r="FI38" s="87"/>
      <c r="FJ38" s="87"/>
      <c r="FK38" s="87"/>
      <c r="FL38" s="87"/>
      <c r="FM38" s="87"/>
      <c r="FN38" s="87"/>
      <c r="FO38" s="87"/>
      <c r="FP38" s="87"/>
      <c r="FQ38" s="87"/>
      <c r="FR38" s="87"/>
      <c r="FS38" s="87"/>
      <c r="FT38" s="87"/>
      <c r="FU38" s="87"/>
      <c r="FV38" s="87"/>
      <c r="FW38" s="87"/>
      <c r="FX38" s="87"/>
      <c r="FY38" s="87"/>
      <c r="FZ38" s="87"/>
      <c r="GA38" s="87"/>
      <c r="GB38" s="87"/>
      <c r="GC38" s="87"/>
      <c r="GD38" s="87"/>
      <c r="GE38" s="87"/>
      <c r="GF38" s="87"/>
      <c r="GG38" s="87"/>
      <c r="GH38" s="87"/>
      <c r="GI38" s="87"/>
      <c r="GJ38" s="87"/>
      <c r="GK38" s="87"/>
      <c r="GL38" s="87"/>
      <c r="GM38" s="87"/>
      <c r="GN38" s="87"/>
      <c r="GO38" s="87"/>
      <c r="GP38" s="87"/>
      <c r="GQ38" s="87"/>
      <c r="GR38" s="87"/>
      <c r="GS38" s="87"/>
      <c r="GT38" s="87"/>
      <c r="GU38" s="87"/>
      <c r="GV38" s="87"/>
      <c r="GW38" s="87"/>
      <c r="GX38" s="87"/>
      <c r="GY38" s="87"/>
      <c r="GZ38" s="87"/>
      <c r="HA38" s="87"/>
      <c r="HB38" s="87"/>
      <c r="HC38" s="87"/>
      <c r="HD38" s="87"/>
      <c r="HE38" s="87"/>
      <c r="HF38" s="87"/>
      <c r="HG38" s="87"/>
      <c r="HH38" s="87"/>
      <c r="HI38" s="87"/>
      <c r="HJ38" s="87"/>
      <c r="HK38" s="87"/>
      <c r="HL38" s="87"/>
      <c r="HM38" s="87"/>
      <c r="HN38" s="87"/>
      <c r="HO38" s="87"/>
      <c r="HP38" s="87"/>
      <c r="HQ38" s="87"/>
      <c r="HR38" s="87"/>
      <c r="HS38" s="87"/>
      <c r="HT38" s="87"/>
      <c r="HU38" s="87"/>
      <c r="HV38" s="87"/>
      <c r="HW38" s="87"/>
      <c r="HX38" s="87"/>
      <c r="HY38" s="87"/>
      <c r="HZ38" s="87"/>
      <c r="IA38" s="87"/>
      <c r="IB38" s="87"/>
      <c r="IC38" s="87"/>
      <c r="ID38" s="87"/>
      <c r="IE38" s="87"/>
    </row>
    <row r="39" spans="1:239" ht="13.5" x14ac:dyDescent="0.2">
      <c r="A39" s="87"/>
      <c r="B39" s="112">
        <v>3831</v>
      </c>
      <c r="C39" s="111" t="str">
        <f>+'[2]3 Cost. dif. y prom'!$G$21</f>
        <v>Viáticos para personal del IEPC para las presentaciones de los libros en otras entidades (transportación, alimentación, hospedaje)</v>
      </c>
      <c r="D39" s="110">
        <v>1</v>
      </c>
      <c r="E39" s="109">
        <f>+'[2]3 Cost. dif. y prom'!$I$21</f>
        <v>80000</v>
      </c>
      <c r="F39" s="109">
        <f t="shared" si="15"/>
        <v>80000</v>
      </c>
      <c r="G39" s="108">
        <f>+E39</f>
        <v>80000</v>
      </c>
      <c r="H39" s="108"/>
      <c r="I39" s="108"/>
      <c r="J39" s="108"/>
      <c r="K39" s="108"/>
      <c r="L39" s="108"/>
      <c r="M39" s="108"/>
      <c r="N39" s="108"/>
      <c r="O39" s="108"/>
      <c r="P39" s="108"/>
      <c r="Q39" s="108"/>
      <c r="R39" s="108"/>
      <c r="S39" s="107">
        <f t="shared" si="9"/>
        <v>80000</v>
      </c>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7"/>
      <c r="BM39" s="87"/>
      <c r="BN39" s="87"/>
      <c r="BO39" s="87"/>
      <c r="BP39" s="87"/>
      <c r="BQ39" s="87"/>
      <c r="BR39" s="87"/>
      <c r="BS39" s="87"/>
      <c r="BT39" s="87"/>
      <c r="BU39" s="87"/>
      <c r="BV39" s="87"/>
      <c r="BW39" s="87"/>
      <c r="BX39" s="87"/>
      <c r="BY39" s="87"/>
      <c r="BZ39" s="87"/>
      <c r="CA39" s="87"/>
      <c r="CB39" s="87"/>
      <c r="CC39" s="87"/>
      <c r="CD39" s="87"/>
      <c r="CE39" s="87"/>
      <c r="CF39" s="87"/>
      <c r="CG39" s="87"/>
      <c r="CH39" s="87"/>
      <c r="CI39" s="87"/>
      <c r="CJ39" s="87"/>
      <c r="CK39" s="87"/>
      <c r="CL39" s="87"/>
      <c r="CM39" s="87"/>
      <c r="CN39" s="87"/>
      <c r="CO39" s="87"/>
      <c r="CP39" s="87"/>
      <c r="CQ39" s="87"/>
      <c r="CR39" s="87"/>
      <c r="CS39" s="87"/>
      <c r="CT39" s="87"/>
      <c r="CU39" s="87"/>
      <c r="CV39" s="87"/>
      <c r="CW39" s="87"/>
      <c r="CX39" s="87"/>
      <c r="CY39" s="87"/>
      <c r="CZ39" s="87"/>
      <c r="DA39" s="87"/>
      <c r="DB39" s="87"/>
      <c r="DC39" s="87"/>
      <c r="DD39" s="87"/>
      <c r="DE39" s="87"/>
      <c r="DF39" s="87"/>
      <c r="DG39" s="87"/>
      <c r="DH39" s="87"/>
      <c r="DI39" s="87"/>
      <c r="DJ39" s="87"/>
      <c r="DK39" s="87"/>
      <c r="DL39" s="87"/>
      <c r="DM39" s="87"/>
      <c r="DN39" s="87"/>
      <c r="DO39" s="87"/>
      <c r="DP39" s="87"/>
      <c r="DQ39" s="87"/>
      <c r="DR39" s="87"/>
      <c r="DS39" s="87"/>
      <c r="DT39" s="87"/>
      <c r="DU39" s="87"/>
      <c r="DV39" s="87"/>
      <c r="DW39" s="87"/>
      <c r="DX39" s="87"/>
      <c r="DY39" s="87"/>
      <c r="DZ39" s="87"/>
      <c r="EA39" s="87"/>
      <c r="EB39" s="87"/>
      <c r="EC39" s="87"/>
      <c r="ED39" s="87"/>
      <c r="EE39" s="87"/>
      <c r="EF39" s="87"/>
      <c r="EG39" s="87"/>
      <c r="EH39" s="87"/>
      <c r="EI39" s="87"/>
      <c r="EJ39" s="87"/>
      <c r="EK39" s="87"/>
      <c r="EL39" s="87"/>
      <c r="EM39" s="87"/>
      <c r="EN39" s="87"/>
      <c r="EO39" s="87"/>
      <c r="EP39" s="87"/>
      <c r="EQ39" s="87"/>
      <c r="ER39" s="87"/>
      <c r="ES39" s="87"/>
      <c r="ET39" s="87"/>
      <c r="EU39" s="87"/>
      <c r="EV39" s="87"/>
      <c r="EW39" s="87"/>
      <c r="EX39" s="87"/>
      <c r="EY39" s="87"/>
      <c r="EZ39" s="87"/>
      <c r="FA39" s="87"/>
      <c r="FB39" s="87"/>
      <c r="FC39" s="87"/>
      <c r="FD39" s="87"/>
      <c r="FE39" s="87"/>
      <c r="FF39" s="87"/>
      <c r="FG39" s="87"/>
      <c r="FH39" s="87"/>
      <c r="FI39" s="87"/>
      <c r="FJ39" s="87"/>
      <c r="FK39" s="87"/>
      <c r="FL39" s="87"/>
      <c r="FM39" s="87"/>
      <c r="FN39" s="87"/>
      <c r="FO39" s="87"/>
      <c r="FP39" s="87"/>
      <c r="FQ39" s="87"/>
      <c r="FR39" s="87"/>
      <c r="FS39" s="87"/>
      <c r="FT39" s="87"/>
      <c r="FU39" s="87"/>
      <c r="FV39" s="87"/>
      <c r="FW39" s="87"/>
      <c r="FX39" s="87"/>
      <c r="FY39" s="87"/>
      <c r="FZ39" s="87"/>
      <c r="GA39" s="87"/>
      <c r="GB39" s="87"/>
      <c r="GC39" s="87"/>
      <c r="GD39" s="87"/>
      <c r="GE39" s="87"/>
      <c r="GF39" s="87"/>
      <c r="GG39" s="87"/>
      <c r="GH39" s="87"/>
      <c r="GI39" s="87"/>
      <c r="GJ39" s="87"/>
      <c r="GK39" s="87"/>
      <c r="GL39" s="87"/>
      <c r="GM39" s="87"/>
      <c r="GN39" s="87"/>
      <c r="GO39" s="87"/>
      <c r="GP39" s="87"/>
      <c r="GQ39" s="87"/>
      <c r="GR39" s="87"/>
      <c r="GS39" s="87"/>
      <c r="GT39" s="87"/>
      <c r="GU39" s="87"/>
      <c r="GV39" s="87"/>
      <c r="GW39" s="87"/>
      <c r="GX39" s="87"/>
      <c r="GY39" s="87"/>
      <c r="GZ39" s="87"/>
      <c r="HA39" s="87"/>
      <c r="HB39" s="87"/>
      <c r="HC39" s="87"/>
      <c r="HD39" s="87"/>
      <c r="HE39" s="87"/>
      <c r="HF39" s="87"/>
      <c r="HG39" s="87"/>
      <c r="HH39" s="87"/>
      <c r="HI39" s="87"/>
      <c r="HJ39" s="87"/>
      <c r="HK39" s="87"/>
      <c r="HL39" s="87"/>
      <c r="HM39" s="87"/>
      <c r="HN39" s="87"/>
      <c r="HO39" s="87"/>
      <c r="HP39" s="87"/>
      <c r="HQ39" s="87"/>
      <c r="HR39" s="87"/>
      <c r="HS39" s="87"/>
      <c r="HT39" s="87"/>
      <c r="HU39" s="87"/>
      <c r="HV39" s="87"/>
      <c r="HW39" s="87"/>
      <c r="HX39" s="87"/>
      <c r="HY39" s="87"/>
      <c r="HZ39" s="87"/>
      <c r="IA39" s="87"/>
      <c r="IB39" s="87"/>
      <c r="IC39" s="87"/>
      <c r="ID39" s="87"/>
      <c r="IE39" s="87"/>
    </row>
    <row r="40" spans="1:239" ht="13.5" x14ac:dyDescent="0.2">
      <c r="A40" s="87"/>
      <c r="B40" s="112">
        <v>3831</v>
      </c>
      <c r="C40" s="111" t="str">
        <f>+'[2]3 Cost. dif. y prom'!$G$22</f>
        <v>Pautas de publicidad en medios digitales, y ocasionalmente en medios tradicionales.</v>
      </c>
      <c r="D40" s="110">
        <v>1</v>
      </c>
      <c r="E40" s="109">
        <f>+'[2]3 Cost. dif. y prom'!$I$22</f>
        <v>25000</v>
      </c>
      <c r="F40" s="109">
        <f t="shared" si="15"/>
        <v>25000</v>
      </c>
      <c r="G40" s="108">
        <f>+E40</f>
        <v>25000</v>
      </c>
      <c r="H40" s="108"/>
      <c r="I40" s="108"/>
      <c r="J40" s="108"/>
      <c r="K40" s="108">
        <f>H40</f>
        <v>0</v>
      </c>
      <c r="L40" s="108">
        <v>0</v>
      </c>
      <c r="M40" s="108"/>
      <c r="N40" s="108">
        <f>L40</f>
        <v>0</v>
      </c>
      <c r="O40" s="108">
        <f>K40</f>
        <v>0</v>
      </c>
      <c r="P40" s="108">
        <f>N40</f>
        <v>0</v>
      </c>
      <c r="Q40" s="108"/>
      <c r="R40" s="108">
        <f>Q40</f>
        <v>0</v>
      </c>
      <c r="S40" s="107">
        <f t="shared" si="9"/>
        <v>25000</v>
      </c>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c r="BA40" s="87"/>
      <c r="BB40" s="87"/>
      <c r="BC40" s="87"/>
      <c r="BD40" s="87"/>
      <c r="BE40" s="87"/>
      <c r="BF40" s="87"/>
      <c r="BG40" s="87"/>
      <c r="BH40" s="87"/>
      <c r="BI40" s="87"/>
      <c r="BJ40" s="87"/>
      <c r="BK40" s="87"/>
      <c r="BL40" s="87"/>
      <c r="BM40" s="87"/>
      <c r="BN40" s="87"/>
      <c r="BO40" s="87"/>
      <c r="BP40" s="87"/>
      <c r="BQ40" s="87"/>
      <c r="BR40" s="87"/>
      <c r="BS40" s="87"/>
      <c r="BT40" s="87"/>
      <c r="BU40" s="87"/>
      <c r="BV40" s="87"/>
      <c r="BW40" s="87"/>
      <c r="BX40" s="87"/>
      <c r="BY40" s="87"/>
      <c r="BZ40" s="87"/>
      <c r="CA40" s="87"/>
      <c r="CB40" s="87"/>
      <c r="CC40" s="87"/>
      <c r="CD40" s="87"/>
      <c r="CE40" s="87"/>
      <c r="CF40" s="87"/>
      <c r="CG40" s="87"/>
      <c r="CH40" s="87"/>
      <c r="CI40" s="87"/>
      <c r="CJ40" s="87"/>
      <c r="CK40" s="87"/>
      <c r="CL40" s="87"/>
      <c r="CM40" s="87"/>
      <c r="CN40" s="87"/>
      <c r="CO40" s="87"/>
      <c r="CP40" s="87"/>
      <c r="CQ40" s="87"/>
      <c r="CR40" s="87"/>
      <c r="CS40" s="87"/>
      <c r="CT40" s="87"/>
      <c r="CU40" s="87"/>
      <c r="CV40" s="87"/>
      <c r="CW40" s="87"/>
      <c r="CX40" s="87"/>
      <c r="CY40" s="87"/>
      <c r="CZ40" s="87"/>
      <c r="DA40" s="87"/>
      <c r="DB40" s="87"/>
      <c r="DC40" s="87"/>
      <c r="DD40" s="87"/>
      <c r="DE40" s="87"/>
      <c r="DF40" s="87"/>
      <c r="DG40" s="87"/>
      <c r="DH40" s="87"/>
      <c r="DI40" s="87"/>
      <c r="DJ40" s="87"/>
      <c r="DK40" s="87"/>
      <c r="DL40" s="87"/>
      <c r="DM40" s="87"/>
      <c r="DN40" s="87"/>
      <c r="DO40" s="87"/>
      <c r="DP40" s="87"/>
      <c r="DQ40" s="87"/>
      <c r="DR40" s="87"/>
      <c r="DS40" s="87"/>
      <c r="DT40" s="87"/>
      <c r="DU40" s="87"/>
      <c r="DV40" s="87"/>
      <c r="DW40" s="87"/>
      <c r="DX40" s="87"/>
      <c r="DY40" s="87"/>
      <c r="DZ40" s="87"/>
      <c r="EA40" s="87"/>
      <c r="EB40" s="87"/>
      <c r="EC40" s="87"/>
      <c r="ED40" s="87"/>
      <c r="EE40" s="87"/>
      <c r="EF40" s="87"/>
      <c r="EG40" s="87"/>
      <c r="EH40" s="87"/>
      <c r="EI40" s="87"/>
      <c r="EJ40" s="87"/>
      <c r="EK40" s="87"/>
      <c r="EL40" s="87"/>
      <c r="EM40" s="87"/>
      <c r="EN40" s="87"/>
      <c r="EO40" s="87"/>
      <c r="EP40" s="87"/>
      <c r="EQ40" s="87"/>
      <c r="ER40" s="87"/>
      <c r="ES40" s="87"/>
      <c r="ET40" s="87"/>
      <c r="EU40" s="87"/>
      <c r="EV40" s="87"/>
      <c r="EW40" s="87"/>
      <c r="EX40" s="87"/>
      <c r="EY40" s="87"/>
      <c r="EZ40" s="87"/>
      <c r="FA40" s="87"/>
      <c r="FB40" s="87"/>
      <c r="FC40" s="87"/>
      <c r="FD40" s="87"/>
      <c r="FE40" s="87"/>
      <c r="FF40" s="87"/>
      <c r="FG40" s="87"/>
      <c r="FH40" s="87"/>
      <c r="FI40" s="87"/>
      <c r="FJ40" s="87"/>
      <c r="FK40" s="87"/>
      <c r="FL40" s="87"/>
      <c r="FM40" s="87"/>
      <c r="FN40" s="87"/>
      <c r="FO40" s="87"/>
      <c r="FP40" s="87"/>
      <c r="FQ40" s="87"/>
      <c r="FR40" s="87"/>
      <c r="FS40" s="87"/>
      <c r="FT40" s="87"/>
      <c r="FU40" s="87"/>
      <c r="FV40" s="87"/>
      <c r="FW40" s="87"/>
      <c r="FX40" s="87"/>
      <c r="FY40" s="87"/>
      <c r="FZ40" s="87"/>
      <c r="GA40" s="87"/>
      <c r="GB40" s="87"/>
      <c r="GC40" s="87"/>
      <c r="GD40" s="87"/>
      <c r="GE40" s="87"/>
      <c r="GF40" s="87"/>
      <c r="GG40" s="87"/>
      <c r="GH40" s="87"/>
      <c r="GI40" s="87"/>
      <c r="GJ40" s="87"/>
      <c r="GK40" s="87"/>
      <c r="GL40" s="87"/>
      <c r="GM40" s="87"/>
      <c r="GN40" s="87"/>
      <c r="GO40" s="87"/>
      <c r="GP40" s="87"/>
      <c r="GQ40" s="87"/>
      <c r="GR40" s="87"/>
      <c r="GS40" s="87"/>
      <c r="GT40" s="87"/>
      <c r="GU40" s="87"/>
      <c r="GV40" s="87"/>
      <c r="GW40" s="87"/>
      <c r="GX40" s="87"/>
      <c r="GY40" s="87"/>
      <c r="GZ40" s="87"/>
      <c r="HA40" s="87"/>
      <c r="HB40" s="87"/>
      <c r="HC40" s="87"/>
      <c r="HD40" s="87"/>
      <c r="HE40" s="87"/>
      <c r="HF40" s="87"/>
      <c r="HG40" s="87"/>
      <c r="HH40" s="87"/>
      <c r="HI40" s="87"/>
      <c r="HJ40" s="87"/>
      <c r="HK40" s="87"/>
      <c r="HL40" s="87"/>
      <c r="HM40" s="87"/>
      <c r="HN40" s="87"/>
      <c r="HO40" s="87"/>
      <c r="HP40" s="87"/>
      <c r="HQ40" s="87"/>
      <c r="HR40" s="87"/>
      <c r="HS40" s="87"/>
      <c r="HT40" s="87"/>
      <c r="HU40" s="87"/>
      <c r="HV40" s="87"/>
      <c r="HW40" s="87"/>
      <c r="HX40" s="87"/>
      <c r="HY40" s="87"/>
      <c r="HZ40" s="87"/>
      <c r="IA40" s="87"/>
      <c r="IB40" s="87"/>
      <c r="IC40" s="87"/>
      <c r="ID40" s="87"/>
      <c r="IE40" s="87"/>
    </row>
    <row r="41" spans="1:239" ht="13.5" x14ac:dyDescent="0.2">
      <c r="A41" s="87"/>
      <c r="B41" s="112">
        <v>3831</v>
      </c>
      <c r="C41" s="111" t="str">
        <f>+'[2]3 Cost. dif. y prom'!$G$24</f>
        <v>Compra de premios para los diversos concursos.</v>
      </c>
      <c r="D41" s="110">
        <v>1</v>
      </c>
      <c r="E41" s="109">
        <f>+'[2]3 Cost. dif. y prom'!$I$24</f>
        <v>20000</v>
      </c>
      <c r="F41" s="109">
        <f>+E41*D41</f>
        <v>20000</v>
      </c>
      <c r="G41" s="108"/>
      <c r="H41" s="108">
        <f>+F41</f>
        <v>20000</v>
      </c>
      <c r="I41" s="108"/>
      <c r="J41" s="108"/>
      <c r="K41" s="108">
        <v>0</v>
      </c>
      <c r="L41" s="108">
        <v>0</v>
      </c>
      <c r="M41" s="108">
        <f>J41</f>
        <v>0</v>
      </c>
      <c r="N41" s="108">
        <f>L41</f>
        <v>0</v>
      </c>
      <c r="O41" s="108">
        <f>K41</f>
        <v>0</v>
      </c>
      <c r="P41" s="108">
        <f>M41</f>
        <v>0</v>
      </c>
      <c r="Q41" s="108"/>
      <c r="R41" s="108">
        <f>Q41</f>
        <v>0</v>
      </c>
      <c r="S41" s="107">
        <f t="shared" si="9"/>
        <v>20000</v>
      </c>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7"/>
      <c r="BM41" s="87"/>
      <c r="BN41" s="87"/>
      <c r="BO41" s="87"/>
      <c r="BP41" s="87"/>
      <c r="BQ41" s="87"/>
      <c r="BR41" s="87"/>
      <c r="BS41" s="87"/>
      <c r="BT41" s="87"/>
      <c r="BU41" s="87"/>
      <c r="BV41" s="87"/>
      <c r="BW41" s="87"/>
      <c r="BX41" s="87"/>
      <c r="BY41" s="87"/>
      <c r="BZ41" s="87"/>
      <c r="CA41" s="87"/>
      <c r="CB41" s="87"/>
      <c r="CC41" s="87"/>
      <c r="CD41" s="87"/>
      <c r="CE41" s="87"/>
      <c r="CF41" s="87"/>
      <c r="CG41" s="87"/>
      <c r="CH41" s="87"/>
      <c r="CI41" s="87"/>
      <c r="CJ41" s="87"/>
      <c r="CK41" s="87"/>
      <c r="CL41" s="87"/>
      <c r="CM41" s="87"/>
      <c r="CN41" s="87"/>
      <c r="CO41" s="87"/>
      <c r="CP41" s="87"/>
      <c r="CQ41" s="87"/>
      <c r="CR41" s="87"/>
      <c r="CS41" s="87"/>
      <c r="CT41" s="87"/>
      <c r="CU41" s="87"/>
      <c r="CV41" s="87"/>
      <c r="CW41" s="87"/>
      <c r="CX41" s="87"/>
      <c r="CY41" s="87"/>
      <c r="CZ41" s="87"/>
      <c r="DA41" s="87"/>
      <c r="DB41" s="87"/>
      <c r="DC41" s="87"/>
      <c r="DD41" s="87"/>
      <c r="DE41" s="87"/>
      <c r="DF41" s="87"/>
      <c r="DG41" s="87"/>
      <c r="DH41" s="87"/>
      <c r="DI41" s="87"/>
      <c r="DJ41" s="87"/>
      <c r="DK41" s="87"/>
      <c r="DL41" s="87"/>
      <c r="DM41" s="87"/>
      <c r="DN41" s="87"/>
      <c r="DO41" s="87"/>
      <c r="DP41" s="87"/>
      <c r="DQ41" s="87"/>
      <c r="DR41" s="87"/>
      <c r="DS41" s="87"/>
      <c r="DT41" s="87"/>
      <c r="DU41" s="87"/>
      <c r="DV41" s="87"/>
      <c r="DW41" s="87"/>
      <c r="DX41" s="87"/>
      <c r="DY41" s="87"/>
      <c r="DZ41" s="87"/>
      <c r="EA41" s="87"/>
      <c r="EB41" s="87"/>
      <c r="EC41" s="87"/>
      <c r="ED41" s="87"/>
      <c r="EE41" s="87"/>
      <c r="EF41" s="87"/>
      <c r="EG41" s="87"/>
      <c r="EH41" s="87"/>
      <c r="EI41" s="87"/>
      <c r="EJ41" s="87"/>
      <c r="EK41" s="87"/>
      <c r="EL41" s="87"/>
      <c r="EM41" s="87"/>
      <c r="EN41" s="87"/>
      <c r="EO41" s="87"/>
      <c r="EP41" s="87"/>
      <c r="EQ41" s="87"/>
      <c r="ER41" s="87"/>
      <c r="ES41" s="87"/>
      <c r="ET41" s="87"/>
      <c r="EU41" s="87"/>
      <c r="EV41" s="87"/>
      <c r="EW41" s="87"/>
      <c r="EX41" s="87"/>
      <c r="EY41" s="87"/>
      <c r="EZ41" s="87"/>
      <c r="FA41" s="87"/>
      <c r="FB41" s="87"/>
      <c r="FC41" s="87"/>
      <c r="FD41" s="87"/>
      <c r="FE41" s="87"/>
      <c r="FF41" s="87"/>
      <c r="FG41" s="87"/>
      <c r="FH41" s="87"/>
      <c r="FI41" s="87"/>
      <c r="FJ41" s="87"/>
      <c r="FK41" s="87"/>
      <c r="FL41" s="87"/>
      <c r="FM41" s="87"/>
      <c r="FN41" s="87"/>
      <c r="FO41" s="87"/>
      <c r="FP41" s="87"/>
      <c r="FQ41" s="87"/>
      <c r="FR41" s="87"/>
      <c r="FS41" s="87"/>
      <c r="FT41" s="87"/>
      <c r="FU41" s="87"/>
      <c r="FV41" s="87"/>
      <c r="FW41" s="87"/>
      <c r="FX41" s="87"/>
      <c r="FY41" s="87"/>
      <c r="FZ41" s="87"/>
      <c r="GA41" s="87"/>
      <c r="GB41" s="87"/>
      <c r="GC41" s="87"/>
      <c r="GD41" s="87"/>
      <c r="GE41" s="87"/>
      <c r="GF41" s="87"/>
      <c r="GG41" s="87"/>
      <c r="GH41" s="87"/>
      <c r="GI41" s="87"/>
      <c r="GJ41" s="87"/>
      <c r="GK41" s="87"/>
      <c r="GL41" s="87"/>
      <c r="GM41" s="87"/>
      <c r="GN41" s="87"/>
      <c r="GO41" s="87"/>
      <c r="GP41" s="87"/>
      <c r="GQ41" s="87"/>
      <c r="GR41" s="87"/>
      <c r="GS41" s="87"/>
      <c r="GT41" s="87"/>
      <c r="GU41" s="87"/>
      <c r="GV41" s="87"/>
      <c r="GW41" s="87"/>
      <c r="GX41" s="87"/>
      <c r="GY41" s="87"/>
      <c r="GZ41" s="87"/>
      <c r="HA41" s="87"/>
      <c r="HB41" s="87"/>
      <c r="HC41" s="87"/>
      <c r="HD41" s="87"/>
      <c r="HE41" s="87"/>
      <c r="HF41" s="87"/>
      <c r="HG41" s="87"/>
      <c r="HH41" s="87"/>
      <c r="HI41" s="87"/>
      <c r="HJ41" s="87"/>
      <c r="HK41" s="87"/>
      <c r="HL41" s="87"/>
      <c r="HM41" s="87"/>
      <c r="HN41" s="87"/>
      <c r="HO41" s="87"/>
      <c r="HP41" s="87"/>
      <c r="HQ41" s="87"/>
      <c r="HR41" s="87"/>
      <c r="HS41" s="87"/>
      <c r="HT41" s="87"/>
      <c r="HU41" s="87"/>
      <c r="HV41" s="87"/>
      <c r="HW41" s="87"/>
      <c r="HX41" s="87"/>
      <c r="HY41" s="87"/>
      <c r="HZ41" s="87"/>
      <c r="IA41" s="87"/>
      <c r="IB41" s="87"/>
      <c r="IC41" s="87"/>
      <c r="ID41" s="87"/>
      <c r="IE41" s="87"/>
    </row>
    <row r="42" spans="1:239" ht="13.5" x14ac:dyDescent="0.2">
      <c r="A42" s="87"/>
      <c r="B42" s="112">
        <v>3831</v>
      </c>
      <c r="C42" s="129" t="str">
        <f>+'[2]3 Cost. dif. y prom'!$G$25</f>
        <v>Impresión de invitaciones y banners para presentaciones</v>
      </c>
      <c r="D42" s="110">
        <v>1</v>
      </c>
      <c r="E42" s="109">
        <f>+'[2]3 Cost. dif. y prom'!$I$25</f>
        <v>30000</v>
      </c>
      <c r="F42" s="109">
        <f>+D42*E42</f>
        <v>30000</v>
      </c>
      <c r="G42" s="108"/>
      <c r="H42" s="108">
        <f>+F42</f>
        <v>30000</v>
      </c>
      <c r="I42" s="108"/>
      <c r="J42" s="108"/>
      <c r="K42" s="108"/>
      <c r="L42" s="108">
        <f>J42</f>
        <v>0</v>
      </c>
      <c r="M42" s="108"/>
      <c r="N42" s="108">
        <f>L42</f>
        <v>0</v>
      </c>
      <c r="O42" s="108"/>
      <c r="P42" s="108">
        <f>N42</f>
        <v>0</v>
      </c>
      <c r="Q42" s="108"/>
      <c r="R42" s="108">
        <f>P42</f>
        <v>0</v>
      </c>
      <c r="S42" s="107">
        <f t="shared" si="9"/>
        <v>30000</v>
      </c>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7"/>
      <c r="BM42" s="87"/>
      <c r="BN42" s="87"/>
      <c r="BO42" s="87"/>
      <c r="BP42" s="87"/>
      <c r="BQ42" s="87"/>
      <c r="BR42" s="87"/>
      <c r="BS42" s="87"/>
      <c r="BT42" s="87"/>
      <c r="BU42" s="87"/>
      <c r="BV42" s="87"/>
      <c r="BW42" s="87"/>
      <c r="BX42" s="87"/>
      <c r="BY42" s="87"/>
      <c r="BZ42" s="87"/>
      <c r="CA42" s="87"/>
      <c r="CB42" s="87"/>
      <c r="CC42" s="87"/>
      <c r="CD42" s="87"/>
      <c r="CE42" s="87"/>
      <c r="CF42" s="87"/>
      <c r="CG42" s="87"/>
      <c r="CH42" s="87"/>
      <c r="CI42" s="87"/>
      <c r="CJ42" s="87"/>
      <c r="CK42" s="87"/>
      <c r="CL42" s="87"/>
      <c r="CM42" s="87"/>
      <c r="CN42" s="87"/>
      <c r="CO42" s="87"/>
      <c r="CP42" s="87"/>
      <c r="CQ42" s="87"/>
      <c r="CR42" s="87"/>
      <c r="CS42" s="87"/>
      <c r="CT42" s="87"/>
      <c r="CU42" s="87"/>
      <c r="CV42" s="87"/>
      <c r="CW42" s="87"/>
      <c r="CX42" s="87"/>
      <c r="CY42" s="87"/>
      <c r="CZ42" s="87"/>
      <c r="DA42" s="87"/>
      <c r="DB42" s="87"/>
      <c r="DC42" s="87"/>
      <c r="DD42" s="87"/>
      <c r="DE42" s="87"/>
      <c r="DF42" s="87"/>
      <c r="DG42" s="87"/>
      <c r="DH42" s="87"/>
      <c r="DI42" s="87"/>
      <c r="DJ42" s="87"/>
      <c r="DK42" s="87"/>
      <c r="DL42" s="87"/>
      <c r="DM42" s="87"/>
      <c r="DN42" s="87"/>
      <c r="DO42" s="87"/>
      <c r="DP42" s="87"/>
      <c r="DQ42" s="87"/>
      <c r="DR42" s="87"/>
      <c r="DS42" s="87"/>
      <c r="DT42" s="87"/>
      <c r="DU42" s="87"/>
      <c r="DV42" s="87"/>
      <c r="DW42" s="87"/>
      <c r="DX42" s="87"/>
      <c r="DY42" s="87"/>
      <c r="DZ42" s="87"/>
      <c r="EA42" s="87"/>
      <c r="EB42" s="87"/>
      <c r="EC42" s="87"/>
      <c r="ED42" s="87"/>
      <c r="EE42" s="87"/>
      <c r="EF42" s="87"/>
      <c r="EG42" s="87"/>
      <c r="EH42" s="87"/>
      <c r="EI42" s="87"/>
      <c r="EJ42" s="87"/>
      <c r="EK42" s="87"/>
      <c r="EL42" s="87"/>
      <c r="EM42" s="87"/>
      <c r="EN42" s="87"/>
      <c r="EO42" s="87"/>
      <c r="EP42" s="87"/>
      <c r="EQ42" s="87"/>
      <c r="ER42" s="87"/>
      <c r="ES42" s="87"/>
      <c r="ET42" s="87"/>
      <c r="EU42" s="87"/>
      <c r="EV42" s="87"/>
      <c r="EW42" s="87"/>
      <c r="EX42" s="87"/>
      <c r="EY42" s="87"/>
      <c r="EZ42" s="87"/>
      <c r="FA42" s="87"/>
      <c r="FB42" s="87"/>
      <c r="FC42" s="87"/>
      <c r="FD42" s="87"/>
      <c r="FE42" s="87"/>
      <c r="FF42" s="87"/>
      <c r="FG42" s="87"/>
      <c r="FH42" s="87"/>
      <c r="FI42" s="87"/>
      <c r="FJ42" s="87"/>
      <c r="FK42" s="87"/>
      <c r="FL42" s="87"/>
      <c r="FM42" s="87"/>
      <c r="FN42" s="87"/>
      <c r="FO42" s="87"/>
      <c r="FP42" s="87"/>
      <c r="FQ42" s="87"/>
      <c r="FR42" s="87"/>
      <c r="FS42" s="87"/>
      <c r="FT42" s="87"/>
      <c r="FU42" s="87"/>
      <c r="FV42" s="87"/>
      <c r="FW42" s="87"/>
      <c r="FX42" s="87"/>
      <c r="FY42" s="87"/>
      <c r="FZ42" s="87"/>
      <c r="GA42" s="87"/>
      <c r="GB42" s="87"/>
      <c r="GC42" s="87"/>
      <c r="GD42" s="87"/>
      <c r="GE42" s="87"/>
      <c r="GF42" s="87"/>
      <c r="GG42" s="87"/>
      <c r="GH42" s="87"/>
      <c r="GI42" s="87"/>
      <c r="GJ42" s="87"/>
      <c r="GK42" s="87"/>
      <c r="GL42" s="87"/>
      <c r="GM42" s="87"/>
      <c r="GN42" s="87"/>
      <c r="GO42" s="87"/>
      <c r="GP42" s="87"/>
      <c r="GQ42" s="87"/>
      <c r="GR42" s="87"/>
      <c r="GS42" s="87"/>
      <c r="GT42" s="87"/>
      <c r="GU42" s="87"/>
      <c r="GV42" s="87"/>
      <c r="GW42" s="87"/>
      <c r="GX42" s="87"/>
      <c r="GY42" s="87"/>
      <c r="GZ42" s="87"/>
      <c r="HA42" s="87"/>
      <c r="HB42" s="87"/>
      <c r="HC42" s="87"/>
      <c r="HD42" s="87"/>
      <c r="HE42" s="87"/>
      <c r="HF42" s="87"/>
      <c r="HG42" s="87"/>
      <c r="HH42" s="87"/>
      <c r="HI42" s="87"/>
      <c r="HJ42" s="87"/>
      <c r="HK42" s="87"/>
      <c r="HL42" s="87"/>
      <c r="HM42" s="87"/>
      <c r="HN42" s="87"/>
      <c r="HO42" s="87"/>
      <c r="HP42" s="87"/>
      <c r="HQ42" s="87"/>
      <c r="HR42" s="87"/>
      <c r="HS42" s="87"/>
      <c r="HT42" s="87"/>
      <c r="HU42" s="87"/>
      <c r="HV42" s="87"/>
      <c r="HW42" s="87"/>
      <c r="HX42" s="87"/>
      <c r="HY42" s="87"/>
      <c r="HZ42" s="87"/>
      <c r="IA42" s="87"/>
      <c r="IB42" s="87"/>
      <c r="IC42" s="87"/>
      <c r="ID42" s="87"/>
      <c r="IE42" s="87"/>
    </row>
    <row r="43" spans="1:239" ht="13.5" x14ac:dyDescent="0.2">
      <c r="A43" s="87"/>
      <c r="B43" s="112">
        <v>3831</v>
      </c>
      <c r="C43" s="214"/>
      <c r="D43" s="110"/>
      <c r="E43" s="109"/>
      <c r="F43" s="109"/>
      <c r="G43" s="108"/>
      <c r="H43" s="108"/>
      <c r="I43" s="108"/>
      <c r="J43" s="108"/>
      <c r="K43" s="108"/>
      <c r="L43" s="108">
        <f>J43</f>
        <v>0</v>
      </c>
      <c r="M43" s="108"/>
      <c r="N43" s="108">
        <f>L43</f>
        <v>0</v>
      </c>
      <c r="O43" s="108"/>
      <c r="P43" s="108">
        <f>N43</f>
        <v>0</v>
      </c>
      <c r="Q43" s="108"/>
      <c r="R43" s="108">
        <f>P43</f>
        <v>0</v>
      </c>
      <c r="S43" s="107">
        <f t="shared" si="9"/>
        <v>0</v>
      </c>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c r="AZ43" s="87"/>
      <c r="BA43" s="87"/>
      <c r="BB43" s="87"/>
      <c r="BC43" s="87"/>
      <c r="BD43" s="87"/>
      <c r="BE43" s="87"/>
      <c r="BF43" s="87"/>
      <c r="BG43" s="87"/>
      <c r="BH43" s="87"/>
      <c r="BI43" s="87"/>
      <c r="BJ43" s="87"/>
      <c r="BK43" s="87"/>
      <c r="BL43" s="87"/>
      <c r="BM43" s="87"/>
      <c r="BN43" s="87"/>
      <c r="BO43" s="87"/>
      <c r="BP43" s="87"/>
      <c r="BQ43" s="87"/>
      <c r="BR43" s="87"/>
      <c r="BS43" s="87"/>
      <c r="BT43" s="87"/>
      <c r="BU43" s="87"/>
      <c r="BV43" s="87"/>
      <c r="BW43" s="87"/>
      <c r="BX43" s="87"/>
      <c r="BY43" s="87"/>
      <c r="BZ43" s="87"/>
      <c r="CA43" s="87"/>
      <c r="CB43" s="87"/>
      <c r="CC43" s="87"/>
      <c r="CD43" s="87"/>
      <c r="CE43" s="87"/>
      <c r="CF43" s="87"/>
      <c r="CG43" s="87"/>
      <c r="CH43" s="87"/>
      <c r="CI43" s="87"/>
      <c r="CJ43" s="87"/>
      <c r="CK43" s="87"/>
      <c r="CL43" s="87"/>
      <c r="CM43" s="87"/>
      <c r="CN43" s="87"/>
      <c r="CO43" s="87"/>
      <c r="CP43" s="87"/>
      <c r="CQ43" s="87"/>
      <c r="CR43" s="87"/>
      <c r="CS43" s="87"/>
      <c r="CT43" s="87"/>
      <c r="CU43" s="87"/>
      <c r="CV43" s="87"/>
      <c r="CW43" s="87"/>
      <c r="CX43" s="87"/>
      <c r="CY43" s="87"/>
      <c r="CZ43" s="87"/>
      <c r="DA43" s="87"/>
      <c r="DB43" s="87"/>
      <c r="DC43" s="87"/>
      <c r="DD43" s="87"/>
      <c r="DE43" s="87"/>
      <c r="DF43" s="87"/>
      <c r="DG43" s="87"/>
      <c r="DH43" s="87"/>
      <c r="DI43" s="87"/>
      <c r="DJ43" s="87"/>
      <c r="DK43" s="87"/>
      <c r="DL43" s="87"/>
      <c r="DM43" s="87"/>
      <c r="DN43" s="87"/>
      <c r="DO43" s="87"/>
      <c r="DP43" s="87"/>
      <c r="DQ43" s="87"/>
      <c r="DR43" s="87"/>
      <c r="DS43" s="87"/>
      <c r="DT43" s="87"/>
      <c r="DU43" s="87"/>
      <c r="DV43" s="87"/>
      <c r="DW43" s="87"/>
      <c r="DX43" s="87"/>
      <c r="DY43" s="87"/>
      <c r="DZ43" s="87"/>
      <c r="EA43" s="87"/>
      <c r="EB43" s="87"/>
      <c r="EC43" s="87"/>
      <c r="ED43" s="87"/>
      <c r="EE43" s="87"/>
      <c r="EF43" s="87"/>
      <c r="EG43" s="87"/>
      <c r="EH43" s="87"/>
      <c r="EI43" s="87"/>
      <c r="EJ43" s="87"/>
      <c r="EK43" s="87"/>
      <c r="EL43" s="87"/>
      <c r="EM43" s="87"/>
      <c r="EN43" s="87"/>
      <c r="EO43" s="87"/>
      <c r="EP43" s="87"/>
      <c r="EQ43" s="87"/>
      <c r="ER43" s="87"/>
      <c r="ES43" s="87"/>
      <c r="ET43" s="87"/>
      <c r="EU43" s="87"/>
      <c r="EV43" s="87"/>
      <c r="EW43" s="87"/>
      <c r="EX43" s="87"/>
      <c r="EY43" s="87"/>
      <c r="EZ43" s="87"/>
      <c r="FA43" s="87"/>
      <c r="FB43" s="87"/>
      <c r="FC43" s="87"/>
      <c r="FD43" s="87"/>
      <c r="FE43" s="87"/>
      <c r="FF43" s="87"/>
      <c r="FG43" s="87"/>
      <c r="FH43" s="87"/>
      <c r="FI43" s="87"/>
      <c r="FJ43" s="87"/>
      <c r="FK43" s="87"/>
      <c r="FL43" s="87"/>
      <c r="FM43" s="87"/>
      <c r="FN43" s="87"/>
      <c r="FO43" s="87"/>
      <c r="FP43" s="87"/>
      <c r="FQ43" s="87"/>
      <c r="FR43" s="87"/>
      <c r="FS43" s="87"/>
      <c r="FT43" s="87"/>
      <c r="FU43" s="87"/>
      <c r="FV43" s="87"/>
      <c r="FW43" s="87"/>
      <c r="FX43" s="87"/>
      <c r="FY43" s="87"/>
      <c r="FZ43" s="87"/>
      <c r="GA43" s="87"/>
      <c r="GB43" s="87"/>
      <c r="GC43" s="87"/>
      <c r="GD43" s="87"/>
      <c r="GE43" s="87"/>
      <c r="GF43" s="87"/>
      <c r="GG43" s="87"/>
      <c r="GH43" s="87"/>
      <c r="GI43" s="87"/>
      <c r="GJ43" s="87"/>
      <c r="GK43" s="87"/>
      <c r="GL43" s="87"/>
      <c r="GM43" s="87"/>
      <c r="GN43" s="87"/>
      <c r="GO43" s="87"/>
      <c r="GP43" s="87"/>
      <c r="GQ43" s="87"/>
      <c r="GR43" s="87"/>
      <c r="GS43" s="87"/>
      <c r="GT43" s="87"/>
      <c r="GU43" s="87"/>
      <c r="GV43" s="87"/>
      <c r="GW43" s="87"/>
      <c r="GX43" s="87"/>
      <c r="GY43" s="87"/>
      <c r="GZ43" s="87"/>
      <c r="HA43" s="87"/>
      <c r="HB43" s="87"/>
      <c r="HC43" s="87"/>
      <c r="HD43" s="87"/>
      <c r="HE43" s="87"/>
      <c r="HF43" s="87"/>
      <c r="HG43" s="87"/>
      <c r="HH43" s="87"/>
      <c r="HI43" s="87"/>
      <c r="HJ43" s="87"/>
      <c r="HK43" s="87"/>
      <c r="HL43" s="87"/>
      <c r="HM43" s="87"/>
      <c r="HN43" s="87"/>
      <c r="HO43" s="87"/>
      <c r="HP43" s="87"/>
      <c r="HQ43" s="87"/>
      <c r="HR43" s="87"/>
      <c r="HS43" s="87"/>
      <c r="HT43" s="87"/>
      <c r="HU43" s="87"/>
      <c r="HV43" s="87"/>
      <c r="HW43" s="87"/>
      <c r="HX43" s="87"/>
      <c r="HY43" s="87"/>
      <c r="HZ43" s="87"/>
      <c r="IA43" s="87"/>
      <c r="IB43" s="87"/>
      <c r="IC43" s="87"/>
      <c r="ID43" s="87"/>
      <c r="IE43" s="87"/>
    </row>
    <row r="44" spans="1:239" s="101" customFormat="1" ht="18.75" thickBot="1" x14ac:dyDescent="0.25">
      <c r="A44" s="93"/>
      <c r="B44" s="106"/>
      <c r="C44" s="105" t="s">
        <v>117</v>
      </c>
      <c r="D44" s="105"/>
      <c r="E44" s="104"/>
      <c r="F44" s="103">
        <f>+F9+F15+F22+F25+F28+F31+F34</f>
        <v>592000</v>
      </c>
      <c r="G44" s="103">
        <f t="shared" ref="G44:R44" si="16">+G9+G15+G22+G25+G31+G34+G28</f>
        <v>167000</v>
      </c>
      <c r="H44" s="103">
        <f t="shared" si="16"/>
        <v>380000</v>
      </c>
      <c r="I44" s="103">
        <f t="shared" si="16"/>
        <v>0</v>
      </c>
      <c r="J44" s="103">
        <f t="shared" si="16"/>
        <v>0</v>
      </c>
      <c r="K44" s="103">
        <f t="shared" si="16"/>
        <v>0</v>
      </c>
      <c r="L44" s="103">
        <f t="shared" si="16"/>
        <v>0</v>
      </c>
      <c r="M44" s="103">
        <f t="shared" si="16"/>
        <v>0</v>
      </c>
      <c r="N44" s="103">
        <f t="shared" si="16"/>
        <v>0</v>
      </c>
      <c r="O44" s="103">
        <f t="shared" si="16"/>
        <v>0</v>
      </c>
      <c r="P44" s="103">
        <f t="shared" si="16"/>
        <v>0</v>
      </c>
      <c r="Q44" s="103">
        <f t="shared" si="16"/>
        <v>45000</v>
      </c>
      <c r="R44" s="103">
        <f t="shared" si="16"/>
        <v>0</v>
      </c>
      <c r="S44" s="103">
        <f t="shared" si="9"/>
        <v>592000</v>
      </c>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c r="BA44" s="102"/>
      <c r="BB44" s="102"/>
      <c r="BC44" s="102"/>
      <c r="BD44" s="102"/>
      <c r="BE44" s="102"/>
      <c r="BF44" s="102"/>
      <c r="BG44" s="102"/>
      <c r="BH44" s="102"/>
      <c r="BI44" s="102"/>
      <c r="BJ44" s="102"/>
      <c r="BK44" s="102"/>
      <c r="BL44" s="102"/>
      <c r="BM44" s="102"/>
      <c r="BN44" s="102"/>
      <c r="BO44" s="102"/>
      <c r="BP44" s="102"/>
      <c r="BQ44" s="102"/>
      <c r="BR44" s="102"/>
      <c r="BS44" s="102"/>
      <c r="BT44" s="102"/>
      <c r="BU44" s="102"/>
      <c r="BV44" s="102"/>
      <c r="BW44" s="102"/>
      <c r="BX44" s="102"/>
      <c r="BY44" s="102"/>
      <c r="BZ44" s="102"/>
      <c r="CA44" s="102"/>
      <c r="CB44" s="102"/>
      <c r="CC44" s="102"/>
      <c r="CD44" s="102"/>
      <c r="CE44" s="102"/>
      <c r="CF44" s="102"/>
      <c r="CG44" s="102"/>
      <c r="CH44" s="102"/>
      <c r="CI44" s="102"/>
      <c r="CJ44" s="102"/>
      <c r="CK44" s="102"/>
      <c r="CL44" s="102"/>
      <c r="CM44" s="102"/>
      <c r="CN44" s="102"/>
      <c r="CO44" s="102"/>
      <c r="CP44" s="102"/>
      <c r="CQ44" s="102"/>
      <c r="CR44" s="102"/>
      <c r="CS44" s="102"/>
      <c r="CT44" s="102"/>
      <c r="CU44" s="102"/>
      <c r="CV44" s="102"/>
      <c r="CW44" s="102"/>
      <c r="CX44" s="102"/>
      <c r="CY44" s="102"/>
      <c r="CZ44" s="102"/>
      <c r="DA44" s="102"/>
      <c r="DB44" s="102"/>
      <c r="DC44" s="102"/>
      <c r="DD44" s="102"/>
      <c r="DE44" s="102"/>
      <c r="DF44" s="102"/>
      <c r="DG44" s="102"/>
      <c r="DH44" s="102"/>
      <c r="DI44" s="102"/>
      <c r="DJ44" s="102"/>
      <c r="DK44" s="102"/>
      <c r="DL44" s="102"/>
      <c r="DM44" s="102"/>
      <c r="DN44" s="102"/>
      <c r="DO44" s="102"/>
      <c r="DP44" s="102"/>
      <c r="DQ44" s="102"/>
      <c r="DR44" s="102"/>
      <c r="DS44" s="102"/>
      <c r="DT44" s="102"/>
      <c r="DU44" s="102"/>
      <c r="DV44" s="102"/>
      <c r="DW44" s="102"/>
      <c r="DX44" s="102"/>
      <c r="DY44" s="102"/>
      <c r="DZ44" s="102"/>
      <c r="EA44" s="102"/>
      <c r="EB44" s="102"/>
      <c r="EC44" s="102"/>
      <c r="ED44" s="102"/>
      <c r="EE44" s="102"/>
      <c r="EF44" s="102"/>
      <c r="EG44" s="102"/>
      <c r="EH44" s="102"/>
      <c r="EI44" s="102"/>
      <c r="EJ44" s="102"/>
      <c r="EK44" s="102"/>
      <c r="EL44" s="102"/>
      <c r="EM44" s="102"/>
      <c r="EN44" s="102"/>
      <c r="EO44" s="102"/>
      <c r="EP44" s="102"/>
      <c r="EQ44" s="102"/>
      <c r="ER44" s="102"/>
      <c r="ES44" s="102"/>
      <c r="ET44" s="102"/>
      <c r="EU44" s="102"/>
      <c r="EV44" s="102"/>
      <c r="EW44" s="102"/>
      <c r="EX44" s="102"/>
      <c r="EY44" s="102"/>
      <c r="EZ44" s="102"/>
      <c r="FA44" s="102"/>
      <c r="FB44" s="102"/>
      <c r="FC44" s="102"/>
      <c r="FD44" s="102"/>
      <c r="FE44" s="102"/>
      <c r="FF44" s="102"/>
      <c r="FG44" s="102"/>
      <c r="FH44" s="102"/>
      <c r="FI44" s="102"/>
      <c r="FJ44" s="102"/>
      <c r="FK44" s="102"/>
      <c r="FL44" s="102"/>
      <c r="FM44" s="102"/>
      <c r="FN44" s="102"/>
      <c r="FO44" s="102"/>
      <c r="FP44" s="102"/>
      <c r="FQ44" s="102"/>
      <c r="FR44" s="102"/>
      <c r="FS44" s="102"/>
      <c r="FT44" s="102"/>
      <c r="FU44" s="102"/>
      <c r="FV44" s="102"/>
      <c r="FW44" s="102"/>
      <c r="FX44" s="102"/>
      <c r="FY44" s="102"/>
      <c r="FZ44" s="102"/>
      <c r="GA44" s="102"/>
      <c r="GB44" s="102"/>
      <c r="GC44" s="102"/>
      <c r="GD44" s="102"/>
      <c r="GE44" s="102"/>
      <c r="GF44" s="102"/>
      <c r="GG44" s="102"/>
      <c r="GH44" s="102"/>
      <c r="GI44" s="102"/>
      <c r="GJ44" s="102"/>
      <c r="GK44" s="102"/>
      <c r="GL44" s="102"/>
      <c r="GM44" s="102"/>
      <c r="GN44" s="102"/>
      <c r="GO44" s="102"/>
      <c r="GP44" s="102"/>
      <c r="GQ44" s="102"/>
      <c r="GR44" s="102"/>
      <c r="GS44" s="102"/>
      <c r="GT44" s="102"/>
      <c r="GU44" s="102"/>
      <c r="GV44" s="102"/>
      <c r="GW44" s="102"/>
      <c r="GX44" s="102"/>
      <c r="GY44" s="102"/>
      <c r="GZ44" s="102"/>
      <c r="HA44" s="102"/>
      <c r="HB44" s="102"/>
      <c r="HC44" s="102"/>
      <c r="HD44" s="102"/>
      <c r="HE44" s="102"/>
      <c r="HF44" s="102"/>
      <c r="HG44" s="102"/>
      <c r="HH44" s="102"/>
      <c r="HI44" s="102"/>
      <c r="HJ44" s="102"/>
      <c r="HK44" s="102"/>
      <c r="HL44" s="102"/>
      <c r="HM44" s="102"/>
      <c r="HN44" s="102"/>
      <c r="HO44" s="102"/>
      <c r="HP44" s="102"/>
      <c r="HQ44" s="102"/>
      <c r="HR44" s="102"/>
      <c r="HS44" s="102"/>
      <c r="HT44" s="102"/>
      <c r="HU44" s="102"/>
      <c r="HV44" s="102"/>
      <c r="HW44" s="102"/>
      <c r="HX44" s="102"/>
      <c r="HY44" s="102"/>
      <c r="HZ44" s="102"/>
      <c r="IA44" s="102"/>
      <c r="IB44" s="102"/>
      <c r="IC44" s="102"/>
      <c r="ID44" s="102"/>
      <c r="IE44" s="102"/>
    </row>
    <row r="45" spans="1:239" ht="18.75" thickTop="1" x14ac:dyDescent="0.2">
      <c r="C45" s="92" t="s">
        <v>116</v>
      </c>
    </row>
    <row r="47" spans="1:239" x14ac:dyDescent="0.2">
      <c r="B47" s="94"/>
      <c r="F47" s="98"/>
    </row>
    <row r="48" spans="1:239" x14ac:dyDescent="0.2">
      <c r="B48" s="94"/>
      <c r="C48" s="100"/>
      <c r="D48" s="99"/>
      <c r="F48" s="98"/>
    </row>
    <row r="49" spans="1:6" x14ac:dyDescent="0.2">
      <c r="B49" s="94"/>
      <c r="F49" s="98"/>
    </row>
    <row r="50" spans="1:6" x14ac:dyDescent="0.2">
      <c r="B50" s="94"/>
      <c r="F50" s="98"/>
    </row>
    <row r="51" spans="1:6" x14ac:dyDescent="0.2">
      <c r="B51" s="94"/>
      <c r="C51" s="97"/>
      <c r="F51" s="96"/>
    </row>
    <row r="52" spans="1:6" x14ac:dyDescent="0.2">
      <c r="A52" s="95"/>
      <c r="B52" s="94"/>
    </row>
    <row r="53" spans="1:6" x14ac:dyDescent="0.2">
      <c r="B53" s="94"/>
    </row>
  </sheetData>
  <mergeCells count="5">
    <mergeCell ref="B2:F2"/>
    <mergeCell ref="B3:F3"/>
    <mergeCell ref="B4:F4"/>
    <mergeCell ref="B5:F5"/>
    <mergeCell ref="G6:S6"/>
  </mergeCells>
  <pageMargins left="0.7" right="0.7" top="0.75" bottom="0.75" header="0.3" footer="0.3"/>
  <pageSetup paperSize="5" scale="7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24"/>
  <sheetViews>
    <sheetView topLeftCell="A5" workbookViewId="0">
      <selection activeCell="A15" sqref="A15"/>
    </sheetView>
  </sheetViews>
  <sheetFormatPr baseColWidth="10" defaultColWidth="11.42578125" defaultRowHeight="18" x14ac:dyDescent="0.2"/>
  <cols>
    <col min="1" max="1" width="7.140625" style="93" customWidth="1"/>
    <col min="2" max="2" width="7.5703125" style="92" bestFit="1" customWidth="1"/>
    <col min="3" max="3" width="45.7109375" style="92" customWidth="1"/>
    <col min="4" max="4" width="10.42578125" style="91" customWidth="1"/>
    <col min="5" max="5" width="9.28515625" style="90" bestFit="1" customWidth="1"/>
    <col min="6" max="6" width="14.140625" style="90" customWidth="1"/>
    <col min="7" max="7" width="9.28515625" style="89" customWidth="1"/>
    <col min="8" max="8" width="12.140625" style="89" customWidth="1"/>
    <col min="9" max="9" width="11.42578125" style="89"/>
    <col min="10" max="10" width="10.28515625" style="89" customWidth="1"/>
    <col min="11" max="11" width="11" style="89" customWidth="1"/>
    <col min="12" max="12" width="8.7109375" style="89" customWidth="1"/>
    <col min="13" max="13" width="10" style="89" customWidth="1"/>
    <col min="14" max="14" width="9.5703125" style="89" customWidth="1"/>
    <col min="15" max="15" width="10.7109375" style="89" customWidth="1"/>
    <col min="16" max="16" width="9.7109375" style="89" customWidth="1"/>
    <col min="17" max="17" width="11.5703125" style="89" customWidth="1"/>
    <col min="18" max="18" width="12.28515625" style="89" customWidth="1"/>
    <col min="19" max="19" width="9.85546875" style="89" customWidth="1"/>
    <col min="20" max="239" width="11.42578125" style="88"/>
    <col min="240" max="16384" width="11.42578125" style="87"/>
  </cols>
  <sheetData>
    <row r="1" spans="1:240" ht="31.15" customHeight="1" thickBot="1" x14ac:dyDescent="0.25"/>
    <row r="2" spans="1:240" ht="19.899999999999999" customHeight="1" x14ac:dyDescent="0.2">
      <c r="B2" s="320" t="str">
        <f>'[1]TOTAL GENERALCALEND.'!B2:G2</f>
        <v>INSTITUTO ELECTORAL Y DE PARTICIPACIÓN CIUDADANA DEL ESTADO DE JALISCO</v>
      </c>
      <c r="C2" s="321"/>
      <c r="D2" s="321"/>
      <c r="E2" s="321"/>
      <c r="F2" s="322"/>
    </row>
    <row r="3" spans="1:240" ht="12" customHeight="1" x14ac:dyDescent="0.2">
      <c r="B3" s="323" t="s">
        <v>138</v>
      </c>
      <c r="C3" s="324"/>
      <c r="D3" s="324"/>
      <c r="E3" s="324"/>
      <c r="F3" s="325"/>
    </row>
    <row r="4" spans="1:240" x14ac:dyDescent="0.2">
      <c r="B4" s="308" t="s">
        <v>137</v>
      </c>
      <c r="C4" s="309"/>
      <c r="D4" s="309"/>
      <c r="E4" s="309"/>
      <c r="F4" s="310"/>
      <c r="G4" s="144"/>
    </row>
    <row r="5" spans="1:240" ht="18.75" thickBot="1" x14ac:dyDescent="0.25">
      <c r="B5" s="311" t="s">
        <v>38</v>
      </c>
      <c r="C5" s="312"/>
      <c r="D5" s="312"/>
      <c r="E5" s="312"/>
      <c r="F5" s="313"/>
    </row>
    <row r="6" spans="1:240" ht="15" x14ac:dyDescent="0.2">
      <c r="A6" s="87"/>
      <c r="B6" s="91"/>
      <c r="C6" s="87"/>
      <c r="E6" s="87"/>
      <c r="F6" s="87"/>
      <c r="G6" s="314" t="e">
        <f>#REF!</f>
        <v>#REF!</v>
      </c>
      <c r="H6" s="315"/>
      <c r="I6" s="315"/>
      <c r="J6" s="315"/>
      <c r="K6" s="315"/>
      <c r="L6" s="315"/>
      <c r="M6" s="315"/>
      <c r="N6" s="315"/>
      <c r="O6" s="315"/>
      <c r="P6" s="315"/>
      <c r="Q6" s="315"/>
      <c r="R6" s="315"/>
      <c r="S6" s="316"/>
      <c r="T6" s="144"/>
      <c r="IF6" s="88"/>
    </row>
    <row r="7" spans="1:240" ht="27" x14ac:dyDescent="0.2">
      <c r="B7" s="143" t="s">
        <v>136</v>
      </c>
      <c r="C7" s="143" t="s">
        <v>135</v>
      </c>
      <c r="D7" s="143" t="s">
        <v>85</v>
      </c>
      <c r="E7" s="142" t="s">
        <v>134</v>
      </c>
      <c r="F7" s="142" t="s">
        <v>133</v>
      </c>
      <c r="G7" s="141" t="s">
        <v>132</v>
      </c>
      <c r="H7" s="141" t="s">
        <v>131</v>
      </c>
      <c r="I7" s="141" t="s">
        <v>130</v>
      </c>
      <c r="J7" s="141" t="s">
        <v>129</v>
      </c>
      <c r="K7" s="141" t="s">
        <v>128</v>
      </c>
      <c r="L7" s="141" t="s">
        <v>127</v>
      </c>
      <c r="M7" s="141" t="s">
        <v>126</v>
      </c>
      <c r="N7" s="141" t="s">
        <v>125</v>
      </c>
      <c r="O7" s="141" t="s">
        <v>124</v>
      </c>
      <c r="P7" s="141" t="s">
        <v>123</v>
      </c>
      <c r="Q7" s="141" t="s">
        <v>122</v>
      </c>
      <c r="R7" s="141" t="s">
        <v>121</v>
      </c>
      <c r="S7" s="140" t="s">
        <v>117</v>
      </c>
    </row>
    <row r="8" spans="1:240" x14ac:dyDescent="0.2">
      <c r="B8" s="139"/>
      <c r="C8" s="139"/>
      <c r="D8" s="138"/>
      <c r="E8" s="137"/>
      <c r="F8" s="137"/>
      <c r="G8" s="136"/>
      <c r="H8" s="136"/>
      <c r="I8" s="136"/>
      <c r="J8" s="136"/>
      <c r="K8" s="136"/>
      <c r="L8" s="136"/>
      <c r="M8" s="136"/>
      <c r="N8" s="136"/>
      <c r="O8" s="136"/>
      <c r="P8" s="136"/>
      <c r="Q8" s="136"/>
      <c r="R8" s="136"/>
      <c r="S8" s="136"/>
    </row>
    <row r="9" spans="1:240" ht="18.75" thickBot="1" x14ac:dyDescent="0.25">
      <c r="B9" s="125">
        <v>2151</v>
      </c>
      <c r="C9" s="135" t="s">
        <v>120</v>
      </c>
      <c r="D9" s="123"/>
      <c r="E9" s="123"/>
      <c r="F9" s="122">
        <f t="shared" ref="F9:R9" si="0">SUM(F10:F11)</f>
        <v>20000</v>
      </c>
      <c r="G9" s="122">
        <f t="shared" si="0"/>
        <v>0</v>
      </c>
      <c r="H9" s="122">
        <f t="shared" si="0"/>
        <v>20000</v>
      </c>
      <c r="I9" s="122">
        <f t="shared" si="0"/>
        <v>0</v>
      </c>
      <c r="J9" s="122">
        <f t="shared" si="0"/>
        <v>0</v>
      </c>
      <c r="K9" s="122">
        <f t="shared" si="0"/>
        <v>0</v>
      </c>
      <c r="L9" s="122">
        <f t="shared" si="0"/>
        <v>0</v>
      </c>
      <c r="M9" s="122">
        <f t="shared" si="0"/>
        <v>0</v>
      </c>
      <c r="N9" s="122">
        <f t="shared" si="0"/>
        <v>0</v>
      </c>
      <c r="O9" s="122">
        <f t="shared" si="0"/>
        <v>0</v>
      </c>
      <c r="P9" s="122">
        <f t="shared" si="0"/>
        <v>0</v>
      </c>
      <c r="Q9" s="122">
        <f t="shared" si="0"/>
        <v>0</v>
      </c>
      <c r="R9" s="122">
        <f t="shared" si="0"/>
        <v>0</v>
      </c>
      <c r="S9" s="122">
        <f>SUM(G9:R9)</f>
        <v>20000</v>
      </c>
    </row>
    <row r="10" spans="1:240" ht="40.5" x14ac:dyDescent="0.2">
      <c r="B10" s="112">
        <v>2151</v>
      </c>
      <c r="C10" s="114" t="str">
        <f>+'[2]4 Cost. capa y profesionalizaci'!$C$16</f>
        <v>Bibliografía especializada en ámbitos de edición y diseño editorial, especialmente en modalidades digitales y electrónicas.</v>
      </c>
      <c r="D10" s="110">
        <v>1</v>
      </c>
      <c r="E10" s="109">
        <v>20000</v>
      </c>
      <c r="F10" s="109">
        <f>+D10*E10</f>
        <v>20000</v>
      </c>
      <c r="G10" s="108"/>
      <c r="H10" s="108">
        <f>+F10</f>
        <v>20000</v>
      </c>
      <c r="I10" s="108">
        <v>0</v>
      </c>
      <c r="J10" s="108">
        <f t="shared" ref="J10:R10" si="1">I10</f>
        <v>0</v>
      </c>
      <c r="K10" s="108">
        <f t="shared" si="1"/>
        <v>0</v>
      </c>
      <c r="L10" s="108">
        <f t="shared" si="1"/>
        <v>0</v>
      </c>
      <c r="M10" s="108">
        <f t="shared" si="1"/>
        <v>0</v>
      </c>
      <c r="N10" s="108">
        <f t="shared" si="1"/>
        <v>0</v>
      </c>
      <c r="O10" s="108">
        <f t="shared" si="1"/>
        <v>0</v>
      </c>
      <c r="P10" s="108">
        <f t="shared" si="1"/>
        <v>0</v>
      </c>
      <c r="Q10" s="108">
        <f t="shared" si="1"/>
        <v>0</v>
      </c>
      <c r="R10" s="108">
        <f t="shared" si="1"/>
        <v>0</v>
      </c>
      <c r="S10" s="107">
        <f>SUM(G10:R10)</f>
        <v>20000</v>
      </c>
    </row>
    <row r="11" spans="1:240" x14ac:dyDescent="0.2">
      <c r="B11" s="112"/>
      <c r="C11" s="111"/>
      <c r="D11" s="110"/>
      <c r="E11" s="109"/>
      <c r="F11" s="109"/>
      <c r="G11" s="108"/>
      <c r="H11" s="108"/>
      <c r="I11" s="108"/>
      <c r="J11" s="108"/>
      <c r="K11" s="108"/>
      <c r="L11" s="108"/>
      <c r="M11" s="108"/>
      <c r="N11" s="108"/>
      <c r="O11" s="108"/>
      <c r="P11" s="108"/>
      <c r="Q11" s="108"/>
      <c r="R11" s="108"/>
      <c r="S11" s="107"/>
    </row>
    <row r="12" spans="1:240" ht="42.6" hidden="1" customHeight="1" x14ac:dyDescent="0.2">
      <c r="B12" s="134">
        <v>2141</v>
      </c>
      <c r="C12" s="133" t="s">
        <v>119</v>
      </c>
      <c r="D12" s="132"/>
      <c r="E12" s="132"/>
      <c r="F12" s="131">
        <f t="shared" ref="F12:R12" si="2">SUM(F13:F14)</f>
        <v>0</v>
      </c>
      <c r="G12" s="131">
        <f t="shared" si="2"/>
        <v>0</v>
      </c>
      <c r="H12" s="131">
        <f t="shared" si="2"/>
        <v>0</v>
      </c>
      <c r="I12" s="131">
        <f t="shared" si="2"/>
        <v>0</v>
      </c>
      <c r="J12" s="131">
        <f t="shared" si="2"/>
        <v>0</v>
      </c>
      <c r="K12" s="131">
        <f t="shared" si="2"/>
        <v>0</v>
      </c>
      <c r="L12" s="131">
        <f t="shared" si="2"/>
        <v>0</v>
      </c>
      <c r="M12" s="131">
        <f t="shared" si="2"/>
        <v>0</v>
      </c>
      <c r="N12" s="131">
        <f t="shared" si="2"/>
        <v>0</v>
      </c>
      <c r="O12" s="131">
        <f t="shared" si="2"/>
        <v>0</v>
      </c>
      <c r="P12" s="131">
        <f t="shared" si="2"/>
        <v>0</v>
      </c>
      <c r="Q12" s="131">
        <f t="shared" si="2"/>
        <v>0</v>
      </c>
      <c r="R12" s="131">
        <f t="shared" si="2"/>
        <v>0</v>
      </c>
      <c r="S12" s="122">
        <f t="shared" ref="S12:S14" si="3">SUM(G12:R12)</f>
        <v>0</v>
      </c>
    </row>
    <row r="13" spans="1:240" hidden="1" x14ac:dyDescent="0.2">
      <c r="B13" s="112">
        <v>2141</v>
      </c>
      <c r="C13" s="111"/>
      <c r="D13" s="110"/>
      <c r="E13" s="109"/>
      <c r="F13" s="109">
        <f>D13*E13</f>
        <v>0</v>
      </c>
      <c r="G13" s="108"/>
      <c r="H13" s="108"/>
      <c r="I13" s="108"/>
      <c r="J13" s="108">
        <f>I13</f>
        <v>0</v>
      </c>
      <c r="K13" s="108">
        <f>J13</f>
        <v>0</v>
      </c>
      <c r="L13" s="108">
        <f>K13</f>
        <v>0</v>
      </c>
      <c r="M13" s="108">
        <f>F13</f>
        <v>0</v>
      </c>
      <c r="N13" s="108"/>
      <c r="O13" s="108">
        <f>N13</f>
        <v>0</v>
      </c>
      <c r="P13" s="108">
        <f>O13</f>
        <v>0</v>
      </c>
      <c r="Q13" s="108">
        <f>P13</f>
        <v>0</v>
      </c>
      <c r="R13" s="108">
        <f>Q13</f>
        <v>0</v>
      </c>
      <c r="S13" s="107">
        <f t="shared" si="3"/>
        <v>0</v>
      </c>
    </row>
    <row r="14" spans="1:240" ht="24.6" hidden="1" customHeight="1" x14ac:dyDescent="0.2">
      <c r="B14" s="130">
        <v>2141</v>
      </c>
      <c r="C14" s="129"/>
      <c r="D14" s="128">
        <v>0</v>
      </c>
      <c r="E14" s="127"/>
      <c r="F14" s="109">
        <f>D14*E14</f>
        <v>0</v>
      </c>
      <c r="G14" s="126"/>
      <c r="H14" s="126"/>
      <c r="I14" s="126"/>
      <c r="J14" s="126">
        <f>H14</f>
        <v>0</v>
      </c>
      <c r="K14" s="126"/>
      <c r="L14" s="126">
        <f>J14</f>
        <v>0</v>
      </c>
      <c r="M14" s="126">
        <f>F14/4</f>
        <v>0</v>
      </c>
      <c r="N14" s="126">
        <f>M14</f>
        <v>0</v>
      </c>
      <c r="O14" s="126">
        <f>N14</f>
        <v>0</v>
      </c>
      <c r="P14" s="126">
        <f>O14</f>
        <v>0</v>
      </c>
      <c r="Q14" s="126"/>
      <c r="R14" s="126"/>
      <c r="S14" s="107">
        <f t="shared" si="3"/>
        <v>0</v>
      </c>
    </row>
    <row r="15" spans="1:240" s="101" customFormat="1" ht="18.75" thickBot="1" x14ac:dyDescent="0.25">
      <c r="A15" s="93"/>
      <c r="B15" s="106"/>
      <c r="C15" s="105" t="s">
        <v>117</v>
      </c>
      <c r="D15" s="105"/>
      <c r="E15" s="104"/>
      <c r="F15" s="103">
        <f>+F9</f>
        <v>20000</v>
      </c>
      <c r="G15" s="103">
        <f t="shared" ref="G15:S15" si="4">+G9</f>
        <v>0</v>
      </c>
      <c r="H15" s="103">
        <f t="shared" si="4"/>
        <v>20000</v>
      </c>
      <c r="I15" s="103">
        <f t="shared" si="4"/>
        <v>0</v>
      </c>
      <c r="J15" s="103">
        <f t="shared" si="4"/>
        <v>0</v>
      </c>
      <c r="K15" s="103">
        <f t="shared" si="4"/>
        <v>0</v>
      </c>
      <c r="L15" s="103">
        <f t="shared" si="4"/>
        <v>0</v>
      </c>
      <c r="M15" s="103">
        <f t="shared" si="4"/>
        <v>0</v>
      </c>
      <c r="N15" s="103">
        <f t="shared" si="4"/>
        <v>0</v>
      </c>
      <c r="O15" s="103">
        <f t="shared" si="4"/>
        <v>0</v>
      </c>
      <c r="P15" s="103">
        <f t="shared" si="4"/>
        <v>0</v>
      </c>
      <c r="Q15" s="103">
        <f t="shared" si="4"/>
        <v>0</v>
      </c>
      <c r="R15" s="103">
        <f t="shared" si="4"/>
        <v>0</v>
      </c>
      <c r="S15" s="103">
        <f t="shared" si="4"/>
        <v>20000</v>
      </c>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02"/>
      <c r="HV15" s="102"/>
      <c r="HW15" s="102"/>
      <c r="HX15" s="102"/>
      <c r="HY15" s="102"/>
      <c r="HZ15" s="102"/>
      <c r="IA15" s="102"/>
      <c r="IB15" s="102"/>
      <c r="IC15" s="102"/>
      <c r="ID15" s="102"/>
      <c r="IE15" s="102"/>
    </row>
    <row r="16" spans="1:240" ht="18.75" thickTop="1" x14ac:dyDescent="0.2">
      <c r="C16" s="92" t="s">
        <v>116</v>
      </c>
    </row>
    <row r="18" spans="1:6" x14ac:dyDescent="0.2">
      <c r="B18" s="94"/>
      <c r="F18" s="98"/>
    </row>
    <row r="19" spans="1:6" x14ac:dyDescent="0.2">
      <c r="B19" s="94"/>
      <c r="C19" s="100"/>
      <c r="D19" s="99"/>
      <c r="F19" s="98"/>
    </row>
    <row r="20" spans="1:6" x14ac:dyDescent="0.2">
      <c r="B20" s="94"/>
      <c r="F20" s="98"/>
    </row>
    <row r="21" spans="1:6" x14ac:dyDescent="0.2">
      <c r="B21" s="94"/>
      <c r="F21" s="98"/>
    </row>
    <row r="22" spans="1:6" x14ac:dyDescent="0.2">
      <c r="B22" s="94"/>
      <c r="C22" s="97"/>
      <c r="F22" s="96"/>
    </row>
    <row r="23" spans="1:6" x14ac:dyDescent="0.2">
      <c r="A23" s="95"/>
      <c r="B23" s="94"/>
    </row>
    <row r="24" spans="1:6" x14ac:dyDescent="0.2">
      <c r="B24" s="94"/>
    </row>
  </sheetData>
  <mergeCells count="5">
    <mergeCell ref="B2:F2"/>
    <mergeCell ref="B3:F3"/>
    <mergeCell ref="B4:F4"/>
    <mergeCell ref="B5:F5"/>
    <mergeCell ref="G6:S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3"/>
  <sheetViews>
    <sheetView showWhiteSpace="0" topLeftCell="A10" zoomScale="80" zoomScaleNormal="80" zoomScaleSheetLayoutView="50" workbookViewId="0">
      <selection activeCell="D18" sqref="D18:M18"/>
    </sheetView>
  </sheetViews>
  <sheetFormatPr baseColWidth="10" defaultColWidth="11.42578125" defaultRowHeight="15" x14ac:dyDescent="0.25"/>
  <cols>
    <col min="1" max="1" width="11.28515625" style="26" customWidth="1"/>
    <col min="2" max="2" width="19.7109375" style="26" customWidth="1"/>
    <col min="3" max="3" width="23.42578125" style="33" customWidth="1"/>
    <col min="4" max="4" width="11.42578125" style="26" customWidth="1"/>
    <col min="5" max="5" width="19.7109375" style="26" customWidth="1"/>
    <col min="6" max="6" width="11.42578125" style="26" customWidth="1"/>
    <col min="7" max="7" width="14.42578125" style="26" customWidth="1"/>
    <col min="8" max="8" width="11.42578125" style="26" customWidth="1"/>
    <col min="9" max="9" width="13.28515625" style="26" customWidth="1"/>
    <col min="10" max="11" width="17" style="26" customWidth="1"/>
    <col min="12" max="12" width="15.42578125" style="26" customWidth="1"/>
    <col min="13" max="13" width="16.140625" style="26" customWidth="1"/>
    <col min="14" max="16384" width="11.42578125" style="26"/>
  </cols>
  <sheetData>
    <row r="1" spans="1:13" s="3" customFormat="1" x14ac:dyDescent="0.3">
      <c r="A1" s="1"/>
      <c r="B1" s="1"/>
      <c r="C1" s="2"/>
      <c r="D1" s="1"/>
      <c r="E1" s="1"/>
      <c r="F1" s="1"/>
      <c r="G1" s="1"/>
      <c r="H1" s="1"/>
      <c r="I1" s="1"/>
      <c r="J1" s="1"/>
      <c r="K1" s="1"/>
      <c r="L1" s="1"/>
      <c r="M1" s="1"/>
    </row>
    <row r="2" spans="1:13" s="3" customFormat="1" ht="16.5" customHeight="1" x14ac:dyDescent="0.2">
      <c r="A2" s="24"/>
      <c r="B2" s="24"/>
      <c r="C2" s="24"/>
      <c r="D2" s="24"/>
      <c r="E2" s="24"/>
      <c r="F2" s="24"/>
      <c r="G2" s="24"/>
      <c r="H2" s="24"/>
      <c r="I2" s="24"/>
      <c r="J2" s="24"/>
      <c r="K2" s="24"/>
      <c r="L2" s="24"/>
      <c r="M2" s="24"/>
    </row>
    <row r="3" spans="1:13" s="3" customFormat="1" x14ac:dyDescent="0.3">
      <c r="A3" s="18"/>
      <c r="B3" s="18"/>
      <c r="C3" s="18"/>
      <c r="D3" s="18"/>
      <c r="E3" s="18"/>
      <c r="F3" s="18"/>
      <c r="G3" s="18"/>
      <c r="H3" s="18"/>
      <c r="I3" s="18"/>
      <c r="J3" s="18"/>
      <c r="K3" s="18"/>
      <c r="L3" s="18"/>
      <c r="M3" s="18"/>
    </row>
    <row r="4" spans="1:13" s="3" customFormat="1" ht="15" customHeight="1" x14ac:dyDescent="0.3">
      <c r="A4" s="1"/>
      <c r="B4" s="1"/>
      <c r="C4" s="221" t="s">
        <v>10</v>
      </c>
      <c r="D4" s="221"/>
      <c r="E4" s="221"/>
      <c r="F4" s="221"/>
      <c r="G4" s="221"/>
      <c r="H4" s="221"/>
      <c r="I4" s="221"/>
      <c r="J4" s="221"/>
      <c r="K4" s="221"/>
      <c r="L4" s="221"/>
      <c r="M4" s="221"/>
    </row>
    <row r="5" spans="1:13" s="3" customFormat="1" ht="15" customHeight="1" x14ac:dyDescent="0.3">
      <c r="A5" s="1"/>
      <c r="B5" s="1"/>
      <c r="C5" s="55"/>
      <c r="D5" s="55"/>
      <c r="E5" s="55"/>
      <c r="F5" s="55"/>
      <c r="G5" s="55"/>
      <c r="H5" s="55"/>
      <c r="I5" s="55"/>
      <c r="J5" s="55"/>
      <c r="K5" s="56"/>
    </row>
    <row r="6" spans="1:13" ht="15.75" x14ac:dyDescent="0.3">
      <c r="A6" s="1"/>
      <c r="B6" s="1"/>
      <c r="C6" s="2"/>
      <c r="D6" s="1"/>
      <c r="E6" s="25"/>
      <c r="F6" s="25"/>
      <c r="G6" s="25"/>
      <c r="H6" s="25"/>
      <c r="I6" s="25"/>
      <c r="J6" s="25"/>
      <c r="K6" s="25"/>
      <c r="L6" s="25"/>
      <c r="M6" s="25"/>
    </row>
    <row r="7" spans="1:13" ht="15.75" x14ac:dyDescent="0.3">
      <c r="A7" s="1"/>
      <c r="B7" s="1"/>
      <c r="C7" s="2"/>
      <c r="D7" s="1"/>
      <c r="E7" s="25"/>
      <c r="F7" s="25"/>
      <c r="G7" s="25"/>
      <c r="H7" s="25"/>
      <c r="I7" s="25"/>
      <c r="J7" s="25"/>
      <c r="K7" s="25"/>
      <c r="L7" s="25"/>
      <c r="M7" s="25"/>
    </row>
    <row r="8" spans="1:13" ht="15.75" x14ac:dyDescent="0.3">
      <c r="A8" s="1"/>
      <c r="B8" s="1"/>
      <c r="C8" s="2"/>
      <c r="D8" s="1"/>
      <c r="E8" s="25"/>
      <c r="F8" s="25"/>
      <c r="G8" s="25"/>
      <c r="H8" s="25"/>
      <c r="I8" s="25"/>
      <c r="J8" s="25"/>
      <c r="K8" s="25"/>
      <c r="L8" s="25"/>
      <c r="M8" s="25"/>
    </row>
    <row r="9" spans="1:13" ht="15.75" x14ac:dyDescent="0.3">
      <c r="A9" s="16"/>
      <c r="B9" s="16"/>
      <c r="C9" s="17" t="s">
        <v>11</v>
      </c>
      <c r="D9" s="236" t="s">
        <v>175</v>
      </c>
      <c r="E9" s="236"/>
      <c r="F9" s="236"/>
      <c r="G9" s="236"/>
      <c r="H9" s="236"/>
      <c r="I9" s="236"/>
      <c r="J9" s="236"/>
      <c r="K9" s="236"/>
      <c r="L9" s="236"/>
      <c r="M9" s="236"/>
    </row>
    <row r="10" spans="1:13" ht="15.75" x14ac:dyDescent="0.3">
      <c r="A10" s="16"/>
      <c r="B10" s="16"/>
      <c r="C10" s="17"/>
      <c r="D10" s="6"/>
      <c r="E10" s="6"/>
      <c r="F10" s="6"/>
      <c r="G10" s="6"/>
      <c r="H10" s="6"/>
      <c r="I10" s="6"/>
      <c r="J10" s="6"/>
      <c r="K10" s="6"/>
      <c r="L10" s="6"/>
      <c r="M10" s="6"/>
    </row>
    <row r="11" spans="1:13" ht="15.75" customHeight="1" x14ac:dyDescent="0.3">
      <c r="A11" s="238" t="s">
        <v>7</v>
      </c>
      <c r="B11" s="238"/>
      <c r="C11" s="238"/>
      <c r="D11" s="239" t="s">
        <v>35</v>
      </c>
      <c r="E11" s="239"/>
      <c r="F11" s="239"/>
      <c r="G11" s="239"/>
      <c r="H11" s="239"/>
      <c r="I11" s="239"/>
      <c r="J11" s="239"/>
      <c r="K11" s="239"/>
      <c r="L11" s="239"/>
      <c r="M11" s="239"/>
    </row>
    <row r="12" spans="1:13" ht="15.75" customHeight="1" x14ac:dyDescent="0.3">
      <c r="A12" s="23"/>
      <c r="B12" s="23"/>
      <c r="C12" s="23"/>
      <c r="D12" s="27"/>
      <c r="E12" s="28"/>
      <c r="F12" s="27"/>
      <c r="G12" s="27"/>
      <c r="H12" s="27"/>
      <c r="I12" s="27"/>
      <c r="J12" s="27"/>
      <c r="K12" s="27"/>
      <c r="L12" s="27"/>
      <c r="M12" s="27"/>
    </row>
    <row r="13" spans="1:13" ht="15.75" customHeight="1" x14ac:dyDescent="0.3">
      <c r="A13" s="238" t="s">
        <v>9</v>
      </c>
      <c r="B13" s="238"/>
      <c r="C13" s="238"/>
      <c r="D13" s="27"/>
      <c r="E13" s="29">
        <v>0.3</v>
      </c>
      <c r="F13" s="27"/>
      <c r="G13" s="27"/>
      <c r="H13" s="27"/>
      <c r="I13" s="27"/>
      <c r="J13" s="27"/>
      <c r="K13" s="27"/>
      <c r="L13" s="27"/>
      <c r="M13" s="27"/>
    </row>
    <row r="14" spans="1:13" ht="15.75" customHeight="1" x14ac:dyDescent="0.25">
      <c r="A14" s="23"/>
      <c r="B14" s="23"/>
      <c r="C14" s="23"/>
      <c r="D14" s="19"/>
      <c r="E14" s="19"/>
      <c r="F14" s="19"/>
      <c r="G14" s="19"/>
      <c r="H14" s="19"/>
      <c r="I14" s="19"/>
      <c r="J14" s="19"/>
      <c r="K14" s="19"/>
      <c r="L14" s="19"/>
      <c r="M14" s="19"/>
    </row>
    <row r="15" spans="1:13" ht="15.75" customHeight="1" x14ac:dyDescent="0.3">
      <c r="A15" s="225" t="s">
        <v>1</v>
      </c>
      <c r="B15" s="225"/>
      <c r="C15" s="225"/>
      <c r="D15" s="237" t="s">
        <v>100</v>
      </c>
      <c r="E15" s="237"/>
      <c r="F15" s="237"/>
      <c r="G15" s="237"/>
      <c r="H15" s="237"/>
      <c r="I15" s="237"/>
      <c r="J15" s="237"/>
      <c r="K15" s="237"/>
      <c r="L15" s="237"/>
      <c r="M15" s="237"/>
    </row>
    <row r="16" spans="1:13" ht="15.75" customHeight="1" x14ac:dyDescent="0.3">
      <c r="A16" s="21"/>
      <c r="B16" s="21"/>
      <c r="C16" s="21"/>
      <c r="D16" s="234" t="s">
        <v>45</v>
      </c>
      <c r="E16" s="234"/>
      <c r="F16" s="234"/>
      <c r="G16" s="234"/>
      <c r="H16" s="234"/>
      <c r="I16" s="234"/>
      <c r="J16" s="234"/>
      <c r="K16" s="235"/>
      <c r="L16" s="234"/>
      <c r="M16" s="234"/>
    </row>
    <row r="17" spans="1:13" s="33" customFormat="1" ht="15.75" x14ac:dyDescent="0.3">
      <c r="A17" s="7"/>
      <c r="B17" s="7"/>
      <c r="C17" s="7"/>
      <c r="D17" s="7"/>
      <c r="E17" s="19"/>
      <c r="F17" s="30"/>
      <c r="G17" s="30"/>
      <c r="H17" s="30"/>
      <c r="I17" s="8"/>
      <c r="J17" s="31"/>
      <c r="K17" s="31"/>
      <c r="L17" s="32"/>
      <c r="M17" s="32"/>
    </row>
    <row r="18" spans="1:13" ht="55.5" customHeight="1" x14ac:dyDescent="0.3">
      <c r="A18" s="7"/>
      <c r="B18" s="7"/>
      <c r="C18" s="21" t="s">
        <v>8</v>
      </c>
      <c r="D18" s="237" t="s">
        <v>176</v>
      </c>
      <c r="E18" s="237"/>
      <c r="F18" s="237"/>
      <c r="G18" s="237"/>
      <c r="H18" s="237"/>
      <c r="I18" s="237"/>
      <c r="J18" s="237"/>
      <c r="K18" s="237"/>
      <c r="L18" s="237"/>
      <c r="M18" s="237"/>
    </row>
    <row r="19" spans="1:13" ht="15.75" x14ac:dyDescent="0.3">
      <c r="A19" s="9"/>
      <c r="B19" s="7"/>
      <c r="C19" s="21"/>
      <c r="D19" s="7"/>
      <c r="E19" s="19"/>
      <c r="F19" s="30"/>
      <c r="G19" s="30"/>
      <c r="H19" s="30"/>
      <c r="I19" s="8"/>
      <c r="J19" s="31"/>
      <c r="K19" s="31"/>
      <c r="L19" s="32"/>
      <c r="M19" s="32"/>
    </row>
    <row r="20" spans="1:13" ht="15" customHeight="1" x14ac:dyDescent="0.25">
      <c r="A20" s="226" t="s">
        <v>2</v>
      </c>
      <c r="B20" s="227" t="s">
        <v>3</v>
      </c>
      <c r="C20" s="227"/>
      <c r="D20" s="227"/>
      <c r="E20" s="227"/>
      <c r="F20" s="227"/>
      <c r="G20" s="227"/>
      <c r="H20" s="227"/>
      <c r="I20" s="227"/>
      <c r="J20" s="228"/>
      <c r="K20" s="240" t="s">
        <v>47</v>
      </c>
      <c r="L20" s="233" t="s">
        <v>4</v>
      </c>
      <c r="M20" s="233"/>
    </row>
    <row r="21" spans="1:13" ht="16.5" customHeight="1" x14ac:dyDescent="0.25">
      <c r="A21" s="226"/>
      <c r="B21" s="229"/>
      <c r="C21" s="229"/>
      <c r="D21" s="229"/>
      <c r="E21" s="229"/>
      <c r="F21" s="229"/>
      <c r="G21" s="229"/>
      <c r="H21" s="229"/>
      <c r="I21" s="229"/>
      <c r="J21" s="230"/>
      <c r="K21" s="241"/>
      <c r="L21" s="233"/>
      <c r="M21" s="233"/>
    </row>
    <row r="22" spans="1:13" ht="17.25" customHeight="1" x14ac:dyDescent="0.25">
      <c r="A22" s="226"/>
      <c r="B22" s="231"/>
      <c r="C22" s="231"/>
      <c r="D22" s="231"/>
      <c r="E22" s="231"/>
      <c r="F22" s="231"/>
      <c r="G22" s="231"/>
      <c r="H22" s="231"/>
      <c r="I22" s="231"/>
      <c r="J22" s="232"/>
      <c r="K22" s="242"/>
      <c r="L22" s="22" t="s">
        <v>5</v>
      </c>
      <c r="M22" s="22" t="s">
        <v>6</v>
      </c>
    </row>
    <row r="23" spans="1:13" ht="46.5" customHeight="1" x14ac:dyDescent="0.25">
      <c r="A23" s="54" t="s">
        <v>13</v>
      </c>
      <c r="B23" s="222" t="s">
        <v>101</v>
      </c>
      <c r="C23" s="223"/>
      <c r="D23" s="223"/>
      <c r="E23" s="223"/>
      <c r="F23" s="223"/>
      <c r="G23" s="223"/>
      <c r="H23" s="223"/>
      <c r="I23" s="223"/>
      <c r="J23" s="224"/>
      <c r="K23" s="57" t="s">
        <v>55</v>
      </c>
      <c r="L23" s="34">
        <v>42736</v>
      </c>
      <c r="M23" s="10">
        <v>43100</v>
      </c>
    </row>
    <row r="24" spans="1:13" ht="30.75" customHeight="1" x14ac:dyDescent="0.25">
      <c r="A24" s="40" t="s">
        <v>14</v>
      </c>
      <c r="B24" s="222" t="s">
        <v>172</v>
      </c>
      <c r="C24" s="223"/>
      <c r="D24" s="223"/>
      <c r="E24" s="223"/>
      <c r="F24" s="223"/>
      <c r="G24" s="223"/>
      <c r="H24" s="223"/>
      <c r="I24" s="223"/>
      <c r="J24" s="224"/>
      <c r="K24" s="57" t="s">
        <v>59</v>
      </c>
      <c r="L24" s="34">
        <v>42736</v>
      </c>
      <c r="M24" s="10">
        <v>43100</v>
      </c>
    </row>
    <row r="25" spans="1:13" ht="44.25" customHeight="1" x14ac:dyDescent="0.25">
      <c r="A25" s="40" t="s">
        <v>15</v>
      </c>
      <c r="B25" s="222" t="s">
        <v>16</v>
      </c>
      <c r="C25" s="223"/>
      <c r="D25" s="223"/>
      <c r="E25" s="223"/>
      <c r="F25" s="223"/>
      <c r="G25" s="223"/>
      <c r="H25" s="223"/>
      <c r="I25" s="223"/>
      <c r="J25" s="224"/>
      <c r="K25" s="57" t="s">
        <v>60</v>
      </c>
      <c r="L25" s="34">
        <v>42736</v>
      </c>
      <c r="M25" s="10">
        <v>43100</v>
      </c>
    </row>
    <row r="26" spans="1:13" ht="46.5" customHeight="1" x14ac:dyDescent="0.25">
      <c r="A26" s="40" t="s">
        <v>17</v>
      </c>
      <c r="B26" s="222" t="s">
        <v>102</v>
      </c>
      <c r="C26" s="223"/>
      <c r="D26" s="223"/>
      <c r="E26" s="223"/>
      <c r="F26" s="223"/>
      <c r="G26" s="223"/>
      <c r="H26" s="223"/>
      <c r="I26" s="223"/>
      <c r="J26" s="224"/>
      <c r="K26" s="57" t="s">
        <v>58</v>
      </c>
      <c r="L26" s="34">
        <v>42736</v>
      </c>
      <c r="M26" s="10">
        <v>43100</v>
      </c>
    </row>
    <row r="27" spans="1:13" ht="46.5" customHeight="1" x14ac:dyDescent="0.25">
      <c r="A27" s="40" t="s">
        <v>18</v>
      </c>
      <c r="B27" s="222" t="s">
        <v>19</v>
      </c>
      <c r="C27" s="223"/>
      <c r="D27" s="223"/>
      <c r="E27" s="223"/>
      <c r="F27" s="223"/>
      <c r="G27" s="223"/>
      <c r="H27" s="223"/>
      <c r="I27" s="223"/>
      <c r="J27" s="224"/>
      <c r="K27" s="57" t="s">
        <v>57</v>
      </c>
      <c r="L27" s="34">
        <v>42736</v>
      </c>
      <c r="M27" s="10">
        <v>43100</v>
      </c>
    </row>
    <row r="28" spans="1:13" ht="32.25" customHeight="1" x14ac:dyDescent="0.25">
      <c r="A28" s="40" t="s">
        <v>20</v>
      </c>
      <c r="B28" s="222" t="s">
        <v>21</v>
      </c>
      <c r="C28" s="223"/>
      <c r="D28" s="223"/>
      <c r="E28" s="223"/>
      <c r="F28" s="223"/>
      <c r="G28" s="223"/>
      <c r="H28" s="223"/>
      <c r="I28" s="223"/>
      <c r="J28" s="224"/>
      <c r="K28" s="57" t="s">
        <v>56</v>
      </c>
      <c r="L28" s="34">
        <v>42736</v>
      </c>
      <c r="M28" s="10">
        <v>43100</v>
      </c>
    </row>
    <row r="29" spans="1:13" ht="35.25" customHeight="1" x14ac:dyDescent="0.25">
      <c r="A29" s="40" t="s">
        <v>22</v>
      </c>
      <c r="B29" s="222" t="s">
        <v>110</v>
      </c>
      <c r="C29" s="223"/>
      <c r="D29" s="223"/>
      <c r="E29" s="223"/>
      <c r="F29" s="223"/>
      <c r="G29" s="223"/>
      <c r="H29" s="223"/>
      <c r="I29" s="223"/>
      <c r="J29" s="224"/>
      <c r="K29" s="57" t="s">
        <v>56</v>
      </c>
      <c r="L29" s="34">
        <v>42736</v>
      </c>
      <c r="M29" s="10">
        <v>43100</v>
      </c>
    </row>
    <row r="30" spans="1:13" ht="29.25" customHeight="1" x14ac:dyDescent="0.25">
      <c r="A30" s="40" t="s">
        <v>23</v>
      </c>
      <c r="B30" s="222" t="s">
        <v>24</v>
      </c>
      <c r="C30" s="223"/>
      <c r="D30" s="223"/>
      <c r="E30" s="223"/>
      <c r="F30" s="223"/>
      <c r="G30" s="223"/>
      <c r="H30" s="223"/>
      <c r="I30" s="223"/>
      <c r="J30" s="224"/>
      <c r="K30" s="57" t="s">
        <v>61</v>
      </c>
      <c r="L30" s="34">
        <v>42736</v>
      </c>
      <c r="M30" s="10">
        <v>43100</v>
      </c>
    </row>
    <row r="31" spans="1:13" ht="15.75" customHeight="1" x14ac:dyDescent="0.25">
      <c r="A31" s="40" t="s">
        <v>25</v>
      </c>
      <c r="B31" s="222" t="s">
        <v>112</v>
      </c>
      <c r="C31" s="223"/>
      <c r="D31" s="223"/>
      <c r="E31" s="223"/>
      <c r="F31" s="223"/>
      <c r="G31" s="223"/>
      <c r="H31" s="223"/>
      <c r="I31" s="223"/>
      <c r="J31" s="224"/>
      <c r="K31" s="57" t="s">
        <v>62</v>
      </c>
      <c r="L31" s="34">
        <v>42736</v>
      </c>
      <c r="M31" s="10">
        <v>43100</v>
      </c>
    </row>
    <row r="32" spans="1:13" ht="31.5" customHeight="1" x14ac:dyDescent="0.25">
      <c r="A32" s="40" t="s">
        <v>26</v>
      </c>
      <c r="B32" s="222" t="s">
        <v>27</v>
      </c>
      <c r="C32" s="223"/>
      <c r="D32" s="223"/>
      <c r="E32" s="223"/>
      <c r="F32" s="223"/>
      <c r="G32" s="223"/>
      <c r="H32" s="223"/>
      <c r="I32" s="223"/>
      <c r="J32" s="224"/>
      <c r="K32" s="57" t="s">
        <v>63</v>
      </c>
      <c r="L32" s="34">
        <v>42736</v>
      </c>
      <c r="M32" s="10">
        <v>43100</v>
      </c>
    </row>
    <row r="33" spans="1:13" ht="31.5" customHeight="1" x14ac:dyDescent="0.25">
      <c r="A33" s="40" t="s">
        <v>28</v>
      </c>
      <c r="B33" s="222" t="s">
        <v>29</v>
      </c>
      <c r="C33" s="223"/>
      <c r="D33" s="223"/>
      <c r="E33" s="223"/>
      <c r="F33" s="223"/>
      <c r="G33" s="223"/>
      <c r="H33" s="223"/>
      <c r="I33" s="223"/>
      <c r="J33" s="224"/>
      <c r="K33" s="66" t="s">
        <v>80</v>
      </c>
      <c r="L33" s="34">
        <v>42736</v>
      </c>
      <c r="M33" s="10">
        <v>43100</v>
      </c>
    </row>
    <row r="34" spans="1:13" ht="44.25" customHeight="1" x14ac:dyDescent="0.25">
      <c r="A34" s="40" t="s">
        <v>30</v>
      </c>
      <c r="B34" s="222" t="s">
        <v>31</v>
      </c>
      <c r="C34" s="223"/>
      <c r="D34" s="223"/>
      <c r="E34" s="223"/>
      <c r="F34" s="223"/>
      <c r="G34" s="223"/>
      <c r="H34" s="223"/>
      <c r="I34" s="223"/>
      <c r="J34" s="224"/>
      <c r="K34" s="57" t="s">
        <v>64</v>
      </c>
      <c r="L34" s="34">
        <v>42736</v>
      </c>
      <c r="M34" s="10">
        <v>43100</v>
      </c>
    </row>
    <row r="35" spans="1:13" ht="18" customHeight="1" x14ac:dyDescent="0.25">
      <c r="A35" s="40" t="s">
        <v>32</v>
      </c>
      <c r="B35" s="222" t="s">
        <v>33</v>
      </c>
      <c r="C35" s="223"/>
      <c r="D35" s="223"/>
      <c r="E35" s="223"/>
      <c r="F35" s="223"/>
      <c r="G35" s="223"/>
      <c r="H35" s="223"/>
      <c r="I35" s="223"/>
      <c r="J35" s="224"/>
      <c r="K35" s="57" t="s">
        <v>81</v>
      </c>
      <c r="L35" s="34">
        <v>42736</v>
      </c>
      <c r="M35" s="10">
        <v>43100</v>
      </c>
    </row>
    <row r="36" spans="1:13" ht="16.5" customHeight="1" x14ac:dyDescent="0.25">
      <c r="A36" s="40" t="s">
        <v>34</v>
      </c>
      <c r="B36" s="222" t="s">
        <v>82</v>
      </c>
      <c r="C36" s="223"/>
      <c r="D36" s="223"/>
      <c r="E36" s="223"/>
      <c r="F36" s="223"/>
      <c r="G36" s="223"/>
      <c r="H36" s="223"/>
      <c r="I36" s="223"/>
      <c r="J36" s="224"/>
      <c r="K36" s="57" t="s">
        <v>83</v>
      </c>
      <c r="L36" s="34">
        <v>42736</v>
      </c>
      <c r="M36" s="10">
        <v>43100</v>
      </c>
    </row>
    <row r="37" spans="1:13" ht="18" customHeight="1" x14ac:dyDescent="0.3">
      <c r="A37" s="12"/>
      <c r="B37" s="12"/>
      <c r="C37" s="13"/>
      <c r="D37" s="12"/>
      <c r="E37" s="12"/>
      <c r="F37" s="12"/>
      <c r="G37" s="12"/>
      <c r="H37" s="12"/>
      <c r="I37" s="12"/>
      <c r="J37" s="12"/>
      <c r="K37" s="12"/>
      <c r="L37" s="12"/>
      <c r="M37" s="12"/>
    </row>
    <row r="38" spans="1:13" ht="16.5" customHeight="1" x14ac:dyDescent="0.3">
      <c r="A38" s="12" t="s">
        <v>99</v>
      </c>
      <c r="B38" s="12"/>
      <c r="C38" s="13"/>
      <c r="D38" s="12"/>
      <c r="E38" s="12"/>
      <c r="F38" s="12"/>
      <c r="G38" s="12"/>
      <c r="H38" s="12"/>
      <c r="I38" s="12"/>
      <c r="J38" s="12"/>
      <c r="K38" s="12"/>
      <c r="L38" s="12"/>
      <c r="M38" s="12"/>
    </row>
    <row r="39" spans="1:13" ht="18" customHeight="1" x14ac:dyDescent="0.25"/>
    <row r="40" spans="1:13" ht="21.75" customHeight="1" x14ac:dyDescent="0.3">
      <c r="A40" s="37"/>
      <c r="B40" s="11"/>
      <c r="C40" s="11"/>
      <c r="D40" s="11"/>
      <c r="E40" s="11"/>
      <c r="F40" s="4"/>
    </row>
    <row r="41" spans="1:13" ht="15.75" customHeight="1" x14ac:dyDescent="0.3">
      <c r="A41" s="14" t="s">
        <v>0</v>
      </c>
      <c r="B41" s="20"/>
      <c r="C41" s="243" t="s">
        <v>174</v>
      </c>
      <c r="D41" s="243"/>
      <c r="E41" s="243"/>
      <c r="F41" s="243"/>
    </row>
    <row r="42" spans="1:13" ht="18" customHeight="1" x14ac:dyDescent="0.3">
      <c r="A42" s="14"/>
      <c r="B42" s="20"/>
      <c r="C42" s="15"/>
      <c r="D42" s="15"/>
      <c r="E42" s="15"/>
      <c r="F42" s="4"/>
    </row>
    <row r="43" spans="1:13" ht="18" customHeight="1" x14ac:dyDescent="0.25"/>
    <row r="44" spans="1:13" ht="16.5" customHeight="1" x14ac:dyDescent="0.25"/>
    <row r="45" spans="1:13" ht="16.5" customHeight="1" x14ac:dyDescent="0.25"/>
    <row r="46" spans="1:13" ht="15" customHeight="1" x14ac:dyDescent="0.25"/>
    <row r="47" spans="1:13" ht="15" customHeight="1" x14ac:dyDescent="0.25"/>
    <row r="48" spans="1:13" ht="15" customHeight="1" x14ac:dyDescent="0.25"/>
    <row r="49" ht="29.25" customHeight="1" x14ac:dyDescent="0.25"/>
    <row r="50" ht="26.25" customHeight="1" x14ac:dyDescent="0.25"/>
    <row r="51" ht="16.5" customHeight="1" x14ac:dyDescent="0.25"/>
    <row r="52" ht="16.5" customHeight="1" x14ac:dyDescent="0.25"/>
    <row r="53" ht="16.5" customHeight="1" x14ac:dyDescent="0.25"/>
    <row r="54" ht="33.7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8" customHeight="1" x14ac:dyDescent="0.25"/>
    <row r="80" ht="18" customHeight="1" x14ac:dyDescent="0.25"/>
    <row r="81" ht="18" customHeight="1" x14ac:dyDescent="0.25"/>
    <row r="82" ht="18" customHeight="1" x14ac:dyDescent="0.25"/>
    <row r="83" ht="18" customHeight="1" x14ac:dyDescent="0.25"/>
    <row r="84" ht="15" customHeight="1" x14ac:dyDescent="0.25"/>
    <row r="85" ht="15" customHeight="1" x14ac:dyDescent="0.25"/>
    <row r="86" ht="15" customHeight="1" x14ac:dyDescent="0.25"/>
    <row r="87" ht="15" customHeight="1" x14ac:dyDescent="0.25"/>
    <row r="88" ht="15" customHeight="1" x14ac:dyDescent="0.25"/>
    <row r="89" ht="30" customHeight="1" x14ac:dyDescent="0.25"/>
    <row r="90" ht="16.5" customHeight="1" x14ac:dyDescent="0.25"/>
    <row r="91" ht="16.5" customHeight="1" x14ac:dyDescent="0.25"/>
    <row r="92" ht="16.5" customHeight="1" x14ac:dyDescent="0.25"/>
    <row r="93" ht="16.5" customHeight="1" x14ac:dyDescent="0.25"/>
    <row r="94" ht="16.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8" customHeight="1" x14ac:dyDescent="0.25"/>
    <row r="122" ht="18" customHeight="1" x14ac:dyDescent="0.25"/>
    <row r="123" ht="16.5" customHeight="1" x14ac:dyDescent="0.25"/>
    <row r="124" ht="16.5" customHeight="1" x14ac:dyDescent="0.25"/>
    <row r="125" ht="18" customHeight="1" x14ac:dyDescent="0.25"/>
    <row r="126" ht="18" customHeight="1" x14ac:dyDescent="0.25"/>
    <row r="127" ht="67.5" customHeight="1" x14ac:dyDescent="0.25"/>
    <row r="128" ht="47.2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sheetData>
  <sheetProtection selectLockedCells="1" selectUnlockedCells="1"/>
  <dataConsolidate/>
  <mergeCells count="28">
    <mergeCell ref="C41:F41"/>
    <mergeCell ref="B31:J31"/>
    <mergeCell ref="B32:J32"/>
    <mergeCell ref="B33:J33"/>
    <mergeCell ref="B34:J34"/>
    <mergeCell ref="B35:J35"/>
    <mergeCell ref="B26:J26"/>
    <mergeCell ref="B27:J27"/>
    <mergeCell ref="B28:J28"/>
    <mergeCell ref="D18:M18"/>
    <mergeCell ref="B36:J36"/>
    <mergeCell ref="K20:K22"/>
    <mergeCell ref="C4:M4"/>
    <mergeCell ref="B30:J30"/>
    <mergeCell ref="A15:C15"/>
    <mergeCell ref="A20:A22"/>
    <mergeCell ref="B20:J22"/>
    <mergeCell ref="L20:M21"/>
    <mergeCell ref="B23:J23"/>
    <mergeCell ref="B24:J24"/>
    <mergeCell ref="D16:M16"/>
    <mergeCell ref="B29:J29"/>
    <mergeCell ref="D9:M9"/>
    <mergeCell ref="D15:M15"/>
    <mergeCell ref="A13:C13"/>
    <mergeCell ref="D11:M11"/>
    <mergeCell ref="A11:C11"/>
    <mergeCell ref="B25:J25"/>
  </mergeCells>
  <printOptions horizontalCentered="1"/>
  <pageMargins left="0.19685039370078741" right="0.23622047244094491" top="0.27559055118110237" bottom="0.23622047244094491" header="0.35433070866141736" footer="0.31496062992125984"/>
  <pageSetup paperSize="2295" scale="62" orientation="landscape" r:id="rId1"/>
  <headerFooter scaleWithDoc="0" alignWithMargins="0">
    <oddFooter>&amp;C&amp;P</oddFooter>
  </headerFooter>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2"/>
  <sheetViews>
    <sheetView topLeftCell="A7" zoomScale="90" zoomScaleNormal="90" workbookViewId="0">
      <selection activeCell="C32" sqref="C32:F32"/>
    </sheetView>
  </sheetViews>
  <sheetFormatPr baseColWidth="10" defaultRowHeight="12.75" x14ac:dyDescent="0.2"/>
  <sheetData>
    <row r="3" spans="1:13" ht="15" x14ac:dyDescent="0.3">
      <c r="A3" s="1"/>
      <c r="B3" s="1"/>
      <c r="C3" s="2"/>
      <c r="D3" s="1"/>
      <c r="E3" s="1"/>
      <c r="F3" s="1"/>
      <c r="G3" s="1"/>
      <c r="H3" s="1"/>
      <c r="I3" s="1"/>
      <c r="J3" s="1"/>
      <c r="K3" s="1"/>
      <c r="L3" s="1"/>
      <c r="M3" s="1"/>
    </row>
    <row r="4" spans="1:13" ht="15" x14ac:dyDescent="0.3">
      <c r="A4" s="1"/>
      <c r="B4" s="1"/>
      <c r="C4" s="2"/>
      <c r="D4" s="1"/>
      <c r="E4" s="221" t="s">
        <v>10</v>
      </c>
      <c r="F4" s="221"/>
      <c r="G4" s="221"/>
      <c r="H4" s="221"/>
      <c r="I4" s="221"/>
      <c r="J4" s="221"/>
      <c r="K4" s="221"/>
      <c r="L4" s="221"/>
      <c r="M4" s="221"/>
    </row>
    <row r="5" spans="1:13" ht="15" x14ac:dyDescent="0.3">
      <c r="A5" s="1"/>
      <c r="B5" s="1"/>
      <c r="C5" s="2"/>
      <c r="D5" s="1"/>
      <c r="E5" s="221"/>
      <c r="F5" s="221"/>
      <c r="G5" s="221"/>
      <c r="H5" s="221"/>
      <c r="I5" s="221"/>
      <c r="J5" s="221"/>
      <c r="K5" s="221"/>
      <c r="L5" s="221"/>
      <c r="M5" s="221"/>
    </row>
    <row r="6" spans="1:13" ht="15" x14ac:dyDescent="0.3">
      <c r="A6" s="1"/>
      <c r="B6" s="1"/>
      <c r="C6" s="2"/>
      <c r="D6" s="1"/>
      <c r="E6" s="25"/>
      <c r="F6" s="25"/>
      <c r="G6" s="25"/>
      <c r="H6" s="25"/>
      <c r="I6" s="25"/>
      <c r="J6" s="25"/>
      <c r="K6" s="25"/>
      <c r="L6" s="25"/>
      <c r="M6" s="25"/>
    </row>
    <row r="7" spans="1:13" ht="15" x14ac:dyDescent="0.3">
      <c r="A7" s="1"/>
      <c r="B7" s="1"/>
      <c r="C7" s="2"/>
      <c r="D7" s="1"/>
      <c r="E7" s="25"/>
      <c r="F7" s="25"/>
      <c r="G7" s="25"/>
      <c r="H7" s="25"/>
      <c r="I7" s="25"/>
      <c r="J7" s="25"/>
      <c r="K7" s="25"/>
      <c r="L7" s="25"/>
      <c r="M7" s="25"/>
    </row>
    <row r="8" spans="1:13" ht="15" x14ac:dyDescent="0.3">
      <c r="A8" s="1"/>
      <c r="B8" s="1"/>
      <c r="C8" s="2"/>
      <c r="D8" s="1"/>
      <c r="E8" s="25"/>
      <c r="F8" s="25"/>
      <c r="G8" s="25"/>
      <c r="H8" s="25"/>
      <c r="I8" s="25"/>
      <c r="J8" s="25"/>
      <c r="K8" s="25"/>
      <c r="L8" s="25"/>
      <c r="M8" s="25"/>
    </row>
    <row r="9" spans="1:13" ht="15" x14ac:dyDescent="0.3">
      <c r="A9" s="16"/>
      <c r="B9" s="16"/>
      <c r="C9" s="17" t="s">
        <v>11</v>
      </c>
      <c r="D9" s="236" t="s">
        <v>175</v>
      </c>
      <c r="E9" s="236"/>
      <c r="F9" s="236"/>
      <c r="G9" s="236"/>
      <c r="H9" s="236"/>
      <c r="I9" s="236"/>
      <c r="J9" s="236"/>
      <c r="K9" s="236"/>
      <c r="L9" s="236"/>
      <c r="M9" s="236"/>
    </row>
    <row r="10" spans="1:13" ht="15" x14ac:dyDescent="0.3">
      <c r="A10" s="16"/>
      <c r="B10" s="16"/>
      <c r="C10" s="17"/>
      <c r="D10" s="6"/>
      <c r="E10" s="6"/>
      <c r="F10" s="6"/>
      <c r="G10" s="6"/>
      <c r="H10" s="6"/>
      <c r="I10" s="6"/>
      <c r="J10" s="6"/>
      <c r="K10" s="6"/>
      <c r="L10" s="6"/>
      <c r="M10" s="6"/>
    </row>
    <row r="11" spans="1:13" ht="15" x14ac:dyDescent="0.3">
      <c r="A11" s="238" t="s">
        <v>7</v>
      </c>
      <c r="B11" s="238"/>
      <c r="C11" s="238"/>
      <c r="D11" s="239" t="s">
        <v>35</v>
      </c>
      <c r="E11" s="239"/>
      <c r="F11" s="239"/>
      <c r="G11" s="239"/>
      <c r="H11" s="239"/>
      <c r="I11" s="239"/>
      <c r="J11" s="239"/>
      <c r="K11" s="239"/>
      <c r="L11" s="239"/>
      <c r="M11" s="239"/>
    </row>
    <row r="12" spans="1:13" ht="15" x14ac:dyDescent="0.3">
      <c r="A12" s="35"/>
      <c r="B12" s="35"/>
      <c r="C12" s="35"/>
      <c r="D12" s="27"/>
      <c r="E12" s="36"/>
      <c r="F12" s="27"/>
      <c r="G12" s="27"/>
      <c r="H12" s="27"/>
      <c r="I12" s="27"/>
      <c r="J12" s="27"/>
      <c r="K12" s="27"/>
      <c r="L12" s="27"/>
      <c r="M12" s="27"/>
    </row>
    <row r="13" spans="1:13" ht="15" x14ac:dyDescent="0.3">
      <c r="A13" s="238" t="s">
        <v>9</v>
      </c>
      <c r="B13" s="238"/>
      <c r="C13" s="238"/>
      <c r="D13" s="27"/>
      <c r="E13" s="29">
        <v>0.3</v>
      </c>
      <c r="F13" s="27"/>
      <c r="G13" s="27"/>
      <c r="H13" s="27"/>
      <c r="I13" s="27"/>
      <c r="J13" s="27"/>
      <c r="K13" s="27"/>
      <c r="L13" s="27"/>
      <c r="M13" s="27"/>
    </row>
    <row r="14" spans="1:13" ht="15" x14ac:dyDescent="0.2">
      <c r="A14" s="35"/>
      <c r="B14" s="35"/>
      <c r="C14" s="35"/>
      <c r="D14" s="19"/>
      <c r="E14" s="19"/>
      <c r="F14" s="19"/>
      <c r="G14" s="19"/>
      <c r="H14" s="19"/>
      <c r="I14" s="19"/>
      <c r="J14" s="19"/>
      <c r="K14" s="19"/>
      <c r="L14" s="19"/>
      <c r="M14" s="19"/>
    </row>
    <row r="15" spans="1:13" ht="24" customHeight="1" x14ac:dyDescent="0.3">
      <c r="A15" s="225" t="s">
        <v>1</v>
      </c>
      <c r="B15" s="225"/>
      <c r="C15" s="225"/>
      <c r="D15" s="237" t="s">
        <v>167</v>
      </c>
      <c r="E15" s="237"/>
      <c r="F15" s="237"/>
      <c r="G15" s="237"/>
      <c r="H15" s="237"/>
      <c r="I15" s="237"/>
      <c r="J15" s="237"/>
      <c r="K15" s="237"/>
      <c r="L15" s="237"/>
      <c r="M15" s="237"/>
    </row>
    <row r="16" spans="1:13" ht="15" x14ac:dyDescent="0.3">
      <c r="A16" s="38"/>
      <c r="B16" s="38"/>
      <c r="C16" s="38"/>
      <c r="D16" s="234"/>
      <c r="E16" s="234"/>
      <c r="F16" s="234"/>
      <c r="G16" s="234"/>
      <c r="H16" s="234"/>
      <c r="I16" s="234"/>
      <c r="J16" s="235"/>
      <c r="K16" s="234"/>
      <c r="L16" s="234"/>
      <c r="M16" s="234"/>
    </row>
    <row r="17" spans="1:14" ht="15" x14ac:dyDescent="0.3">
      <c r="A17" s="7"/>
      <c r="B17" s="7"/>
      <c r="C17" s="7"/>
      <c r="D17" s="7"/>
      <c r="E17" s="19"/>
      <c r="F17" s="30"/>
      <c r="G17" s="30"/>
      <c r="H17" s="30"/>
      <c r="I17" s="8"/>
      <c r="J17" s="8"/>
      <c r="K17" s="31"/>
      <c r="L17" s="32"/>
      <c r="M17" s="32"/>
    </row>
    <row r="18" spans="1:14" ht="15" x14ac:dyDescent="0.3">
      <c r="A18" s="7"/>
      <c r="B18" s="7"/>
      <c r="C18" s="38" t="s">
        <v>8</v>
      </c>
      <c r="D18" s="244" t="s">
        <v>177</v>
      </c>
      <c r="E18" s="244"/>
      <c r="F18" s="244"/>
      <c r="G18" s="244"/>
      <c r="H18" s="244"/>
      <c r="I18" s="244"/>
      <c r="J18" s="244"/>
      <c r="K18" s="244"/>
      <c r="L18" s="244"/>
      <c r="M18" s="244"/>
    </row>
    <row r="19" spans="1:14" ht="15" x14ac:dyDescent="0.3">
      <c r="A19" s="9"/>
      <c r="B19" s="7"/>
      <c r="C19" s="38"/>
      <c r="D19" s="7"/>
      <c r="E19" s="19"/>
      <c r="F19" s="30"/>
      <c r="G19" s="30"/>
      <c r="H19" s="30"/>
      <c r="I19" s="8"/>
      <c r="J19" s="8"/>
      <c r="K19" s="31"/>
      <c r="L19" s="32"/>
      <c r="M19" s="32"/>
    </row>
    <row r="20" spans="1:14" ht="12.75" customHeight="1" x14ac:dyDescent="0.2">
      <c r="A20" s="245" t="s">
        <v>2</v>
      </c>
      <c r="B20" s="248" t="s">
        <v>3</v>
      </c>
      <c r="C20" s="227"/>
      <c r="D20" s="227"/>
      <c r="E20" s="227"/>
      <c r="F20" s="227"/>
      <c r="G20" s="227"/>
      <c r="H20" s="227"/>
      <c r="I20" s="227"/>
      <c r="J20" s="227"/>
      <c r="K20" s="228"/>
      <c r="L20" s="255" t="s">
        <v>47</v>
      </c>
      <c r="M20" s="251" t="s">
        <v>4</v>
      </c>
      <c r="N20" s="252"/>
    </row>
    <row r="21" spans="1:14" ht="12.75" customHeight="1" x14ac:dyDescent="0.2">
      <c r="A21" s="246"/>
      <c r="B21" s="249"/>
      <c r="C21" s="229"/>
      <c r="D21" s="229"/>
      <c r="E21" s="229"/>
      <c r="F21" s="229"/>
      <c r="G21" s="229"/>
      <c r="H21" s="229"/>
      <c r="I21" s="229"/>
      <c r="J21" s="229"/>
      <c r="K21" s="230"/>
      <c r="L21" s="256"/>
      <c r="M21" s="253"/>
      <c r="N21" s="254"/>
    </row>
    <row r="22" spans="1:14" ht="15" x14ac:dyDescent="0.2">
      <c r="A22" s="247"/>
      <c r="B22" s="250"/>
      <c r="C22" s="231"/>
      <c r="D22" s="231"/>
      <c r="E22" s="231"/>
      <c r="F22" s="231"/>
      <c r="G22" s="231"/>
      <c r="H22" s="231"/>
      <c r="I22" s="231"/>
      <c r="J22" s="231"/>
      <c r="K22" s="232"/>
      <c r="L22" s="257"/>
      <c r="M22" s="39" t="s">
        <v>5</v>
      </c>
      <c r="N22" s="39" t="s">
        <v>6</v>
      </c>
    </row>
    <row r="23" spans="1:14" ht="54.75" customHeight="1" x14ac:dyDescent="0.2">
      <c r="A23" s="54" t="s">
        <v>13</v>
      </c>
      <c r="B23" s="262" t="s">
        <v>103</v>
      </c>
      <c r="C23" s="262"/>
      <c r="D23" s="262"/>
      <c r="E23" s="262"/>
      <c r="F23" s="262"/>
      <c r="G23" s="262"/>
      <c r="H23" s="262"/>
      <c r="I23" s="262"/>
      <c r="J23" s="262"/>
      <c r="K23" s="262"/>
      <c r="L23" s="60" t="s">
        <v>65</v>
      </c>
      <c r="M23" s="34">
        <v>42736</v>
      </c>
      <c r="N23" s="10">
        <v>43100</v>
      </c>
    </row>
    <row r="24" spans="1:14" ht="42.75" customHeight="1" x14ac:dyDescent="0.2">
      <c r="A24" s="40" t="s">
        <v>14</v>
      </c>
      <c r="B24" s="263" t="s">
        <v>49</v>
      </c>
      <c r="C24" s="263"/>
      <c r="D24" s="263"/>
      <c r="E24" s="263"/>
      <c r="F24" s="263"/>
      <c r="G24" s="263"/>
      <c r="H24" s="263"/>
      <c r="I24" s="263"/>
      <c r="J24" s="263"/>
      <c r="K24" s="263"/>
      <c r="L24" s="60" t="s">
        <v>65</v>
      </c>
      <c r="M24" s="34">
        <v>42736</v>
      </c>
      <c r="N24" s="10">
        <v>43100</v>
      </c>
    </row>
    <row r="25" spans="1:14" ht="46.5" customHeight="1" x14ac:dyDescent="0.2">
      <c r="A25" s="40" t="s">
        <v>15</v>
      </c>
      <c r="B25" s="262" t="s">
        <v>108</v>
      </c>
      <c r="C25" s="262"/>
      <c r="D25" s="262"/>
      <c r="E25" s="262"/>
      <c r="F25" s="262"/>
      <c r="G25" s="262"/>
      <c r="H25" s="262"/>
      <c r="I25" s="262"/>
      <c r="J25" s="262"/>
      <c r="K25" s="262"/>
      <c r="L25" s="60" t="s">
        <v>66</v>
      </c>
      <c r="M25" s="34">
        <v>42736</v>
      </c>
      <c r="N25" s="10">
        <v>43100</v>
      </c>
    </row>
    <row r="26" spans="1:14" ht="36" customHeight="1" x14ac:dyDescent="0.2">
      <c r="A26" s="40" t="s">
        <v>17</v>
      </c>
      <c r="B26" s="222" t="s">
        <v>50</v>
      </c>
      <c r="C26" s="223"/>
      <c r="D26" s="223"/>
      <c r="E26" s="223"/>
      <c r="F26" s="223"/>
      <c r="G26" s="223"/>
      <c r="H26" s="223"/>
      <c r="I26" s="223"/>
      <c r="J26" s="264"/>
      <c r="K26" s="224"/>
      <c r="L26" s="59" t="s">
        <v>67</v>
      </c>
      <c r="M26" s="34">
        <v>42736</v>
      </c>
      <c r="N26" s="10">
        <v>43100</v>
      </c>
    </row>
    <row r="27" spans="1:14" ht="63.75" customHeight="1" x14ac:dyDescent="0.2">
      <c r="A27" s="40" t="s">
        <v>41</v>
      </c>
      <c r="B27" s="258" t="s">
        <v>51</v>
      </c>
      <c r="C27" s="259"/>
      <c r="D27" s="259"/>
      <c r="E27" s="259"/>
      <c r="F27" s="259"/>
      <c r="G27" s="259"/>
      <c r="H27" s="259"/>
      <c r="I27" s="259"/>
      <c r="J27" s="260"/>
      <c r="K27" s="261"/>
      <c r="L27" s="60" t="s">
        <v>68</v>
      </c>
      <c r="M27" s="34">
        <v>42736</v>
      </c>
      <c r="N27" s="10">
        <v>43100</v>
      </c>
    </row>
    <row r="28" spans="1:14" ht="16.5" x14ac:dyDescent="0.3">
      <c r="A28" s="12"/>
      <c r="B28" s="12"/>
      <c r="C28" s="13"/>
      <c r="D28" s="12"/>
      <c r="E28" s="12"/>
      <c r="F28" s="12"/>
      <c r="G28" s="12"/>
      <c r="H28" s="12"/>
      <c r="I28" s="12"/>
      <c r="J28" s="12"/>
      <c r="K28" s="12"/>
      <c r="L28" s="12"/>
      <c r="M28" s="12"/>
    </row>
    <row r="29" spans="1:14" ht="16.5" x14ac:dyDescent="0.3">
      <c r="A29" s="12" t="s">
        <v>99</v>
      </c>
      <c r="B29" s="12"/>
      <c r="C29" s="13"/>
      <c r="D29" s="12"/>
      <c r="E29" s="26"/>
      <c r="F29" s="26"/>
      <c r="G29" s="26"/>
      <c r="H29" s="26"/>
      <c r="I29" s="26"/>
      <c r="J29" s="26"/>
      <c r="K29" s="26"/>
      <c r="L29" s="26"/>
      <c r="M29" s="26"/>
    </row>
    <row r="30" spans="1:14" ht="15" x14ac:dyDescent="0.25">
      <c r="A30" s="26"/>
      <c r="B30" s="26"/>
      <c r="C30" s="33"/>
      <c r="D30" s="26"/>
      <c r="E30" s="26"/>
      <c r="F30" s="26"/>
      <c r="G30" s="26"/>
      <c r="H30" s="26"/>
      <c r="I30" s="26"/>
      <c r="J30" s="26"/>
      <c r="K30" s="26"/>
      <c r="L30" s="26"/>
      <c r="M30" s="26"/>
    </row>
    <row r="31" spans="1:14" ht="15.75" x14ac:dyDescent="0.3">
      <c r="A31" s="37"/>
      <c r="B31" s="11"/>
      <c r="C31" s="11"/>
      <c r="D31" s="11"/>
      <c r="E31" s="11"/>
      <c r="F31" s="4"/>
    </row>
    <row r="32" spans="1:14" ht="15" x14ac:dyDescent="0.3">
      <c r="A32" s="14" t="s">
        <v>0</v>
      </c>
      <c r="B32" s="20"/>
      <c r="C32" s="243" t="s">
        <v>174</v>
      </c>
      <c r="D32" s="243"/>
      <c r="E32" s="243"/>
      <c r="F32" s="243"/>
    </row>
  </sheetData>
  <mergeCells count="19">
    <mergeCell ref="B27:K27"/>
    <mergeCell ref="C32:F32"/>
    <mergeCell ref="B23:K23"/>
    <mergeCell ref="B24:K24"/>
    <mergeCell ref="B25:K25"/>
    <mergeCell ref="B26:K26"/>
    <mergeCell ref="A15:C15"/>
    <mergeCell ref="D15:M15"/>
    <mergeCell ref="D16:M16"/>
    <mergeCell ref="D18:M18"/>
    <mergeCell ref="A20:A22"/>
    <mergeCell ref="B20:K22"/>
    <mergeCell ref="M20:N21"/>
    <mergeCell ref="L20:L22"/>
    <mergeCell ref="A13:C13"/>
    <mergeCell ref="E4:M5"/>
    <mergeCell ref="D9:M9"/>
    <mergeCell ref="A11:C11"/>
    <mergeCell ref="D11:M11"/>
  </mergeCells>
  <printOptions horizontalCentered="1"/>
  <pageMargins left="0.70866141732283472" right="0.70866141732283472" top="0.74803149606299213" bottom="0.74803149606299213" header="0.31496062992125984" footer="0.31496062992125984"/>
  <pageSetup paperSize="2295" scale="79" orientation="landscape"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37"/>
  <sheetViews>
    <sheetView zoomScale="90" zoomScaleNormal="90" workbookViewId="0">
      <selection activeCell="D18" sqref="D18"/>
    </sheetView>
  </sheetViews>
  <sheetFormatPr baseColWidth="10" defaultRowHeight="12.75" x14ac:dyDescent="0.2"/>
  <cols>
    <col min="3" max="3" width="14" customWidth="1"/>
    <col min="4" max="4" width="19.42578125" customWidth="1"/>
    <col min="11" max="11" width="13" customWidth="1"/>
    <col min="12" max="12" width="11.42578125" customWidth="1"/>
    <col min="13" max="13" width="27.85546875" customWidth="1"/>
    <col min="14" max="14" width="13" customWidth="1"/>
  </cols>
  <sheetData>
    <row r="2" spans="1:13" ht="15" x14ac:dyDescent="0.3">
      <c r="A2" s="1"/>
      <c r="B2" s="1"/>
      <c r="C2" s="2"/>
      <c r="D2" s="1"/>
      <c r="E2" s="1"/>
      <c r="F2" s="1"/>
      <c r="G2" s="1"/>
      <c r="H2" s="1"/>
      <c r="I2" s="1"/>
      <c r="J2" s="1"/>
      <c r="L2" s="1"/>
      <c r="M2" s="1"/>
    </row>
    <row r="3" spans="1:13" ht="15" x14ac:dyDescent="0.2">
      <c r="A3" s="24"/>
      <c r="B3" s="24"/>
      <c r="C3" s="24"/>
      <c r="D3" s="24"/>
      <c r="E3" s="24"/>
      <c r="F3" s="24"/>
      <c r="G3" s="24"/>
      <c r="H3" s="24"/>
      <c r="I3" s="24"/>
      <c r="J3" s="24"/>
      <c r="L3" s="24"/>
      <c r="M3" s="24"/>
    </row>
    <row r="4" spans="1:13" ht="15" x14ac:dyDescent="0.3">
      <c r="A4" s="18"/>
      <c r="B4" s="18"/>
      <c r="C4" s="18"/>
      <c r="D4" s="18"/>
      <c r="E4" s="18"/>
      <c r="F4" s="18"/>
      <c r="G4" s="18"/>
      <c r="H4" s="18"/>
      <c r="I4" s="18"/>
      <c r="J4" s="18"/>
      <c r="L4" s="18"/>
      <c r="M4" s="18"/>
    </row>
    <row r="5" spans="1:13" ht="14.45" customHeight="1" x14ac:dyDescent="0.3">
      <c r="A5" s="1"/>
      <c r="B5" s="1"/>
      <c r="C5" s="2"/>
      <c r="D5" s="1"/>
      <c r="E5" s="221" t="s">
        <v>10</v>
      </c>
      <c r="F5" s="221"/>
      <c r="G5" s="221"/>
      <c r="H5" s="221"/>
      <c r="I5" s="221"/>
      <c r="J5" s="221"/>
      <c r="K5" s="221"/>
      <c r="L5" s="221"/>
      <c r="M5" s="221"/>
    </row>
    <row r="6" spans="1:13" ht="14.45" customHeight="1" x14ac:dyDescent="0.3">
      <c r="A6" s="1"/>
      <c r="B6" s="1"/>
      <c r="C6" s="2"/>
      <c r="D6" s="1"/>
      <c r="E6" s="221"/>
      <c r="F6" s="221"/>
      <c r="G6" s="221"/>
      <c r="H6" s="221"/>
      <c r="I6" s="221"/>
      <c r="J6" s="221"/>
      <c r="K6" s="221"/>
      <c r="L6" s="221"/>
      <c r="M6" s="221"/>
    </row>
    <row r="7" spans="1:13" ht="15" x14ac:dyDescent="0.3">
      <c r="A7" s="1"/>
      <c r="B7" s="1"/>
      <c r="C7" s="2"/>
      <c r="D7" s="1"/>
      <c r="E7" s="25"/>
      <c r="F7" s="25"/>
      <c r="G7" s="25"/>
      <c r="H7" s="25"/>
      <c r="I7" s="25"/>
      <c r="J7" s="25"/>
      <c r="L7" s="25"/>
      <c r="M7" s="25"/>
    </row>
    <row r="8" spans="1:13" ht="15" x14ac:dyDescent="0.3">
      <c r="A8" s="1"/>
      <c r="B8" s="1"/>
      <c r="C8" s="2"/>
      <c r="D8" s="1"/>
      <c r="E8" s="25"/>
      <c r="F8" s="25"/>
      <c r="G8" s="25"/>
      <c r="H8" s="25"/>
      <c r="I8" s="25"/>
      <c r="J8" s="25"/>
      <c r="L8" s="25"/>
      <c r="M8" s="25"/>
    </row>
    <row r="9" spans="1:13" ht="15" x14ac:dyDescent="0.3">
      <c r="A9" s="1"/>
      <c r="B9" s="1"/>
      <c r="C9" s="2"/>
      <c r="D9" s="1"/>
      <c r="E9" s="25"/>
      <c r="F9" s="25"/>
      <c r="G9" s="25"/>
      <c r="H9" s="25"/>
      <c r="I9" s="25"/>
      <c r="J9" s="25"/>
      <c r="L9" s="25"/>
      <c r="M9" s="25"/>
    </row>
    <row r="10" spans="1:13" ht="15" x14ac:dyDescent="0.3">
      <c r="A10" s="16"/>
      <c r="B10" s="16"/>
      <c r="C10" s="17" t="s">
        <v>11</v>
      </c>
      <c r="D10" s="236" t="s">
        <v>175</v>
      </c>
      <c r="E10" s="236"/>
      <c r="F10" s="236"/>
      <c r="G10" s="236"/>
      <c r="H10" s="236"/>
      <c r="I10" s="236"/>
      <c r="J10" s="236"/>
      <c r="K10" s="236"/>
      <c r="L10" s="236"/>
      <c r="M10" s="236"/>
    </row>
    <row r="11" spans="1:13" ht="15" x14ac:dyDescent="0.3">
      <c r="A11" s="16"/>
      <c r="B11" s="16"/>
      <c r="C11" s="17"/>
      <c r="D11" s="6"/>
      <c r="E11" s="6"/>
      <c r="F11" s="6"/>
      <c r="G11" s="6"/>
      <c r="H11" s="6"/>
      <c r="I11" s="6"/>
      <c r="J11" s="6"/>
      <c r="L11" s="6"/>
      <c r="M11" s="6"/>
    </row>
    <row r="12" spans="1:13" ht="15" x14ac:dyDescent="0.3">
      <c r="A12" s="238" t="s">
        <v>7</v>
      </c>
      <c r="B12" s="238"/>
      <c r="C12" s="238"/>
      <c r="D12" s="239" t="s">
        <v>36</v>
      </c>
      <c r="E12" s="239"/>
      <c r="F12" s="239"/>
      <c r="G12" s="239"/>
      <c r="H12" s="239"/>
      <c r="I12" s="239"/>
      <c r="J12" s="239"/>
      <c r="K12" s="239"/>
      <c r="L12" s="239"/>
      <c r="M12" s="239"/>
    </row>
    <row r="13" spans="1:13" ht="15" x14ac:dyDescent="0.3">
      <c r="A13" s="80"/>
      <c r="B13" s="80"/>
      <c r="C13" s="80"/>
      <c r="D13" s="27"/>
      <c r="E13" s="81"/>
      <c r="F13" s="27"/>
      <c r="G13" s="27"/>
      <c r="H13" s="27"/>
      <c r="I13" s="27"/>
      <c r="J13" s="27"/>
      <c r="L13" s="27"/>
      <c r="M13" s="27"/>
    </row>
    <row r="14" spans="1:13" ht="27" customHeight="1" x14ac:dyDescent="0.3">
      <c r="A14" s="280" t="s">
        <v>9</v>
      </c>
      <c r="B14" s="280"/>
      <c r="C14" s="280"/>
      <c r="D14" s="27"/>
      <c r="E14" s="29">
        <v>0.3</v>
      </c>
      <c r="F14" s="27"/>
      <c r="G14" s="27"/>
      <c r="H14" s="27"/>
      <c r="I14" s="27"/>
      <c r="J14" s="27"/>
      <c r="L14" s="27"/>
      <c r="M14" s="27"/>
    </row>
    <row r="15" spans="1:13" ht="15" x14ac:dyDescent="0.2">
      <c r="A15" s="80"/>
      <c r="B15" s="80"/>
      <c r="C15" s="80"/>
      <c r="D15" s="19"/>
      <c r="E15" s="19"/>
      <c r="F15" s="19"/>
      <c r="G15" s="19"/>
      <c r="H15" s="19"/>
      <c r="I15" s="19"/>
      <c r="J15" s="19"/>
      <c r="L15" s="19"/>
      <c r="M15" s="19"/>
    </row>
    <row r="16" spans="1:13" ht="15" customHeight="1" x14ac:dyDescent="0.3">
      <c r="A16" s="225" t="s">
        <v>1</v>
      </c>
      <c r="B16" s="225"/>
      <c r="C16" s="225"/>
      <c r="D16" s="237" t="s">
        <v>43</v>
      </c>
      <c r="E16" s="237"/>
      <c r="F16" s="237"/>
      <c r="G16" s="237"/>
      <c r="H16" s="237"/>
      <c r="I16" s="237"/>
      <c r="J16" s="237"/>
      <c r="K16" s="237"/>
      <c r="L16" s="237"/>
      <c r="M16" s="237"/>
    </row>
    <row r="17" spans="1:14" ht="15" x14ac:dyDescent="0.3">
      <c r="A17" s="77"/>
      <c r="B17" s="77"/>
      <c r="C17" s="77"/>
      <c r="D17" s="235" t="s">
        <v>104</v>
      </c>
      <c r="E17" s="235"/>
      <c r="F17" s="235"/>
      <c r="G17" s="235"/>
      <c r="H17" s="235"/>
      <c r="I17" s="235"/>
      <c r="J17" s="235"/>
      <c r="K17" s="235"/>
      <c r="L17" s="235"/>
      <c r="M17" s="235"/>
    </row>
    <row r="18" spans="1:14" ht="15" x14ac:dyDescent="0.3">
      <c r="A18" s="7"/>
      <c r="B18" s="7"/>
      <c r="C18" s="7"/>
      <c r="D18" s="7"/>
      <c r="E18" s="19"/>
      <c r="F18" s="30"/>
      <c r="G18" s="30"/>
      <c r="H18" s="30"/>
      <c r="I18" s="8"/>
      <c r="J18" s="8"/>
      <c r="L18" s="32"/>
      <c r="M18" s="32"/>
    </row>
    <row r="19" spans="1:14" ht="42.75" customHeight="1" x14ac:dyDescent="0.3">
      <c r="A19" s="7"/>
      <c r="B19" s="7"/>
      <c r="C19" s="77" t="s">
        <v>8</v>
      </c>
      <c r="D19" s="244" t="s">
        <v>42</v>
      </c>
      <c r="E19" s="244"/>
      <c r="F19" s="244"/>
      <c r="G19" s="244"/>
      <c r="H19" s="244"/>
      <c r="I19" s="244"/>
      <c r="J19" s="244"/>
      <c r="K19" s="244"/>
      <c r="L19" s="244"/>
      <c r="M19" s="244"/>
    </row>
    <row r="20" spans="1:14" ht="15" x14ac:dyDescent="0.3">
      <c r="A20" s="9"/>
      <c r="B20" s="7"/>
      <c r="C20" s="77"/>
      <c r="D20" s="7"/>
      <c r="E20" s="19"/>
      <c r="F20" s="30"/>
      <c r="G20" s="30"/>
      <c r="H20" s="30"/>
      <c r="I20" s="8"/>
      <c r="J20" s="8"/>
      <c r="L20" s="32"/>
      <c r="M20" s="32"/>
    </row>
    <row r="21" spans="1:14" ht="12.75" customHeight="1" x14ac:dyDescent="0.2">
      <c r="A21" s="245" t="s">
        <v>2</v>
      </c>
      <c r="B21" s="248" t="s">
        <v>3</v>
      </c>
      <c r="C21" s="227"/>
      <c r="D21" s="227"/>
      <c r="E21" s="227"/>
      <c r="F21" s="227"/>
      <c r="G21" s="227"/>
      <c r="H21" s="227"/>
      <c r="I21" s="227"/>
      <c r="J21" s="227"/>
      <c r="K21" s="228"/>
      <c r="L21" s="277" t="s">
        <v>47</v>
      </c>
      <c r="M21" s="251" t="s">
        <v>4</v>
      </c>
      <c r="N21" s="252"/>
    </row>
    <row r="22" spans="1:14" ht="12.75" customHeight="1" x14ac:dyDescent="0.2">
      <c r="A22" s="246"/>
      <c r="B22" s="249"/>
      <c r="C22" s="229"/>
      <c r="D22" s="229"/>
      <c r="E22" s="229"/>
      <c r="F22" s="229"/>
      <c r="G22" s="229"/>
      <c r="H22" s="229"/>
      <c r="I22" s="229"/>
      <c r="J22" s="229"/>
      <c r="K22" s="230"/>
      <c r="L22" s="278"/>
      <c r="M22" s="253"/>
      <c r="N22" s="254"/>
    </row>
    <row r="23" spans="1:14" ht="15" x14ac:dyDescent="0.2">
      <c r="A23" s="247"/>
      <c r="B23" s="250"/>
      <c r="C23" s="231"/>
      <c r="D23" s="231"/>
      <c r="E23" s="231"/>
      <c r="F23" s="231"/>
      <c r="G23" s="231"/>
      <c r="H23" s="231"/>
      <c r="I23" s="231"/>
      <c r="J23" s="231"/>
      <c r="K23" s="232"/>
      <c r="L23" s="279"/>
      <c r="M23" s="79" t="s">
        <v>5</v>
      </c>
      <c r="N23" s="79" t="s">
        <v>6</v>
      </c>
    </row>
    <row r="24" spans="1:14" ht="62.25" customHeight="1" x14ac:dyDescent="0.3">
      <c r="A24" s="78" t="s">
        <v>13</v>
      </c>
      <c r="B24" s="271" t="s">
        <v>105</v>
      </c>
      <c r="C24" s="272"/>
      <c r="D24" s="272"/>
      <c r="E24" s="272"/>
      <c r="F24" s="272"/>
      <c r="G24" s="272"/>
      <c r="H24" s="272"/>
      <c r="I24" s="272"/>
      <c r="J24" s="272"/>
      <c r="K24" s="273"/>
      <c r="L24" s="63" t="s">
        <v>69</v>
      </c>
      <c r="M24" s="83">
        <v>42736</v>
      </c>
      <c r="N24" s="10">
        <v>43100</v>
      </c>
    </row>
    <row r="25" spans="1:14" ht="60.75" customHeight="1" x14ac:dyDescent="0.3">
      <c r="A25" s="61" t="s">
        <v>14</v>
      </c>
      <c r="B25" s="271" t="s">
        <v>106</v>
      </c>
      <c r="C25" s="272"/>
      <c r="D25" s="272"/>
      <c r="E25" s="272"/>
      <c r="F25" s="272"/>
      <c r="G25" s="272"/>
      <c r="H25" s="272"/>
      <c r="I25" s="272"/>
      <c r="J25" s="272"/>
      <c r="K25" s="273"/>
      <c r="L25" s="64" t="s">
        <v>70</v>
      </c>
      <c r="M25" s="34">
        <v>42736</v>
      </c>
      <c r="N25" s="10">
        <v>43100</v>
      </c>
    </row>
    <row r="26" spans="1:14" ht="63" customHeight="1" x14ac:dyDescent="0.3">
      <c r="A26" s="40" t="s">
        <v>15</v>
      </c>
      <c r="B26" s="265" t="s">
        <v>109</v>
      </c>
      <c r="C26" s="266"/>
      <c r="D26" s="266"/>
      <c r="E26" s="266"/>
      <c r="F26" s="266"/>
      <c r="G26" s="266"/>
      <c r="H26" s="266"/>
      <c r="I26" s="266"/>
      <c r="J26" s="266"/>
      <c r="K26" s="267"/>
      <c r="L26" s="63" t="s">
        <v>71</v>
      </c>
      <c r="M26" s="34">
        <v>42736</v>
      </c>
      <c r="N26" s="10">
        <v>43100</v>
      </c>
    </row>
    <row r="27" spans="1:14" ht="72.75" customHeight="1" x14ac:dyDescent="0.2">
      <c r="A27" s="52" t="s">
        <v>46</v>
      </c>
      <c r="B27" s="274" t="s">
        <v>72</v>
      </c>
      <c r="C27" s="275"/>
      <c r="D27" s="275"/>
      <c r="E27" s="275"/>
      <c r="F27" s="275"/>
      <c r="G27" s="275"/>
      <c r="H27" s="275"/>
      <c r="I27" s="275"/>
      <c r="J27" s="275"/>
      <c r="K27" s="276"/>
      <c r="L27" s="64" t="s">
        <v>73</v>
      </c>
      <c r="M27" s="34">
        <v>42736</v>
      </c>
      <c r="N27" s="10">
        <v>43100</v>
      </c>
    </row>
    <row r="28" spans="1:14" ht="75.75" customHeight="1" x14ac:dyDescent="0.3">
      <c r="A28" s="40" t="s">
        <v>18</v>
      </c>
      <c r="B28" s="265" t="s">
        <v>107</v>
      </c>
      <c r="C28" s="266"/>
      <c r="D28" s="266"/>
      <c r="E28" s="266"/>
      <c r="F28" s="266"/>
      <c r="G28" s="266"/>
      <c r="H28" s="266"/>
      <c r="I28" s="266"/>
      <c r="J28" s="266"/>
      <c r="K28" s="267"/>
      <c r="L28" s="63" t="s">
        <v>74</v>
      </c>
      <c r="M28" s="34">
        <v>42736</v>
      </c>
      <c r="N28" s="10">
        <v>43100</v>
      </c>
    </row>
    <row r="29" spans="1:14" ht="44.25" customHeight="1" x14ac:dyDescent="0.3">
      <c r="A29" s="40" t="s">
        <v>20</v>
      </c>
      <c r="B29" s="268" t="s">
        <v>44</v>
      </c>
      <c r="C29" s="269"/>
      <c r="D29" s="269"/>
      <c r="E29" s="269"/>
      <c r="F29" s="269"/>
      <c r="G29" s="269"/>
      <c r="H29" s="269"/>
      <c r="I29" s="269"/>
      <c r="J29" s="269"/>
      <c r="K29" s="270"/>
      <c r="L29" s="63" t="s">
        <v>75</v>
      </c>
      <c r="M29" s="34">
        <v>42736</v>
      </c>
      <c r="N29" s="10">
        <v>43100</v>
      </c>
    </row>
    <row r="30" spans="1:14" ht="58.5" customHeight="1" x14ac:dyDescent="0.3">
      <c r="A30" s="40" t="s">
        <v>22</v>
      </c>
      <c r="B30" s="265" t="s">
        <v>52</v>
      </c>
      <c r="C30" s="266"/>
      <c r="D30" s="266"/>
      <c r="E30" s="266"/>
      <c r="F30" s="266"/>
      <c r="G30" s="266"/>
      <c r="H30" s="266"/>
      <c r="I30" s="266"/>
      <c r="J30" s="266"/>
      <c r="K30" s="267"/>
      <c r="L30" s="63" t="s">
        <v>76</v>
      </c>
      <c r="M30" s="34">
        <v>42736</v>
      </c>
      <c r="N30" s="10">
        <v>43100</v>
      </c>
    </row>
    <row r="31" spans="1:14" ht="98.25" customHeight="1" x14ac:dyDescent="0.2">
      <c r="A31" s="40" t="s">
        <v>23</v>
      </c>
      <c r="B31" s="283" t="s">
        <v>113</v>
      </c>
      <c r="C31" s="284"/>
      <c r="D31" s="284"/>
      <c r="E31" s="284"/>
      <c r="F31" s="284"/>
      <c r="G31" s="284"/>
      <c r="H31" s="284"/>
      <c r="I31" s="284"/>
      <c r="J31" s="284"/>
      <c r="K31" s="285"/>
      <c r="L31" s="63" t="s">
        <v>77</v>
      </c>
      <c r="M31" s="34">
        <v>42736</v>
      </c>
      <c r="N31" s="10">
        <v>43100</v>
      </c>
    </row>
    <row r="32" spans="1:14" ht="35.25" customHeight="1" x14ac:dyDescent="0.3">
      <c r="A32" s="40" t="s">
        <v>25</v>
      </c>
      <c r="B32" s="265" t="s">
        <v>53</v>
      </c>
      <c r="C32" s="266"/>
      <c r="D32" s="266"/>
      <c r="E32" s="266"/>
      <c r="F32" s="266"/>
      <c r="G32" s="266"/>
      <c r="H32" s="266"/>
      <c r="I32" s="266"/>
      <c r="J32" s="266"/>
      <c r="K32" s="267"/>
      <c r="L32" s="65" t="s">
        <v>78</v>
      </c>
      <c r="M32" s="34">
        <v>42736</v>
      </c>
      <c r="N32" s="10">
        <v>43100</v>
      </c>
    </row>
    <row r="33" spans="1:13" ht="16.5" x14ac:dyDescent="0.3">
      <c r="A33" s="12"/>
      <c r="B33" s="12"/>
      <c r="C33" s="13"/>
      <c r="D33" s="12"/>
      <c r="E33" s="12"/>
      <c r="F33" s="12"/>
      <c r="G33" s="12"/>
      <c r="H33" s="12"/>
      <c r="I33" s="12"/>
      <c r="J33" s="12"/>
      <c r="L33" s="12"/>
      <c r="M33" s="12"/>
    </row>
    <row r="34" spans="1:13" ht="16.5" x14ac:dyDescent="0.3">
      <c r="A34" s="12"/>
      <c r="B34" s="12"/>
      <c r="C34" s="13"/>
      <c r="D34" s="12"/>
      <c r="E34" s="12"/>
      <c r="F34" s="12"/>
      <c r="G34" s="12"/>
      <c r="H34" s="12"/>
      <c r="I34" s="12"/>
      <c r="J34" s="12"/>
      <c r="L34" s="12"/>
      <c r="M34" s="12"/>
    </row>
    <row r="35" spans="1:13" ht="15" customHeight="1" x14ac:dyDescent="0.3">
      <c r="A35" s="26"/>
      <c r="B35" s="26"/>
      <c r="C35" s="281" t="s">
        <v>54</v>
      </c>
      <c r="D35" s="281"/>
      <c r="E35" s="282" t="s">
        <v>12</v>
      </c>
      <c r="F35" s="282"/>
      <c r="G35" s="282"/>
      <c r="H35" s="282"/>
      <c r="I35" s="26"/>
      <c r="J35" s="26"/>
      <c r="L35" s="26"/>
      <c r="M35" s="26"/>
    </row>
    <row r="36" spans="1:13" ht="15.75" x14ac:dyDescent="0.3">
      <c r="A36" s="26"/>
      <c r="C36" s="82"/>
      <c r="D36" s="11"/>
      <c r="E36" s="11"/>
      <c r="F36" s="11"/>
      <c r="G36" s="11"/>
      <c r="H36" s="4"/>
      <c r="L36" s="26"/>
      <c r="M36" s="26"/>
    </row>
    <row r="37" spans="1:13" ht="15.75" x14ac:dyDescent="0.3">
      <c r="A37" s="26"/>
      <c r="C37" s="14" t="s">
        <v>0</v>
      </c>
      <c r="D37" s="20"/>
      <c r="E37" s="243" t="s">
        <v>174</v>
      </c>
      <c r="F37" s="243"/>
      <c r="G37" s="243"/>
      <c r="H37" s="243"/>
      <c r="L37" s="26"/>
      <c r="M37" s="26"/>
    </row>
  </sheetData>
  <mergeCells count="25">
    <mergeCell ref="C35:D35"/>
    <mergeCell ref="E35:H35"/>
    <mergeCell ref="E37:H37"/>
    <mergeCell ref="B30:K30"/>
    <mergeCell ref="B31:K31"/>
    <mergeCell ref="B32:K32"/>
    <mergeCell ref="E5:M6"/>
    <mergeCell ref="D10:M10"/>
    <mergeCell ref="A12:C12"/>
    <mergeCell ref="D12:M12"/>
    <mergeCell ref="A14:C14"/>
    <mergeCell ref="B26:K26"/>
    <mergeCell ref="B28:K28"/>
    <mergeCell ref="B29:K29"/>
    <mergeCell ref="D16:M16"/>
    <mergeCell ref="B25:K25"/>
    <mergeCell ref="B27:K27"/>
    <mergeCell ref="B24:K24"/>
    <mergeCell ref="A16:C16"/>
    <mergeCell ref="D17:M17"/>
    <mergeCell ref="D19:M19"/>
    <mergeCell ref="A21:A23"/>
    <mergeCell ref="B21:K23"/>
    <mergeCell ref="M21:N22"/>
    <mergeCell ref="L21:L23"/>
  </mergeCells>
  <printOptions horizontalCentered="1"/>
  <pageMargins left="0.31496062992125984" right="0.31496062992125984" top="0.35433070866141736" bottom="0.35433070866141736" header="0.31496062992125984" footer="0.31496062992125984"/>
  <pageSetup paperSize="2295" scale="56" orientation="landscape" r:id="rId1"/>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tabSelected="1" topLeftCell="B1" workbookViewId="0">
      <selection activeCell="E11" sqref="E11:M11"/>
    </sheetView>
  </sheetViews>
  <sheetFormatPr baseColWidth="10" defaultRowHeight="12.75" x14ac:dyDescent="0.2"/>
  <cols>
    <col min="13" max="13" width="23.85546875" customWidth="1"/>
    <col min="14" max="14" width="13.85546875" customWidth="1"/>
  </cols>
  <sheetData>
    <row r="1" spans="1:13" ht="15" x14ac:dyDescent="0.3">
      <c r="A1" s="1"/>
      <c r="B1" s="1"/>
      <c r="C1" s="1"/>
      <c r="D1" s="2"/>
      <c r="E1" s="1"/>
      <c r="F1" s="1"/>
      <c r="G1" s="1"/>
      <c r="H1" s="1"/>
      <c r="I1" s="1"/>
      <c r="J1" s="1"/>
      <c r="K1" s="1"/>
      <c r="L1" s="1"/>
      <c r="M1" s="1"/>
    </row>
    <row r="2" spans="1:13" ht="15" x14ac:dyDescent="0.3">
      <c r="A2" s="1"/>
      <c r="B2" s="41"/>
      <c r="C2" s="41"/>
      <c r="D2" s="41"/>
      <c r="E2" s="41"/>
      <c r="F2" s="41"/>
      <c r="G2" s="41"/>
      <c r="H2" s="41"/>
      <c r="I2" s="41"/>
      <c r="J2" s="41"/>
      <c r="K2" s="41"/>
      <c r="L2" s="41"/>
      <c r="M2" s="41"/>
    </row>
    <row r="3" spans="1:13" ht="15" x14ac:dyDescent="0.3">
      <c r="A3" s="1"/>
      <c r="B3" s="18"/>
      <c r="C3" s="18"/>
      <c r="D3" s="18"/>
      <c r="E3" s="18"/>
      <c r="F3" s="18"/>
      <c r="G3" s="18"/>
      <c r="H3" s="18"/>
      <c r="I3" s="18"/>
      <c r="J3" s="18"/>
      <c r="K3" s="18"/>
      <c r="L3" s="18"/>
      <c r="M3" s="18"/>
    </row>
    <row r="4" spans="1:13" ht="15" x14ac:dyDescent="0.3">
      <c r="A4" s="1"/>
      <c r="B4" s="1"/>
      <c r="C4" s="1"/>
      <c r="D4" s="2"/>
      <c r="E4" s="1"/>
      <c r="F4" s="288" t="s">
        <v>10</v>
      </c>
      <c r="G4" s="288"/>
      <c r="H4" s="288"/>
      <c r="I4" s="288"/>
      <c r="J4" s="288"/>
      <c r="K4" s="288"/>
      <c r="L4" s="288"/>
      <c r="M4" s="288"/>
    </row>
    <row r="5" spans="1:13" ht="15" x14ac:dyDescent="0.3">
      <c r="A5" s="1"/>
      <c r="B5" s="1"/>
      <c r="C5" s="1"/>
      <c r="D5" s="2"/>
      <c r="E5" s="1"/>
      <c r="F5" s="288"/>
      <c r="G5" s="288"/>
      <c r="H5" s="288"/>
      <c r="I5" s="288"/>
      <c r="J5" s="288"/>
      <c r="K5" s="288"/>
      <c r="L5" s="288"/>
      <c r="M5" s="288"/>
    </row>
    <row r="6" spans="1:13" ht="15" x14ac:dyDescent="0.3">
      <c r="A6" s="1"/>
      <c r="B6" s="1"/>
      <c r="C6" s="1"/>
      <c r="D6" s="2"/>
      <c r="E6" s="1"/>
      <c r="F6" s="42"/>
      <c r="G6" s="42"/>
      <c r="H6" s="42"/>
      <c r="I6" s="42"/>
      <c r="J6" s="42"/>
      <c r="K6" s="42"/>
      <c r="L6" s="42"/>
      <c r="M6" s="42"/>
    </row>
    <row r="7" spans="1:13" ht="15" x14ac:dyDescent="0.3">
      <c r="A7" s="1"/>
      <c r="B7" s="1"/>
      <c r="C7" s="1"/>
      <c r="D7" s="2"/>
      <c r="E7" s="1"/>
      <c r="F7" s="42"/>
      <c r="G7" s="42"/>
      <c r="H7" s="42"/>
      <c r="I7" s="42"/>
      <c r="J7" s="42"/>
      <c r="K7" s="42"/>
      <c r="L7" s="42"/>
      <c r="M7" s="42"/>
    </row>
    <row r="8" spans="1:13" ht="15" x14ac:dyDescent="0.3">
      <c r="A8" s="1"/>
      <c r="B8" s="1"/>
      <c r="C8" s="1"/>
      <c r="D8" s="2"/>
      <c r="E8" s="1"/>
      <c r="F8" s="42"/>
      <c r="G8" s="42"/>
      <c r="H8" s="42"/>
      <c r="I8" s="42"/>
      <c r="J8" s="42"/>
      <c r="K8" s="42"/>
      <c r="L8" s="42"/>
      <c r="M8" s="42"/>
    </row>
    <row r="9" spans="1:13" ht="15.75" x14ac:dyDescent="0.3">
      <c r="A9" s="4"/>
      <c r="B9" s="16"/>
      <c r="C9" s="16"/>
      <c r="D9" s="17" t="s">
        <v>37</v>
      </c>
      <c r="E9" s="244" t="s">
        <v>175</v>
      </c>
      <c r="F9" s="244"/>
      <c r="G9" s="244"/>
      <c r="H9" s="244"/>
      <c r="I9" s="244"/>
      <c r="J9" s="244"/>
      <c r="K9" s="244"/>
      <c r="L9" s="244"/>
      <c r="M9" s="244"/>
    </row>
    <row r="10" spans="1:13" ht="15.75" x14ac:dyDescent="0.3">
      <c r="A10" s="4"/>
      <c r="B10" s="16"/>
      <c r="C10" s="16"/>
      <c r="D10" s="17"/>
      <c r="E10" s="6"/>
      <c r="F10" s="6"/>
      <c r="G10" s="6"/>
      <c r="H10" s="6"/>
      <c r="I10" s="6"/>
      <c r="J10" s="6"/>
      <c r="K10" s="6"/>
      <c r="L10" s="6"/>
      <c r="M10" s="6"/>
    </row>
    <row r="11" spans="1:13" ht="15" x14ac:dyDescent="0.3">
      <c r="A11" s="1"/>
      <c r="B11" s="238" t="s">
        <v>7</v>
      </c>
      <c r="C11" s="238"/>
      <c r="D11" s="238"/>
      <c r="E11" s="289" t="s">
        <v>179</v>
      </c>
      <c r="F11" s="289"/>
      <c r="G11" s="289"/>
      <c r="H11" s="289"/>
      <c r="I11" s="289"/>
      <c r="J11" s="289"/>
      <c r="K11" s="289"/>
      <c r="L11" s="289"/>
      <c r="M11" s="289"/>
    </row>
    <row r="12" spans="1:13" ht="15" x14ac:dyDescent="0.3">
      <c r="A12" s="1"/>
      <c r="B12" s="35"/>
      <c r="C12" s="35"/>
      <c r="D12" s="35"/>
      <c r="E12" s="43"/>
      <c r="F12" s="44"/>
      <c r="G12" s="43"/>
      <c r="H12" s="43"/>
      <c r="I12" s="43"/>
      <c r="J12" s="43"/>
      <c r="K12" s="43"/>
      <c r="L12" s="43"/>
      <c r="M12" s="43"/>
    </row>
    <row r="13" spans="1:13" ht="15" x14ac:dyDescent="0.3">
      <c r="A13" s="1"/>
      <c r="B13" s="238" t="s">
        <v>9</v>
      </c>
      <c r="C13" s="238"/>
      <c r="D13" s="238"/>
      <c r="E13" s="43"/>
      <c r="F13" s="45">
        <v>0.1</v>
      </c>
      <c r="G13" s="43"/>
      <c r="H13" s="43"/>
      <c r="I13" s="43"/>
      <c r="J13" s="43"/>
      <c r="K13" s="43"/>
      <c r="L13" s="43"/>
      <c r="M13" s="43"/>
    </row>
    <row r="14" spans="1:13" ht="15" x14ac:dyDescent="0.3">
      <c r="A14" s="1"/>
      <c r="B14" s="35"/>
      <c r="C14" s="35"/>
      <c r="D14" s="35"/>
      <c r="E14" s="43"/>
      <c r="F14" s="43"/>
      <c r="G14" s="43"/>
      <c r="H14" s="43"/>
      <c r="I14" s="43"/>
      <c r="J14" s="43"/>
      <c r="K14" s="43"/>
      <c r="L14" s="43"/>
      <c r="M14" s="43"/>
    </row>
    <row r="15" spans="1:13" ht="15" x14ac:dyDescent="0.3">
      <c r="A15" s="1"/>
      <c r="B15" s="238" t="s">
        <v>39</v>
      </c>
      <c r="C15" s="238"/>
      <c r="D15" s="238"/>
      <c r="E15" s="19"/>
      <c r="F15" s="286" t="s">
        <v>178</v>
      </c>
      <c r="G15" s="287"/>
      <c r="H15" s="287"/>
      <c r="I15" s="287"/>
      <c r="J15" s="287"/>
      <c r="K15" s="287"/>
      <c r="L15" s="287"/>
      <c r="M15" s="287"/>
    </row>
    <row r="16" spans="1:13" ht="15" x14ac:dyDescent="0.3">
      <c r="A16" s="1"/>
      <c r="B16" s="35"/>
      <c r="C16" s="35"/>
      <c r="D16" s="35"/>
      <c r="E16" s="19"/>
      <c r="F16" s="46"/>
      <c r="G16" s="46"/>
      <c r="H16" s="46"/>
      <c r="I16" s="46"/>
      <c r="J16" s="46"/>
      <c r="K16" s="46"/>
      <c r="L16" s="46"/>
      <c r="M16" s="46"/>
    </row>
    <row r="17" spans="1:14" ht="35.25" customHeight="1" x14ac:dyDescent="0.3">
      <c r="A17" s="1"/>
      <c r="B17" s="225" t="s">
        <v>1</v>
      </c>
      <c r="C17" s="225"/>
      <c r="D17" s="225"/>
      <c r="E17" s="4"/>
      <c r="F17" s="290" t="s">
        <v>114</v>
      </c>
      <c r="G17" s="291"/>
      <c r="H17" s="291"/>
      <c r="I17" s="291"/>
      <c r="J17" s="291"/>
      <c r="K17" s="291"/>
      <c r="L17" s="291"/>
      <c r="M17" s="292"/>
    </row>
    <row r="18" spans="1:14" ht="15" x14ac:dyDescent="0.3">
      <c r="A18" s="2"/>
      <c r="B18" s="7"/>
      <c r="C18" s="7"/>
      <c r="D18" s="7"/>
      <c r="E18" s="7"/>
      <c r="F18" s="47"/>
      <c r="G18" s="48"/>
      <c r="H18" s="48"/>
      <c r="I18" s="48"/>
      <c r="J18" s="8"/>
      <c r="K18" s="49"/>
      <c r="L18" s="50"/>
      <c r="M18" s="50"/>
    </row>
    <row r="19" spans="1:14" ht="15" x14ac:dyDescent="0.3">
      <c r="A19" s="1"/>
      <c r="B19" s="7"/>
      <c r="C19" s="7"/>
      <c r="D19" s="38" t="s">
        <v>8</v>
      </c>
      <c r="E19" s="244" t="s">
        <v>40</v>
      </c>
      <c r="F19" s="244"/>
      <c r="G19" s="244"/>
      <c r="H19" s="244"/>
      <c r="I19" s="244"/>
      <c r="J19" s="244"/>
      <c r="K19" s="244"/>
      <c r="L19" s="244"/>
      <c r="M19" s="244"/>
    </row>
    <row r="20" spans="1:14" ht="15" x14ac:dyDescent="0.3">
      <c r="A20" s="1"/>
      <c r="B20" s="9"/>
      <c r="C20" s="7"/>
      <c r="D20" s="38"/>
      <c r="E20" s="7"/>
      <c r="F20" s="47"/>
      <c r="G20" s="48"/>
      <c r="H20" s="48"/>
      <c r="I20" s="48"/>
      <c r="J20" s="8"/>
      <c r="K20" s="49"/>
      <c r="L20" s="50"/>
      <c r="M20" s="50"/>
    </row>
    <row r="21" spans="1:14" ht="15" x14ac:dyDescent="0.3">
      <c r="A21" s="1"/>
      <c r="B21" s="226" t="s">
        <v>2</v>
      </c>
      <c r="C21" s="293" t="s">
        <v>3</v>
      </c>
      <c r="D21" s="293"/>
      <c r="E21" s="293"/>
      <c r="F21" s="293"/>
      <c r="G21" s="293"/>
      <c r="H21" s="293"/>
      <c r="I21" s="293"/>
      <c r="J21" s="293"/>
      <c r="K21" s="294"/>
      <c r="L21" s="301" t="s">
        <v>47</v>
      </c>
      <c r="M21" s="299" t="s">
        <v>4</v>
      </c>
      <c r="N21" s="300"/>
    </row>
    <row r="22" spans="1:14" ht="15" x14ac:dyDescent="0.3">
      <c r="A22" s="1"/>
      <c r="B22" s="226"/>
      <c r="C22" s="295"/>
      <c r="D22" s="295"/>
      <c r="E22" s="295"/>
      <c r="F22" s="295"/>
      <c r="G22" s="295"/>
      <c r="H22" s="295"/>
      <c r="I22" s="295"/>
      <c r="J22" s="295"/>
      <c r="K22" s="296"/>
      <c r="L22" s="256"/>
      <c r="M22" s="253"/>
      <c r="N22" s="254"/>
    </row>
    <row r="23" spans="1:14" ht="15" x14ac:dyDescent="0.3">
      <c r="A23" s="1"/>
      <c r="B23" s="226"/>
      <c r="C23" s="297"/>
      <c r="D23" s="297"/>
      <c r="E23" s="297"/>
      <c r="F23" s="297"/>
      <c r="G23" s="297"/>
      <c r="H23" s="297"/>
      <c r="I23" s="297"/>
      <c r="J23" s="297"/>
      <c r="K23" s="298"/>
      <c r="L23" s="257"/>
      <c r="M23" s="84" t="s">
        <v>5</v>
      </c>
      <c r="N23" s="84" t="s">
        <v>6</v>
      </c>
    </row>
    <row r="24" spans="1:14" ht="29.25" customHeight="1" x14ac:dyDescent="0.3">
      <c r="A24" s="1"/>
      <c r="B24" s="51" t="s">
        <v>13</v>
      </c>
      <c r="C24" s="262" t="s">
        <v>111</v>
      </c>
      <c r="D24" s="262"/>
      <c r="E24" s="262"/>
      <c r="F24" s="262"/>
      <c r="G24" s="262"/>
      <c r="H24" s="262"/>
      <c r="I24" s="262"/>
      <c r="J24" s="262"/>
      <c r="K24" s="262"/>
      <c r="L24" s="62" t="s">
        <v>79</v>
      </c>
      <c r="M24" s="85">
        <v>42736</v>
      </c>
      <c r="N24" s="86">
        <v>43100</v>
      </c>
    </row>
    <row r="25" spans="1:14" ht="15" x14ac:dyDescent="0.3">
      <c r="A25" s="1"/>
      <c r="B25" s="2"/>
      <c r="C25" s="2"/>
      <c r="D25" s="11"/>
      <c r="E25" s="11"/>
      <c r="F25" s="11"/>
      <c r="G25" s="11"/>
      <c r="H25" s="11"/>
      <c r="I25" s="11"/>
      <c r="J25" s="11"/>
      <c r="K25" s="11"/>
      <c r="L25" s="53"/>
      <c r="M25" s="53"/>
    </row>
    <row r="26" spans="1:14" ht="28.5" customHeight="1" x14ac:dyDescent="0.3">
      <c r="A26" s="1"/>
      <c r="B26" s="281" t="s">
        <v>54</v>
      </c>
      <c r="C26" s="281"/>
      <c r="D26" s="282" t="s">
        <v>12</v>
      </c>
      <c r="E26" s="282"/>
      <c r="F26" s="282"/>
      <c r="G26" s="282"/>
      <c r="H26" s="4"/>
      <c r="I26" s="5"/>
      <c r="J26" s="5"/>
      <c r="K26" s="5"/>
      <c r="L26" s="5"/>
      <c r="M26" s="5"/>
    </row>
    <row r="27" spans="1:14" ht="15.75" x14ac:dyDescent="0.3">
      <c r="A27" s="1"/>
      <c r="B27" s="37"/>
      <c r="C27" s="11"/>
      <c r="D27" s="11"/>
      <c r="E27" s="11"/>
      <c r="F27" s="11"/>
      <c r="G27" s="4"/>
      <c r="H27" s="4"/>
      <c r="I27" s="5"/>
      <c r="J27" s="5"/>
      <c r="K27" s="5"/>
      <c r="L27" s="5"/>
      <c r="M27" s="5"/>
    </row>
    <row r="28" spans="1:14" ht="15.75" x14ac:dyDescent="0.3">
      <c r="A28" s="1"/>
      <c r="B28" s="14" t="s">
        <v>0</v>
      </c>
      <c r="C28" s="20"/>
      <c r="D28" s="243" t="s">
        <v>115</v>
      </c>
      <c r="E28" s="243"/>
      <c r="F28" s="243"/>
      <c r="G28" s="243"/>
      <c r="H28" s="4"/>
      <c r="I28" s="8"/>
      <c r="J28" s="8"/>
      <c r="K28" s="8"/>
      <c r="L28" s="8"/>
      <c r="M28" s="8"/>
    </row>
    <row r="29" spans="1:14" ht="15.75" x14ac:dyDescent="0.3">
      <c r="A29" s="1"/>
      <c r="B29" s="14"/>
      <c r="C29" s="20"/>
      <c r="D29" s="15"/>
      <c r="E29" s="15"/>
      <c r="F29" s="15"/>
      <c r="G29" s="4"/>
      <c r="H29" s="4"/>
      <c r="I29" s="8"/>
      <c r="J29" s="8"/>
      <c r="K29" s="8"/>
      <c r="L29" s="8"/>
      <c r="M29" s="8"/>
    </row>
    <row r="30" spans="1:14" ht="15" x14ac:dyDescent="0.3">
      <c r="A30" s="1"/>
      <c r="B30" s="1"/>
      <c r="C30" s="1"/>
      <c r="D30" s="2"/>
      <c r="E30" s="1"/>
      <c r="F30" s="1"/>
      <c r="G30" s="1"/>
      <c r="H30" s="1"/>
      <c r="I30" s="1"/>
      <c r="J30" s="1"/>
      <c r="K30" s="1"/>
      <c r="L30" s="1"/>
      <c r="M30" s="1"/>
    </row>
  </sheetData>
  <mergeCells count="18">
    <mergeCell ref="D28:G28"/>
    <mergeCell ref="B26:C26"/>
    <mergeCell ref="D26:G26"/>
    <mergeCell ref="C24:K24"/>
    <mergeCell ref="B17:D17"/>
    <mergeCell ref="F17:M17"/>
    <mergeCell ref="E19:M19"/>
    <mergeCell ref="B21:B23"/>
    <mergeCell ref="C21:K23"/>
    <mergeCell ref="M21:N22"/>
    <mergeCell ref="L21:L23"/>
    <mergeCell ref="B15:D15"/>
    <mergeCell ref="F15:M15"/>
    <mergeCell ref="F4:M5"/>
    <mergeCell ref="E9:M9"/>
    <mergeCell ref="B11:D11"/>
    <mergeCell ref="E11:M11"/>
    <mergeCell ref="B13:D13"/>
  </mergeCells>
  <printOptions horizontalCentered="1"/>
  <pageMargins left="0.31496062992125984" right="0.31496062992125984" top="0.35433070866141736" bottom="0.35433070866141736" header="0.31496062992125984" footer="0.31496062992125984"/>
  <pageSetup paperSize="2295" scale="95" orientation="landscape" r:id="rId1"/>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IF21"/>
  <sheetViews>
    <sheetView workbookViewId="0">
      <selection activeCell="B5" sqref="B5:F5"/>
    </sheetView>
  </sheetViews>
  <sheetFormatPr baseColWidth="10" defaultColWidth="11.42578125" defaultRowHeight="18.75" x14ac:dyDescent="0.3"/>
  <cols>
    <col min="1" max="1" width="7.5703125" style="152" customWidth="1"/>
    <col min="2" max="2" width="6.5703125" style="151" customWidth="1"/>
    <col min="3" max="3" width="48.7109375" style="151" customWidth="1"/>
    <col min="4" max="4" width="11.28515625" style="150" hidden="1" customWidth="1"/>
    <col min="5" max="5" width="10.42578125" style="149" hidden="1" customWidth="1"/>
    <col min="6" max="6" width="10.140625" style="149" customWidth="1"/>
    <col min="7" max="7" width="7.7109375" style="148" customWidth="1"/>
    <col min="8" max="8" width="10.28515625" style="148" customWidth="1"/>
    <col min="9" max="9" width="7.7109375" style="148" customWidth="1"/>
    <col min="10" max="10" width="8.42578125" style="148" customWidth="1"/>
    <col min="11" max="12" width="8" style="148" customWidth="1"/>
    <col min="13" max="13" width="10" style="148" customWidth="1"/>
    <col min="14" max="14" width="9.5703125" style="148" customWidth="1"/>
    <col min="15" max="15" width="8.28515625" style="148" customWidth="1"/>
    <col min="16" max="16" width="9.85546875" style="148" customWidth="1"/>
    <col min="17" max="17" width="8.85546875" style="148" customWidth="1"/>
    <col min="18" max="18" width="8.7109375" style="148" customWidth="1"/>
    <col min="19" max="19" width="10.85546875" style="148" customWidth="1"/>
    <col min="20" max="20" width="11.42578125" style="147"/>
    <col min="21" max="240" width="11.42578125" style="146"/>
    <col min="241" max="16384" width="11.42578125" style="145"/>
  </cols>
  <sheetData>
    <row r="1" spans="1:240" ht="19.5" thickBot="1" x14ac:dyDescent="0.35"/>
    <row r="2" spans="1:240" s="87" customFormat="1" ht="18.600000000000001" customHeight="1" x14ac:dyDescent="0.2">
      <c r="B2" s="302" t="str">
        <f>'[1]TOTAL GENERALCALEND.'!B2:G2</f>
        <v>INSTITUTO ELECTORAL Y DE PARTICIPACIÓN CIUDADANA DEL ESTADO DE JALISCO</v>
      </c>
      <c r="C2" s="303"/>
      <c r="D2" s="303"/>
      <c r="E2" s="303"/>
      <c r="F2" s="304"/>
      <c r="G2" s="89"/>
      <c r="H2" s="89"/>
      <c r="I2" s="89"/>
      <c r="J2" s="89"/>
      <c r="K2" s="89"/>
      <c r="L2" s="89"/>
      <c r="M2" s="89"/>
      <c r="N2" s="89"/>
      <c r="O2" s="89"/>
      <c r="P2" s="89"/>
      <c r="Q2" s="89"/>
      <c r="R2" s="89"/>
      <c r="S2" s="89"/>
      <c r="T2" s="144"/>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c r="BX2" s="88"/>
      <c r="BY2" s="88"/>
      <c r="BZ2" s="88"/>
      <c r="CA2" s="88"/>
      <c r="CB2" s="88"/>
      <c r="CC2" s="88"/>
      <c r="CD2" s="88"/>
      <c r="CE2" s="88"/>
      <c r="CF2" s="88"/>
      <c r="CG2" s="88"/>
      <c r="CH2" s="88"/>
      <c r="CI2" s="88"/>
      <c r="CJ2" s="88"/>
      <c r="CK2" s="88"/>
      <c r="CL2" s="88"/>
      <c r="CM2" s="88"/>
      <c r="CN2" s="88"/>
      <c r="CO2" s="88"/>
      <c r="CP2" s="88"/>
      <c r="CQ2" s="88"/>
      <c r="CR2" s="88"/>
      <c r="CS2" s="88"/>
      <c r="CT2" s="88"/>
      <c r="CU2" s="88"/>
      <c r="CV2" s="88"/>
      <c r="CW2" s="88"/>
      <c r="CX2" s="88"/>
      <c r="CY2" s="88"/>
      <c r="CZ2" s="88"/>
      <c r="DA2" s="88"/>
      <c r="DB2" s="88"/>
      <c r="DC2" s="88"/>
      <c r="DD2" s="88"/>
      <c r="DE2" s="88"/>
      <c r="DF2" s="88"/>
      <c r="DG2" s="88"/>
      <c r="DH2" s="88"/>
      <c r="DI2" s="88"/>
      <c r="DJ2" s="88"/>
      <c r="DK2" s="88"/>
      <c r="DL2" s="88"/>
      <c r="DM2" s="88"/>
      <c r="DN2" s="88"/>
      <c r="DO2" s="88"/>
      <c r="DP2" s="88"/>
      <c r="DQ2" s="88"/>
      <c r="DR2" s="88"/>
      <c r="DS2" s="88"/>
      <c r="DT2" s="88"/>
      <c r="DU2" s="88"/>
      <c r="DV2" s="88"/>
      <c r="DW2" s="88"/>
      <c r="DX2" s="88"/>
      <c r="DY2" s="88"/>
      <c r="DZ2" s="88"/>
      <c r="EA2" s="88"/>
      <c r="EB2" s="88"/>
      <c r="EC2" s="88"/>
      <c r="ED2" s="88"/>
      <c r="EE2" s="88"/>
      <c r="EF2" s="88"/>
      <c r="EG2" s="88"/>
      <c r="EH2" s="88"/>
      <c r="EI2" s="88"/>
      <c r="EJ2" s="88"/>
      <c r="EK2" s="88"/>
      <c r="EL2" s="88"/>
      <c r="EM2" s="88"/>
      <c r="EN2" s="88"/>
      <c r="EO2" s="88"/>
      <c r="EP2" s="88"/>
      <c r="EQ2" s="88"/>
      <c r="ER2" s="88"/>
      <c r="ES2" s="88"/>
      <c r="ET2" s="88"/>
      <c r="EU2" s="88"/>
      <c r="EV2" s="88"/>
      <c r="EW2" s="88"/>
      <c r="EX2" s="88"/>
      <c r="EY2" s="88"/>
      <c r="EZ2" s="88"/>
      <c r="FA2" s="88"/>
      <c r="FB2" s="88"/>
      <c r="FC2" s="88"/>
      <c r="FD2" s="88"/>
      <c r="FE2" s="88"/>
      <c r="FF2" s="88"/>
      <c r="FG2" s="88"/>
      <c r="FH2" s="88"/>
      <c r="FI2" s="88"/>
      <c r="FJ2" s="88"/>
      <c r="FK2" s="88"/>
      <c r="FL2" s="88"/>
      <c r="FM2" s="88"/>
      <c r="FN2" s="88"/>
      <c r="FO2" s="88"/>
      <c r="FP2" s="88"/>
      <c r="FQ2" s="88"/>
      <c r="FR2" s="88"/>
      <c r="FS2" s="88"/>
      <c r="FT2" s="88"/>
      <c r="FU2" s="88"/>
      <c r="FV2" s="88"/>
      <c r="FW2" s="88"/>
      <c r="FX2" s="88"/>
      <c r="FY2" s="88"/>
      <c r="FZ2" s="88"/>
      <c r="GA2" s="88"/>
      <c r="GB2" s="88"/>
      <c r="GC2" s="88"/>
      <c r="GD2" s="88"/>
      <c r="GE2" s="88"/>
      <c r="GF2" s="88"/>
      <c r="GG2" s="88"/>
      <c r="GH2" s="88"/>
      <c r="GI2" s="88"/>
      <c r="GJ2" s="88"/>
      <c r="GK2" s="88"/>
      <c r="GL2" s="88"/>
      <c r="GM2" s="88"/>
      <c r="GN2" s="88"/>
      <c r="GO2" s="88"/>
      <c r="GP2" s="88"/>
      <c r="GQ2" s="88"/>
      <c r="GR2" s="88"/>
      <c r="GS2" s="88"/>
      <c r="GT2" s="88"/>
      <c r="GU2" s="88"/>
      <c r="GV2" s="88"/>
      <c r="GW2" s="88"/>
      <c r="GX2" s="88"/>
      <c r="GY2" s="88"/>
      <c r="GZ2" s="88"/>
      <c r="HA2" s="88"/>
      <c r="HB2" s="88"/>
      <c r="HC2" s="88"/>
      <c r="HD2" s="88"/>
      <c r="HE2" s="88"/>
      <c r="HF2" s="88"/>
      <c r="HG2" s="88"/>
      <c r="HH2" s="88"/>
      <c r="HI2" s="88"/>
      <c r="HJ2" s="88"/>
      <c r="HK2" s="88"/>
      <c r="HL2" s="88"/>
      <c r="HM2" s="88"/>
      <c r="HN2" s="88"/>
      <c r="HO2" s="88"/>
      <c r="HP2" s="88"/>
      <c r="HQ2" s="88"/>
      <c r="HR2" s="88"/>
      <c r="HS2" s="88"/>
      <c r="HT2" s="88"/>
      <c r="HU2" s="88"/>
      <c r="HV2" s="88"/>
      <c r="HW2" s="88"/>
      <c r="HX2" s="88"/>
      <c r="HY2" s="88"/>
      <c r="HZ2" s="88"/>
      <c r="IA2" s="88"/>
      <c r="IB2" s="88"/>
      <c r="IC2" s="88"/>
      <c r="ID2" s="88"/>
      <c r="IE2" s="88"/>
      <c r="IF2" s="88"/>
    </row>
    <row r="3" spans="1:240" s="87" customFormat="1" ht="18.600000000000001" customHeight="1" x14ac:dyDescent="0.2">
      <c r="B3" s="305" t="s">
        <v>138</v>
      </c>
      <c r="C3" s="306"/>
      <c r="D3" s="306"/>
      <c r="E3" s="306"/>
      <c r="F3" s="307"/>
      <c r="G3" s="89"/>
      <c r="H3" s="89"/>
      <c r="I3" s="89"/>
      <c r="J3" s="89"/>
      <c r="K3" s="89"/>
      <c r="L3" s="89"/>
      <c r="M3" s="89"/>
      <c r="N3" s="89"/>
      <c r="O3" s="89"/>
      <c r="P3" s="89"/>
      <c r="Q3" s="89"/>
      <c r="R3" s="89"/>
      <c r="S3" s="89"/>
      <c r="T3" s="144"/>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c r="EO3" s="88"/>
      <c r="EP3" s="88"/>
      <c r="EQ3" s="88"/>
      <c r="ER3" s="88"/>
      <c r="ES3" s="88"/>
      <c r="ET3" s="88"/>
      <c r="EU3" s="88"/>
      <c r="EV3" s="88"/>
      <c r="EW3" s="88"/>
      <c r="EX3" s="88"/>
      <c r="EY3" s="88"/>
      <c r="EZ3" s="88"/>
      <c r="FA3" s="88"/>
      <c r="FB3" s="88"/>
      <c r="FC3" s="88"/>
      <c r="FD3" s="88"/>
      <c r="FE3" s="88"/>
      <c r="FF3" s="88"/>
      <c r="FG3" s="88"/>
      <c r="FH3" s="88"/>
      <c r="FI3" s="88"/>
      <c r="FJ3" s="88"/>
      <c r="FK3" s="88"/>
      <c r="FL3" s="88"/>
      <c r="FM3" s="88"/>
      <c r="FN3" s="88"/>
      <c r="FO3" s="88"/>
      <c r="FP3" s="88"/>
      <c r="FQ3" s="88"/>
      <c r="FR3" s="88"/>
      <c r="FS3" s="88"/>
      <c r="FT3" s="88"/>
      <c r="FU3" s="88"/>
      <c r="FV3" s="88"/>
      <c r="FW3" s="88"/>
      <c r="FX3" s="88"/>
      <c r="FY3" s="88"/>
      <c r="FZ3" s="88"/>
      <c r="GA3" s="88"/>
      <c r="GB3" s="88"/>
      <c r="GC3" s="88"/>
      <c r="GD3" s="88"/>
      <c r="GE3" s="88"/>
      <c r="GF3" s="88"/>
      <c r="GG3" s="88"/>
      <c r="GH3" s="88"/>
      <c r="GI3" s="88"/>
      <c r="GJ3" s="88"/>
      <c r="GK3" s="88"/>
      <c r="GL3" s="88"/>
      <c r="GM3" s="88"/>
      <c r="GN3" s="88"/>
      <c r="GO3" s="88"/>
      <c r="GP3" s="88"/>
      <c r="GQ3" s="88"/>
      <c r="GR3" s="88"/>
      <c r="GS3" s="88"/>
      <c r="GT3" s="88"/>
      <c r="GU3" s="88"/>
      <c r="GV3" s="88"/>
      <c r="GW3" s="88"/>
      <c r="GX3" s="88"/>
      <c r="GY3" s="88"/>
      <c r="GZ3" s="88"/>
      <c r="HA3" s="88"/>
      <c r="HB3" s="88"/>
      <c r="HC3" s="88"/>
      <c r="HD3" s="88"/>
      <c r="HE3" s="88"/>
      <c r="HF3" s="88"/>
      <c r="HG3" s="88"/>
      <c r="HH3" s="88"/>
      <c r="HI3" s="88"/>
      <c r="HJ3" s="88"/>
      <c r="HK3" s="88"/>
      <c r="HL3" s="88"/>
      <c r="HM3" s="88"/>
      <c r="HN3" s="88"/>
      <c r="HO3" s="88"/>
      <c r="HP3" s="88"/>
      <c r="HQ3" s="88"/>
      <c r="HR3" s="88"/>
      <c r="HS3" s="88"/>
      <c r="HT3" s="88"/>
      <c r="HU3" s="88"/>
      <c r="HV3" s="88"/>
      <c r="HW3" s="88"/>
      <c r="HX3" s="88"/>
      <c r="HY3" s="88"/>
      <c r="HZ3" s="88"/>
      <c r="IA3" s="88"/>
      <c r="IB3" s="88"/>
      <c r="IC3" s="88"/>
      <c r="ID3" s="88"/>
      <c r="IE3" s="88"/>
      <c r="IF3" s="88"/>
    </row>
    <row r="4" spans="1:240" s="87" customFormat="1" ht="18.600000000000001" customHeight="1" x14ac:dyDescent="0.2">
      <c r="B4" s="308" t="s">
        <v>145</v>
      </c>
      <c r="C4" s="309"/>
      <c r="D4" s="309"/>
      <c r="E4" s="309"/>
      <c r="F4" s="310"/>
      <c r="G4" s="144"/>
      <c r="H4" s="89"/>
      <c r="I4" s="89"/>
      <c r="J4" s="89"/>
      <c r="K4" s="89"/>
      <c r="L4" s="89"/>
      <c r="M4" s="89"/>
      <c r="N4" s="89"/>
      <c r="O4" s="89"/>
      <c r="P4" s="89"/>
      <c r="Q4" s="89"/>
      <c r="R4" s="89"/>
      <c r="S4" s="89"/>
      <c r="T4" s="144"/>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88"/>
      <c r="DL4" s="88"/>
      <c r="DM4" s="88"/>
      <c r="DN4" s="88"/>
      <c r="DO4" s="88"/>
      <c r="DP4" s="88"/>
      <c r="DQ4" s="88"/>
      <c r="DR4" s="88"/>
      <c r="DS4" s="88"/>
      <c r="DT4" s="88"/>
      <c r="DU4" s="88"/>
      <c r="DV4" s="88"/>
      <c r="DW4" s="88"/>
      <c r="DX4" s="88"/>
      <c r="DY4" s="88"/>
      <c r="DZ4" s="88"/>
      <c r="EA4" s="88"/>
      <c r="EB4" s="88"/>
      <c r="EC4" s="88"/>
      <c r="ED4" s="88"/>
      <c r="EE4" s="88"/>
      <c r="EF4" s="88"/>
      <c r="EG4" s="88"/>
      <c r="EH4" s="88"/>
      <c r="EI4" s="88"/>
      <c r="EJ4" s="88"/>
      <c r="EK4" s="88"/>
      <c r="EL4" s="88"/>
      <c r="EM4" s="88"/>
      <c r="EN4" s="88"/>
      <c r="EO4" s="88"/>
      <c r="EP4" s="88"/>
      <c r="EQ4" s="88"/>
      <c r="ER4" s="88"/>
      <c r="ES4" s="88"/>
      <c r="ET4" s="88"/>
      <c r="EU4" s="88"/>
      <c r="EV4" s="88"/>
      <c r="EW4" s="88"/>
      <c r="EX4" s="88"/>
      <c r="EY4" s="88"/>
      <c r="EZ4" s="88"/>
      <c r="FA4" s="88"/>
      <c r="FB4" s="88"/>
      <c r="FC4" s="88"/>
      <c r="FD4" s="88"/>
      <c r="FE4" s="88"/>
      <c r="FF4" s="88"/>
      <c r="FG4" s="88"/>
      <c r="FH4" s="88"/>
      <c r="FI4" s="88"/>
      <c r="FJ4" s="88"/>
      <c r="FK4" s="88"/>
      <c r="FL4" s="88"/>
      <c r="FM4" s="88"/>
      <c r="FN4" s="88"/>
      <c r="FO4" s="88"/>
      <c r="FP4" s="88"/>
      <c r="FQ4" s="88"/>
      <c r="FR4" s="88"/>
      <c r="FS4" s="88"/>
      <c r="FT4" s="88"/>
      <c r="FU4" s="88"/>
      <c r="FV4" s="88"/>
      <c r="FW4" s="88"/>
      <c r="FX4" s="88"/>
      <c r="FY4" s="88"/>
      <c r="FZ4" s="88"/>
      <c r="GA4" s="88"/>
      <c r="GB4" s="88"/>
      <c r="GC4" s="88"/>
      <c r="GD4" s="88"/>
      <c r="GE4" s="88"/>
      <c r="GF4" s="88"/>
      <c r="GG4" s="88"/>
      <c r="GH4" s="88"/>
      <c r="GI4" s="88"/>
      <c r="GJ4" s="88"/>
      <c r="GK4" s="88"/>
      <c r="GL4" s="88"/>
      <c r="GM4" s="88"/>
      <c r="GN4" s="88"/>
      <c r="GO4" s="88"/>
      <c r="GP4" s="88"/>
      <c r="GQ4" s="88"/>
      <c r="GR4" s="88"/>
      <c r="GS4" s="88"/>
      <c r="GT4" s="88"/>
      <c r="GU4" s="88"/>
      <c r="GV4" s="88"/>
      <c r="GW4" s="88"/>
      <c r="GX4" s="88"/>
      <c r="GY4" s="88"/>
      <c r="GZ4" s="88"/>
      <c r="HA4" s="88"/>
      <c r="HB4" s="88"/>
      <c r="HC4" s="88"/>
      <c r="HD4" s="88"/>
      <c r="HE4" s="88"/>
      <c r="HF4" s="88"/>
      <c r="HG4" s="88"/>
      <c r="HH4" s="88"/>
      <c r="HI4" s="88"/>
      <c r="HJ4" s="88"/>
      <c r="HK4" s="88"/>
      <c r="HL4" s="88"/>
      <c r="HM4" s="88"/>
      <c r="HN4" s="88"/>
      <c r="HO4" s="88"/>
      <c r="HP4" s="88"/>
      <c r="HQ4" s="88"/>
      <c r="HR4" s="88"/>
      <c r="HS4" s="88"/>
      <c r="HT4" s="88"/>
      <c r="HU4" s="88"/>
      <c r="HV4" s="88"/>
      <c r="HW4" s="88"/>
      <c r="HX4" s="88"/>
      <c r="HY4" s="88"/>
      <c r="HZ4" s="88"/>
      <c r="IA4" s="88"/>
      <c r="IB4" s="88"/>
      <c r="IC4" s="88"/>
      <c r="ID4" s="88"/>
      <c r="IE4" s="88"/>
      <c r="IF4" s="88"/>
    </row>
    <row r="5" spans="1:240" s="87" customFormat="1" ht="18.600000000000001" customHeight="1" thickBot="1" x14ac:dyDescent="0.25">
      <c r="B5" s="311" t="s">
        <v>48</v>
      </c>
      <c r="C5" s="312"/>
      <c r="D5" s="312"/>
      <c r="E5" s="312"/>
      <c r="F5" s="313"/>
      <c r="G5" s="89"/>
      <c r="H5" s="89"/>
      <c r="I5" s="89"/>
      <c r="J5" s="89"/>
      <c r="K5" s="89"/>
      <c r="L5" s="89"/>
      <c r="M5" s="89"/>
      <c r="N5" s="89"/>
      <c r="O5" s="89"/>
      <c r="P5" s="89"/>
      <c r="Q5" s="89"/>
      <c r="R5" s="89"/>
      <c r="S5" s="89"/>
      <c r="T5" s="144"/>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88"/>
      <c r="DX5" s="88"/>
      <c r="DY5" s="88"/>
      <c r="DZ5" s="88"/>
      <c r="EA5" s="88"/>
      <c r="EB5" s="88"/>
      <c r="EC5" s="88"/>
      <c r="ED5" s="88"/>
      <c r="EE5" s="88"/>
      <c r="EF5" s="88"/>
      <c r="EG5" s="88"/>
      <c r="EH5" s="88"/>
      <c r="EI5" s="88"/>
      <c r="EJ5" s="88"/>
      <c r="EK5" s="88"/>
      <c r="EL5" s="88"/>
      <c r="EM5" s="88"/>
      <c r="EN5" s="88"/>
      <c r="EO5" s="88"/>
      <c r="EP5" s="88"/>
      <c r="EQ5" s="88"/>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88"/>
      <c r="FZ5" s="88"/>
      <c r="GA5" s="88"/>
      <c r="GB5" s="88"/>
      <c r="GC5" s="88"/>
      <c r="GD5" s="88"/>
      <c r="GE5" s="88"/>
      <c r="GF5" s="88"/>
      <c r="GG5" s="88"/>
      <c r="GH5" s="88"/>
      <c r="GI5" s="88"/>
      <c r="GJ5" s="88"/>
      <c r="GK5" s="88"/>
      <c r="GL5" s="88"/>
      <c r="GM5" s="88"/>
      <c r="GN5" s="88"/>
      <c r="GO5" s="88"/>
      <c r="GP5" s="88"/>
      <c r="GQ5" s="88"/>
      <c r="GR5" s="88"/>
      <c r="GS5" s="88"/>
      <c r="GT5" s="88"/>
      <c r="GU5" s="88"/>
      <c r="GV5" s="88"/>
      <c r="GW5" s="88"/>
      <c r="GX5" s="88"/>
      <c r="GY5" s="88"/>
      <c r="GZ5" s="88"/>
      <c r="HA5" s="88"/>
      <c r="HB5" s="88"/>
      <c r="HC5" s="88"/>
      <c r="HD5" s="88"/>
      <c r="HE5" s="88"/>
      <c r="HF5" s="88"/>
      <c r="HG5" s="88"/>
      <c r="HH5" s="88"/>
      <c r="HI5" s="88"/>
      <c r="HJ5" s="88"/>
      <c r="HK5" s="88"/>
      <c r="HL5" s="88"/>
      <c r="HM5" s="88"/>
      <c r="HN5" s="88"/>
      <c r="HO5" s="88"/>
      <c r="HP5" s="88"/>
      <c r="HQ5" s="88"/>
      <c r="HR5" s="88"/>
      <c r="HS5" s="88"/>
      <c r="HT5" s="88"/>
      <c r="HU5" s="88"/>
      <c r="HV5" s="88"/>
      <c r="HW5" s="88"/>
      <c r="HX5" s="88"/>
      <c r="HY5" s="88"/>
      <c r="HZ5" s="88"/>
      <c r="IA5" s="88"/>
      <c r="IB5" s="88"/>
      <c r="IC5" s="88"/>
      <c r="ID5" s="88"/>
      <c r="IE5" s="88"/>
      <c r="IF5" s="88"/>
    </row>
    <row r="6" spans="1:240" ht="15" x14ac:dyDescent="0.3">
      <c r="A6" s="145"/>
      <c r="B6" s="150"/>
      <c r="C6" s="145"/>
      <c r="E6" s="145"/>
      <c r="F6" s="145"/>
      <c r="G6" s="314" t="s">
        <v>144</v>
      </c>
      <c r="H6" s="315"/>
      <c r="I6" s="315"/>
      <c r="J6" s="315"/>
      <c r="K6" s="315"/>
      <c r="L6" s="315"/>
      <c r="M6" s="315"/>
      <c r="N6" s="315"/>
      <c r="O6" s="315"/>
      <c r="P6" s="315"/>
      <c r="Q6" s="315"/>
      <c r="R6" s="315"/>
      <c r="S6" s="316"/>
    </row>
    <row r="7" spans="1:240" s="87" customFormat="1" x14ac:dyDescent="0.2">
      <c r="A7" s="181"/>
      <c r="B7" s="143" t="s">
        <v>143</v>
      </c>
      <c r="C7" s="143" t="s">
        <v>142</v>
      </c>
      <c r="D7" s="143" t="s">
        <v>85</v>
      </c>
      <c r="E7" s="143" t="s">
        <v>134</v>
      </c>
      <c r="F7" s="142" t="s">
        <v>133</v>
      </c>
      <c r="G7" s="141" t="s">
        <v>132</v>
      </c>
      <c r="H7" s="141" t="s">
        <v>131</v>
      </c>
      <c r="I7" s="141" t="s">
        <v>130</v>
      </c>
      <c r="J7" s="141" t="s">
        <v>129</v>
      </c>
      <c r="K7" s="141" t="s">
        <v>128</v>
      </c>
      <c r="L7" s="141" t="s">
        <v>127</v>
      </c>
      <c r="M7" s="141" t="s">
        <v>126</v>
      </c>
      <c r="N7" s="141" t="s">
        <v>125</v>
      </c>
      <c r="O7" s="141" t="s">
        <v>124</v>
      </c>
      <c r="P7" s="141" t="s">
        <v>123</v>
      </c>
      <c r="Q7" s="141" t="s">
        <v>122</v>
      </c>
      <c r="R7" s="141" t="s">
        <v>121</v>
      </c>
      <c r="S7" s="140" t="s">
        <v>117</v>
      </c>
      <c r="T7" s="144"/>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c r="DU7" s="88"/>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88"/>
      <c r="GN7" s="88"/>
      <c r="GO7" s="88"/>
      <c r="GP7" s="88"/>
      <c r="GQ7" s="88"/>
      <c r="GR7" s="88"/>
      <c r="GS7" s="88"/>
      <c r="GT7" s="88"/>
      <c r="GU7" s="88"/>
      <c r="GV7" s="88"/>
      <c r="GW7" s="88"/>
      <c r="GX7" s="88"/>
      <c r="GY7" s="88"/>
      <c r="GZ7" s="88"/>
      <c r="HA7" s="88"/>
      <c r="HB7" s="88"/>
      <c r="HC7" s="88"/>
      <c r="HD7" s="88"/>
      <c r="HE7" s="88"/>
      <c r="HF7" s="88"/>
      <c r="HG7" s="88"/>
      <c r="HH7" s="88"/>
      <c r="HI7" s="88"/>
      <c r="HJ7" s="88"/>
      <c r="HK7" s="88"/>
      <c r="HL7" s="88"/>
      <c r="HM7" s="88"/>
      <c r="HN7" s="88"/>
      <c r="HO7" s="88"/>
      <c r="HP7" s="88"/>
      <c r="HQ7" s="88"/>
      <c r="HR7" s="88"/>
      <c r="HS7" s="88"/>
      <c r="HT7" s="88"/>
      <c r="HU7" s="88"/>
      <c r="HV7" s="88"/>
      <c r="HW7" s="88"/>
      <c r="HX7" s="88"/>
      <c r="HY7" s="88"/>
      <c r="HZ7" s="88"/>
      <c r="IA7" s="88"/>
      <c r="IB7" s="88"/>
      <c r="IC7" s="88"/>
      <c r="ID7" s="88"/>
      <c r="IE7" s="88"/>
      <c r="IF7" s="88"/>
    </row>
    <row r="8" spans="1:240" x14ac:dyDescent="0.3">
      <c r="B8" s="185"/>
      <c r="C8" s="185"/>
      <c r="D8" s="184"/>
      <c r="E8" s="183"/>
      <c r="F8" s="183"/>
      <c r="G8" s="182"/>
      <c r="H8" s="182"/>
      <c r="I8" s="182"/>
      <c r="J8" s="182"/>
      <c r="K8" s="182"/>
      <c r="L8" s="182"/>
      <c r="M8" s="182"/>
      <c r="N8" s="182"/>
      <c r="O8" s="182"/>
      <c r="P8" s="182"/>
      <c r="Q8" s="182"/>
      <c r="R8" s="182"/>
      <c r="S8" s="182"/>
    </row>
    <row r="9" spans="1:240" s="87" customFormat="1" ht="19.5" thickBot="1" x14ac:dyDescent="0.25">
      <c r="A9" s="181"/>
      <c r="B9" s="125"/>
      <c r="C9" s="124"/>
      <c r="D9" s="123"/>
      <c r="E9" s="123"/>
      <c r="F9" s="122"/>
      <c r="G9" s="122"/>
      <c r="H9" s="122"/>
      <c r="I9" s="122"/>
      <c r="J9" s="122"/>
      <c r="K9" s="122"/>
      <c r="L9" s="122"/>
      <c r="M9" s="122"/>
      <c r="N9" s="122"/>
      <c r="O9" s="122"/>
      <c r="P9" s="122"/>
      <c r="Q9" s="122"/>
      <c r="R9" s="122"/>
      <c r="S9" s="122"/>
      <c r="T9" s="144"/>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88"/>
      <c r="BW9" s="88"/>
      <c r="BX9" s="88"/>
      <c r="BY9" s="88"/>
      <c r="BZ9" s="88"/>
      <c r="CA9" s="88"/>
      <c r="CB9" s="88"/>
      <c r="CC9" s="88"/>
      <c r="CD9" s="88"/>
      <c r="CE9" s="88"/>
      <c r="CF9" s="88"/>
      <c r="CG9" s="88"/>
      <c r="CH9" s="88"/>
      <c r="CI9" s="88"/>
      <c r="CJ9" s="88"/>
      <c r="CK9" s="88"/>
      <c r="CL9" s="88"/>
      <c r="CM9" s="88"/>
      <c r="CN9" s="88"/>
      <c r="CO9" s="88"/>
      <c r="CP9" s="88"/>
      <c r="CQ9" s="88"/>
      <c r="CR9" s="88"/>
      <c r="CS9" s="88"/>
      <c r="CT9" s="88"/>
      <c r="CU9" s="88"/>
      <c r="CV9" s="88"/>
      <c r="CW9" s="88"/>
      <c r="CX9" s="88"/>
      <c r="CY9" s="88"/>
      <c r="CZ9" s="88"/>
      <c r="DA9" s="88"/>
      <c r="DB9" s="88"/>
      <c r="DC9" s="88"/>
      <c r="DD9" s="88"/>
      <c r="DE9" s="88"/>
      <c r="DF9" s="88"/>
      <c r="DG9" s="88"/>
      <c r="DH9" s="88"/>
      <c r="DI9" s="88"/>
      <c r="DJ9" s="88"/>
      <c r="DK9" s="88"/>
      <c r="DL9" s="88"/>
      <c r="DM9" s="88"/>
      <c r="DN9" s="88"/>
      <c r="DO9" s="88"/>
      <c r="DP9" s="88"/>
      <c r="DQ9" s="88"/>
      <c r="DR9" s="88"/>
      <c r="DS9" s="88"/>
      <c r="DT9" s="88"/>
      <c r="DU9" s="88"/>
      <c r="DV9" s="88"/>
      <c r="DW9" s="88"/>
      <c r="DX9" s="88"/>
      <c r="DY9" s="88"/>
      <c r="DZ9" s="88"/>
      <c r="EA9" s="88"/>
      <c r="EB9" s="88"/>
      <c r="EC9" s="88"/>
      <c r="ED9" s="88"/>
      <c r="EE9" s="88"/>
      <c r="EF9" s="88"/>
      <c r="EG9" s="88"/>
      <c r="EH9" s="88"/>
      <c r="EI9" s="88"/>
      <c r="EJ9" s="88"/>
      <c r="EK9" s="88"/>
      <c r="EL9" s="88"/>
      <c r="EM9" s="88"/>
      <c r="EN9" s="88"/>
      <c r="EO9" s="88"/>
      <c r="EP9" s="88"/>
      <c r="EQ9" s="88"/>
      <c r="ER9" s="88"/>
      <c r="ES9" s="88"/>
      <c r="ET9" s="88"/>
      <c r="EU9" s="88"/>
      <c r="EV9" s="88"/>
      <c r="EW9" s="88"/>
      <c r="EX9" s="88"/>
      <c r="EY9" s="88"/>
      <c r="EZ9" s="88"/>
      <c r="FA9" s="88"/>
      <c r="FB9" s="88"/>
      <c r="FC9" s="88"/>
      <c r="FD9" s="88"/>
      <c r="FE9" s="88"/>
      <c r="FF9" s="88"/>
      <c r="FG9" s="88"/>
      <c r="FH9" s="88"/>
      <c r="FI9" s="88"/>
      <c r="FJ9" s="88"/>
      <c r="FK9" s="88"/>
      <c r="FL9" s="88"/>
      <c r="FM9" s="88"/>
      <c r="FN9" s="88"/>
      <c r="FO9" s="88"/>
      <c r="FP9" s="88"/>
      <c r="FQ9" s="88"/>
      <c r="FR9" s="88"/>
      <c r="FS9" s="88"/>
      <c r="FT9" s="88"/>
      <c r="FU9" s="88"/>
      <c r="FV9" s="88"/>
      <c r="FW9" s="88"/>
      <c r="FX9" s="88"/>
      <c r="FY9" s="88"/>
      <c r="FZ9" s="88"/>
      <c r="GA9" s="88"/>
      <c r="GB9" s="88"/>
      <c r="GC9" s="88"/>
      <c r="GD9" s="88"/>
      <c r="GE9" s="88"/>
      <c r="GF9" s="88"/>
      <c r="GG9" s="88"/>
      <c r="GH9" s="88"/>
      <c r="GI9" s="88"/>
      <c r="GJ9" s="88"/>
      <c r="GK9" s="88"/>
      <c r="GL9" s="88"/>
      <c r="GM9" s="88"/>
      <c r="GN9" s="88"/>
      <c r="GO9" s="88"/>
      <c r="GP9" s="88"/>
      <c r="GQ9" s="88"/>
      <c r="GR9" s="88"/>
      <c r="GS9" s="88"/>
      <c r="GT9" s="88"/>
      <c r="GU9" s="88"/>
      <c r="GV9" s="88"/>
      <c r="GW9" s="88"/>
      <c r="GX9" s="88"/>
      <c r="GY9" s="88"/>
      <c r="GZ9" s="88"/>
      <c r="HA9" s="88"/>
      <c r="HB9" s="88"/>
      <c r="HC9" s="88"/>
      <c r="HD9" s="88"/>
      <c r="HE9" s="88"/>
      <c r="HF9" s="88"/>
      <c r="HG9" s="88"/>
      <c r="HH9" s="88"/>
      <c r="HI9" s="88"/>
      <c r="HJ9" s="88"/>
      <c r="HK9" s="88"/>
      <c r="HL9" s="88"/>
      <c r="HM9" s="88"/>
      <c r="HN9" s="88"/>
      <c r="HO9" s="88"/>
      <c r="HP9" s="88"/>
      <c r="HQ9" s="88"/>
      <c r="HR9" s="88"/>
      <c r="HS9" s="88"/>
      <c r="HT9" s="88"/>
      <c r="HU9" s="88"/>
      <c r="HV9" s="88"/>
      <c r="HW9" s="88"/>
      <c r="HX9" s="88"/>
      <c r="HY9" s="88"/>
      <c r="HZ9" s="88"/>
      <c r="IA9" s="88"/>
      <c r="IB9" s="88"/>
      <c r="IC9" s="88"/>
      <c r="ID9" s="88"/>
      <c r="IE9" s="88"/>
      <c r="IF9" s="88"/>
    </row>
    <row r="10" spans="1:240" x14ac:dyDescent="0.3">
      <c r="B10" s="177">
        <v>1</v>
      </c>
      <c r="C10" s="176" t="s">
        <v>141</v>
      </c>
      <c r="D10" s="180"/>
      <c r="E10" s="179"/>
      <c r="F10" s="164">
        <f>+'Ediciones y Public.'!F41</f>
        <v>1754000</v>
      </c>
      <c r="G10" s="164">
        <f>+'Ediciones y Public.'!G41</f>
        <v>641000</v>
      </c>
      <c r="H10" s="164">
        <f>+'Ediciones y Public.'!H41</f>
        <v>805000</v>
      </c>
      <c r="I10" s="164">
        <f>+'Ediciones y Public.'!I41</f>
        <v>53000</v>
      </c>
      <c r="J10" s="164">
        <f>+'Ediciones y Public.'!J41</f>
        <v>0</v>
      </c>
      <c r="K10" s="164">
        <f>+'Ediciones y Public.'!K41</f>
        <v>100000</v>
      </c>
      <c r="L10" s="164">
        <f>+'Ediciones y Public.'!L41</f>
        <v>20000</v>
      </c>
      <c r="M10" s="164">
        <f>+'Ediciones y Public.'!M41</f>
        <v>135000</v>
      </c>
      <c r="N10" s="164">
        <f>+'Ediciones y Public.'!N41</f>
        <v>0</v>
      </c>
      <c r="O10" s="164">
        <f>+'Ediciones y Public.'!O41</f>
        <v>0</v>
      </c>
      <c r="P10" s="164">
        <f>+'Ediciones y Public.'!P41</f>
        <v>0</v>
      </c>
      <c r="Q10" s="164">
        <f>+'Ediciones y Public.'!Q41</f>
        <v>0</v>
      </c>
      <c r="R10" s="164">
        <f>+'Ediciones y Public.'!R41</f>
        <v>0</v>
      </c>
      <c r="S10" s="173">
        <f>SUM(G10:R10)</f>
        <v>1754000</v>
      </c>
    </row>
    <row r="11" spans="1:240" ht="27" x14ac:dyDescent="0.3">
      <c r="B11" s="177">
        <v>2</v>
      </c>
      <c r="C11" s="178" t="s">
        <v>140</v>
      </c>
      <c r="D11" s="175"/>
      <c r="E11" s="164"/>
      <c r="F11" s="164">
        <f>+'Apoyo y Soporte'!F15</f>
        <v>5000</v>
      </c>
      <c r="G11" s="164">
        <f>+'Apoyo y Soporte'!G15</f>
        <v>0</v>
      </c>
      <c r="H11" s="164">
        <f>+'Apoyo y Soporte'!H15</f>
        <v>5000</v>
      </c>
      <c r="I11" s="164">
        <f>+'Apoyo y Soporte'!I15</f>
        <v>0</v>
      </c>
      <c r="J11" s="164">
        <f>+'Apoyo y Soporte'!J15</f>
        <v>0</v>
      </c>
      <c r="K11" s="164">
        <f>+'Apoyo y Soporte'!K15</f>
        <v>0</v>
      </c>
      <c r="L11" s="164">
        <f>+'Apoyo y Soporte'!L15</f>
        <v>0</v>
      </c>
      <c r="M11" s="164">
        <f>+'Apoyo y Soporte'!M15</f>
        <v>0</v>
      </c>
      <c r="N11" s="164">
        <f>+'Apoyo y Soporte'!N15</f>
        <v>0</v>
      </c>
      <c r="O11" s="164">
        <f>+'Apoyo y Soporte'!O15</f>
        <v>0</v>
      </c>
      <c r="P11" s="164">
        <f>+'Apoyo y Soporte'!P15</f>
        <v>0</v>
      </c>
      <c r="Q11" s="164">
        <f>+'Apoyo y Soporte'!Q15</f>
        <v>0</v>
      </c>
      <c r="R11" s="164">
        <f>+'Apoyo y Soporte'!R15</f>
        <v>0</v>
      </c>
      <c r="S11" s="173">
        <f>SUM(G11:R11)</f>
        <v>5000</v>
      </c>
    </row>
    <row r="12" spans="1:240" x14ac:dyDescent="0.3">
      <c r="B12" s="177">
        <v>3</v>
      </c>
      <c r="C12" s="176" t="s">
        <v>98</v>
      </c>
      <c r="D12" s="175"/>
      <c r="E12" s="164"/>
      <c r="F12" s="164">
        <f>+'Difusion y Promocion'!F44</f>
        <v>592000</v>
      </c>
      <c r="G12" s="164">
        <f>+'Difusion y Promocion'!G44</f>
        <v>167000</v>
      </c>
      <c r="H12" s="164">
        <f>+'Difusion y Promocion'!H44</f>
        <v>380000</v>
      </c>
      <c r="I12" s="164">
        <f>+'Difusion y Promocion'!I44</f>
        <v>0</v>
      </c>
      <c r="J12" s="164">
        <f>+'Difusion y Promocion'!J44</f>
        <v>0</v>
      </c>
      <c r="K12" s="164">
        <f>+'Difusion y Promocion'!K44</f>
        <v>0</v>
      </c>
      <c r="L12" s="164">
        <f>+'Difusion y Promocion'!L44</f>
        <v>0</v>
      </c>
      <c r="M12" s="164">
        <f>+'Difusion y Promocion'!M44</f>
        <v>0</v>
      </c>
      <c r="N12" s="164">
        <f>+'Difusion y Promocion'!N44</f>
        <v>0</v>
      </c>
      <c r="O12" s="164">
        <f>+'Difusion y Promocion'!O44</f>
        <v>0</v>
      </c>
      <c r="P12" s="164">
        <f>+'Difusion y Promocion'!P44</f>
        <v>0</v>
      </c>
      <c r="Q12" s="164">
        <f>+'Difusion y Promocion'!Q44</f>
        <v>45000</v>
      </c>
      <c r="R12" s="164">
        <f>+'Difusion y Promocion'!R44</f>
        <v>0</v>
      </c>
      <c r="S12" s="173">
        <f>SUM(G12:R12)</f>
        <v>592000</v>
      </c>
    </row>
    <row r="13" spans="1:240" x14ac:dyDescent="0.3">
      <c r="B13" s="177">
        <v>4</v>
      </c>
      <c r="C13" s="176" t="s">
        <v>139</v>
      </c>
      <c r="D13" s="175"/>
      <c r="E13" s="164"/>
      <c r="F13" s="164">
        <f>+Capacitacion!F15</f>
        <v>20000</v>
      </c>
      <c r="G13" s="164">
        <f>+Capacitacion!G15</f>
        <v>0</v>
      </c>
      <c r="H13" s="164">
        <f>+Capacitacion!H15</f>
        <v>20000</v>
      </c>
      <c r="I13" s="164">
        <f>+Capacitacion!I15</f>
        <v>0</v>
      </c>
      <c r="J13" s="164">
        <f>+Capacitacion!J15</f>
        <v>0</v>
      </c>
      <c r="K13" s="164">
        <f>+Capacitacion!K15</f>
        <v>0</v>
      </c>
      <c r="L13" s="164">
        <f>+Capacitacion!L15</f>
        <v>0</v>
      </c>
      <c r="M13" s="164">
        <f>+Capacitacion!M15</f>
        <v>0</v>
      </c>
      <c r="N13" s="164">
        <f>+Capacitacion!N15</f>
        <v>0</v>
      </c>
      <c r="O13" s="164">
        <f>+Capacitacion!O15</f>
        <v>0</v>
      </c>
      <c r="P13" s="164">
        <f>+Capacitacion!P15</f>
        <v>0</v>
      </c>
      <c r="Q13" s="164">
        <f>+Capacitacion!Q15</f>
        <v>0</v>
      </c>
      <c r="R13" s="164">
        <f>+Capacitacion!R15</f>
        <v>0</v>
      </c>
      <c r="S13" s="173">
        <f>SUM(G13:R13)</f>
        <v>20000</v>
      </c>
    </row>
    <row r="14" spans="1:240" x14ac:dyDescent="0.3">
      <c r="B14" s="177"/>
      <c r="C14" s="176"/>
      <c r="D14" s="175"/>
      <c r="E14" s="164"/>
      <c r="F14" s="164"/>
      <c r="G14" s="174"/>
      <c r="H14" s="174"/>
      <c r="I14" s="174"/>
      <c r="J14" s="174"/>
      <c r="K14" s="174"/>
      <c r="L14" s="174"/>
      <c r="M14" s="174"/>
      <c r="N14" s="174"/>
      <c r="O14" s="174"/>
      <c r="P14" s="174"/>
      <c r="Q14" s="174"/>
      <c r="R14" s="174"/>
      <c r="S14" s="173"/>
    </row>
    <row r="15" spans="1:240" x14ac:dyDescent="0.3">
      <c r="B15" s="177"/>
      <c r="C15" s="176"/>
      <c r="D15" s="175"/>
      <c r="E15" s="164"/>
      <c r="F15" s="164"/>
      <c r="G15" s="174"/>
      <c r="H15" s="174"/>
      <c r="I15" s="174"/>
      <c r="J15" s="174"/>
      <c r="K15" s="174"/>
      <c r="L15" s="174"/>
      <c r="M15" s="174"/>
      <c r="N15" s="174"/>
      <c r="O15" s="174"/>
      <c r="P15" s="174"/>
      <c r="Q15" s="174"/>
      <c r="R15" s="174"/>
      <c r="S15" s="173"/>
    </row>
    <row r="16" spans="1:240" x14ac:dyDescent="0.3">
      <c r="B16" s="177"/>
      <c r="C16" s="176"/>
      <c r="D16" s="175"/>
      <c r="E16" s="164"/>
      <c r="F16" s="164"/>
      <c r="G16" s="174"/>
      <c r="H16" s="174"/>
      <c r="I16" s="174"/>
      <c r="J16" s="174"/>
      <c r="K16" s="174"/>
      <c r="L16" s="174"/>
      <c r="M16" s="174"/>
      <c r="N16" s="174"/>
      <c r="O16" s="174"/>
      <c r="P16" s="174"/>
      <c r="Q16" s="174"/>
      <c r="R16" s="174"/>
      <c r="S16" s="173"/>
    </row>
    <row r="17" spans="1:240" x14ac:dyDescent="0.3">
      <c r="B17" s="177"/>
      <c r="C17" s="176"/>
      <c r="D17" s="175"/>
      <c r="E17" s="164"/>
      <c r="F17" s="164"/>
      <c r="G17" s="174"/>
      <c r="H17" s="174"/>
      <c r="I17" s="174"/>
      <c r="J17" s="174"/>
      <c r="K17" s="174"/>
      <c r="L17" s="174"/>
      <c r="M17" s="174"/>
      <c r="N17" s="174"/>
      <c r="O17" s="174"/>
      <c r="P17" s="174"/>
      <c r="Q17" s="174"/>
      <c r="R17" s="174"/>
      <c r="S17" s="173"/>
    </row>
    <row r="18" spans="1:240" ht="19.5" thickBot="1" x14ac:dyDescent="0.35">
      <c r="A18" s="172"/>
      <c r="B18" s="171"/>
      <c r="C18" s="170"/>
      <c r="D18" s="169"/>
      <c r="E18" s="169"/>
      <c r="F18" s="168"/>
      <c r="G18" s="168"/>
      <c r="H18" s="168"/>
      <c r="I18" s="168"/>
      <c r="J18" s="168"/>
      <c r="K18" s="168"/>
      <c r="L18" s="168"/>
      <c r="M18" s="168"/>
      <c r="N18" s="168"/>
      <c r="O18" s="168"/>
      <c r="P18" s="168"/>
      <c r="Q18" s="168"/>
      <c r="R18" s="168"/>
      <c r="S18" s="168"/>
    </row>
    <row r="19" spans="1:240" x14ac:dyDescent="0.3">
      <c r="B19" s="166"/>
      <c r="C19" s="167"/>
      <c r="D19" s="166"/>
      <c r="E19" s="165"/>
      <c r="F19" s="164"/>
      <c r="G19" s="160"/>
      <c r="H19" s="160"/>
      <c r="I19" s="160"/>
      <c r="J19" s="160"/>
      <c r="K19" s="161"/>
      <c r="L19" s="160"/>
      <c r="M19" s="159"/>
      <c r="N19" s="163"/>
      <c r="O19" s="162"/>
      <c r="P19" s="161"/>
      <c r="Q19" s="160"/>
      <c r="R19" s="160"/>
      <c r="S19" s="159"/>
      <c r="T19" s="158"/>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5"/>
      <c r="BA19" s="145"/>
      <c r="BB19" s="145"/>
      <c r="BC19" s="145"/>
      <c r="BD19" s="145"/>
      <c r="BE19" s="145"/>
      <c r="BF19" s="145"/>
      <c r="BG19" s="145"/>
      <c r="BH19" s="145"/>
      <c r="BI19" s="145"/>
      <c r="BJ19" s="145"/>
      <c r="BK19" s="145"/>
      <c r="BL19" s="145"/>
      <c r="BM19" s="145"/>
      <c r="BN19" s="145"/>
      <c r="BO19" s="145"/>
      <c r="BP19" s="145"/>
      <c r="BQ19" s="145"/>
      <c r="BR19" s="145"/>
      <c r="BS19" s="145"/>
      <c r="BT19" s="145"/>
      <c r="BU19" s="145"/>
      <c r="BV19" s="145"/>
      <c r="BW19" s="145"/>
      <c r="BX19" s="145"/>
      <c r="BY19" s="145"/>
      <c r="BZ19" s="145"/>
      <c r="CA19" s="145"/>
      <c r="CB19" s="145"/>
      <c r="CC19" s="145"/>
      <c r="CD19" s="145"/>
      <c r="CE19" s="145"/>
      <c r="CF19" s="145"/>
      <c r="CG19" s="145"/>
      <c r="CH19" s="145"/>
      <c r="CI19" s="145"/>
      <c r="CJ19" s="145"/>
      <c r="CK19" s="145"/>
      <c r="CL19" s="145"/>
      <c r="CM19" s="145"/>
      <c r="CN19" s="145"/>
      <c r="CO19" s="145"/>
      <c r="CP19" s="145"/>
      <c r="CQ19" s="145"/>
      <c r="CR19" s="145"/>
      <c r="CS19" s="145"/>
      <c r="CT19" s="145"/>
      <c r="CU19" s="145"/>
      <c r="CV19" s="145"/>
      <c r="CW19" s="145"/>
      <c r="CX19" s="145"/>
      <c r="CY19" s="145"/>
      <c r="CZ19" s="145"/>
      <c r="DA19" s="145"/>
      <c r="DB19" s="145"/>
      <c r="DC19" s="145"/>
      <c r="DD19" s="145"/>
      <c r="DE19" s="145"/>
      <c r="DF19" s="145"/>
      <c r="DG19" s="145"/>
      <c r="DH19" s="145"/>
      <c r="DI19" s="145"/>
      <c r="DJ19" s="145"/>
      <c r="DK19" s="145"/>
      <c r="DL19" s="145"/>
      <c r="DM19" s="145"/>
      <c r="DN19" s="145"/>
      <c r="DO19" s="145"/>
      <c r="DP19" s="145"/>
      <c r="DQ19" s="145"/>
      <c r="DR19" s="145"/>
      <c r="DS19" s="145"/>
      <c r="DT19" s="145"/>
      <c r="DU19" s="145"/>
      <c r="DV19" s="145"/>
      <c r="DW19" s="145"/>
      <c r="DX19" s="145"/>
      <c r="DY19" s="145"/>
      <c r="DZ19" s="145"/>
      <c r="EA19" s="145"/>
      <c r="EB19" s="145"/>
      <c r="EC19" s="145"/>
      <c r="ED19" s="145"/>
      <c r="EE19" s="145"/>
      <c r="EF19" s="145"/>
      <c r="EG19" s="145"/>
      <c r="EH19" s="145"/>
      <c r="EI19" s="145"/>
      <c r="EJ19" s="145"/>
      <c r="EK19" s="145"/>
      <c r="EL19" s="145"/>
      <c r="EM19" s="145"/>
      <c r="EN19" s="145"/>
      <c r="EO19" s="145"/>
      <c r="EP19" s="145"/>
      <c r="EQ19" s="145"/>
      <c r="ER19" s="145"/>
      <c r="ES19" s="145"/>
      <c r="ET19" s="145"/>
      <c r="EU19" s="145"/>
      <c r="EV19" s="145"/>
      <c r="EW19" s="145"/>
      <c r="EX19" s="145"/>
      <c r="EY19" s="145"/>
      <c r="EZ19" s="145"/>
      <c r="FA19" s="145"/>
      <c r="FB19" s="145"/>
      <c r="FC19" s="145"/>
      <c r="FD19" s="145"/>
      <c r="FE19" s="145"/>
      <c r="FF19" s="145"/>
      <c r="FG19" s="145"/>
      <c r="FH19" s="145"/>
      <c r="FI19" s="145"/>
      <c r="FJ19" s="145"/>
      <c r="FK19" s="145"/>
      <c r="FL19" s="145"/>
      <c r="FM19" s="145"/>
      <c r="FN19" s="145"/>
      <c r="FO19" s="145"/>
      <c r="FP19" s="145"/>
      <c r="FQ19" s="145"/>
      <c r="FR19" s="145"/>
      <c r="FS19" s="145"/>
      <c r="FT19" s="145"/>
      <c r="FU19" s="145"/>
      <c r="FV19" s="145"/>
      <c r="FW19" s="145"/>
      <c r="FX19" s="145"/>
      <c r="FY19" s="145"/>
      <c r="FZ19" s="145"/>
      <c r="GA19" s="145"/>
      <c r="GB19" s="145"/>
      <c r="GC19" s="145"/>
      <c r="GD19" s="145"/>
      <c r="GE19" s="145"/>
      <c r="GF19" s="145"/>
      <c r="GG19" s="145"/>
      <c r="GH19" s="145"/>
      <c r="GI19" s="145"/>
      <c r="GJ19" s="145"/>
      <c r="GK19" s="145"/>
      <c r="GL19" s="145"/>
      <c r="GM19" s="145"/>
      <c r="GN19" s="145"/>
      <c r="GO19" s="145"/>
      <c r="GP19" s="145"/>
      <c r="GQ19" s="145"/>
      <c r="GR19" s="145"/>
      <c r="GS19" s="145"/>
      <c r="GT19" s="145"/>
      <c r="GU19" s="145"/>
      <c r="GV19" s="145"/>
      <c r="GW19" s="145"/>
      <c r="GX19" s="145"/>
      <c r="GY19" s="145"/>
      <c r="GZ19" s="145"/>
      <c r="HA19" s="145"/>
      <c r="HB19" s="145"/>
      <c r="HC19" s="145"/>
      <c r="HD19" s="145"/>
      <c r="HE19" s="145"/>
      <c r="HF19" s="145"/>
      <c r="HG19" s="145"/>
      <c r="HH19" s="145"/>
      <c r="HI19" s="145"/>
      <c r="HJ19" s="145"/>
      <c r="HK19" s="145"/>
      <c r="HL19" s="145"/>
      <c r="HM19" s="145"/>
      <c r="HN19" s="145"/>
      <c r="HO19" s="145"/>
      <c r="HP19" s="145"/>
      <c r="HQ19" s="145"/>
      <c r="HR19" s="145"/>
      <c r="HS19" s="145"/>
      <c r="HT19" s="145"/>
      <c r="HU19" s="145"/>
      <c r="HV19" s="145"/>
      <c r="HW19" s="145"/>
      <c r="HX19" s="145"/>
      <c r="HY19" s="145"/>
      <c r="HZ19" s="145"/>
      <c r="IA19" s="145"/>
      <c r="IB19" s="145"/>
      <c r="IC19" s="145"/>
      <c r="ID19" s="145"/>
      <c r="IE19" s="145"/>
      <c r="IF19" s="145"/>
    </row>
    <row r="20" spans="1:240" s="153" customFormat="1" ht="19.5" thickBot="1" x14ac:dyDescent="0.35">
      <c r="A20" s="152"/>
      <c r="C20" s="157" t="s">
        <v>117</v>
      </c>
      <c r="D20" s="157"/>
      <c r="E20" s="156"/>
      <c r="F20" s="156">
        <f t="shared" ref="F20:S20" si="0">SUM(F10:F19)</f>
        <v>2371000</v>
      </c>
      <c r="G20" s="156">
        <f t="shared" si="0"/>
        <v>808000</v>
      </c>
      <c r="H20" s="156">
        <f t="shared" si="0"/>
        <v>1210000</v>
      </c>
      <c r="I20" s="156">
        <f t="shared" si="0"/>
        <v>53000</v>
      </c>
      <c r="J20" s="156">
        <f t="shared" si="0"/>
        <v>0</v>
      </c>
      <c r="K20" s="156">
        <f t="shared" si="0"/>
        <v>100000</v>
      </c>
      <c r="L20" s="156">
        <f t="shared" si="0"/>
        <v>20000</v>
      </c>
      <c r="M20" s="156">
        <f t="shared" si="0"/>
        <v>135000</v>
      </c>
      <c r="N20" s="156">
        <f t="shared" si="0"/>
        <v>0</v>
      </c>
      <c r="O20" s="156">
        <f t="shared" si="0"/>
        <v>0</v>
      </c>
      <c r="P20" s="156">
        <f t="shared" si="0"/>
        <v>0</v>
      </c>
      <c r="Q20" s="156">
        <f t="shared" si="0"/>
        <v>45000</v>
      </c>
      <c r="R20" s="156">
        <f t="shared" si="0"/>
        <v>0</v>
      </c>
      <c r="S20" s="156">
        <f t="shared" si="0"/>
        <v>2371000</v>
      </c>
      <c r="T20" s="155"/>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c r="AW20" s="154"/>
      <c r="AX20" s="154"/>
      <c r="AY20" s="154"/>
      <c r="AZ20" s="154"/>
      <c r="BA20" s="154"/>
      <c r="BB20" s="154"/>
      <c r="BC20" s="154"/>
      <c r="BD20" s="154"/>
      <c r="BE20" s="154"/>
      <c r="BF20" s="154"/>
      <c r="BG20" s="154"/>
      <c r="BH20" s="154"/>
      <c r="BI20" s="154"/>
      <c r="BJ20" s="154"/>
      <c r="BK20" s="154"/>
      <c r="BL20" s="154"/>
      <c r="BM20" s="154"/>
      <c r="BN20" s="154"/>
      <c r="BO20" s="154"/>
      <c r="BP20" s="154"/>
      <c r="BQ20" s="154"/>
      <c r="BR20" s="154"/>
      <c r="BS20" s="154"/>
      <c r="BT20" s="154"/>
      <c r="BU20" s="154"/>
      <c r="BV20" s="154"/>
      <c r="BW20" s="154"/>
      <c r="BX20" s="154"/>
      <c r="BY20" s="154"/>
      <c r="BZ20" s="154"/>
      <c r="CA20" s="154"/>
      <c r="CB20" s="154"/>
      <c r="CC20" s="154"/>
      <c r="CD20" s="154"/>
      <c r="CE20" s="154"/>
      <c r="CF20" s="154"/>
      <c r="CG20" s="154"/>
      <c r="CH20" s="154"/>
      <c r="CI20" s="154"/>
      <c r="CJ20" s="154"/>
      <c r="CK20" s="154"/>
      <c r="CL20" s="154"/>
      <c r="CM20" s="154"/>
      <c r="CN20" s="154"/>
      <c r="CO20" s="154"/>
      <c r="CP20" s="154"/>
      <c r="CQ20" s="154"/>
      <c r="CR20" s="154"/>
      <c r="CS20" s="154"/>
      <c r="CT20" s="154"/>
      <c r="CU20" s="154"/>
      <c r="CV20" s="154"/>
      <c r="CW20" s="154"/>
      <c r="CX20" s="154"/>
      <c r="CY20" s="154"/>
      <c r="CZ20" s="154"/>
      <c r="DA20" s="154"/>
      <c r="DB20" s="154"/>
      <c r="DC20" s="154"/>
      <c r="DD20" s="154"/>
      <c r="DE20" s="154"/>
      <c r="DF20" s="154"/>
      <c r="DG20" s="154"/>
      <c r="DH20" s="154"/>
      <c r="DI20" s="154"/>
      <c r="DJ20" s="154"/>
      <c r="DK20" s="154"/>
      <c r="DL20" s="154"/>
      <c r="DM20" s="154"/>
      <c r="DN20" s="154"/>
      <c r="DO20" s="154"/>
      <c r="DP20" s="154"/>
      <c r="DQ20" s="154"/>
      <c r="DR20" s="154"/>
      <c r="DS20" s="154"/>
      <c r="DT20" s="154"/>
      <c r="DU20" s="154"/>
      <c r="DV20" s="154"/>
      <c r="DW20" s="154"/>
      <c r="DX20" s="154"/>
      <c r="DY20" s="154"/>
      <c r="DZ20" s="154"/>
      <c r="EA20" s="154"/>
      <c r="EB20" s="154"/>
      <c r="EC20" s="154"/>
      <c r="ED20" s="154"/>
      <c r="EE20" s="154"/>
      <c r="EF20" s="154"/>
      <c r="EG20" s="154"/>
      <c r="EH20" s="154"/>
      <c r="EI20" s="154"/>
      <c r="EJ20" s="154"/>
      <c r="EK20" s="154"/>
      <c r="EL20" s="154"/>
      <c r="EM20" s="154"/>
      <c r="EN20" s="154"/>
      <c r="EO20" s="154"/>
      <c r="EP20" s="154"/>
      <c r="EQ20" s="154"/>
      <c r="ER20" s="154"/>
      <c r="ES20" s="154"/>
      <c r="ET20" s="154"/>
      <c r="EU20" s="154"/>
      <c r="EV20" s="154"/>
      <c r="EW20" s="154"/>
      <c r="EX20" s="154"/>
      <c r="EY20" s="154"/>
      <c r="EZ20" s="154"/>
      <c r="FA20" s="154"/>
      <c r="FB20" s="154"/>
      <c r="FC20" s="154"/>
      <c r="FD20" s="154"/>
      <c r="FE20" s="154"/>
      <c r="FF20" s="154"/>
      <c r="FG20" s="154"/>
      <c r="FH20" s="154"/>
      <c r="FI20" s="154"/>
      <c r="FJ20" s="154"/>
      <c r="FK20" s="154"/>
      <c r="FL20" s="154"/>
      <c r="FM20" s="154"/>
      <c r="FN20" s="154"/>
      <c r="FO20" s="154"/>
      <c r="FP20" s="154"/>
      <c r="FQ20" s="154"/>
      <c r="FR20" s="154"/>
      <c r="FS20" s="154"/>
      <c r="FT20" s="154"/>
      <c r="FU20" s="154"/>
      <c r="FV20" s="154"/>
      <c r="FW20" s="154"/>
      <c r="FX20" s="154"/>
      <c r="FY20" s="154"/>
      <c r="FZ20" s="154"/>
      <c r="GA20" s="154"/>
      <c r="GB20" s="154"/>
      <c r="GC20" s="154"/>
      <c r="GD20" s="154"/>
      <c r="GE20" s="154"/>
      <c r="GF20" s="154"/>
      <c r="GG20" s="154"/>
      <c r="GH20" s="154"/>
      <c r="GI20" s="154"/>
      <c r="GJ20" s="154"/>
      <c r="GK20" s="154"/>
      <c r="GL20" s="154"/>
      <c r="GM20" s="154"/>
      <c r="GN20" s="154"/>
      <c r="GO20" s="154"/>
      <c r="GP20" s="154"/>
      <c r="GQ20" s="154"/>
      <c r="GR20" s="154"/>
      <c r="GS20" s="154"/>
      <c r="GT20" s="154"/>
      <c r="GU20" s="154"/>
      <c r="GV20" s="154"/>
      <c r="GW20" s="154"/>
      <c r="GX20" s="154"/>
      <c r="GY20" s="154"/>
      <c r="GZ20" s="154"/>
      <c r="HA20" s="154"/>
      <c r="HB20" s="154"/>
      <c r="HC20" s="154"/>
      <c r="HD20" s="154"/>
      <c r="HE20" s="154"/>
      <c r="HF20" s="154"/>
      <c r="HG20" s="154"/>
      <c r="HH20" s="154"/>
      <c r="HI20" s="154"/>
      <c r="HJ20" s="154"/>
      <c r="HK20" s="154"/>
      <c r="HL20" s="154"/>
      <c r="HM20" s="154"/>
      <c r="HN20" s="154"/>
      <c r="HO20" s="154"/>
      <c r="HP20" s="154"/>
      <c r="HQ20" s="154"/>
      <c r="HR20" s="154"/>
      <c r="HS20" s="154"/>
      <c r="HT20" s="154"/>
      <c r="HU20" s="154"/>
      <c r="HV20" s="154"/>
      <c r="HW20" s="154"/>
      <c r="HX20" s="154"/>
      <c r="HY20" s="154"/>
      <c r="HZ20" s="154"/>
      <c r="IA20" s="154"/>
      <c r="IB20" s="154"/>
      <c r="IC20" s="154"/>
      <c r="ID20" s="154"/>
      <c r="IE20" s="154"/>
      <c r="IF20" s="154"/>
    </row>
    <row r="21" spans="1:240" ht="19.5" thickTop="1" x14ac:dyDescent="0.3">
      <c r="C21" s="151" t="s">
        <v>116</v>
      </c>
    </row>
  </sheetData>
  <mergeCells count="5">
    <mergeCell ref="B2:F2"/>
    <mergeCell ref="B3:F3"/>
    <mergeCell ref="B4:F4"/>
    <mergeCell ref="B5:F5"/>
    <mergeCell ref="G6:S6"/>
  </mergeCells>
  <pageMargins left="1.6535433070866143" right="3.937007874015748E-2" top="0.6692913385826772" bottom="0.51181102362204722" header="0.15748031496062992" footer="0.23622047244094491"/>
  <pageSetup scale="80" orientation="portrait" r:id="rId1"/>
  <headerFooter alignWithMargins="0">
    <oddFooter>Página &amp;P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IF52"/>
  <sheetViews>
    <sheetView zoomScale="85" zoomScaleNormal="85" workbookViewId="0">
      <selection activeCell="B5" sqref="B5:F5"/>
    </sheetView>
  </sheetViews>
  <sheetFormatPr baseColWidth="10" defaultColWidth="11.42578125" defaultRowHeight="18" x14ac:dyDescent="0.2"/>
  <cols>
    <col min="1" max="1" width="7.42578125" style="93" customWidth="1"/>
    <col min="2" max="2" width="7.5703125" style="92" bestFit="1" customWidth="1"/>
    <col min="3" max="3" width="41" style="92" customWidth="1"/>
    <col min="4" max="4" width="10.42578125" style="91" hidden="1" customWidth="1"/>
    <col min="5" max="5" width="9.28515625" style="90" hidden="1" customWidth="1"/>
    <col min="6" max="6" width="15.140625" style="90" customWidth="1"/>
    <col min="7" max="7" width="9.28515625" style="89" customWidth="1"/>
    <col min="8" max="8" width="9.7109375" style="89" customWidth="1"/>
    <col min="9" max="9" width="8" style="89" customWidth="1"/>
    <col min="10" max="10" width="7.7109375" style="89" customWidth="1"/>
    <col min="11" max="11" width="9.42578125" style="89" customWidth="1"/>
    <col min="12" max="12" width="8.7109375" style="89" customWidth="1"/>
    <col min="13" max="13" width="10" style="89" customWidth="1"/>
    <col min="14" max="14" width="9.5703125" style="89" customWidth="1"/>
    <col min="15" max="15" width="10.7109375" style="89" customWidth="1"/>
    <col min="16" max="16" width="8" style="89" customWidth="1"/>
    <col min="17" max="17" width="8.85546875" style="89" customWidth="1"/>
    <col min="18" max="18" width="10.85546875" style="89" customWidth="1"/>
    <col min="19" max="19" width="10.140625" style="89" customWidth="1"/>
    <col min="20" max="239" width="11.42578125" style="88"/>
    <col min="240" max="16384" width="11.42578125" style="87"/>
  </cols>
  <sheetData>
    <row r="1" spans="1:240" ht="18.75" thickBot="1" x14ac:dyDescent="0.25"/>
    <row r="2" spans="1:240" ht="18.600000000000001" customHeight="1" x14ac:dyDescent="0.2">
      <c r="A2" s="87"/>
      <c r="B2" s="317" t="str">
        <f>'[1]TOTAL GENERALCALEND.'!B2:G2</f>
        <v>INSTITUTO ELECTORAL Y DE PARTICIPACIÓN CIUDADANA DEL ESTADO DE JALISCO</v>
      </c>
      <c r="C2" s="318"/>
      <c r="D2" s="318"/>
      <c r="E2" s="318"/>
      <c r="F2" s="319"/>
      <c r="T2" s="144"/>
      <c r="IF2" s="88"/>
    </row>
    <row r="3" spans="1:240" ht="18.600000000000001" customHeight="1" x14ac:dyDescent="0.2">
      <c r="A3" s="87"/>
      <c r="B3" s="305" t="s">
        <v>138</v>
      </c>
      <c r="C3" s="306"/>
      <c r="D3" s="306"/>
      <c r="E3" s="306"/>
      <c r="F3" s="307"/>
      <c r="T3" s="144"/>
      <c r="IF3" s="88"/>
    </row>
    <row r="4" spans="1:240" ht="18.600000000000001" customHeight="1" x14ac:dyDescent="0.2">
      <c r="A4" s="87"/>
      <c r="B4" s="308" t="s">
        <v>156</v>
      </c>
      <c r="C4" s="309"/>
      <c r="D4" s="309"/>
      <c r="E4" s="309"/>
      <c r="F4" s="310"/>
      <c r="G4" s="144"/>
      <c r="T4" s="144"/>
      <c r="IF4" s="88"/>
    </row>
    <row r="5" spans="1:240" ht="18.600000000000001" customHeight="1" thickBot="1" x14ac:dyDescent="0.25">
      <c r="A5" s="87"/>
      <c r="B5" s="311" t="s">
        <v>48</v>
      </c>
      <c r="C5" s="312"/>
      <c r="D5" s="312"/>
      <c r="E5" s="312"/>
      <c r="F5" s="313"/>
      <c r="H5" s="139"/>
      <c r="T5" s="144"/>
      <c r="IF5" s="88"/>
    </row>
    <row r="6" spans="1:240" ht="15" x14ac:dyDescent="0.2">
      <c r="A6" s="87"/>
      <c r="B6" s="91"/>
      <c r="C6" s="87"/>
      <c r="E6" s="87"/>
      <c r="F6" s="87"/>
      <c r="G6" s="314" t="s">
        <v>144</v>
      </c>
      <c r="H6" s="315"/>
      <c r="I6" s="315"/>
      <c r="J6" s="315"/>
      <c r="K6" s="315"/>
      <c r="L6" s="315"/>
      <c r="M6" s="315"/>
      <c r="N6" s="315"/>
      <c r="O6" s="315"/>
      <c r="P6" s="315"/>
      <c r="Q6" s="315"/>
      <c r="R6" s="315"/>
      <c r="S6" s="316"/>
      <c r="T6" s="144"/>
      <c r="IF6" s="88"/>
    </row>
    <row r="7" spans="1:240" ht="27" x14ac:dyDescent="0.2">
      <c r="B7" s="143" t="s">
        <v>136</v>
      </c>
      <c r="C7" s="143" t="s">
        <v>135</v>
      </c>
      <c r="D7" s="143" t="s">
        <v>85</v>
      </c>
      <c r="E7" s="142" t="s">
        <v>134</v>
      </c>
      <c r="F7" s="142" t="s">
        <v>133</v>
      </c>
      <c r="G7" s="141" t="s">
        <v>132</v>
      </c>
      <c r="H7" s="141" t="s">
        <v>131</v>
      </c>
      <c r="I7" s="141" t="s">
        <v>130</v>
      </c>
      <c r="J7" s="141" t="s">
        <v>129</v>
      </c>
      <c r="K7" s="141" t="s">
        <v>128</v>
      </c>
      <c r="L7" s="141" t="s">
        <v>127</v>
      </c>
      <c r="M7" s="141" t="s">
        <v>126</v>
      </c>
      <c r="N7" s="141" t="s">
        <v>125</v>
      </c>
      <c r="O7" s="141" t="s">
        <v>124</v>
      </c>
      <c r="P7" s="141" t="s">
        <v>123</v>
      </c>
      <c r="Q7" s="141" t="s">
        <v>122</v>
      </c>
      <c r="R7" s="141" t="s">
        <v>121</v>
      </c>
      <c r="S7" s="140" t="s">
        <v>117</v>
      </c>
    </row>
    <row r="8" spans="1:240" x14ac:dyDescent="0.2">
      <c r="B8" s="139"/>
      <c r="C8" s="139"/>
      <c r="D8" s="138"/>
      <c r="E8" s="137"/>
      <c r="F8" s="137"/>
      <c r="G8" s="136"/>
      <c r="H8" s="136"/>
      <c r="I8" s="136"/>
      <c r="J8" s="136"/>
      <c r="K8" s="136"/>
      <c r="L8" s="136"/>
      <c r="M8" s="136"/>
      <c r="N8" s="136"/>
      <c r="O8" s="136"/>
      <c r="P8" s="136"/>
      <c r="Q8" s="136"/>
      <c r="R8" s="136"/>
      <c r="S8" s="136"/>
    </row>
    <row r="9" spans="1:240" x14ac:dyDescent="0.2">
      <c r="B9" s="203"/>
      <c r="C9" s="203"/>
      <c r="D9" s="202"/>
      <c r="E9" s="201"/>
      <c r="F9" s="201"/>
      <c r="G9" s="200"/>
      <c r="H9" s="200"/>
      <c r="I9" s="200"/>
      <c r="J9" s="200"/>
      <c r="K9" s="200"/>
      <c r="L9" s="200"/>
      <c r="M9" s="200"/>
      <c r="N9" s="200"/>
      <c r="O9" s="200"/>
      <c r="P9" s="200"/>
      <c r="Q9" s="200"/>
      <c r="R9" s="200"/>
      <c r="S9" s="200"/>
    </row>
    <row r="10" spans="1:240" ht="24" customHeight="1" thickBot="1" x14ac:dyDescent="0.25">
      <c r="B10" s="134">
        <v>2111</v>
      </c>
      <c r="C10" s="199" t="s">
        <v>155</v>
      </c>
      <c r="D10" s="132"/>
      <c r="E10" s="132"/>
      <c r="F10" s="131">
        <f t="shared" ref="F10:R10" si="0">SUM(F11:F13)</f>
        <v>41000</v>
      </c>
      <c r="G10" s="131">
        <f t="shared" si="0"/>
        <v>1000</v>
      </c>
      <c r="H10" s="131">
        <f t="shared" si="0"/>
        <v>40000</v>
      </c>
      <c r="I10" s="131">
        <f t="shared" si="0"/>
        <v>0</v>
      </c>
      <c r="J10" s="131">
        <f t="shared" si="0"/>
        <v>0</v>
      </c>
      <c r="K10" s="131">
        <f t="shared" si="0"/>
        <v>0</v>
      </c>
      <c r="L10" s="131">
        <f t="shared" si="0"/>
        <v>0</v>
      </c>
      <c r="M10" s="131">
        <f t="shared" si="0"/>
        <v>0</v>
      </c>
      <c r="N10" s="131">
        <f t="shared" si="0"/>
        <v>0</v>
      </c>
      <c r="O10" s="131">
        <f t="shared" si="0"/>
        <v>0</v>
      </c>
      <c r="P10" s="131">
        <f t="shared" si="0"/>
        <v>0</v>
      </c>
      <c r="Q10" s="131">
        <f t="shared" si="0"/>
        <v>0</v>
      </c>
      <c r="R10" s="131">
        <f t="shared" si="0"/>
        <v>0</v>
      </c>
      <c r="S10" s="131">
        <f t="shared" ref="S10:S15" si="1">SUM(G10:R10)</f>
        <v>41000</v>
      </c>
    </row>
    <row r="11" spans="1:240" x14ac:dyDescent="0.2">
      <c r="B11" s="112">
        <v>2111</v>
      </c>
      <c r="C11" s="111" t="str">
        <f>+'Ediciones y Public.'!B5</f>
        <v>Programa de ediciones y publicaciones institucionales</v>
      </c>
      <c r="D11" s="110"/>
      <c r="E11" s="109"/>
      <c r="F11" s="109">
        <f>'Ediciones y Public.'!F9</f>
        <v>1000</v>
      </c>
      <c r="G11" s="109">
        <f>'Ediciones y Public.'!G9</f>
        <v>1000</v>
      </c>
      <c r="H11" s="109">
        <f>'Ediciones y Public.'!H9</f>
        <v>0</v>
      </c>
      <c r="I11" s="109">
        <f>'Ediciones y Public.'!I9</f>
        <v>0</v>
      </c>
      <c r="J11" s="109">
        <f>'Ediciones y Public.'!J9</f>
        <v>0</v>
      </c>
      <c r="K11" s="109">
        <f>'Ediciones y Public.'!K9</f>
        <v>0</v>
      </c>
      <c r="L11" s="109">
        <f>'Ediciones y Public.'!L9</f>
        <v>0</v>
      </c>
      <c r="M11" s="109">
        <f>'Ediciones y Public.'!M9</f>
        <v>0</v>
      </c>
      <c r="N11" s="109">
        <f>'Ediciones y Public.'!N9</f>
        <v>0</v>
      </c>
      <c r="O11" s="109">
        <f>'Ediciones y Public.'!O9</f>
        <v>0</v>
      </c>
      <c r="P11" s="109">
        <f>'Ediciones y Public.'!P9</f>
        <v>0</v>
      </c>
      <c r="Q11" s="109">
        <f>'Ediciones y Public.'!Q9</f>
        <v>0</v>
      </c>
      <c r="R11" s="109">
        <f>'Ediciones y Public.'!R9</f>
        <v>0</v>
      </c>
      <c r="S11" s="107">
        <f t="shared" si="1"/>
        <v>1000</v>
      </c>
    </row>
    <row r="12" spans="1:240" x14ac:dyDescent="0.2">
      <c r="B12" s="130">
        <v>2111</v>
      </c>
      <c r="C12" s="111" t="str">
        <f>+'Difusion y Promocion'!B5</f>
        <v>Difusión, promoción y distribución</v>
      </c>
      <c r="D12" s="128"/>
      <c r="E12" s="127"/>
      <c r="F12" s="109">
        <f>'[1]Dif, Prom y Dist Pdtos Edit'!F9</f>
        <v>40000</v>
      </c>
      <c r="G12" s="108">
        <f>'[1]Dif, Prom y Dist Pdtos Edit'!G9</f>
        <v>0</v>
      </c>
      <c r="H12" s="108">
        <f>'[1]Dif, Prom y Dist Pdtos Edit'!H9</f>
        <v>40000</v>
      </c>
      <c r="I12" s="108">
        <f>'[1]Dif, Prom y Dist Pdtos Edit'!I9</f>
        <v>0</v>
      </c>
      <c r="J12" s="108">
        <f>'[1]Dif, Prom y Dist Pdtos Edit'!J9</f>
        <v>0</v>
      </c>
      <c r="K12" s="108">
        <f>'[1]Dif, Prom y Dist Pdtos Edit'!K9</f>
        <v>0</v>
      </c>
      <c r="L12" s="108">
        <f>'[1]Dif, Prom y Dist Pdtos Edit'!L9</f>
        <v>0</v>
      </c>
      <c r="M12" s="108">
        <f>'[1]Dif, Prom y Dist Pdtos Edit'!M9</f>
        <v>0</v>
      </c>
      <c r="N12" s="108">
        <f>'[1]Dif, Prom y Dist Pdtos Edit'!N9</f>
        <v>0</v>
      </c>
      <c r="O12" s="108">
        <f>'[1]Dif, Prom y Dist Pdtos Edit'!O9</f>
        <v>0</v>
      </c>
      <c r="P12" s="108">
        <f>'[1]Dif, Prom y Dist Pdtos Edit'!P9</f>
        <v>0</v>
      </c>
      <c r="Q12" s="108">
        <f>'[1]Dif, Prom y Dist Pdtos Edit'!Q9</f>
        <v>0</v>
      </c>
      <c r="R12" s="108">
        <f>'[1]Dif, Prom y Dist Pdtos Edit'!R9</f>
        <v>0</v>
      </c>
      <c r="S12" s="115">
        <f t="shared" si="1"/>
        <v>40000</v>
      </c>
    </row>
    <row r="13" spans="1:240" x14ac:dyDescent="0.2">
      <c r="B13" s="130"/>
      <c r="C13" s="111"/>
      <c r="D13" s="128"/>
      <c r="E13" s="127"/>
      <c r="F13" s="109">
        <f>'[1]Produc. Gráfica'!F9</f>
        <v>0</v>
      </c>
      <c r="G13" s="108">
        <f>'[1]Produc. Gráfica'!G9</f>
        <v>0</v>
      </c>
      <c r="H13" s="108">
        <f>'[1]Produc. Gráfica'!H9</f>
        <v>0</v>
      </c>
      <c r="I13" s="108">
        <f>'[1]Produc. Gráfica'!I9</f>
        <v>0</v>
      </c>
      <c r="J13" s="108">
        <f>'[1]Produc. Gráfica'!J9</f>
        <v>0</v>
      </c>
      <c r="K13" s="108">
        <f>'[1]Produc. Gráfica'!K9</f>
        <v>0</v>
      </c>
      <c r="L13" s="108">
        <f>'[1]Produc. Gráfica'!L9</f>
        <v>0</v>
      </c>
      <c r="M13" s="108">
        <f>'[1]Produc. Gráfica'!M9</f>
        <v>0</v>
      </c>
      <c r="N13" s="108">
        <f>'[1]Produc. Gráfica'!N9</f>
        <v>0</v>
      </c>
      <c r="O13" s="108">
        <f>'[1]Produc. Gráfica'!O9</f>
        <v>0</v>
      </c>
      <c r="P13" s="108">
        <f>'[1]Produc. Gráfica'!P9</f>
        <v>0</v>
      </c>
      <c r="Q13" s="108">
        <f>'[1]Produc. Gráfica'!Q9</f>
        <v>0</v>
      </c>
      <c r="R13" s="108">
        <f>'[1]Produc. Gráfica'!R9</f>
        <v>0</v>
      </c>
      <c r="S13" s="115">
        <f t="shared" si="1"/>
        <v>0</v>
      </c>
    </row>
    <row r="14" spans="1:240" ht="24" customHeight="1" thickBot="1" x14ac:dyDescent="0.25">
      <c r="B14" s="134">
        <v>2214</v>
      </c>
      <c r="C14" s="124" t="s">
        <v>154</v>
      </c>
      <c r="D14" s="132"/>
      <c r="E14" s="132"/>
      <c r="F14" s="131">
        <f t="shared" ref="F14:R14" si="2">SUM(F15:F16)</f>
        <v>3500</v>
      </c>
      <c r="G14" s="131">
        <f t="shared" si="2"/>
        <v>0</v>
      </c>
      <c r="H14" s="131">
        <f t="shared" si="2"/>
        <v>3500</v>
      </c>
      <c r="I14" s="131">
        <f t="shared" si="2"/>
        <v>0</v>
      </c>
      <c r="J14" s="131">
        <f t="shared" si="2"/>
        <v>0</v>
      </c>
      <c r="K14" s="131">
        <f t="shared" si="2"/>
        <v>0</v>
      </c>
      <c r="L14" s="131">
        <f t="shared" si="2"/>
        <v>0</v>
      </c>
      <c r="M14" s="131">
        <f t="shared" si="2"/>
        <v>0</v>
      </c>
      <c r="N14" s="131">
        <f t="shared" si="2"/>
        <v>0</v>
      </c>
      <c r="O14" s="131">
        <f t="shared" si="2"/>
        <v>0</v>
      </c>
      <c r="P14" s="131">
        <f t="shared" si="2"/>
        <v>0</v>
      </c>
      <c r="Q14" s="131">
        <f t="shared" si="2"/>
        <v>0</v>
      </c>
      <c r="R14" s="131">
        <f t="shared" si="2"/>
        <v>0</v>
      </c>
      <c r="S14" s="131">
        <f t="shared" si="1"/>
        <v>3500</v>
      </c>
    </row>
    <row r="15" spans="1:240" x14ac:dyDescent="0.2">
      <c r="B15" s="112">
        <v>2214</v>
      </c>
      <c r="C15" s="111" t="str">
        <f>+'Apoyo y Soporte'!B5</f>
        <v>Brindar apoyo y soporte a las distintas áreas en materia de corrección e impresión de textos y materiales gráficos.</v>
      </c>
      <c r="D15" s="110"/>
      <c r="E15" s="109"/>
      <c r="F15" s="109">
        <f>+'Apoyo y Soporte'!F10</f>
        <v>3500</v>
      </c>
      <c r="G15" s="109">
        <f>+'Apoyo y Soporte'!G10</f>
        <v>0</v>
      </c>
      <c r="H15" s="109">
        <f>+'Apoyo y Soporte'!H10</f>
        <v>3500</v>
      </c>
      <c r="I15" s="109" t="str">
        <f>+'Apoyo y Soporte'!I10</f>
        <v xml:space="preserve"> </v>
      </c>
      <c r="J15" s="109">
        <f>+'Apoyo y Soporte'!J10</f>
        <v>0</v>
      </c>
      <c r="K15" s="109" t="str">
        <f>+'Apoyo y Soporte'!K10</f>
        <v xml:space="preserve"> </v>
      </c>
      <c r="L15" s="109">
        <f>+'Apoyo y Soporte'!L10</f>
        <v>0</v>
      </c>
      <c r="M15" s="109">
        <f>+'Apoyo y Soporte'!M10</f>
        <v>0</v>
      </c>
      <c r="N15" s="109">
        <f>+'Apoyo y Soporte'!N10</f>
        <v>0</v>
      </c>
      <c r="O15" s="109">
        <f>+'Apoyo y Soporte'!O10</f>
        <v>0</v>
      </c>
      <c r="P15" s="109">
        <f>+'Apoyo y Soporte'!P10</f>
        <v>0</v>
      </c>
      <c r="Q15" s="109">
        <f>+'Apoyo y Soporte'!Q10</f>
        <v>0</v>
      </c>
      <c r="R15" s="109">
        <f>+'Apoyo y Soporte'!R10</f>
        <v>0</v>
      </c>
      <c r="S15" s="107">
        <f t="shared" si="1"/>
        <v>3500</v>
      </c>
    </row>
    <row r="16" spans="1:240" x14ac:dyDescent="0.2">
      <c r="B16" s="130"/>
      <c r="C16" s="111"/>
      <c r="D16" s="128"/>
      <c r="E16" s="127"/>
      <c r="F16" s="127"/>
      <c r="G16" s="127"/>
      <c r="H16" s="127"/>
      <c r="I16" s="127"/>
      <c r="J16" s="127"/>
      <c r="K16" s="127"/>
      <c r="L16" s="127"/>
      <c r="M16" s="127"/>
      <c r="N16" s="127"/>
      <c r="O16" s="127"/>
      <c r="P16" s="127"/>
      <c r="Q16" s="127"/>
      <c r="R16" s="127"/>
      <c r="S16" s="127"/>
    </row>
    <row r="17" spans="2:19" ht="24" customHeight="1" thickBot="1" x14ac:dyDescent="0.25">
      <c r="B17" s="134">
        <v>2141</v>
      </c>
      <c r="C17" s="133" t="s">
        <v>119</v>
      </c>
      <c r="D17" s="132"/>
      <c r="E17" s="132"/>
      <c r="F17" s="131">
        <f t="shared" ref="F17:R17" si="3">+F18</f>
        <v>80000</v>
      </c>
      <c r="G17" s="131">
        <f t="shared" si="3"/>
        <v>60000</v>
      </c>
      <c r="H17" s="131">
        <f t="shared" si="3"/>
        <v>0</v>
      </c>
      <c r="I17" s="131">
        <f t="shared" si="3"/>
        <v>0</v>
      </c>
      <c r="J17" s="131">
        <f t="shared" si="3"/>
        <v>0</v>
      </c>
      <c r="K17" s="131">
        <f t="shared" si="3"/>
        <v>0</v>
      </c>
      <c r="L17" s="131">
        <f t="shared" si="3"/>
        <v>20000</v>
      </c>
      <c r="M17" s="131">
        <f t="shared" si="3"/>
        <v>0</v>
      </c>
      <c r="N17" s="131">
        <f t="shared" si="3"/>
        <v>0</v>
      </c>
      <c r="O17" s="131">
        <f t="shared" si="3"/>
        <v>0</v>
      </c>
      <c r="P17" s="131">
        <f t="shared" si="3"/>
        <v>0</v>
      </c>
      <c r="Q17" s="131">
        <f t="shared" si="3"/>
        <v>0</v>
      </c>
      <c r="R17" s="131">
        <f t="shared" si="3"/>
        <v>0</v>
      </c>
      <c r="S17" s="131">
        <f>SUM(G17:R17)</f>
        <v>80000</v>
      </c>
    </row>
    <row r="18" spans="2:19" x14ac:dyDescent="0.2">
      <c r="B18" s="112">
        <v>2141</v>
      </c>
      <c r="C18" s="111" t="str">
        <f>+'Ediciones y Public.'!B5</f>
        <v>Programa de ediciones y publicaciones institucionales</v>
      </c>
      <c r="D18" s="110"/>
      <c r="E18" s="109"/>
      <c r="F18" s="109">
        <f>+'Ediciones y Public.'!F13</f>
        <v>80000</v>
      </c>
      <c r="G18" s="109">
        <f>+'Ediciones y Public.'!G13</f>
        <v>60000</v>
      </c>
      <c r="H18" s="109">
        <f>+'Ediciones y Public.'!H13</f>
        <v>0</v>
      </c>
      <c r="I18" s="109">
        <f>+'Ediciones y Public.'!I13</f>
        <v>0</v>
      </c>
      <c r="J18" s="109">
        <f>+'Ediciones y Public.'!J13</f>
        <v>0</v>
      </c>
      <c r="K18" s="109">
        <f>+'Ediciones y Public.'!K13</f>
        <v>0</v>
      </c>
      <c r="L18" s="109">
        <f>+'Ediciones y Public.'!L13</f>
        <v>20000</v>
      </c>
      <c r="M18" s="109">
        <f>+'Ediciones y Public.'!M13</f>
        <v>0</v>
      </c>
      <c r="N18" s="109">
        <f>+'Ediciones y Public.'!N13</f>
        <v>0</v>
      </c>
      <c r="O18" s="109">
        <f>+'Ediciones y Public.'!O13</f>
        <v>0</v>
      </c>
      <c r="P18" s="109">
        <f>+'Ediciones y Public.'!P13</f>
        <v>0</v>
      </c>
      <c r="Q18" s="109">
        <f>+'Ediciones y Public.'!Q13</f>
        <v>0</v>
      </c>
      <c r="R18" s="109">
        <f>+'Ediciones y Public.'!R13</f>
        <v>0</v>
      </c>
      <c r="S18" s="107">
        <f>SUM(G18:R18)</f>
        <v>80000</v>
      </c>
    </row>
    <row r="19" spans="2:19" x14ac:dyDescent="0.2">
      <c r="B19" s="112"/>
      <c r="C19" s="111"/>
      <c r="D19" s="128"/>
      <c r="E19" s="127"/>
      <c r="F19" s="127"/>
      <c r="G19" s="127"/>
      <c r="H19" s="127"/>
      <c r="I19" s="127"/>
      <c r="J19" s="127"/>
      <c r="K19" s="127"/>
      <c r="L19" s="127"/>
      <c r="M19" s="127"/>
      <c r="N19" s="127"/>
      <c r="O19" s="127"/>
      <c r="P19" s="127"/>
      <c r="Q19" s="127"/>
      <c r="R19" s="127"/>
      <c r="S19" s="193"/>
    </row>
    <row r="20" spans="2:19" ht="24" customHeight="1" thickBot="1" x14ac:dyDescent="0.25">
      <c r="B20" s="125">
        <v>2151</v>
      </c>
      <c r="C20" s="124" t="s">
        <v>153</v>
      </c>
      <c r="D20" s="132"/>
      <c r="E20" s="132"/>
      <c r="F20" s="131">
        <f t="shared" ref="F20:R20" si="4">SUM(F21:F23)</f>
        <v>160000</v>
      </c>
      <c r="G20" s="131">
        <f t="shared" si="4"/>
        <v>0</v>
      </c>
      <c r="H20" s="131">
        <f t="shared" si="4"/>
        <v>160000</v>
      </c>
      <c r="I20" s="131">
        <f t="shared" si="4"/>
        <v>0</v>
      </c>
      <c r="J20" s="131">
        <f t="shared" si="4"/>
        <v>0</v>
      </c>
      <c r="K20" s="131">
        <f t="shared" si="4"/>
        <v>0</v>
      </c>
      <c r="L20" s="131">
        <f t="shared" si="4"/>
        <v>0</v>
      </c>
      <c r="M20" s="131">
        <f t="shared" si="4"/>
        <v>0</v>
      </c>
      <c r="N20" s="131">
        <f t="shared" si="4"/>
        <v>0</v>
      </c>
      <c r="O20" s="131">
        <f t="shared" si="4"/>
        <v>0</v>
      </c>
      <c r="P20" s="131">
        <f t="shared" si="4"/>
        <v>0</v>
      </c>
      <c r="Q20" s="131">
        <f t="shared" si="4"/>
        <v>0</v>
      </c>
      <c r="R20" s="131">
        <f t="shared" si="4"/>
        <v>0</v>
      </c>
      <c r="S20" s="131">
        <f t="shared" ref="S20:S25" si="5">SUM(G20:R20)</f>
        <v>160000</v>
      </c>
    </row>
    <row r="21" spans="2:19" x14ac:dyDescent="0.2">
      <c r="B21" s="112">
        <v>2151</v>
      </c>
      <c r="C21" s="111" t="str">
        <f>+'Difusion y Promocion'!B5</f>
        <v>Difusión, promoción y distribución</v>
      </c>
      <c r="D21" s="110"/>
      <c r="E21" s="109"/>
      <c r="F21" s="109">
        <f>+'Difusion y Promocion'!F15</f>
        <v>140000</v>
      </c>
      <c r="G21" s="109">
        <f>+'Difusion y Promocion'!G15</f>
        <v>0</v>
      </c>
      <c r="H21" s="109">
        <f>+'Difusion y Promocion'!H15</f>
        <v>140000</v>
      </c>
      <c r="I21" s="109">
        <f>+'Difusion y Promocion'!I15</f>
        <v>0</v>
      </c>
      <c r="J21" s="109">
        <f>+'Difusion y Promocion'!J15</f>
        <v>0</v>
      </c>
      <c r="K21" s="109">
        <f>+'Difusion y Promocion'!K15</f>
        <v>0</v>
      </c>
      <c r="L21" s="109">
        <f>+'Difusion y Promocion'!L15</f>
        <v>0</v>
      </c>
      <c r="M21" s="109">
        <f>+'Difusion y Promocion'!M15</f>
        <v>0</v>
      </c>
      <c r="N21" s="109">
        <f>+'Difusion y Promocion'!N15</f>
        <v>0</v>
      </c>
      <c r="O21" s="109">
        <f>+'Difusion y Promocion'!O15</f>
        <v>0</v>
      </c>
      <c r="P21" s="109">
        <f>+'Difusion y Promocion'!P15</f>
        <v>0</v>
      </c>
      <c r="Q21" s="109">
        <f>+'Difusion y Promocion'!Q15</f>
        <v>0</v>
      </c>
      <c r="R21" s="109">
        <f>+'Difusion y Promocion'!R15</f>
        <v>0</v>
      </c>
      <c r="S21" s="107">
        <f t="shared" si="5"/>
        <v>140000</v>
      </c>
    </row>
    <row r="22" spans="2:19" x14ac:dyDescent="0.2">
      <c r="B22" s="112">
        <v>2151</v>
      </c>
      <c r="C22" s="111" t="str">
        <f>+Capacitacion!B5</f>
        <v xml:space="preserve">Programa de capacitación y profesionalización </v>
      </c>
      <c r="D22" s="128"/>
      <c r="E22" s="127"/>
      <c r="F22" s="109">
        <f>+Capacitacion!F9</f>
        <v>20000</v>
      </c>
      <c r="G22" s="109">
        <f>+Capacitacion!G9</f>
        <v>0</v>
      </c>
      <c r="H22" s="109">
        <f>+Capacitacion!H9</f>
        <v>20000</v>
      </c>
      <c r="I22" s="109">
        <f>+Capacitacion!I9</f>
        <v>0</v>
      </c>
      <c r="J22" s="109">
        <f>+Capacitacion!J9</f>
        <v>0</v>
      </c>
      <c r="K22" s="109">
        <f>+Capacitacion!K9</f>
        <v>0</v>
      </c>
      <c r="L22" s="109">
        <f>+Capacitacion!L9</f>
        <v>0</v>
      </c>
      <c r="M22" s="109">
        <f>+Capacitacion!M9</f>
        <v>0</v>
      </c>
      <c r="N22" s="109">
        <f>+Capacitacion!N9</f>
        <v>0</v>
      </c>
      <c r="O22" s="109">
        <f>+Capacitacion!O9</f>
        <v>0</v>
      </c>
      <c r="P22" s="109">
        <f>+Capacitacion!P9</f>
        <v>0</v>
      </c>
      <c r="Q22" s="109">
        <f>+Capacitacion!Q9</f>
        <v>0</v>
      </c>
      <c r="R22" s="109">
        <f>+Capacitacion!R9</f>
        <v>0</v>
      </c>
      <c r="S22" s="107">
        <f t="shared" si="5"/>
        <v>20000</v>
      </c>
    </row>
    <row r="23" spans="2:19" x14ac:dyDescent="0.2">
      <c r="B23" s="130"/>
      <c r="C23" s="198"/>
      <c r="D23" s="128"/>
      <c r="E23" s="127"/>
      <c r="F23" s="194"/>
      <c r="G23" s="194"/>
      <c r="H23" s="194"/>
      <c r="I23" s="194"/>
      <c r="J23" s="194"/>
      <c r="K23" s="194"/>
      <c r="L23" s="194">
        <f>+Capacitacion!L10</f>
        <v>0</v>
      </c>
      <c r="M23" s="194"/>
      <c r="N23" s="194"/>
      <c r="O23" s="194"/>
      <c r="P23" s="194"/>
      <c r="Q23" s="194"/>
      <c r="R23" s="194"/>
      <c r="S23" s="107">
        <f t="shared" si="5"/>
        <v>0</v>
      </c>
    </row>
    <row r="24" spans="2:19" ht="24" customHeight="1" thickBot="1" x14ac:dyDescent="0.25">
      <c r="B24" s="125">
        <v>2612</v>
      </c>
      <c r="C24" s="133" t="s">
        <v>152</v>
      </c>
      <c r="D24" s="132"/>
      <c r="E24" s="132"/>
      <c r="F24" s="131">
        <f t="shared" ref="F24:R24" si="6">+F25</f>
        <v>10000</v>
      </c>
      <c r="G24" s="131">
        <f t="shared" si="6"/>
        <v>0</v>
      </c>
      <c r="H24" s="131">
        <f t="shared" si="6"/>
        <v>10000</v>
      </c>
      <c r="I24" s="131">
        <f t="shared" si="6"/>
        <v>0</v>
      </c>
      <c r="J24" s="131">
        <f t="shared" si="6"/>
        <v>0</v>
      </c>
      <c r="K24" s="131">
        <f t="shared" si="6"/>
        <v>0</v>
      </c>
      <c r="L24" s="131">
        <f t="shared" si="6"/>
        <v>0</v>
      </c>
      <c r="M24" s="131">
        <f t="shared" si="6"/>
        <v>0</v>
      </c>
      <c r="N24" s="131">
        <f t="shared" si="6"/>
        <v>0</v>
      </c>
      <c r="O24" s="131">
        <f t="shared" si="6"/>
        <v>0</v>
      </c>
      <c r="P24" s="131">
        <f t="shared" si="6"/>
        <v>0</v>
      </c>
      <c r="Q24" s="131">
        <f t="shared" si="6"/>
        <v>0</v>
      </c>
      <c r="R24" s="131">
        <f t="shared" si="6"/>
        <v>0</v>
      </c>
      <c r="S24" s="131">
        <f t="shared" si="5"/>
        <v>10000</v>
      </c>
    </row>
    <row r="25" spans="2:19" ht="22.9" customHeight="1" x14ac:dyDescent="0.2">
      <c r="B25" s="112">
        <v>2612</v>
      </c>
      <c r="C25" s="114" t="str">
        <f>+'Difusion y Promocion'!B5</f>
        <v>Difusión, promoción y distribución</v>
      </c>
      <c r="D25" s="110"/>
      <c r="E25" s="109"/>
      <c r="F25" s="109">
        <f>+'Difusion y Promocion'!F22</f>
        <v>10000</v>
      </c>
      <c r="G25" s="109">
        <f>+'Difusion y Promocion'!G22</f>
        <v>0</v>
      </c>
      <c r="H25" s="109">
        <f>+'Difusion y Promocion'!H22</f>
        <v>10000</v>
      </c>
      <c r="I25" s="109">
        <f>+'Difusion y Promocion'!I22</f>
        <v>0</v>
      </c>
      <c r="J25" s="109">
        <f>+'Difusion y Promocion'!J22</f>
        <v>0</v>
      </c>
      <c r="K25" s="109">
        <f>+'Difusion y Promocion'!K22</f>
        <v>0</v>
      </c>
      <c r="L25" s="109">
        <f>+'Difusion y Promocion'!L22</f>
        <v>0</v>
      </c>
      <c r="M25" s="109">
        <f>+'Difusion y Promocion'!M22</f>
        <v>0</v>
      </c>
      <c r="N25" s="109">
        <f>+'Difusion y Promocion'!N22</f>
        <v>0</v>
      </c>
      <c r="O25" s="109">
        <f>+'Difusion y Promocion'!O22</f>
        <v>0</v>
      </c>
      <c r="P25" s="109">
        <f>+'Difusion y Promocion'!P22</f>
        <v>0</v>
      </c>
      <c r="Q25" s="109">
        <f>+'Difusion y Promocion'!Q22</f>
        <v>0</v>
      </c>
      <c r="R25" s="109">
        <f>+'Difusion y Promocion'!R22</f>
        <v>0</v>
      </c>
      <c r="S25" s="107">
        <f t="shared" si="5"/>
        <v>10000</v>
      </c>
    </row>
    <row r="26" spans="2:19" x14ac:dyDescent="0.2">
      <c r="B26" s="112"/>
      <c r="C26" s="111"/>
      <c r="D26" s="128"/>
      <c r="E26" s="127"/>
      <c r="F26" s="109">
        <f>+'Difusion y Promocion'!F20</f>
        <v>0</v>
      </c>
      <c r="G26" s="109">
        <f>+'Difusion y Promocion'!G20</f>
        <v>0</v>
      </c>
      <c r="H26" s="109">
        <f>+'Difusion y Promocion'!H20</f>
        <v>0</v>
      </c>
      <c r="I26" s="109">
        <f>+'Difusion y Promocion'!I20</f>
        <v>0</v>
      </c>
      <c r="J26" s="109">
        <f>+'Difusion y Promocion'!J20</f>
        <v>0</v>
      </c>
      <c r="K26" s="109">
        <f>+'Difusion y Promocion'!K20</f>
        <v>0</v>
      </c>
      <c r="L26" s="109">
        <f>+'Difusion y Promocion'!L20</f>
        <v>0</v>
      </c>
      <c r="M26" s="109">
        <f>+'Difusion y Promocion'!M20</f>
        <v>0</v>
      </c>
      <c r="N26" s="109">
        <f>+'Difusion y Promocion'!N20</f>
        <v>0</v>
      </c>
      <c r="O26" s="109">
        <f>+'Difusion y Promocion'!O20</f>
        <v>0</v>
      </c>
      <c r="P26" s="109">
        <f>+'Difusion y Promocion'!P20</f>
        <v>0</v>
      </c>
      <c r="Q26" s="109">
        <f>+'Difusion y Promocion'!Q20</f>
        <v>0</v>
      </c>
      <c r="R26" s="109">
        <f>+'Difusion y Promocion'!R20</f>
        <v>0</v>
      </c>
      <c r="S26" s="193"/>
    </row>
    <row r="27" spans="2:19" ht="18.75" thickBot="1" x14ac:dyDescent="0.25">
      <c r="B27" s="125">
        <v>3181</v>
      </c>
      <c r="C27" s="133" t="s">
        <v>151</v>
      </c>
      <c r="D27" s="123"/>
      <c r="E27" s="123"/>
      <c r="F27" s="122">
        <f t="shared" ref="F27:R27" si="7">SUM(F28:F29)</f>
        <v>30000</v>
      </c>
      <c r="G27" s="122">
        <f t="shared" si="7"/>
        <v>0</v>
      </c>
      <c r="H27" s="122">
        <f t="shared" si="7"/>
        <v>30000</v>
      </c>
      <c r="I27" s="122">
        <f t="shared" si="7"/>
        <v>0</v>
      </c>
      <c r="J27" s="122">
        <f t="shared" si="7"/>
        <v>0</v>
      </c>
      <c r="K27" s="122">
        <f t="shared" si="7"/>
        <v>0</v>
      </c>
      <c r="L27" s="122">
        <f t="shared" si="7"/>
        <v>0</v>
      </c>
      <c r="M27" s="122">
        <f t="shared" si="7"/>
        <v>0</v>
      </c>
      <c r="N27" s="122">
        <f t="shared" si="7"/>
        <v>0</v>
      </c>
      <c r="O27" s="122">
        <f t="shared" si="7"/>
        <v>0</v>
      </c>
      <c r="P27" s="122">
        <f t="shared" si="7"/>
        <v>0</v>
      </c>
      <c r="Q27" s="122">
        <f t="shared" si="7"/>
        <v>0</v>
      </c>
      <c r="R27" s="122">
        <f t="shared" si="7"/>
        <v>0</v>
      </c>
      <c r="S27" s="131">
        <f t="shared" ref="S27:S39" si="8">SUM(G27:R27)</f>
        <v>30000</v>
      </c>
    </row>
    <row r="28" spans="2:19" x14ac:dyDescent="0.2">
      <c r="B28" s="112">
        <v>3181</v>
      </c>
      <c r="C28" s="111" t="str">
        <f>+'Difusion y Promocion'!B5</f>
        <v>Difusión, promoción y distribución</v>
      </c>
      <c r="D28" s="110"/>
      <c r="E28" s="109"/>
      <c r="F28" s="109">
        <f>+'Difusion y Promocion'!F25</f>
        <v>30000</v>
      </c>
      <c r="G28" s="109">
        <f>+'Difusion y Promocion'!G25</f>
        <v>0</v>
      </c>
      <c r="H28" s="109">
        <f>+'Difusion y Promocion'!H25</f>
        <v>30000</v>
      </c>
      <c r="I28" s="109">
        <f>+'Difusion y Promocion'!I25</f>
        <v>0</v>
      </c>
      <c r="J28" s="109">
        <f>+'Difusion y Promocion'!J25</f>
        <v>0</v>
      </c>
      <c r="K28" s="109">
        <f>+'Difusion y Promocion'!K25</f>
        <v>0</v>
      </c>
      <c r="L28" s="109">
        <f>+'Difusion y Promocion'!L25</f>
        <v>0</v>
      </c>
      <c r="M28" s="109">
        <f>+'Difusion y Promocion'!M25</f>
        <v>0</v>
      </c>
      <c r="N28" s="109">
        <f>+'Difusion y Promocion'!N25</f>
        <v>0</v>
      </c>
      <c r="O28" s="109">
        <f>+'Difusion y Promocion'!O25</f>
        <v>0</v>
      </c>
      <c r="P28" s="109">
        <f>+'Difusion y Promocion'!P25</f>
        <v>0</v>
      </c>
      <c r="Q28" s="109">
        <f>+'Difusion y Promocion'!Q25</f>
        <v>0</v>
      </c>
      <c r="R28" s="109">
        <f>+'Difusion y Promocion'!R25</f>
        <v>0</v>
      </c>
      <c r="S28" s="107">
        <f t="shared" si="8"/>
        <v>30000</v>
      </c>
    </row>
    <row r="29" spans="2:19" x14ac:dyDescent="0.2">
      <c r="B29" s="112"/>
      <c r="C29" s="111"/>
      <c r="D29" s="110"/>
      <c r="E29" s="190"/>
      <c r="F29" s="109"/>
      <c r="G29" s="107"/>
      <c r="H29" s="107"/>
      <c r="I29" s="107"/>
      <c r="J29" s="107"/>
      <c r="K29" s="107"/>
      <c r="L29" s="107"/>
      <c r="M29" s="107"/>
      <c r="N29" s="107"/>
      <c r="O29" s="197"/>
      <c r="P29" s="197"/>
      <c r="Q29" s="197"/>
      <c r="R29" s="197"/>
      <c r="S29" s="107">
        <f t="shared" si="8"/>
        <v>0</v>
      </c>
    </row>
    <row r="30" spans="2:19" ht="24" customHeight="1" thickBot="1" x14ac:dyDescent="0.25">
      <c r="B30" s="125">
        <v>3363</v>
      </c>
      <c r="C30" s="124" t="s">
        <v>150</v>
      </c>
      <c r="D30" s="132"/>
      <c r="E30" s="132"/>
      <c r="F30" s="131">
        <f t="shared" ref="F30:R30" si="9">SUM(F31:F32)</f>
        <v>1720000</v>
      </c>
      <c r="G30" s="131">
        <f t="shared" si="9"/>
        <v>580000</v>
      </c>
      <c r="H30" s="131">
        <f t="shared" si="9"/>
        <v>855000</v>
      </c>
      <c r="I30" s="131">
        <f t="shared" si="9"/>
        <v>50000</v>
      </c>
      <c r="J30" s="131">
        <f t="shared" si="9"/>
        <v>0</v>
      </c>
      <c r="K30" s="131">
        <f t="shared" si="9"/>
        <v>100000</v>
      </c>
      <c r="L30" s="131">
        <f t="shared" si="9"/>
        <v>0</v>
      </c>
      <c r="M30" s="131">
        <f t="shared" si="9"/>
        <v>135000</v>
      </c>
      <c r="N30" s="131">
        <f t="shared" si="9"/>
        <v>0</v>
      </c>
      <c r="O30" s="131">
        <f t="shared" si="9"/>
        <v>0</v>
      </c>
      <c r="P30" s="131">
        <f t="shared" si="9"/>
        <v>0</v>
      </c>
      <c r="Q30" s="131">
        <f t="shared" si="9"/>
        <v>0</v>
      </c>
      <c r="R30" s="131">
        <f t="shared" si="9"/>
        <v>0</v>
      </c>
      <c r="S30" s="131">
        <f t="shared" si="8"/>
        <v>1720000</v>
      </c>
    </row>
    <row r="31" spans="2:19" x14ac:dyDescent="0.2">
      <c r="B31" s="112">
        <v>3363</v>
      </c>
      <c r="C31" s="129" t="str">
        <f>+'Ediciones y Public.'!B5</f>
        <v>Programa de ediciones y publicaciones institucionales</v>
      </c>
      <c r="D31" s="110"/>
      <c r="E31" s="109"/>
      <c r="F31" s="109">
        <f>'Ediciones y Public.'!F28</f>
        <v>1670000</v>
      </c>
      <c r="G31" s="109">
        <f>'Ediciones y Public.'!G28</f>
        <v>580000</v>
      </c>
      <c r="H31" s="109">
        <f>'Ediciones y Public.'!H28</f>
        <v>805000</v>
      </c>
      <c r="I31" s="109">
        <f>'Ediciones y Public.'!I28</f>
        <v>50000</v>
      </c>
      <c r="J31" s="109">
        <f>'Ediciones y Public.'!J28</f>
        <v>0</v>
      </c>
      <c r="K31" s="109">
        <f>'Ediciones y Public.'!K28</f>
        <v>100000</v>
      </c>
      <c r="L31" s="109">
        <f>'Ediciones y Public.'!L28</f>
        <v>0</v>
      </c>
      <c r="M31" s="109">
        <f>'Ediciones y Public.'!M28</f>
        <v>135000</v>
      </c>
      <c r="N31" s="109">
        <f>'Ediciones y Public.'!N28</f>
        <v>0</v>
      </c>
      <c r="O31" s="109">
        <f>'Ediciones y Public.'!O28</f>
        <v>0</v>
      </c>
      <c r="P31" s="109">
        <f>'Ediciones y Public.'!P28</f>
        <v>0</v>
      </c>
      <c r="Q31" s="109">
        <f>'Ediciones y Public.'!Q28</f>
        <v>0</v>
      </c>
      <c r="R31" s="109">
        <f>'Ediciones y Public.'!R28</f>
        <v>0</v>
      </c>
      <c r="S31" s="107">
        <f t="shared" si="8"/>
        <v>1670000</v>
      </c>
    </row>
    <row r="32" spans="2:19" x14ac:dyDescent="0.2">
      <c r="B32" s="112">
        <v>3363</v>
      </c>
      <c r="C32" s="111" t="str">
        <f>+'Difusion y Promocion'!B5</f>
        <v>Difusión, promoción y distribución</v>
      </c>
      <c r="D32" s="195"/>
      <c r="E32" s="194"/>
      <c r="F32" s="194">
        <f>+'Difusion y Promocion'!F28</f>
        <v>50000</v>
      </c>
      <c r="G32" s="194">
        <f>+'Difusion y Promocion'!G28</f>
        <v>0</v>
      </c>
      <c r="H32" s="194">
        <f>+'Difusion y Promocion'!H28</f>
        <v>50000</v>
      </c>
      <c r="I32" s="194">
        <f>+'Difusion y Promocion'!I28</f>
        <v>0</v>
      </c>
      <c r="J32" s="194">
        <f>+'Difusion y Promocion'!J28</f>
        <v>0</v>
      </c>
      <c r="K32" s="194">
        <f>+'Difusion y Promocion'!K28</f>
        <v>0</v>
      </c>
      <c r="L32" s="194">
        <f>+'Difusion y Promocion'!L28</f>
        <v>0</v>
      </c>
      <c r="M32" s="194">
        <f>+'Difusion y Promocion'!M28</f>
        <v>0</v>
      </c>
      <c r="N32" s="194">
        <f>+'Difusion y Promocion'!N28</f>
        <v>0</v>
      </c>
      <c r="O32" s="194">
        <f>+'Difusion y Promocion'!O28</f>
        <v>0</v>
      </c>
      <c r="P32" s="194">
        <f>+'Difusion y Promocion'!P28</f>
        <v>0</v>
      </c>
      <c r="Q32" s="194">
        <f>+'Difusion y Promocion'!Q28</f>
        <v>0</v>
      </c>
      <c r="R32" s="194">
        <f>+'Difusion y Promocion'!R28</f>
        <v>0</v>
      </c>
      <c r="S32" s="107">
        <f t="shared" si="8"/>
        <v>50000</v>
      </c>
    </row>
    <row r="33" spans="1:239" ht="24" customHeight="1" thickBot="1" x14ac:dyDescent="0.25">
      <c r="B33" s="125">
        <v>3342</v>
      </c>
      <c r="C33" s="124" t="s">
        <v>118</v>
      </c>
      <c r="D33" s="132"/>
      <c r="E33" s="132"/>
      <c r="F33" s="131" t="e">
        <f t="shared" ref="F33:R33" si="10">SUM(F34:F34)</f>
        <v>#REF!</v>
      </c>
      <c r="G33" s="131" t="e">
        <f t="shared" si="10"/>
        <v>#REF!</v>
      </c>
      <c r="H33" s="131" t="e">
        <f t="shared" si="10"/>
        <v>#REF!</v>
      </c>
      <c r="I33" s="131" t="e">
        <f t="shared" si="10"/>
        <v>#REF!</v>
      </c>
      <c r="J33" s="131" t="e">
        <f t="shared" si="10"/>
        <v>#REF!</v>
      </c>
      <c r="K33" s="131" t="e">
        <f t="shared" si="10"/>
        <v>#REF!</v>
      </c>
      <c r="L33" s="131" t="e">
        <f t="shared" si="10"/>
        <v>#REF!</v>
      </c>
      <c r="M33" s="131" t="e">
        <f t="shared" si="10"/>
        <v>#REF!</v>
      </c>
      <c r="N33" s="131" t="e">
        <f t="shared" si="10"/>
        <v>#REF!</v>
      </c>
      <c r="O33" s="131" t="e">
        <f t="shared" si="10"/>
        <v>#REF!</v>
      </c>
      <c r="P33" s="131" t="e">
        <f t="shared" si="10"/>
        <v>#REF!</v>
      </c>
      <c r="Q33" s="131" t="e">
        <f t="shared" si="10"/>
        <v>#REF!</v>
      </c>
      <c r="R33" s="131" t="e">
        <f t="shared" si="10"/>
        <v>#REF!</v>
      </c>
      <c r="S33" s="131" t="e">
        <f t="shared" si="8"/>
        <v>#REF!</v>
      </c>
    </row>
    <row r="34" spans="1:239" x14ac:dyDescent="0.2">
      <c r="B34" s="112">
        <v>3342</v>
      </c>
      <c r="C34" s="196" t="str">
        <f>+Capacitacion!B5</f>
        <v xml:space="preserve">Programa de capacitación y profesionalización </v>
      </c>
      <c r="D34" s="110"/>
      <c r="E34" s="109"/>
      <c r="F34" s="109" t="e">
        <f>+Capacitacion!#REF!</f>
        <v>#REF!</v>
      </c>
      <c r="G34" s="109" t="e">
        <f>+Capacitacion!#REF!</f>
        <v>#REF!</v>
      </c>
      <c r="H34" s="109" t="e">
        <f>+Capacitacion!#REF!</f>
        <v>#REF!</v>
      </c>
      <c r="I34" s="109" t="e">
        <f>+Capacitacion!#REF!</f>
        <v>#REF!</v>
      </c>
      <c r="J34" s="109" t="e">
        <f>+Capacitacion!#REF!</f>
        <v>#REF!</v>
      </c>
      <c r="K34" s="109" t="e">
        <f>+Capacitacion!#REF!</f>
        <v>#REF!</v>
      </c>
      <c r="L34" s="109" t="e">
        <f>+Capacitacion!#REF!</f>
        <v>#REF!</v>
      </c>
      <c r="M34" s="109" t="e">
        <f>+Capacitacion!#REF!</f>
        <v>#REF!</v>
      </c>
      <c r="N34" s="109" t="e">
        <f>+Capacitacion!#REF!</f>
        <v>#REF!</v>
      </c>
      <c r="O34" s="109" t="e">
        <f>+Capacitacion!#REF!</f>
        <v>#REF!</v>
      </c>
      <c r="P34" s="109" t="e">
        <f>+Capacitacion!#REF!</f>
        <v>#REF!</v>
      </c>
      <c r="Q34" s="109" t="e">
        <f>+Capacitacion!#REF!</f>
        <v>#REF!</v>
      </c>
      <c r="R34" s="109" t="e">
        <f>+Capacitacion!#REF!</f>
        <v>#REF!</v>
      </c>
      <c r="S34" s="107" t="e">
        <f t="shared" si="8"/>
        <v>#REF!</v>
      </c>
    </row>
    <row r="35" spans="1:239" x14ac:dyDescent="0.2">
      <c r="B35" s="130"/>
      <c r="C35" s="129"/>
      <c r="D35" s="195"/>
      <c r="E35" s="194"/>
      <c r="F35" s="194"/>
      <c r="G35" s="194"/>
      <c r="H35" s="194"/>
      <c r="I35" s="194"/>
      <c r="J35" s="194"/>
      <c r="K35" s="194"/>
      <c r="L35" s="194"/>
      <c r="M35" s="194"/>
      <c r="N35" s="194"/>
      <c r="O35" s="194"/>
      <c r="P35" s="194"/>
      <c r="Q35" s="194"/>
      <c r="R35" s="194"/>
      <c r="S35" s="193">
        <f t="shared" si="8"/>
        <v>0</v>
      </c>
    </row>
    <row r="36" spans="1:239" ht="24" customHeight="1" thickBot="1" x14ac:dyDescent="0.25">
      <c r="B36" s="134">
        <v>3611</v>
      </c>
      <c r="C36" s="133" t="s">
        <v>149</v>
      </c>
      <c r="D36" s="132"/>
      <c r="E36" s="132"/>
      <c r="F36" s="131">
        <f t="shared" ref="F36:R36" si="11">SUM(F37:F37)</f>
        <v>60000</v>
      </c>
      <c r="G36" s="131">
        <f t="shared" si="11"/>
        <v>0</v>
      </c>
      <c r="H36" s="131">
        <f t="shared" si="11"/>
        <v>60000</v>
      </c>
      <c r="I36" s="131">
        <f t="shared" si="11"/>
        <v>0</v>
      </c>
      <c r="J36" s="131">
        <f t="shared" si="11"/>
        <v>0</v>
      </c>
      <c r="K36" s="131">
        <f t="shared" si="11"/>
        <v>0</v>
      </c>
      <c r="L36" s="131">
        <f t="shared" si="11"/>
        <v>0</v>
      </c>
      <c r="M36" s="131">
        <f t="shared" si="11"/>
        <v>0</v>
      </c>
      <c r="N36" s="131">
        <f t="shared" si="11"/>
        <v>0</v>
      </c>
      <c r="O36" s="131">
        <f t="shared" si="11"/>
        <v>0</v>
      </c>
      <c r="P36" s="131">
        <f t="shared" si="11"/>
        <v>0</v>
      </c>
      <c r="Q36" s="131">
        <f t="shared" si="11"/>
        <v>0</v>
      </c>
      <c r="R36" s="131">
        <f t="shared" si="11"/>
        <v>0</v>
      </c>
      <c r="S36" s="131">
        <f t="shared" si="8"/>
        <v>60000</v>
      </c>
    </row>
    <row r="37" spans="1:239" x14ac:dyDescent="0.2">
      <c r="B37" s="112">
        <v>3611</v>
      </c>
      <c r="C37" s="111" t="str">
        <f>+'Difusion y Promocion'!B5</f>
        <v>Difusión, promoción y distribución</v>
      </c>
      <c r="D37" s="110"/>
      <c r="E37" s="109"/>
      <c r="F37" s="109">
        <f>+'Difusion y Promocion'!F31</f>
        <v>60000</v>
      </c>
      <c r="G37" s="109">
        <f>+'Difusion y Promocion'!G31</f>
        <v>0</v>
      </c>
      <c r="H37" s="109">
        <f>+'Difusion y Promocion'!H31</f>
        <v>60000</v>
      </c>
      <c r="I37" s="109">
        <f>+'Difusion y Promocion'!I31</f>
        <v>0</v>
      </c>
      <c r="J37" s="109">
        <f>+'Difusion y Promocion'!J31</f>
        <v>0</v>
      </c>
      <c r="K37" s="109">
        <f>+'Difusion y Promocion'!K31</f>
        <v>0</v>
      </c>
      <c r="L37" s="109">
        <f>+'Difusion y Promocion'!L31</f>
        <v>0</v>
      </c>
      <c r="M37" s="109">
        <f>+'Difusion y Promocion'!M31</f>
        <v>0</v>
      </c>
      <c r="N37" s="109">
        <f>+'Difusion y Promocion'!N31</f>
        <v>0</v>
      </c>
      <c r="O37" s="109">
        <f>+'Difusion y Promocion'!O31</f>
        <v>0</v>
      </c>
      <c r="P37" s="109">
        <f>+'Difusion y Promocion'!P31</f>
        <v>0</v>
      </c>
      <c r="Q37" s="109">
        <f>+'Difusion y Promocion'!Q31</f>
        <v>0</v>
      </c>
      <c r="R37" s="109">
        <f>+'Difusion y Promocion'!R31</f>
        <v>0</v>
      </c>
      <c r="S37" s="107">
        <f t="shared" si="8"/>
        <v>60000</v>
      </c>
    </row>
    <row r="38" spans="1:239" ht="18.75" thickBot="1" x14ac:dyDescent="0.25">
      <c r="B38" s="125">
        <v>3721</v>
      </c>
      <c r="C38" s="133" t="s">
        <v>148</v>
      </c>
      <c r="D38" s="123"/>
      <c r="E38" s="123"/>
      <c r="F38" s="122">
        <f t="shared" ref="F38:R38" si="12">SUM(F39:F40)</f>
        <v>1500</v>
      </c>
      <c r="G38" s="122">
        <f t="shared" si="12"/>
        <v>0</v>
      </c>
      <c r="H38" s="122">
        <f t="shared" si="12"/>
        <v>1500</v>
      </c>
      <c r="I38" s="122">
        <f t="shared" si="12"/>
        <v>0</v>
      </c>
      <c r="J38" s="122">
        <f t="shared" si="12"/>
        <v>0</v>
      </c>
      <c r="K38" s="122">
        <f t="shared" si="12"/>
        <v>0</v>
      </c>
      <c r="L38" s="122">
        <f t="shared" si="12"/>
        <v>0</v>
      </c>
      <c r="M38" s="122">
        <f t="shared" si="12"/>
        <v>0</v>
      </c>
      <c r="N38" s="122">
        <f t="shared" si="12"/>
        <v>0</v>
      </c>
      <c r="O38" s="122">
        <f t="shared" si="12"/>
        <v>0</v>
      </c>
      <c r="P38" s="122">
        <f t="shared" si="12"/>
        <v>0</v>
      </c>
      <c r="Q38" s="122">
        <f t="shared" si="12"/>
        <v>0</v>
      </c>
      <c r="R38" s="122">
        <f t="shared" si="12"/>
        <v>0</v>
      </c>
      <c r="S38" s="131">
        <f t="shared" si="8"/>
        <v>1500</v>
      </c>
    </row>
    <row r="39" spans="1:239" x14ac:dyDescent="0.2">
      <c r="B39" s="112">
        <v>3721</v>
      </c>
      <c r="C39" s="111" t="str">
        <f>+'Apoyo y Soporte'!B5</f>
        <v>Brindar apoyo y soporte a las distintas áreas en materia de corrección e impresión de textos y materiales gráficos.</v>
      </c>
      <c r="D39" s="110"/>
      <c r="E39" s="109"/>
      <c r="F39" s="109">
        <f>+'Apoyo y Soporte'!F13</f>
        <v>1500</v>
      </c>
      <c r="G39" s="109">
        <f>+'Apoyo y Soporte'!G13</f>
        <v>0</v>
      </c>
      <c r="H39" s="109">
        <f>+'Apoyo y Soporte'!H13</f>
        <v>1500</v>
      </c>
      <c r="I39" s="109">
        <f>+'Apoyo y Soporte'!I13</f>
        <v>0</v>
      </c>
      <c r="J39" s="109">
        <f>+'Apoyo y Soporte'!J13</f>
        <v>0</v>
      </c>
      <c r="K39" s="109">
        <f>+'Apoyo y Soporte'!K13</f>
        <v>0</v>
      </c>
      <c r="L39" s="109">
        <f>+'Apoyo y Soporte'!L13</f>
        <v>0</v>
      </c>
      <c r="M39" s="109">
        <f>+'Apoyo y Soporte'!M13</f>
        <v>0</v>
      </c>
      <c r="N39" s="109">
        <f>+'Apoyo y Soporte'!N13</f>
        <v>0</v>
      </c>
      <c r="O39" s="109">
        <f>+'Apoyo y Soporte'!O13</f>
        <v>0</v>
      </c>
      <c r="P39" s="109">
        <f>+'Apoyo y Soporte'!P13</f>
        <v>0</v>
      </c>
      <c r="Q39" s="109">
        <f>+'Apoyo y Soporte'!Q13</f>
        <v>0</v>
      </c>
      <c r="R39" s="109">
        <f>+'Apoyo y Soporte'!R13</f>
        <v>0</v>
      </c>
      <c r="S39" s="107">
        <f t="shared" si="8"/>
        <v>1500</v>
      </c>
    </row>
    <row r="40" spans="1:239" x14ac:dyDescent="0.2">
      <c r="B40" s="112"/>
      <c r="C40" s="111"/>
      <c r="D40" s="110"/>
      <c r="E40" s="109"/>
      <c r="F40" s="109"/>
      <c r="G40" s="109"/>
      <c r="H40" s="109"/>
      <c r="I40" s="109"/>
      <c r="J40" s="109"/>
      <c r="K40" s="109"/>
      <c r="L40" s="109"/>
      <c r="M40" s="109"/>
      <c r="N40" s="109"/>
      <c r="O40" s="109"/>
      <c r="P40" s="109"/>
      <c r="Q40" s="109"/>
      <c r="R40" s="109"/>
      <c r="S40" s="107"/>
    </row>
    <row r="41" spans="1:239" ht="18.75" thickBot="1" x14ac:dyDescent="0.25">
      <c r="B41" s="134">
        <v>3831</v>
      </c>
      <c r="C41" s="133" t="s">
        <v>147</v>
      </c>
      <c r="D41" s="123"/>
      <c r="E41" s="123"/>
      <c r="F41" s="122">
        <f t="shared" ref="F41:R41" si="13">SUM(F42:F42)</f>
        <v>262000</v>
      </c>
      <c r="G41" s="122">
        <f t="shared" si="13"/>
        <v>167000</v>
      </c>
      <c r="H41" s="122">
        <f t="shared" si="13"/>
        <v>50000</v>
      </c>
      <c r="I41" s="122">
        <f t="shared" si="13"/>
        <v>0</v>
      </c>
      <c r="J41" s="122">
        <f t="shared" si="13"/>
        <v>0</v>
      </c>
      <c r="K41" s="122">
        <f t="shared" si="13"/>
        <v>0</v>
      </c>
      <c r="L41" s="122">
        <f t="shared" si="13"/>
        <v>0</v>
      </c>
      <c r="M41" s="122">
        <f t="shared" si="13"/>
        <v>0</v>
      </c>
      <c r="N41" s="122">
        <f t="shared" si="13"/>
        <v>0</v>
      </c>
      <c r="O41" s="122">
        <f t="shared" si="13"/>
        <v>0</v>
      </c>
      <c r="P41" s="122">
        <f t="shared" si="13"/>
        <v>0</v>
      </c>
      <c r="Q41" s="122">
        <f t="shared" si="13"/>
        <v>45000</v>
      </c>
      <c r="R41" s="122">
        <f t="shared" si="13"/>
        <v>0</v>
      </c>
      <c r="S41" s="131">
        <f>SUM(G41:R41)</f>
        <v>262000</v>
      </c>
    </row>
    <row r="42" spans="1:239" ht="22.9" customHeight="1" x14ac:dyDescent="0.2">
      <c r="B42" s="112">
        <v>3831</v>
      </c>
      <c r="C42" s="111" t="str">
        <f>+'Difusion y Promocion'!B5</f>
        <v>Difusión, promoción y distribución</v>
      </c>
      <c r="D42" s="110"/>
      <c r="E42" s="109"/>
      <c r="F42" s="109">
        <f>+'Difusion y Promocion'!F34</f>
        <v>262000</v>
      </c>
      <c r="G42" s="109">
        <f>+'Difusion y Promocion'!G34</f>
        <v>167000</v>
      </c>
      <c r="H42" s="109">
        <f>+'Difusion y Promocion'!H34</f>
        <v>50000</v>
      </c>
      <c r="I42" s="109">
        <f>+'Difusion y Promocion'!I34</f>
        <v>0</v>
      </c>
      <c r="J42" s="109">
        <f>+'Difusion y Promocion'!J34</f>
        <v>0</v>
      </c>
      <c r="K42" s="109">
        <f>+'Difusion y Promocion'!K34</f>
        <v>0</v>
      </c>
      <c r="L42" s="109">
        <f>+'Difusion y Promocion'!L34</f>
        <v>0</v>
      </c>
      <c r="M42" s="109">
        <f>+'Difusion y Promocion'!M34</f>
        <v>0</v>
      </c>
      <c r="N42" s="109">
        <f>+'Difusion y Promocion'!N34</f>
        <v>0</v>
      </c>
      <c r="O42" s="109">
        <f>+'Difusion y Promocion'!O34</f>
        <v>0</v>
      </c>
      <c r="P42" s="109">
        <f>+'Difusion y Promocion'!P34</f>
        <v>0</v>
      </c>
      <c r="Q42" s="109">
        <f>+'Difusion y Promocion'!Q34</f>
        <v>45000</v>
      </c>
      <c r="R42" s="109">
        <f>+'Difusion y Promocion'!R34</f>
        <v>0</v>
      </c>
      <c r="S42" s="107">
        <f>SUM(G42:R42)</f>
        <v>262000</v>
      </c>
    </row>
    <row r="43" spans="1:239" x14ac:dyDescent="0.2">
      <c r="B43" s="112"/>
      <c r="C43" s="111"/>
      <c r="D43" s="110"/>
      <c r="E43" s="109"/>
      <c r="F43" s="109"/>
      <c r="G43" s="109"/>
      <c r="H43" s="109"/>
      <c r="I43" s="109"/>
      <c r="J43" s="109"/>
      <c r="K43" s="109"/>
      <c r="L43" s="109"/>
      <c r="M43" s="109"/>
      <c r="N43" s="109"/>
      <c r="O43" s="109"/>
      <c r="P43" s="109"/>
      <c r="Q43" s="109"/>
      <c r="R43" s="109"/>
      <c r="S43" s="107"/>
    </row>
    <row r="44" spans="1:239" ht="18.75" thickBot="1" x14ac:dyDescent="0.25">
      <c r="B44" s="125">
        <v>5151</v>
      </c>
      <c r="C44" s="135" t="s">
        <v>146</v>
      </c>
      <c r="D44" s="123"/>
      <c r="E44" s="123"/>
      <c r="F44" s="122">
        <f t="shared" ref="F44:R44" si="14">SUM(F45:F45)</f>
        <v>3000</v>
      </c>
      <c r="G44" s="122">
        <f t="shared" si="14"/>
        <v>0</v>
      </c>
      <c r="H44" s="122">
        <f t="shared" si="14"/>
        <v>0</v>
      </c>
      <c r="I44" s="122">
        <f t="shared" si="14"/>
        <v>3000</v>
      </c>
      <c r="J44" s="122">
        <f t="shared" si="14"/>
        <v>0</v>
      </c>
      <c r="K44" s="122">
        <f t="shared" si="14"/>
        <v>0</v>
      </c>
      <c r="L44" s="122">
        <f t="shared" si="14"/>
        <v>0</v>
      </c>
      <c r="M44" s="122">
        <f t="shared" si="14"/>
        <v>0</v>
      </c>
      <c r="N44" s="122">
        <f t="shared" si="14"/>
        <v>0</v>
      </c>
      <c r="O44" s="122">
        <f t="shared" si="14"/>
        <v>0</v>
      </c>
      <c r="P44" s="122">
        <f t="shared" si="14"/>
        <v>0</v>
      </c>
      <c r="Q44" s="122">
        <f t="shared" si="14"/>
        <v>0</v>
      </c>
      <c r="R44" s="122">
        <f t="shared" si="14"/>
        <v>0</v>
      </c>
      <c r="S44" s="131">
        <f>SUM(G44:R44)</f>
        <v>3000</v>
      </c>
    </row>
    <row r="45" spans="1:239" ht="35.450000000000003" customHeight="1" x14ac:dyDescent="0.2">
      <c r="A45" s="192"/>
      <c r="B45" s="112">
        <v>5151</v>
      </c>
      <c r="C45" s="111" t="str">
        <f>+'Ediciones y Public.'!B5</f>
        <v>Programa de ediciones y publicaciones institucionales</v>
      </c>
      <c r="D45" s="112"/>
      <c r="E45" s="190"/>
      <c r="F45" s="190">
        <f>+'Ediciones y Public.'!F40</f>
        <v>3000</v>
      </c>
      <c r="G45" s="190">
        <f>+'Ediciones y Public.'!G40</f>
        <v>0</v>
      </c>
      <c r="H45" s="190">
        <f>+'Ediciones y Public.'!H40</f>
        <v>0</v>
      </c>
      <c r="I45" s="190">
        <f>+'Ediciones y Public.'!I40</f>
        <v>3000</v>
      </c>
      <c r="J45" s="190">
        <f>+'Ediciones y Public.'!J40</f>
        <v>0</v>
      </c>
      <c r="K45" s="190">
        <f>+'Ediciones y Public.'!K40</f>
        <v>0</v>
      </c>
      <c r="L45" s="190">
        <f>+'Ediciones y Public.'!L40</f>
        <v>0</v>
      </c>
      <c r="M45" s="190">
        <f>+'Ediciones y Public.'!M40</f>
        <v>0</v>
      </c>
      <c r="N45" s="190">
        <f>+'Ediciones y Public.'!N40</f>
        <v>0</v>
      </c>
      <c r="O45" s="190">
        <f>+'Ediciones y Public.'!O40</f>
        <v>0</v>
      </c>
      <c r="P45" s="190">
        <f>+'Ediciones y Public.'!P40</f>
        <v>0</v>
      </c>
      <c r="Q45" s="190">
        <f>+'Ediciones y Public.'!Q40</f>
        <v>0</v>
      </c>
      <c r="R45" s="190">
        <f>+'Ediciones y Public.'!R40</f>
        <v>0</v>
      </c>
      <c r="S45" s="107">
        <f>SUM(G45:R45)</f>
        <v>3000</v>
      </c>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c r="AZ45" s="87"/>
      <c r="BA45" s="87"/>
      <c r="BB45" s="87"/>
      <c r="BC45" s="87"/>
      <c r="BD45" s="87"/>
      <c r="BE45" s="87"/>
      <c r="BF45" s="87"/>
      <c r="BG45" s="87"/>
      <c r="BH45" s="87"/>
      <c r="BI45" s="87"/>
      <c r="BJ45" s="87"/>
      <c r="BK45" s="87"/>
      <c r="BL45" s="87"/>
      <c r="BM45" s="87"/>
      <c r="BN45" s="87"/>
      <c r="BO45" s="87"/>
      <c r="BP45" s="87"/>
      <c r="BQ45" s="87"/>
      <c r="BR45" s="87"/>
      <c r="BS45" s="87"/>
      <c r="BT45" s="87"/>
      <c r="BU45" s="87"/>
      <c r="BV45" s="87"/>
      <c r="BW45" s="87"/>
      <c r="BX45" s="87"/>
      <c r="BY45" s="87"/>
      <c r="BZ45" s="87"/>
      <c r="CA45" s="87"/>
      <c r="CB45" s="87"/>
      <c r="CC45" s="87"/>
      <c r="CD45" s="87"/>
      <c r="CE45" s="87"/>
      <c r="CF45" s="87"/>
      <c r="CG45" s="87"/>
      <c r="CH45" s="87"/>
      <c r="CI45" s="87"/>
      <c r="CJ45" s="87"/>
      <c r="CK45" s="87"/>
      <c r="CL45" s="87"/>
      <c r="CM45" s="87"/>
      <c r="CN45" s="87"/>
      <c r="CO45" s="87"/>
      <c r="CP45" s="87"/>
      <c r="CQ45" s="87"/>
      <c r="CR45" s="87"/>
      <c r="CS45" s="87"/>
      <c r="CT45" s="87"/>
      <c r="CU45" s="87"/>
      <c r="CV45" s="87"/>
      <c r="CW45" s="87"/>
      <c r="CX45" s="87"/>
      <c r="CY45" s="87"/>
      <c r="CZ45" s="87"/>
      <c r="DA45" s="87"/>
      <c r="DB45" s="87"/>
      <c r="DC45" s="87"/>
      <c r="DD45" s="87"/>
      <c r="DE45" s="87"/>
      <c r="DF45" s="87"/>
      <c r="DG45" s="87"/>
      <c r="DH45" s="87"/>
      <c r="DI45" s="87"/>
      <c r="DJ45" s="87"/>
      <c r="DK45" s="87"/>
      <c r="DL45" s="87"/>
      <c r="DM45" s="87"/>
      <c r="DN45" s="87"/>
      <c r="DO45" s="87"/>
      <c r="DP45" s="87"/>
      <c r="DQ45" s="87"/>
      <c r="DR45" s="87"/>
      <c r="DS45" s="87"/>
      <c r="DT45" s="87"/>
      <c r="DU45" s="87"/>
      <c r="DV45" s="87"/>
      <c r="DW45" s="87"/>
      <c r="DX45" s="87"/>
      <c r="DY45" s="87"/>
      <c r="DZ45" s="87"/>
      <c r="EA45" s="87"/>
      <c r="EB45" s="87"/>
      <c r="EC45" s="87"/>
      <c r="ED45" s="87"/>
      <c r="EE45" s="87"/>
      <c r="EF45" s="87"/>
      <c r="EG45" s="87"/>
      <c r="EH45" s="87"/>
      <c r="EI45" s="87"/>
      <c r="EJ45" s="87"/>
      <c r="EK45" s="87"/>
      <c r="EL45" s="87"/>
      <c r="EM45" s="87"/>
      <c r="EN45" s="87"/>
      <c r="EO45" s="87"/>
      <c r="EP45" s="87"/>
      <c r="EQ45" s="87"/>
      <c r="ER45" s="87"/>
      <c r="ES45" s="87"/>
      <c r="ET45" s="87"/>
      <c r="EU45" s="87"/>
      <c r="EV45" s="87"/>
      <c r="EW45" s="87"/>
      <c r="EX45" s="87"/>
      <c r="EY45" s="87"/>
      <c r="EZ45" s="87"/>
      <c r="FA45" s="87"/>
      <c r="FB45" s="87"/>
      <c r="FC45" s="87"/>
      <c r="FD45" s="87"/>
      <c r="FE45" s="87"/>
      <c r="FF45" s="87"/>
      <c r="FG45" s="87"/>
      <c r="FH45" s="87"/>
      <c r="FI45" s="87"/>
      <c r="FJ45" s="87"/>
      <c r="FK45" s="87"/>
      <c r="FL45" s="87"/>
      <c r="FM45" s="87"/>
      <c r="FN45" s="87"/>
      <c r="FO45" s="87"/>
      <c r="FP45" s="87"/>
      <c r="FQ45" s="87"/>
      <c r="FR45" s="87"/>
      <c r="FS45" s="87"/>
      <c r="FT45" s="87"/>
      <c r="FU45" s="87"/>
      <c r="FV45" s="87"/>
      <c r="FW45" s="87"/>
      <c r="FX45" s="87"/>
      <c r="FY45" s="87"/>
      <c r="FZ45" s="87"/>
      <c r="GA45" s="87"/>
      <c r="GB45" s="87"/>
      <c r="GC45" s="87"/>
      <c r="GD45" s="87"/>
      <c r="GE45" s="87"/>
      <c r="GF45" s="87"/>
      <c r="GG45" s="87"/>
      <c r="GH45" s="87"/>
      <c r="GI45" s="87"/>
      <c r="GJ45" s="87"/>
      <c r="GK45" s="87"/>
      <c r="GL45" s="87"/>
      <c r="GM45" s="87"/>
      <c r="GN45" s="87"/>
      <c r="GO45" s="87"/>
      <c r="GP45" s="87"/>
      <c r="GQ45" s="87"/>
      <c r="GR45" s="87"/>
      <c r="GS45" s="87"/>
      <c r="GT45" s="87"/>
      <c r="GU45" s="87"/>
      <c r="GV45" s="87"/>
      <c r="GW45" s="87"/>
      <c r="GX45" s="87"/>
      <c r="GY45" s="87"/>
      <c r="GZ45" s="87"/>
      <c r="HA45" s="87"/>
      <c r="HB45" s="87"/>
      <c r="HC45" s="87"/>
      <c r="HD45" s="87"/>
      <c r="HE45" s="87"/>
      <c r="HF45" s="87"/>
      <c r="HG45" s="87"/>
      <c r="HH45" s="87"/>
      <c r="HI45" s="87"/>
      <c r="HJ45" s="87"/>
      <c r="HK45" s="87"/>
      <c r="HL45" s="87"/>
      <c r="HM45" s="87"/>
      <c r="HN45" s="87"/>
      <c r="HO45" s="87"/>
      <c r="HP45" s="87"/>
      <c r="HQ45" s="87"/>
      <c r="HR45" s="87"/>
      <c r="HS45" s="87"/>
      <c r="HT45" s="87"/>
      <c r="HU45" s="87"/>
      <c r="HV45" s="87"/>
      <c r="HW45" s="87"/>
      <c r="HX45" s="87"/>
      <c r="HY45" s="87"/>
      <c r="HZ45" s="87"/>
      <c r="IA45" s="87"/>
      <c r="IB45" s="87"/>
      <c r="IC45" s="87"/>
      <c r="ID45" s="87"/>
      <c r="IE45" s="87"/>
    </row>
    <row r="46" spans="1:239" s="92" customFormat="1" ht="15" x14ac:dyDescent="0.2">
      <c r="A46" s="192"/>
      <c r="B46" s="112"/>
      <c r="C46" s="114"/>
      <c r="D46" s="191"/>
      <c r="E46" s="190"/>
      <c r="F46" s="190"/>
      <c r="G46" s="189"/>
      <c r="H46" s="188"/>
      <c r="I46" s="187"/>
      <c r="J46" s="187"/>
      <c r="K46" s="187"/>
      <c r="L46" s="187"/>
      <c r="M46" s="187"/>
      <c r="N46" s="187"/>
      <c r="O46" s="187"/>
      <c r="P46" s="187"/>
      <c r="Q46" s="188"/>
      <c r="R46" s="188"/>
      <c r="S46" s="1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87"/>
      <c r="BA46" s="87"/>
      <c r="BB46" s="87"/>
      <c r="BC46" s="87"/>
      <c r="BD46" s="87"/>
      <c r="BE46" s="87"/>
      <c r="BF46" s="87"/>
    </row>
    <row r="47" spans="1:239" s="101" customFormat="1" ht="18.75" thickBot="1" x14ac:dyDescent="0.25">
      <c r="A47" s="93"/>
      <c r="B47" s="186"/>
      <c r="C47" s="105" t="s">
        <v>117</v>
      </c>
      <c r="D47" s="105"/>
      <c r="E47" s="104"/>
      <c r="F47" s="103" t="e">
        <f t="shared" ref="F47:S47" si="15">+F10+F14+F17+F20+F24++F27+F30+F33+F36+F38+F41+F44</f>
        <v>#REF!</v>
      </c>
      <c r="G47" s="103" t="e">
        <f t="shared" si="15"/>
        <v>#REF!</v>
      </c>
      <c r="H47" s="103" t="e">
        <f t="shared" si="15"/>
        <v>#REF!</v>
      </c>
      <c r="I47" s="103" t="e">
        <f t="shared" si="15"/>
        <v>#REF!</v>
      </c>
      <c r="J47" s="103" t="e">
        <f t="shared" si="15"/>
        <v>#REF!</v>
      </c>
      <c r="K47" s="103" t="e">
        <f t="shared" si="15"/>
        <v>#REF!</v>
      </c>
      <c r="L47" s="103" t="e">
        <f t="shared" si="15"/>
        <v>#REF!</v>
      </c>
      <c r="M47" s="103" t="e">
        <f t="shared" si="15"/>
        <v>#REF!</v>
      </c>
      <c r="N47" s="103" t="e">
        <f t="shared" si="15"/>
        <v>#REF!</v>
      </c>
      <c r="O47" s="103" t="e">
        <f t="shared" si="15"/>
        <v>#REF!</v>
      </c>
      <c r="P47" s="103" t="e">
        <f t="shared" si="15"/>
        <v>#REF!</v>
      </c>
      <c r="Q47" s="103" t="e">
        <f t="shared" si="15"/>
        <v>#REF!</v>
      </c>
      <c r="R47" s="103" t="e">
        <f t="shared" si="15"/>
        <v>#REF!</v>
      </c>
      <c r="S47" s="103" t="e">
        <f t="shared" si="15"/>
        <v>#REF!</v>
      </c>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G47" s="102"/>
      <c r="BH47" s="102"/>
      <c r="BI47" s="102"/>
      <c r="BJ47" s="102"/>
      <c r="BK47" s="102"/>
      <c r="BL47" s="102"/>
      <c r="BM47" s="102"/>
      <c r="BN47" s="102"/>
      <c r="BO47" s="102"/>
      <c r="BP47" s="102"/>
      <c r="BQ47" s="102"/>
      <c r="BR47" s="102"/>
      <c r="BS47" s="102"/>
      <c r="BT47" s="102"/>
      <c r="BU47" s="102"/>
      <c r="BV47" s="102"/>
      <c r="BW47" s="102"/>
      <c r="BX47" s="102"/>
      <c r="BY47" s="102"/>
      <c r="BZ47" s="102"/>
      <c r="CA47" s="102"/>
      <c r="CB47" s="102"/>
      <c r="CC47" s="102"/>
      <c r="CD47" s="102"/>
      <c r="CE47" s="102"/>
      <c r="CF47" s="102"/>
      <c r="CG47" s="102"/>
      <c r="CH47" s="102"/>
      <c r="CI47" s="102"/>
      <c r="CJ47" s="102"/>
      <c r="CK47" s="102"/>
      <c r="CL47" s="102"/>
      <c r="CM47" s="102"/>
      <c r="CN47" s="102"/>
      <c r="CO47" s="102"/>
      <c r="CP47" s="102"/>
      <c r="CQ47" s="102"/>
      <c r="CR47" s="102"/>
      <c r="CS47" s="102"/>
      <c r="CT47" s="102"/>
      <c r="CU47" s="102"/>
      <c r="CV47" s="102"/>
      <c r="CW47" s="102"/>
      <c r="CX47" s="102"/>
      <c r="CY47" s="102"/>
      <c r="CZ47" s="102"/>
      <c r="DA47" s="102"/>
      <c r="DB47" s="102"/>
      <c r="DC47" s="102"/>
      <c r="DD47" s="102"/>
      <c r="DE47" s="102"/>
      <c r="DF47" s="102"/>
      <c r="DG47" s="102"/>
      <c r="DH47" s="102"/>
      <c r="DI47" s="102"/>
      <c r="DJ47" s="102"/>
      <c r="DK47" s="102"/>
      <c r="DL47" s="102"/>
      <c r="DM47" s="102"/>
      <c r="DN47" s="102"/>
      <c r="DO47" s="102"/>
      <c r="DP47" s="102"/>
      <c r="DQ47" s="102"/>
      <c r="DR47" s="102"/>
      <c r="DS47" s="102"/>
      <c r="DT47" s="102"/>
      <c r="DU47" s="102"/>
      <c r="DV47" s="102"/>
      <c r="DW47" s="102"/>
      <c r="DX47" s="102"/>
      <c r="DY47" s="102"/>
      <c r="DZ47" s="102"/>
      <c r="EA47" s="102"/>
      <c r="EB47" s="102"/>
      <c r="EC47" s="102"/>
      <c r="ED47" s="102"/>
      <c r="EE47" s="102"/>
      <c r="EF47" s="102"/>
      <c r="EG47" s="102"/>
      <c r="EH47" s="102"/>
      <c r="EI47" s="102"/>
      <c r="EJ47" s="102"/>
      <c r="EK47" s="102"/>
      <c r="EL47" s="102"/>
      <c r="EM47" s="102"/>
      <c r="EN47" s="102"/>
      <c r="EO47" s="102"/>
      <c r="EP47" s="102"/>
      <c r="EQ47" s="102"/>
      <c r="ER47" s="102"/>
      <c r="ES47" s="102"/>
      <c r="ET47" s="102"/>
      <c r="EU47" s="102"/>
      <c r="EV47" s="102"/>
      <c r="EW47" s="102"/>
      <c r="EX47" s="102"/>
      <c r="EY47" s="102"/>
      <c r="EZ47" s="102"/>
      <c r="FA47" s="102"/>
      <c r="FB47" s="102"/>
      <c r="FC47" s="102"/>
      <c r="FD47" s="102"/>
      <c r="FE47" s="102"/>
      <c r="FF47" s="102"/>
      <c r="FG47" s="102"/>
      <c r="FH47" s="102"/>
      <c r="FI47" s="102"/>
      <c r="FJ47" s="102"/>
      <c r="FK47" s="102"/>
      <c r="FL47" s="102"/>
      <c r="FM47" s="102"/>
      <c r="FN47" s="102"/>
      <c r="FO47" s="102"/>
      <c r="FP47" s="102"/>
      <c r="FQ47" s="102"/>
      <c r="FR47" s="102"/>
      <c r="FS47" s="102"/>
      <c r="FT47" s="102"/>
      <c r="FU47" s="102"/>
      <c r="FV47" s="102"/>
      <c r="FW47" s="102"/>
      <c r="FX47" s="102"/>
      <c r="FY47" s="102"/>
      <c r="FZ47" s="102"/>
      <c r="GA47" s="102"/>
      <c r="GB47" s="102"/>
      <c r="GC47" s="102"/>
      <c r="GD47" s="102"/>
      <c r="GE47" s="102"/>
      <c r="GF47" s="102"/>
      <c r="GG47" s="102"/>
      <c r="GH47" s="102"/>
      <c r="GI47" s="102"/>
      <c r="GJ47" s="102"/>
      <c r="GK47" s="102"/>
      <c r="GL47" s="102"/>
      <c r="GM47" s="102"/>
      <c r="GN47" s="102"/>
      <c r="GO47" s="102"/>
      <c r="GP47" s="102"/>
      <c r="GQ47" s="102"/>
      <c r="GR47" s="102"/>
      <c r="GS47" s="102"/>
      <c r="GT47" s="102"/>
      <c r="GU47" s="102"/>
      <c r="GV47" s="102"/>
      <c r="GW47" s="102"/>
      <c r="GX47" s="102"/>
      <c r="GY47" s="102"/>
      <c r="GZ47" s="102"/>
      <c r="HA47" s="102"/>
      <c r="HB47" s="102"/>
      <c r="HC47" s="102"/>
      <c r="HD47" s="102"/>
      <c r="HE47" s="102"/>
      <c r="HF47" s="102"/>
      <c r="HG47" s="102"/>
      <c r="HH47" s="102"/>
      <c r="HI47" s="102"/>
      <c r="HJ47" s="102"/>
      <c r="HK47" s="102"/>
      <c r="HL47" s="102"/>
      <c r="HM47" s="102"/>
      <c r="HN47" s="102"/>
      <c r="HO47" s="102"/>
      <c r="HP47" s="102"/>
      <c r="HQ47" s="102"/>
      <c r="HR47" s="102"/>
      <c r="HS47" s="102"/>
      <c r="HT47" s="102"/>
      <c r="HU47" s="102"/>
      <c r="HV47" s="102"/>
      <c r="HW47" s="102"/>
      <c r="HX47" s="102"/>
      <c r="HY47" s="102"/>
      <c r="HZ47" s="102"/>
      <c r="IA47" s="102"/>
      <c r="IB47" s="102"/>
      <c r="IC47" s="102"/>
      <c r="ID47" s="102"/>
      <c r="IE47" s="102"/>
    </row>
    <row r="48" spans="1:239" ht="18.75" thickTop="1" x14ac:dyDescent="0.2">
      <c r="C48" s="92" t="s">
        <v>116</v>
      </c>
      <c r="S48" s="89" t="e">
        <f>+S47-F47</f>
        <v>#REF!</v>
      </c>
    </row>
    <row r="49" spans="2:6" x14ac:dyDescent="0.2">
      <c r="B49" s="94"/>
    </row>
    <row r="51" spans="2:6" x14ac:dyDescent="0.2">
      <c r="F51" s="90">
        <f>+'Ediciones y Public.'!F41+'Apoyo y Soporte'!F15+'Difusion y Promocion'!F44+Capacitacion!F15</f>
        <v>2371000</v>
      </c>
    </row>
    <row r="52" spans="2:6" x14ac:dyDescent="0.2">
      <c r="F52" s="90" t="e">
        <f>+F47-F51</f>
        <v>#REF!</v>
      </c>
    </row>
  </sheetData>
  <mergeCells count="5">
    <mergeCell ref="B2:F2"/>
    <mergeCell ref="B3:F3"/>
    <mergeCell ref="B4:F4"/>
    <mergeCell ref="B5:F5"/>
    <mergeCell ref="G6:S6"/>
  </mergeCells>
  <pageMargins left="1.1417322834645669" right="0.15748031496062992" top="0.49" bottom="0.85" header="0.15748031496062992" footer="0.15748031496062992"/>
  <pageSetup paperSize="5" scale="75" orientation="landscape" r:id="rId1"/>
  <headerFooter alignWithMargins="0">
    <oddFooter>Página &amp;P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IF50"/>
  <sheetViews>
    <sheetView zoomScale="85" zoomScaleNormal="85" workbookViewId="0">
      <pane ySplit="7" topLeftCell="A33" activePane="bottomLeft" state="frozen"/>
      <selection activeCell="C21" sqref="C21"/>
      <selection pane="bottomLeft" activeCell="C38" sqref="C38"/>
    </sheetView>
  </sheetViews>
  <sheetFormatPr baseColWidth="10" defaultColWidth="11.42578125" defaultRowHeight="18" x14ac:dyDescent="0.2"/>
  <cols>
    <col min="1" max="1" width="7.140625" style="93" customWidth="1"/>
    <col min="2" max="2" width="7.5703125" style="92" bestFit="1" customWidth="1"/>
    <col min="3" max="3" width="45.7109375" style="92" customWidth="1"/>
    <col min="4" max="4" width="10.42578125" style="91" customWidth="1"/>
    <col min="5" max="5" width="9.28515625" style="90" bestFit="1" customWidth="1"/>
    <col min="6" max="6" width="14.140625" style="90" customWidth="1"/>
    <col min="7" max="7" width="9.28515625" style="89" customWidth="1"/>
    <col min="8" max="8" width="12.140625" style="89" customWidth="1"/>
    <col min="9" max="9" width="11.42578125" style="89"/>
    <col min="10" max="10" width="10.28515625" style="89" customWidth="1"/>
    <col min="11" max="11" width="11" style="89" customWidth="1"/>
    <col min="12" max="12" width="8.7109375" style="89" customWidth="1"/>
    <col min="13" max="13" width="10" style="89" customWidth="1"/>
    <col min="14" max="14" width="9.5703125" style="89" customWidth="1"/>
    <col min="15" max="15" width="10.7109375" style="89" customWidth="1"/>
    <col min="16" max="16" width="9.7109375" style="89" customWidth="1"/>
    <col min="17" max="17" width="11.5703125" style="89" customWidth="1"/>
    <col min="18" max="18" width="12.28515625" style="89" customWidth="1"/>
    <col min="19" max="19" width="9.85546875" style="89" customWidth="1"/>
    <col min="20" max="239" width="11.42578125" style="88"/>
    <col min="240" max="16384" width="11.42578125" style="87"/>
  </cols>
  <sheetData>
    <row r="1" spans="1:240" ht="31.15" customHeight="1" thickBot="1" x14ac:dyDescent="0.25"/>
    <row r="2" spans="1:240" ht="19.899999999999999" customHeight="1" x14ac:dyDescent="0.2">
      <c r="B2" s="320" t="str">
        <f>'[1]TOTAL GENERALCALEND.'!B2:G2</f>
        <v>INSTITUTO ELECTORAL Y DE PARTICIPACIÓN CIUDADANA DEL ESTADO DE JALISCO</v>
      </c>
      <c r="C2" s="321"/>
      <c r="D2" s="321"/>
      <c r="E2" s="321"/>
      <c r="F2" s="322"/>
    </row>
    <row r="3" spans="1:240" ht="12" customHeight="1" x14ac:dyDescent="0.2">
      <c r="B3" s="323" t="s">
        <v>138</v>
      </c>
      <c r="C3" s="324"/>
      <c r="D3" s="324"/>
      <c r="E3" s="324"/>
      <c r="F3" s="325"/>
    </row>
    <row r="4" spans="1:240" x14ac:dyDescent="0.2">
      <c r="B4" s="308" t="s">
        <v>137</v>
      </c>
      <c r="C4" s="309"/>
      <c r="D4" s="309"/>
      <c r="E4" s="309"/>
      <c r="F4" s="310"/>
      <c r="G4" s="144"/>
    </row>
    <row r="5" spans="1:240" ht="18.75" thickBot="1" x14ac:dyDescent="0.25">
      <c r="B5" s="311" t="s">
        <v>141</v>
      </c>
      <c r="C5" s="312"/>
      <c r="D5" s="312"/>
      <c r="E5" s="312"/>
      <c r="F5" s="313"/>
    </row>
    <row r="6" spans="1:240" ht="15" x14ac:dyDescent="0.2">
      <c r="A6" s="87"/>
      <c r="B6" s="91"/>
      <c r="C6" s="87"/>
      <c r="E6" s="87"/>
      <c r="F6" s="87"/>
      <c r="G6" s="314" t="s">
        <v>144</v>
      </c>
      <c r="H6" s="315"/>
      <c r="I6" s="315"/>
      <c r="J6" s="315"/>
      <c r="K6" s="315"/>
      <c r="L6" s="315"/>
      <c r="M6" s="315"/>
      <c r="N6" s="315"/>
      <c r="O6" s="315"/>
      <c r="P6" s="315"/>
      <c r="Q6" s="315"/>
      <c r="R6" s="315"/>
      <c r="S6" s="316"/>
      <c r="T6" s="144"/>
      <c r="IF6" s="88"/>
    </row>
    <row r="7" spans="1:240" ht="27" x14ac:dyDescent="0.2">
      <c r="B7" s="143" t="s">
        <v>136</v>
      </c>
      <c r="C7" s="143" t="s">
        <v>135</v>
      </c>
      <c r="D7" s="143" t="s">
        <v>85</v>
      </c>
      <c r="E7" s="142" t="s">
        <v>134</v>
      </c>
      <c r="F7" s="142" t="s">
        <v>133</v>
      </c>
      <c r="G7" s="141" t="s">
        <v>132</v>
      </c>
      <c r="H7" s="141" t="s">
        <v>131</v>
      </c>
      <c r="I7" s="141" t="s">
        <v>130</v>
      </c>
      <c r="J7" s="141" t="s">
        <v>129</v>
      </c>
      <c r="K7" s="141" t="s">
        <v>128</v>
      </c>
      <c r="L7" s="141" t="s">
        <v>127</v>
      </c>
      <c r="M7" s="141" t="s">
        <v>126</v>
      </c>
      <c r="N7" s="141" t="s">
        <v>125</v>
      </c>
      <c r="O7" s="141" t="s">
        <v>124</v>
      </c>
      <c r="P7" s="141" t="s">
        <v>123</v>
      </c>
      <c r="Q7" s="141" t="s">
        <v>122</v>
      </c>
      <c r="R7" s="141" t="s">
        <v>121</v>
      </c>
      <c r="S7" s="140" t="s">
        <v>117</v>
      </c>
    </row>
    <row r="8" spans="1:240" x14ac:dyDescent="0.2">
      <c r="B8" s="139"/>
      <c r="C8" s="139"/>
      <c r="D8" s="138"/>
      <c r="E8" s="137"/>
      <c r="F8" s="137"/>
      <c r="G8" s="136"/>
      <c r="H8" s="136"/>
      <c r="I8" s="136"/>
      <c r="J8" s="136"/>
      <c r="K8" s="136"/>
      <c r="L8" s="136"/>
      <c r="M8" s="136"/>
      <c r="N8" s="136"/>
      <c r="O8" s="136"/>
      <c r="P8" s="136"/>
      <c r="Q8" s="136"/>
      <c r="R8" s="136"/>
      <c r="S8" s="136"/>
    </row>
    <row r="9" spans="1:240" ht="18.75" thickBot="1" x14ac:dyDescent="0.25">
      <c r="B9" s="125">
        <v>2111</v>
      </c>
      <c r="C9" s="135" t="s">
        <v>155</v>
      </c>
      <c r="D9" s="123"/>
      <c r="E9" s="123"/>
      <c r="F9" s="122">
        <f t="shared" ref="F9:R9" si="0">SUM(F10:F12)</f>
        <v>1000</v>
      </c>
      <c r="G9" s="122">
        <f t="shared" si="0"/>
        <v>1000</v>
      </c>
      <c r="H9" s="122">
        <f t="shared" si="0"/>
        <v>0</v>
      </c>
      <c r="I9" s="122">
        <f t="shared" si="0"/>
        <v>0</v>
      </c>
      <c r="J9" s="122">
        <f t="shared" si="0"/>
        <v>0</v>
      </c>
      <c r="K9" s="122">
        <f t="shared" si="0"/>
        <v>0</v>
      </c>
      <c r="L9" s="122">
        <f t="shared" si="0"/>
        <v>0</v>
      </c>
      <c r="M9" s="122">
        <f t="shared" si="0"/>
        <v>0</v>
      </c>
      <c r="N9" s="122">
        <f t="shared" si="0"/>
        <v>0</v>
      </c>
      <c r="O9" s="122">
        <f t="shared" si="0"/>
        <v>0</v>
      </c>
      <c r="P9" s="122">
        <f t="shared" si="0"/>
        <v>0</v>
      </c>
      <c r="Q9" s="122">
        <f t="shared" si="0"/>
        <v>0</v>
      </c>
      <c r="R9" s="122">
        <f t="shared" si="0"/>
        <v>0</v>
      </c>
      <c r="S9" s="122">
        <f t="shared" ref="S9:S17" si="1">SUM(G9:R9)</f>
        <v>1000</v>
      </c>
    </row>
    <row r="10" spans="1:240" x14ac:dyDescent="0.2">
      <c r="B10" s="112">
        <v>2111</v>
      </c>
      <c r="C10" s="111" t="str">
        <f>+'[2]1 Costo difusión y publ'!$C$19</f>
        <v>Guillotina marca Escrimex</v>
      </c>
      <c r="D10" s="110">
        <v>1</v>
      </c>
      <c r="E10" s="109">
        <f>+'[2]1 Costo difusión y publ'!$E$19</f>
        <v>1000</v>
      </c>
      <c r="F10" s="109">
        <f>+D10*E10</f>
        <v>1000</v>
      </c>
      <c r="G10" s="108">
        <f>+F10</f>
        <v>1000</v>
      </c>
      <c r="H10" s="108"/>
      <c r="I10" s="108">
        <f t="shared" ref="I10:R10" si="2">H10</f>
        <v>0</v>
      </c>
      <c r="J10" s="108">
        <f t="shared" si="2"/>
        <v>0</v>
      </c>
      <c r="K10" s="108">
        <f t="shared" si="2"/>
        <v>0</v>
      </c>
      <c r="L10" s="108">
        <f t="shared" si="2"/>
        <v>0</v>
      </c>
      <c r="M10" s="108">
        <f t="shared" si="2"/>
        <v>0</v>
      </c>
      <c r="N10" s="108">
        <f t="shared" si="2"/>
        <v>0</v>
      </c>
      <c r="O10" s="108">
        <f t="shared" si="2"/>
        <v>0</v>
      </c>
      <c r="P10" s="108">
        <f t="shared" si="2"/>
        <v>0</v>
      </c>
      <c r="Q10" s="108">
        <f t="shared" si="2"/>
        <v>0</v>
      </c>
      <c r="R10" s="108">
        <f t="shared" si="2"/>
        <v>0</v>
      </c>
      <c r="S10" s="107">
        <f t="shared" si="1"/>
        <v>1000</v>
      </c>
    </row>
    <row r="11" spans="1:240" x14ac:dyDescent="0.2">
      <c r="B11" s="112"/>
      <c r="C11" s="111"/>
      <c r="D11" s="110"/>
      <c r="E11" s="109"/>
      <c r="F11" s="109"/>
      <c r="G11" s="108"/>
      <c r="H11" s="108"/>
      <c r="I11" s="108"/>
      <c r="J11" s="108"/>
      <c r="K11" s="108"/>
      <c r="L11" s="108"/>
      <c r="M11" s="108"/>
      <c r="N11" s="108"/>
      <c r="O11" s="108"/>
      <c r="P11" s="108"/>
      <c r="Q11" s="108"/>
      <c r="R11" s="108"/>
      <c r="S11" s="107">
        <f t="shared" si="1"/>
        <v>0</v>
      </c>
    </row>
    <row r="12" spans="1:240" x14ac:dyDescent="0.2">
      <c r="B12" s="112"/>
      <c r="C12" s="111"/>
      <c r="D12" s="110"/>
      <c r="E12" s="109"/>
      <c r="F12" s="109"/>
      <c r="G12" s="108"/>
      <c r="H12" s="108"/>
      <c r="I12" s="108"/>
      <c r="J12" s="108"/>
      <c r="K12" s="108"/>
      <c r="L12" s="108"/>
      <c r="M12" s="108"/>
      <c r="N12" s="108"/>
      <c r="O12" s="108"/>
      <c r="P12" s="108"/>
      <c r="Q12" s="108"/>
      <c r="R12" s="108"/>
      <c r="S12" s="107">
        <f t="shared" si="1"/>
        <v>0</v>
      </c>
    </row>
    <row r="13" spans="1:240" ht="35.450000000000003" customHeight="1" thickBot="1" x14ac:dyDescent="0.25">
      <c r="B13" s="125">
        <v>2141</v>
      </c>
      <c r="C13" s="124" t="s">
        <v>158</v>
      </c>
      <c r="D13" s="123"/>
      <c r="E13" s="123"/>
      <c r="F13" s="122">
        <f t="shared" ref="F13:R13" si="3">SUM(F14:F16)</f>
        <v>80000</v>
      </c>
      <c r="G13" s="122">
        <f t="shared" si="3"/>
        <v>60000</v>
      </c>
      <c r="H13" s="122">
        <f t="shared" si="3"/>
        <v>0</v>
      </c>
      <c r="I13" s="122">
        <f t="shared" si="3"/>
        <v>0</v>
      </c>
      <c r="J13" s="122">
        <f t="shared" si="3"/>
        <v>0</v>
      </c>
      <c r="K13" s="122">
        <f t="shared" si="3"/>
        <v>0</v>
      </c>
      <c r="L13" s="122">
        <f t="shared" si="3"/>
        <v>20000</v>
      </c>
      <c r="M13" s="122">
        <f t="shared" si="3"/>
        <v>0</v>
      </c>
      <c r="N13" s="122">
        <f t="shared" si="3"/>
        <v>0</v>
      </c>
      <c r="O13" s="122">
        <f t="shared" si="3"/>
        <v>0</v>
      </c>
      <c r="P13" s="122">
        <f t="shared" si="3"/>
        <v>0</v>
      </c>
      <c r="Q13" s="122">
        <f t="shared" si="3"/>
        <v>0</v>
      </c>
      <c r="R13" s="122">
        <f t="shared" si="3"/>
        <v>0</v>
      </c>
      <c r="S13" s="122">
        <f t="shared" si="1"/>
        <v>80000</v>
      </c>
    </row>
    <row r="14" spans="1:240" x14ac:dyDescent="0.2">
      <c r="B14" s="112">
        <v>2141</v>
      </c>
      <c r="C14" s="111" t="str">
        <f>+'[2]1 Costo difusión y publ'!$C$18</f>
        <v>Tonner para impresora Xerox Color Qube 9302</v>
      </c>
      <c r="D14" s="110">
        <v>1</v>
      </c>
      <c r="E14" s="109">
        <f>+'[2]1 Costo difusión y publ'!$E$18</f>
        <v>30000</v>
      </c>
      <c r="F14" s="109">
        <f>+E14*D14</f>
        <v>30000</v>
      </c>
      <c r="G14" s="108">
        <f>+F14</f>
        <v>30000</v>
      </c>
      <c r="H14" s="108"/>
      <c r="I14" s="108">
        <f t="shared" ref="I14:R14" si="4">H14</f>
        <v>0</v>
      </c>
      <c r="J14" s="108">
        <f t="shared" si="4"/>
        <v>0</v>
      </c>
      <c r="K14" s="108">
        <f t="shared" si="4"/>
        <v>0</v>
      </c>
      <c r="L14" s="108">
        <f t="shared" si="4"/>
        <v>0</v>
      </c>
      <c r="M14" s="108">
        <f t="shared" si="4"/>
        <v>0</v>
      </c>
      <c r="N14" s="108">
        <f t="shared" si="4"/>
        <v>0</v>
      </c>
      <c r="O14" s="108">
        <f t="shared" si="4"/>
        <v>0</v>
      </c>
      <c r="P14" s="108">
        <f t="shared" si="4"/>
        <v>0</v>
      </c>
      <c r="Q14" s="108">
        <f t="shared" si="4"/>
        <v>0</v>
      </c>
      <c r="R14" s="108">
        <f t="shared" si="4"/>
        <v>0</v>
      </c>
      <c r="S14" s="107">
        <f t="shared" si="1"/>
        <v>30000</v>
      </c>
    </row>
    <row r="15" spans="1:240" x14ac:dyDescent="0.2">
      <c r="B15" s="112">
        <v>2141</v>
      </c>
      <c r="C15" s="92" t="str">
        <f>+'[2]1 Costo difusión y publ'!$C$21</f>
        <v>Tonner para impresora Xerox Color c75 Press</v>
      </c>
      <c r="D15" s="110">
        <v>1</v>
      </c>
      <c r="E15" s="109">
        <f>+'[2]1 Costo difusión y publ'!$E$21</f>
        <v>20000</v>
      </c>
      <c r="F15" s="109">
        <f>+D15*E15</f>
        <v>20000</v>
      </c>
      <c r="G15" s="108"/>
      <c r="H15" s="108"/>
      <c r="I15" s="108"/>
      <c r="J15" s="108"/>
      <c r="K15" s="108"/>
      <c r="L15" s="108">
        <f>+F15</f>
        <v>20000</v>
      </c>
      <c r="M15" s="108"/>
      <c r="N15" s="108"/>
      <c r="O15" s="108"/>
      <c r="P15" s="108"/>
      <c r="Q15" s="108"/>
      <c r="R15" s="108"/>
      <c r="S15" s="107">
        <f t="shared" si="1"/>
        <v>20000</v>
      </c>
    </row>
    <row r="16" spans="1:240" x14ac:dyDescent="0.2">
      <c r="B16" s="112">
        <v>2141</v>
      </c>
      <c r="C16" s="111" t="str">
        <f>+'[2]1 Costo difusión y publ'!$C$18</f>
        <v>Tonner para impresora Xerox Color Qube 9302</v>
      </c>
      <c r="D16" s="110">
        <v>1</v>
      </c>
      <c r="E16" s="109">
        <f>+'[2]1 Costo difusión y publ'!$E$18</f>
        <v>30000</v>
      </c>
      <c r="F16" s="109">
        <f>+E16*D16</f>
        <v>30000</v>
      </c>
      <c r="G16" s="108">
        <f>+F16</f>
        <v>30000</v>
      </c>
      <c r="H16" s="108"/>
      <c r="I16" s="108">
        <f t="shared" ref="I16:R16" si="5">H16</f>
        <v>0</v>
      </c>
      <c r="J16" s="108">
        <f t="shared" si="5"/>
        <v>0</v>
      </c>
      <c r="K16" s="108">
        <f t="shared" si="5"/>
        <v>0</v>
      </c>
      <c r="L16" s="108">
        <f t="shared" si="5"/>
        <v>0</v>
      </c>
      <c r="M16" s="108">
        <f t="shared" si="5"/>
        <v>0</v>
      </c>
      <c r="N16" s="108">
        <f t="shared" si="5"/>
        <v>0</v>
      </c>
      <c r="O16" s="108">
        <f t="shared" si="5"/>
        <v>0</v>
      </c>
      <c r="P16" s="108">
        <f t="shared" si="5"/>
        <v>0</v>
      </c>
      <c r="Q16" s="108">
        <f t="shared" si="5"/>
        <v>0</v>
      </c>
      <c r="R16" s="108">
        <f t="shared" si="5"/>
        <v>0</v>
      </c>
      <c r="S16" s="107">
        <f t="shared" si="1"/>
        <v>30000</v>
      </c>
    </row>
    <row r="17" spans="1:239" x14ac:dyDescent="0.2">
      <c r="B17" s="112"/>
      <c r="D17" s="110"/>
      <c r="E17" s="109"/>
      <c r="F17" s="109">
        <f>+D17*E17</f>
        <v>0</v>
      </c>
      <c r="G17" s="108"/>
      <c r="H17" s="108"/>
      <c r="I17" s="108"/>
      <c r="J17" s="108"/>
      <c r="K17" s="108"/>
      <c r="L17" s="108">
        <f>+F17</f>
        <v>0</v>
      </c>
      <c r="M17" s="108"/>
      <c r="N17" s="108"/>
      <c r="O17" s="108"/>
      <c r="P17" s="108"/>
      <c r="Q17" s="108"/>
      <c r="R17" s="108"/>
      <c r="S17" s="107">
        <f t="shared" si="1"/>
        <v>0</v>
      </c>
    </row>
    <row r="18" spans="1:239" ht="42.6" hidden="1" customHeight="1" thickBot="1" x14ac:dyDescent="0.25">
      <c r="B18" s="134"/>
      <c r="C18" s="133"/>
      <c r="D18" s="132"/>
      <c r="E18" s="132"/>
      <c r="F18" s="131"/>
      <c r="G18" s="131"/>
      <c r="H18" s="131"/>
      <c r="I18" s="131"/>
      <c r="J18" s="131"/>
      <c r="K18" s="131"/>
      <c r="L18" s="131"/>
      <c r="M18" s="131"/>
      <c r="N18" s="131"/>
      <c r="O18" s="131"/>
      <c r="P18" s="131"/>
      <c r="Q18" s="131"/>
      <c r="R18" s="131"/>
      <c r="S18" s="122"/>
    </row>
    <row r="19" spans="1:239" hidden="1" x14ac:dyDescent="0.2">
      <c r="B19" s="112">
        <v>2141</v>
      </c>
      <c r="C19" s="111"/>
      <c r="D19" s="110"/>
      <c r="E19" s="109"/>
      <c r="F19" s="109">
        <f>D19*E19</f>
        <v>0</v>
      </c>
      <c r="G19" s="108"/>
      <c r="H19" s="108"/>
      <c r="I19" s="108"/>
      <c r="J19" s="108">
        <f>I19</f>
        <v>0</v>
      </c>
      <c r="K19" s="108">
        <f>J19</f>
        <v>0</v>
      </c>
      <c r="L19" s="108">
        <f>K19</f>
        <v>0</v>
      </c>
      <c r="M19" s="108">
        <f>F19</f>
        <v>0</v>
      </c>
      <c r="N19" s="108"/>
      <c r="O19" s="108">
        <f>N19</f>
        <v>0</v>
      </c>
      <c r="P19" s="108">
        <f>O19</f>
        <v>0</v>
      </c>
      <c r="Q19" s="108">
        <f>P19</f>
        <v>0</v>
      </c>
      <c r="R19" s="108">
        <f>Q19</f>
        <v>0</v>
      </c>
      <c r="S19" s="107">
        <f t="shared" ref="S19:S26" si="6">SUM(G19:R19)</f>
        <v>0</v>
      </c>
    </row>
    <row r="20" spans="1:239" ht="24.6" hidden="1" customHeight="1" x14ac:dyDescent="0.2">
      <c r="B20" s="130">
        <v>2141</v>
      </c>
      <c r="C20" s="129"/>
      <c r="D20" s="128">
        <v>0</v>
      </c>
      <c r="E20" s="127"/>
      <c r="F20" s="109">
        <f>D20*E20</f>
        <v>0</v>
      </c>
      <c r="G20" s="126"/>
      <c r="H20" s="126"/>
      <c r="I20" s="126"/>
      <c r="J20" s="126">
        <f>H20</f>
        <v>0</v>
      </c>
      <c r="K20" s="126"/>
      <c r="L20" s="126">
        <f>J20</f>
        <v>0</v>
      </c>
      <c r="M20" s="126">
        <f>F20/4</f>
        <v>0</v>
      </c>
      <c r="N20" s="126">
        <f>M20</f>
        <v>0</v>
      </c>
      <c r="O20" s="126">
        <f>N20</f>
        <v>0</v>
      </c>
      <c r="P20" s="126">
        <f>O20</f>
        <v>0</v>
      </c>
      <c r="Q20" s="126"/>
      <c r="R20" s="126"/>
      <c r="S20" s="107">
        <f t="shared" si="6"/>
        <v>0</v>
      </c>
    </row>
    <row r="21" spans="1:239" ht="33" hidden="1" customHeight="1" thickBot="1" x14ac:dyDescent="0.25">
      <c r="A21" s="87"/>
      <c r="B21" s="125">
        <v>2214</v>
      </c>
      <c r="C21" s="124" t="s">
        <v>154</v>
      </c>
      <c r="D21" s="132"/>
      <c r="E21" s="132"/>
      <c r="F21" s="131">
        <f t="shared" ref="F21:R21" si="7">SUM(F22:F26)</f>
        <v>0</v>
      </c>
      <c r="G21" s="131">
        <f t="shared" si="7"/>
        <v>0</v>
      </c>
      <c r="H21" s="131">
        <f t="shared" si="7"/>
        <v>0</v>
      </c>
      <c r="I21" s="131">
        <f t="shared" si="7"/>
        <v>0</v>
      </c>
      <c r="J21" s="131">
        <f t="shared" si="7"/>
        <v>0</v>
      </c>
      <c r="K21" s="131">
        <f t="shared" si="7"/>
        <v>0</v>
      </c>
      <c r="L21" s="131">
        <f t="shared" si="7"/>
        <v>0</v>
      </c>
      <c r="M21" s="131">
        <f t="shared" si="7"/>
        <v>0</v>
      </c>
      <c r="N21" s="131">
        <f t="shared" si="7"/>
        <v>0</v>
      </c>
      <c r="O21" s="131">
        <f t="shared" si="7"/>
        <v>0</v>
      </c>
      <c r="P21" s="131">
        <f t="shared" si="7"/>
        <v>0</v>
      </c>
      <c r="Q21" s="131">
        <f t="shared" si="7"/>
        <v>0</v>
      </c>
      <c r="R21" s="131">
        <f t="shared" si="7"/>
        <v>0</v>
      </c>
      <c r="S21" s="122">
        <f t="shared" si="6"/>
        <v>0</v>
      </c>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7"/>
      <c r="AX21" s="87"/>
      <c r="AY21" s="87"/>
      <c r="AZ21" s="87"/>
      <c r="BA21" s="87"/>
      <c r="BB21" s="87"/>
      <c r="BC21" s="87"/>
      <c r="BD21" s="87"/>
      <c r="BE21" s="87"/>
      <c r="BF21" s="87"/>
      <c r="BG21" s="87"/>
      <c r="BH21" s="87"/>
      <c r="BI21" s="87"/>
      <c r="BJ21" s="87"/>
      <c r="BK21" s="87"/>
      <c r="BL21" s="87"/>
      <c r="BM21" s="87"/>
      <c r="BN21" s="87"/>
      <c r="BO21" s="87"/>
      <c r="BP21" s="87"/>
      <c r="BQ21" s="87"/>
      <c r="BR21" s="87"/>
      <c r="BS21" s="87"/>
      <c r="BT21" s="87"/>
      <c r="BU21" s="87"/>
      <c r="BV21" s="87"/>
      <c r="BW21" s="87"/>
      <c r="BX21" s="87"/>
      <c r="BY21" s="87"/>
      <c r="BZ21" s="87"/>
      <c r="CA21" s="87"/>
      <c r="CB21" s="87"/>
      <c r="CC21" s="87"/>
      <c r="CD21" s="87"/>
      <c r="CE21" s="87"/>
      <c r="CF21" s="87"/>
      <c r="CG21" s="87"/>
      <c r="CH21" s="87"/>
      <c r="CI21" s="87"/>
      <c r="CJ21" s="87"/>
      <c r="CK21" s="87"/>
      <c r="CL21" s="87"/>
      <c r="CM21" s="87"/>
      <c r="CN21" s="87"/>
      <c r="CO21" s="87"/>
      <c r="CP21" s="87"/>
      <c r="CQ21" s="87"/>
      <c r="CR21" s="87"/>
      <c r="CS21" s="87"/>
      <c r="CT21" s="87"/>
      <c r="CU21" s="87"/>
      <c r="CV21" s="87"/>
      <c r="CW21" s="87"/>
      <c r="CX21" s="87"/>
      <c r="CY21" s="87"/>
      <c r="CZ21" s="87"/>
      <c r="DA21" s="87"/>
      <c r="DB21" s="87"/>
      <c r="DC21" s="87"/>
      <c r="DD21" s="87"/>
      <c r="DE21" s="87"/>
      <c r="DF21" s="87"/>
      <c r="DG21" s="87"/>
      <c r="DH21" s="87"/>
      <c r="DI21" s="87"/>
      <c r="DJ21" s="87"/>
      <c r="DK21" s="87"/>
      <c r="DL21" s="87"/>
      <c r="DM21" s="87"/>
      <c r="DN21" s="87"/>
      <c r="DO21" s="87"/>
      <c r="DP21" s="87"/>
      <c r="DQ21" s="87"/>
      <c r="DR21" s="87"/>
      <c r="DS21" s="87"/>
      <c r="DT21" s="87"/>
      <c r="DU21" s="87"/>
      <c r="DV21" s="87"/>
      <c r="DW21" s="87"/>
      <c r="DX21" s="87"/>
      <c r="DY21" s="87"/>
      <c r="DZ21" s="87"/>
      <c r="EA21" s="87"/>
      <c r="EB21" s="87"/>
      <c r="EC21" s="87"/>
      <c r="ED21" s="87"/>
      <c r="EE21" s="87"/>
      <c r="EF21" s="87"/>
      <c r="EG21" s="87"/>
      <c r="EH21" s="87"/>
      <c r="EI21" s="87"/>
      <c r="EJ21" s="87"/>
      <c r="EK21" s="87"/>
      <c r="EL21" s="87"/>
      <c r="EM21" s="87"/>
      <c r="EN21" s="87"/>
      <c r="EO21" s="87"/>
      <c r="EP21" s="87"/>
      <c r="EQ21" s="87"/>
      <c r="ER21" s="87"/>
      <c r="ES21" s="87"/>
      <c r="ET21" s="87"/>
      <c r="EU21" s="87"/>
      <c r="EV21" s="87"/>
      <c r="EW21" s="87"/>
      <c r="EX21" s="87"/>
      <c r="EY21" s="87"/>
      <c r="EZ21" s="87"/>
      <c r="FA21" s="87"/>
      <c r="FB21" s="87"/>
      <c r="FC21" s="87"/>
      <c r="FD21" s="87"/>
      <c r="FE21" s="87"/>
      <c r="FF21" s="87"/>
      <c r="FG21" s="87"/>
      <c r="FH21" s="87"/>
      <c r="FI21" s="87"/>
      <c r="FJ21" s="87"/>
      <c r="FK21" s="87"/>
      <c r="FL21" s="87"/>
      <c r="FM21" s="87"/>
      <c r="FN21" s="87"/>
      <c r="FO21" s="87"/>
      <c r="FP21" s="87"/>
      <c r="FQ21" s="87"/>
      <c r="FR21" s="87"/>
      <c r="FS21" s="87"/>
      <c r="FT21" s="87"/>
      <c r="FU21" s="87"/>
      <c r="FV21" s="87"/>
      <c r="FW21" s="87"/>
      <c r="FX21" s="87"/>
      <c r="FY21" s="87"/>
      <c r="FZ21" s="87"/>
      <c r="GA21" s="87"/>
      <c r="GB21" s="87"/>
      <c r="GC21" s="87"/>
      <c r="GD21" s="87"/>
      <c r="GE21" s="87"/>
      <c r="GF21" s="87"/>
      <c r="GG21" s="87"/>
      <c r="GH21" s="87"/>
      <c r="GI21" s="87"/>
      <c r="GJ21" s="87"/>
      <c r="GK21" s="87"/>
      <c r="GL21" s="87"/>
      <c r="GM21" s="87"/>
      <c r="GN21" s="87"/>
      <c r="GO21" s="87"/>
      <c r="GP21" s="87"/>
      <c r="GQ21" s="87"/>
      <c r="GR21" s="87"/>
      <c r="GS21" s="87"/>
      <c r="GT21" s="87"/>
      <c r="GU21" s="87"/>
      <c r="GV21" s="87"/>
      <c r="GW21" s="87"/>
      <c r="GX21" s="87"/>
      <c r="GY21" s="87"/>
      <c r="GZ21" s="87"/>
      <c r="HA21" s="87"/>
      <c r="HB21" s="87"/>
      <c r="HC21" s="87"/>
      <c r="HD21" s="87"/>
      <c r="HE21" s="87"/>
      <c r="HF21" s="87"/>
      <c r="HG21" s="87"/>
      <c r="HH21" s="87"/>
      <c r="HI21" s="87"/>
      <c r="HJ21" s="87"/>
      <c r="HK21" s="87"/>
      <c r="HL21" s="87"/>
      <c r="HM21" s="87"/>
      <c r="HN21" s="87"/>
      <c r="HO21" s="87"/>
      <c r="HP21" s="87"/>
      <c r="HQ21" s="87"/>
      <c r="HR21" s="87"/>
      <c r="HS21" s="87"/>
      <c r="HT21" s="87"/>
      <c r="HU21" s="87"/>
      <c r="HV21" s="87"/>
      <c r="HW21" s="87"/>
      <c r="HX21" s="87"/>
      <c r="HY21" s="87"/>
      <c r="HZ21" s="87"/>
      <c r="IA21" s="87"/>
      <c r="IB21" s="87"/>
      <c r="IC21" s="87"/>
      <c r="ID21" s="87"/>
      <c r="IE21" s="87"/>
    </row>
    <row r="22" spans="1:239" ht="13.5" hidden="1" x14ac:dyDescent="0.2">
      <c r="A22" s="87"/>
      <c r="B22" s="112">
        <v>2214</v>
      </c>
      <c r="C22" s="111"/>
      <c r="D22" s="110"/>
      <c r="E22" s="109"/>
      <c r="F22" s="109">
        <f>D22*E22</f>
        <v>0</v>
      </c>
      <c r="G22" s="108"/>
      <c r="H22" s="108" t="s">
        <v>116</v>
      </c>
      <c r="I22" s="108" t="s">
        <v>116</v>
      </c>
      <c r="J22" s="108">
        <f>G22</f>
        <v>0</v>
      </c>
      <c r="K22" s="108" t="str">
        <f>I22</f>
        <v xml:space="preserve"> </v>
      </c>
      <c r="L22" s="108">
        <f>F22/4</f>
        <v>0</v>
      </c>
      <c r="M22" s="108"/>
      <c r="N22" s="108">
        <f>L22</f>
        <v>0</v>
      </c>
      <c r="O22" s="108"/>
      <c r="P22" s="108">
        <f>N22</f>
        <v>0</v>
      </c>
      <c r="Q22" s="108"/>
      <c r="R22" s="108">
        <f>N22</f>
        <v>0</v>
      </c>
      <c r="S22" s="107">
        <f t="shared" si="6"/>
        <v>0</v>
      </c>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87"/>
      <c r="BU22" s="87"/>
      <c r="BV22" s="87"/>
      <c r="BW22" s="87"/>
      <c r="BX22" s="87"/>
      <c r="BY22" s="87"/>
      <c r="BZ22" s="87"/>
      <c r="CA22" s="87"/>
      <c r="CB22" s="87"/>
      <c r="CC22" s="87"/>
      <c r="CD22" s="87"/>
      <c r="CE22" s="87"/>
      <c r="CF22" s="87"/>
      <c r="CG22" s="87"/>
      <c r="CH22" s="87"/>
      <c r="CI22" s="87"/>
      <c r="CJ22" s="87"/>
      <c r="CK22" s="87"/>
      <c r="CL22" s="87"/>
      <c r="CM22" s="87"/>
      <c r="CN22" s="87"/>
      <c r="CO22" s="87"/>
      <c r="CP22" s="87"/>
      <c r="CQ22" s="87"/>
      <c r="CR22" s="87"/>
      <c r="CS22" s="87"/>
      <c r="CT22" s="87"/>
      <c r="CU22" s="87"/>
      <c r="CV22" s="87"/>
      <c r="CW22" s="87"/>
      <c r="CX22" s="87"/>
      <c r="CY22" s="87"/>
      <c r="CZ22" s="87"/>
      <c r="DA22" s="87"/>
      <c r="DB22" s="87"/>
      <c r="DC22" s="87"/>
      <c r="DD22" s="87"/>
      <c r="DE22" s="87"/>
      <c r="DF22" s="87"/>
      <c r="DG22" s="87"/>
      <c r="DH22" s="87"/>
      <c r="DI22" s="87"/>
      <c r="DJ22" s="87"/>
      <c r="DK22" s="87"/>
      <c r="DL22" s="87"/>
      <c r="DM22" s="87"/>
      <c r="DN22" s="87"/>
      <c r="DO22" s="87"/>
      <c r="DP22" s="87"/>
      <c r="DQ22" s="87"/>
      <c r="DR22" s="87"/>
      <c r="DS22" s="87"/>
      <c r="DT22" s="87"/>
      <c r="DU22" s="87"/>
      <c r="DV22" s="87"/>
      <c r="DW22" s="87"/>
      <c r="DX22" s="87"/>
      <c r="DY22" s="87"/>
      <c r="DZ22" s="87"/>
      <c r="EA22" s="87"/>
      <c r="EB22" s="87"/>
      <c r="EC22" s="87"/>
      <c r="ED22" s="87"/>
      <c r="EE22" s="87"/>
      <c r="EF22" s="87"/>
      <c r="EG22" s="87"/>
      <c r="EH22" s="87"/>
      <c r="EI22" s="87"/>
      <c r="EJ22" s="87"/>
      <c r="EK22" s="87"/>
      <c r="EL22" s="87"/>
      <c r="EM22" s="87"/>
      <c r="EN22" s="87"/>
      <c r="EO22" s="87"/>
      <c r="EP22" s="87"/>
      <c r="EQ22" s="87"/>
      <c r="ER22" s="87"/>
      <c r="ES22" s="87"/>
      <c r="ET22" s="87"/>
      <c r="EU22" s="87"/>
      <c r="EV22" s="87"/>
      <c r="EW22" s="87"/>
      <c r="EX22" s="87"/>
      <c r="EY22" s="87"/>
      <c r="EZ22" s="87"/>
      <c r="FA22" s="87"/>
      <c r="FB22" s="87"/>
      <c r="FC22" s="87"/>
      <c r="FD22" s="87"/>
      <c r="FE22" s="87"/>
      <c r="FF22" s="87"/>
      <c r="FG22" s="87"/>
      <c r="FH22" s="87"/>
      <c r="FI22" s="87"/>
      <c r="FJ22" s="87"/>
      <c r="FK22" s="87"/>
      <c r="FL22" s="87"/>
      <c r="FM22" s="87"/>
      <c r="FN22" s="87"/>
      <c r="FO22" s="87"/>
      <c r="FP22" s="87"/>
      <c r="FQ22" s="87"/>
      <c r="FR22" s="87"/>
      <c r="FS22" s="87"/>
      <c r="FT22" s="87"/>
      <c r="FU22" s="87"/>
      <c r="FV22" s="87"/>
      <c r="FW22" s="87"/>
      <c r="FX22" s="87"/>
      <c r="FY22" s="87"/>
      <c r="FZ22" s="87"/>
      <c r="GA22" s="87"/>
      <c r="GB22" s="87"/>
      <c r="GC22" s="87"/>
      <c r="GD22" s="87"/>
      <c r="GE22" s="87"/>
      <c r="GF22" s="87"/>
      <c r="GG22" s="87"/>
      <c r="GH22" s="87"/>
      <c r="GI22" s="87"/>
      <c r="GJ22" s="87"/>
      <c r="GK22" s="87"/>
      <c r="GL22" s="87"/>
      <c r="GM22" s="87"/>
      <c r="GN22" s="87"/>
      <c r="GO22" s="87"/>
      <c r="GP22" s="87"/>
      <c r="GQ22" s="87"/>
      <c r="GR22" s="87"/>
      <c r="GS22" s="87"/>
      <c r="GT22" s="87"/>
      <c r="GU22" s="87"/>
      <c r="GV22" s="87"/>
      <c r="GW22" s="87"/>
      <c r="GX22" s="87"/>
      <c r="GY22" s="87"/>
      <c r="GZ22" s="87"/>
      <c r="HA22" s="87"/>
      <c r="HB22" s="87"/>
      <c r="HC22" s="87"/>
      <c r="HD22" s="87"/>
      <c r="HE22" s="87"/>
      <c r="HF22" s="87"/>
      <c r="HG22" s="87"/>
      <c r="HH22" s="87"/>
      <c r="HI22" s="87"/>
      <c r="HJ22" s="87"/>
      <c r="HK22" s="87"/>
      <c r="HL22" s="87"/>
      <c r="HM22" s="87"/>
      <c r="HN22" s="87"/>
      <c r="HO22" s="87"/>
      <c r="HP22" s="87"/>
      <c r="HQ22" s="87"/>
      <c r="HR22" s="87"/>
      <c r="HS22" s="87"/>
      <c r="HT22" s="87"/>
      <c r="HU22" s="87"/>
      <c r="HV22" s="87"/>
      <c r="HW22" s="87"/>
      <c r="HX22" s="87"/>
      <c r="HY22" s="87"/>
      <c r="HZ22" s="87"/>
      <c r="IA22" s="87"/>
      <c r="IB22" s="87"/>
      <c r="IC22" s="87"/>
      <c r="ID22" s="87"/>
      <c r="IE22" s="87"/>
    </row>
    <row r="23" spans="1:239" ht="13.5" hidden="1" x14ac:dyDescent="0.2">
      <c r="A23" s="87"/>
      <c r="B23" s="112">
        <v>2214</v>
      </c>
      <c r="C23" s="111"/>
      <c r="D23" s="110"/>
      <c r="E23" s="109"/>
      <c r="F23" s="109">
        <f>D23*E23</f>
        <v>0</v>
      </c>
      <c r="G23" s="108"/>
      <c r="H23" s="108">
        <f>F23/10</f>
        <v>0</v>
      </c>
      <c r="I23" s="108">
        <f t="shared" ref="I23:Q23" si="8">H23</f>
        <v>0</v>
      </c>
      <c r="J23" s="108">
        <f t="shared" si="8"/>
        <v>0</v>
      </c>
      <c r="K23" s="108">
        <f t="shared" si="8"/>
        <v>0</v>
      </c>
      <c r="L23" s="108">
        <f t="shared" si="8"/>
        <v>0</v>
      </c>
      <c r="M23" s="108">
        <f t="shared" si="8"/>
        <v>0</v>
      </c>
      <c r="N23" s="108">
        <f t="shared" si="8"/>
        <v>0</v>
      </c>
      <c r="O23" s="108">
        <f t="shared" si="8"/>
        <v>0</v>
      </c>
      <c r="P23" s="108">
        <f t="shared" si="8"/>
        <v>0</v>
      </c>
      <c r="Q23" s="108">
        <f t="shared" si="8"/>
        <v>0</v>
      </c>
      <c r="R23" s="108"/>
      <c r="S23" s="107">
        <f t="shared" si="6"/>
        <v>0</v>
      </c>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c r="AZ23" s="87"/>
      <c r="BA23" s="87"/>
      <c r="BB23" s="87"/>
      <c r="BC23" s="87"/>
      <c r="BD23" s="87"/>
      <c r="BE23" s="87"/>
      <c r="BF23" s="87"/>
      <c r="BG23" s="87"/>
      <c r="BH23" s="87"/>
      <c r="BI23" s="87"/>
      <c r="BJ23" s="87"/>
      <c r="BK23" s="87"/>
      <c r="BL23" s="87"/>
      <c r="BM23" s="87"/>
      <c r="BN23" s="87"/>
      <c r="BO23" s="87"/>
      <c r="BP23" s="87"/>
      <c r="BQ23" s="87"/>
      <c r="BR23" s="87"/>
      <c r="BS23" s="87"/>
      <c r="BT23" s="87"/>
      <c r="BU23" s="87"/>
      <c r="BV23" s="87"/>
      <c r="BW23" s="87"/>
      <c r="BX23" s="87"/>
      <c r="BY23" s="87"/>
      <c r="BZ23" s="87"/>
      <c r="CA23" s="87"/>
      <c r="CB23" s="87"/>
      <c r="CC23" s="87"/>
      <c r="CD23" s="87"/>
      <c r="CE23" s="87"/>
      <c r="CF23" s="87"/>
      <c r="CG23" s="87"/>
      <c r="CH23" s="87"/>
      <c r="CI23" s="87"/>
      <c r="CJ23" s="87"/>
      <c r="CK23" s="87"/>
      <c r="CL23" s="87"/>
      <c r="CM23" s="87"/>
      <c r="CN23" s="87"/>
      <c r="CO23" s="87"/>
      <c r="CP23" s="87"/>
      <c r="CQ23" s="87"/>
      <c r="CR23" s="87"/>
      <c r="CS23" s="87"/>
      <c r="CT23" s="87"/>
      <c r="CU23" s="87"/>
      <c r="CV23" s="87"/>
      <c r="CW23" s="87"/>
      <c r="CX23" s="87"/>
      <c r="CY23" s="87"/>
      <c r="CZ23" s="87"/>
      <c r="DA23" s="87"/>
      <c r="DB23" s="87"/>
      <c r="DC23" s="87"/>
      <c r="DD23" s="87"/>
      <c r="DE23" s="87"/>
      <c r="DF23" s="87"/>
      <c r="DG23" s="87"/>
      <c r="DH23" s="87"/>
      <c r="DI23" s="87"/>
      <c r="DJ23" s="87"/>
      <c r="DK23" s="87"/>
      <c r="DL23" s="87"/>
      <c r="DM23" s="87"/>
      <c r="DN23" s="87"/>
      <c r="DO23" s="87"/>
      <c r="DP23" s="87"/>
      <c r="DQ23" s="87"/>
      <c r="DR23" s="87"/>
      <c r="DS23" s="87"/>
      <c r="DT23" s="87"/>
      <c r="DU23" s="87"/>
      <c r="DV23" s="87"/>
      <c r="DW23" s="87"/>
      <c r="DX23" s="87"/>
      <c r="DY23" s="87"/>
      <c r="DZ23" s="87"/>
      <c r="EA23" s="87"/>
      <c r="EB23" s="87"/>
      <c r="EC23" s="87"/>
      <c r="ED23" s="87"/>
      <c r="EE23" s="87"/>
      <c r="EF23" s="87"/>
      <c r="EG23" s="87"/>
      <c r="EH23" s="87"/>
      <c r="EI23" s="87"/>
      <c r="EJ23" s="87"/>
      <c r="EK23" s="87"/>
      <c r="EL23" s="87"/>
      <c r="EM23" s="87"/>
      <c r="EN23" s="87"/>
      <c r="EO23" s="87"/>
      <c r="EP23" s="87"/>
      <c r="EQ23" s="87"/>
      <c r="ER23" s="87"/>
      <c r="ES23" s="87"/>
      <c r="ET23" s="87"/>
      <c r="EU23" s="87"/>
      <c r="EV23" s="87"/>
      <c r="EW23" s="87"/>
      <c r="EX23" s="87"/>
      <c r="EY23" s="87"/>
      <c r="EZ23" s="87"/>
      <c r="FA23" s="87"/>
      <c r="FB23" s="87"/>
      <c r="FC23" s="87"/>
      <c r="FD23" s="87"/>
      <c r="FE23" s="87"/>
      <c r="FF23" s="87"/>
      <c r="FG23" s="87"/>
      <c r="FH23" s="87"/>
      <c r="FI23" s="87"/>
      <c r="FJ23" s="87"/>
      <c r="FK23" s="87"/>
      <c r="FL23" s="87"/>
      <c r="FM23" s="87"/>
      <c r="FN23" s="87"/>
      <c r="FO23" s="87"/>
      <c r="FP23" s="87"/>
      <c r="FQ23" s="87"/>
      <c r="FR23" s="87"/>
      <c r="FS23" s="87"/>
      <c r="FT23" s="87"/>
      <c r="FU23" s="87"/>
      <c r="FV23" s="87"/>
      <c r="FW23" s="87"/>
      <c r="FX23" s="87"/>
      <c r="FY23" s="87"/>
      <c r="FZ23" s="87"/>
      <c r="GA23" s="87"/>
      <c r="GB23" s="87"/>
      <c r="GC23" s="87"/>
      <c r="GD23" s="87"/>
      <c r="GE23" s="87"/>
      <c r="GF23" s="87"/>
      <c r="GG23" s="87"/>
      <c r="GH23" s="87"/>
      <c r="GI23" s="87"/>
      <c r="GJ23" s="87"/>
      <c r="GK23" s="87"/>
      <c r="GL23" s="87"/>
      <c r="GM23" s="87"/>
      <c r="GN23" s="87"/>
      <c r="GO23" s="87"/>
      <c r="GP23" s="87"/>
      <c r="GQ23" s="87"/>
      <c r="GR23" s="87"/>
      <c r="GS23" s="87"/>
      <c r="GT23" s="87"/>
      <c r="GU23" s="87"/>
      <c r="GV23" s="87"/>
      <c r="GW23" s="87"/>
      <c r="GX23" s="87"/>
      <c r="GY23" s="87"/>
      <c r="GZ23" s="87"/>
      <c r="HA23" s="87"/>
      <c r="HB23" s="87"/>
      <c r="HC23" s="87"/>
      <c r="HD23" s="87"/>
      <c r="HE23" s="87"/>
      <c r="HF23" s="87"/>
      <c r="HG23" s="87"/>
      <c r="HH23" s="87"/>
      <c r="HI23" s="87"/>
      <c r="HJ23" s="87"/>
      <c r="HK23" s="87"/>
      <c r="HL23" s="87"/>
      <c r="HM23" s="87"/>
      <c r="HN23" s="87"/>
      <c r="HO23" s="87"/>
      <c r="HP23" s="87"/>
      <c r="HQ23" s="87"/>
      <c r="HR23" s="87"/>
      <c r="HS23" s="87"/>
      <c r="HT23" s="87"/>
      <c r="HU23" s="87"/>
      <c r="HV23" s="87"/>
      <c r="HW23" s="87"/>
      <c r="HX23" s="87"/>
      <c r="HY23" s="87"/>
      <c r="HZ23" s="87"/>
      <c r="IA23" s="87"/>
      <c r="IB23" s="87"/>
      <c r="IC23" s="87"/>
      <c r="ID23" s="87"/>
      <c r="IE23" s="87"/>
    </row>
    <row r="24" spans="1:239" ht="13.5" hidden="1" x14ac:dyDescent="0.2">
      <c r="A24" s="87"/>
      <c r="B24" s="112"/>
      <c r="C24" s="111"/>
      <c r="D24" s="110"/>
      <c r="E24" s="109"/>
      <c r="F24" s="109">
        <f>D24*E24</f>
        <v>0</v>
      </c>
      <c r="G24" s="108">
        <f>F24/6</f>
        <v>0</v>
      </c>
      <c r="H24" s="108"/>
      <c r="I24" s="108">
        <f>G24</f>
        <v>0</v>
      </c>
      <c r="J24" s="108"/>
      <c r="K24" s="108">
        <f>I24</f>
        <v>0</v>
      </c>
      <c r="L24" s="108"/>
      <c r="M24" s="108">
        <f>K24</f>
        <v>0</v>
      </c>
      <c r="N24" s="108" t="s">
        <v>116</v>
      </c>
      <c r="O24" s="108">
        <f>M24</f>
        <v>0</v>
      </c>
      <c r="P24" s="108" t="s">
        <v>116</v>
      </c>
      <c r="Q24" s="108">
        <f>O24</f>
        <v>0</v>
      </c>
      <c r="R24" s="108"/>
      <c r="S24" s="107">
        <f t="shared" si="6"/>
        <v>0</v>
      </c>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c r="BA24" s="87"/>
      <c r="BB24" s="87"/>
      <c r="BC24" s="87"/>
      <c r="BD24" s="87"/>
      <c r="BE24" s="87"/>
      <c r="BF24" s="87"/>
      <c r="BG24" s="87"/>
      <c r="BH24" s="87"/>
      <c r="BI24" s="87"/>
      <c r="BJ24" s="87"/>
      <c r="BK24" s="87"/>
      <c r="BL24" s="87"/>
      <c r="BM24" s="87"/>
      <c r="BN24" s="87"/>
      <c r="BO24" s="87"/>
      <c r="BP24" s="87"/>
      <c r="BQ24" s="87"/>
      <c r="BR24" s="87"/>
      <c r="BS24" s="87"/>
      <c r="BT24" s="87"/>
      <c r="BU24" s="87"/>
      <c r="BV24" s="87"/>
      <c r="BW24" s="87"/>
      <c r="BX24" s="87"/>
      <c r="BY24" s="87"/>
      <c r="BZ24" s="87"/>
      <c r="CA24" s="87"/>
      <c r="CB24" s="87"/>
      <c r="CC24" s="87"/>
      <c r="CD24" s="87"/>
      <c r="CE24" s="87"/>
      <c r="CF24" s="87"/>
      <c r="CG24" s="87"/>
      <c r="CH24" s="87"/>
      <c r="CI24" s="87"/>
      <c r="CJ24" s="87"/>
      <c r="CK24" s="87"/>
      <c r="CL24" s="87"/>
      <c r="CM24" s="87"/>
      <c r="CN24" s="87"/>
      <c r="CO24" s="87"/>
      <c r="CP24" s="87"/>
      <c r="CQ24" s="87"/>
      <c r="CR24" s="87"/>
      <c r="CS24" s="87"/>
      <c r="CT24" s="87"/>
      <c r="CU24" s="87"/>
      <c r="CV24" s="87"/>
      <c r="CW24" s="87"/>
      <c r="CX24" s="87"/>
      <c r="CY24" s="87"/>
      <c r="CZ24" s="87"/>
      <c r="DA24" s="87"/>
      <c r="DB24" s="87"/>
      <c r="DC24" s="87"/>
      <c r="DD24" s="87"/>
      <c r="DE24" s="87"/>
      <c r="DF24" s="87"/>
      <c r="DG24" s="87"/>
      <c r="DH24" s="87"/>
      <c r="DI24" s="87"/>
      <c r="DJ24" s="87"/>
      <c r="DK24" s="87"/>
      <c r="DL24" s="87"/>
      <c r="DM24" s="87"/>
      <c r="DN24" s="87"/>
      <c r="DO24" s="87"/>
      <c r="DP24" s="87"/>
      <c r="DQ24" s="87"/>
      <c r="DR24" s="87"/>
      <c r="DS24" s="87"/>
      <c r="DT24" s="87"/>
      <c r="DU24" s="87"/>
      <c r="DV24" s="87"/>
      <c r="DW24" s="87"/>
      <c r="DX24" s="87"/>
      <c r="DY24" s="87"/>
      <c r="DZ24" s="87"/>
      <c r="EA24" s="87"/>
      <c r="EB24" s="87"/>
      <c r="EC24" s="87"/>
      <c r="ED24" s="87"/>
      <c r="EE24" s="87"/>
      <c r="EF24" s="87"/>
      <c r="EG24" s="87"/>
      <c r="EH24" s="87"/>
      <c r="EI24" s="87"/>
      <c r="EJ24" s="87"/>
      <c r="EK24" s="87"/>
      <c r="EL24" s="87"/>
      <c r="EM24" s="87"/>
      <c r="EN24" s="87"/>
      <c r="EO24" s="87"/>
      <c r="EP24" s="87"/>
      <c r="EQ24" s="87"/>
      <c r="ER24" s="87"/>
      <c r="ES24" s="87"/>
      <c r="ET24" s="87"/>
      <c r="EU24" s="87"/>
      <c r="EV24" s="87"/>
      <c r="EW24" s="87"/>
      <c r="EX24" s="87"/>
      <c r="EY24" s="87"/>
      <c r="EZ24" s="87"/>
      <c r="FA24" s="87"/>
      <c r="FB24" s="87"/>
      <c r="FC24" s="87"/>
      <c r="FD24" s="87"/>
      <c r="FE24" s="87"/>
      <c r="FF24" s="87"/>
      <c r="FG24" s="87"/>
      <c r="FH24" s="87"/>
      <c r="FI24" s="87"/>
      <c r="FJ24" s="87"/>
      <c r="FK24" s="87"/>
      <c r="FL24" s="87"/>
      <c r="FM24" s="87"/>
      <c r="FN24" s="87"/>
      <c r="FO24" s="87"/>
      <c r="FP24" s="87"/>
      <c r="FQ24" s="87"/>
      <c r="FR24" s="87"/>
      <c r="FS24" s="87"/>
      <c r="FT24" s="87"/>
      <c r="FU24" s="87"/>
      <c r="FV24" s="87"/>
      <c r="FW24" s="87"/>
      <c r="FX24" s="87"/>
      <c r="FY24" s="87"/>
      <c r="FZ24" s="87"/>
      <c r="GA24" s="87"/>
      <c r="GB24" s="87"/>
      <c r="GC24" s="87"/>
      <c r="GD24" s="87"/>
      <c r="GE24" s="87"/>
      <c r="GF24" s="87"/>
      <c r="GG24" s="87"/>
      <c r="GH24" s="87"/>
      <c r="GI24" s="87"/>
      <c r="GJ24" s="87"/>
      <c r="GK24" s="87"/>
      <c r="GL24" s="87"/>
      <c r="GM24" s="87"/>
      <c r="GN24" s="87"/>
      <c r="GO24" s="87"/>
      <c r="GP24" s="87"/>
      <c r="GQ24" s="87"/>
      <c r="GR24" s="87"/>
      <c r="GS24" s="87"/>
      <c r="GT24" s="87"/>
      <c r="GU24" s="87"/>
      <c r="GV24" s="87"/>
      <c r="GW24" s="87"/>
      <c r="GX24" s="87"/>
      <c r="GY24" s="87"/>
      <c r="GZ24" s="87"/>
      <c r="HA24" s="87"/>
      <c r="HB24" s="87"/>
      <c r="HC24" s="87"/>
      <c r="HD24" s="87"/>
      <c r="HE24" s="87"/>
      <c r="HF24" s="87"/>
      <c r="HG24" s="87"/>
      <c r="HH24" s="87"/>
      <c r="HI24" s="87"/>
      <c r="HJ24" s="87"/>
      <c r="HK24" s="87"/>
      <c r="HL24" s="87"/>
      <c r="HM24" s="87"/>
      <c r="HN24" s="87"/>
      <c r="HO24" s="87"/>
      <c r="HP24" s="87"/>
      <c r="HQ24" s="87"/>
      <c r="HR24" s="87"/>
      <c r="HS24" s="87"/>
      <c r="HT24" s="87"/>
      <c r="HU24" s="87"/>
      <c r="HV24" s="87"/>
      <c r="HW24" s="87"/>
      <c r="HX24" s="87"/>
      <c r="HY24" s="87"/>
      <c r="HZ24" s="87"/>
      <c r="IA24" s="87"/>
      <c r="IB24" s="87"/>
      <c r="IC24" s="87"/>
      <c r="ID24" s="87"/>
      <c r="IE24" s="87"/>
    </row>
    <row r="25" spans="1:239" ht="13.5" hidden="1" x14ac:dyDescent="0.2">
      <c r="A25" s="87"/>
      <c r="B25" s="112">
        <v>2211</v>
      </c>
      <c r="C25" s="111"/>
      <c r="D25" s="110"/>
      <c r="E25" s="109"/>
      <c r="F25" s="109">
        <f>D25*E25</f>
        <v>0</v>
      </c>
      <c r="G25" s="108">
        <f>F25/12</f>
        <v>0</v>
      </c>
      <c r="H25" s="108">
        <f t="shared" ref="H25:R25" si="9">G25</f>
        <v>0</v>
      </c>
      <c r="I25" s="108">
        <f t="shared" si="9"/>
        <v>0</v>
      </c>
      <c r="J25" s="108">
        <f t="shared" si="9"/>
        <v>0</v>
      </c>
      <c r="K25" s="108">
        <f t="shared" si="9"/>
        <v>0</v>
      </c>
      <c r="L25" s="108">
        <f t="shared" si="9"/>
        <v>0</v>
      </c>
      <c r="M25" s="108">
        <f t="shared" si="9"/>
        <v>0</v>
      </c>
      <c r="N25" s="108">
        <f t="shared" si="9"/>
        <v>0</v>
      </c>
      <c r="O25" s="108">
        <f t="shared" si="9"/>
        <v>0</v>
      </c>
      <c r="P25" s="108">
        <f t="shared" si="9"/>
        <v>0</v>
      </c>
      <c r="Q25" s="108">
        <f t="shared" si="9"/>
        <v>0</v>
      </c>
      <c r="R25" s="108">
        <f t="shared" si="9"/>
        <v>0</v>
      </c>
      <c r="S25" s="107">
        <f t="shared" si="6"/>
        <v>0</v>
      </c>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c r="BM25" s="87"/>
      <c r="BN25" s="87"/>
      <c r="BO25" s="87"/>
      <c r="BP25" s="87"/>
      <c r="BQ25" s="87"/>
      <c r="BR25" s="87"/>
      <c r="BS25" s="87"/>
      <c r="BT25" s="87"/>
      <c r="BU25" s="87"/>
      <c r="BV25" s="87"/>
      <c r="BW25" s="87"/>
      <c r="BX25" s="87"/>
      <c r="BY25" s="87"/>
      <c r="BZ25" s="87"/>
      <c r="CA25" s="87"/>
      <c r="CB25" s="87"/>
      <c r="CC25" s="87"/>
      <c r="CD25" s="87"/>
      <c r="CE25" s="87"/>
      <c r="CF25" s="87"/>
      <c r="CG25" s="87"/>
      <c r="CH25" s="87"/>
      <c r="CI25" s="87"/>
      <c r="CJ25" s="87"/>
      <c r="CK25" s="87"/>
      <c r="CL25" s="87"/>
      <c r="CM25" s="87"/>
      <c r="CN25" s="87"/>
      <c r="CO25" s="87"/>
      <c r="CP25" s="87"/>
      <c r="CQ25" s="87"/>
      <c r="CR25" s="87"/>
      <c r="CS25" s="87"/>
      <c r="CT25" s="87"/>
      <c r="CU25" s="87"/>
      <c r="CV25" s="87"/>
      <c r="CW25" s="87"/>
      <c r="CX25" s="87"/>
      <c r="CY25" s="87"/>
      <c r="CZ25" s="87"/>
      <c r="DA25" s="87"/>
      <c r="DB25" s="87"/>
      <c r="DC25" s="87"/>
      <c r="DD25" s="87"/>
      <c r="DE25" s="87"/>
      <c r="DF25" s="87"/>
      <c r="DG25" s="87"/>
      <c r="DH25" s="87"/>
      <c r="DI25" s="87"/>
      <c r="DJ25" s="87"/>
      <c r="DK25" s="87"/>
      <c r="DL25" s="87"/>
      <c r="DM25" s="87"/>
      <c r="DN25" s="87"/>
      <c r="DO25" s="87"/>
      <c r="DP25" s="87"/>
      <c r="DQ25" s="87"/>
      <c r="DR25" s="87"/>
      <c r="DS25" s="87"/>
      <c r="DT25" s="87"/>
      <c r="DU25" s="87"/>
      <c r="DV25" s="87"/>
      <c r="DW25" s="87"/>
      <c r="DX25" s="87"/>
      <c r="DY25" s="87"/>
      <c r="DZ25" s="87"/>
      <c r="EA25" s="87"/>
      <c r="EB25" s="87"/>
      <c r="EC25" s="87"/>
      <c r="ED25" s="87"/>
      <c r="EE25" s="87"/>
      <c r="EF25" s="87"/>
      <c r="EG25" s="87"/>
      <c r="EH25" s="87"/>
      <c r="EI25" s="87"/>
      <c r="EJ25" s="87"/>
      <c r="EK25" s="87"/>
      <c r="EL25" s="87"/>
      <c r="EM25" s="87"/>
      <c r="EN25" s="87"/>
      <c r="EO25" s="87"/>
      <c r="EP25" s="87"/>
      <c r="EQ25" s="87"/>
      <c r="ER25" s="87"/>
      <c r="ES25" s="87"/>
      <c r="ET25" s="87"/>
      <c r="EU25" s="87"/>
      <c r="EV25" s="87"/>
      <c r="EW25" s="87"/>
      <c r="EX25" s="87"/>
      <c r="EY25" s="87"/>
      <c r="EZ25" s="87"/>
      <c r="FA25" s="87"/>
      <c r="FB25" s="87"/>
      <c r="FC25" s="87"/>
      <c r="FD25" s="87"/>
      <c r="FE25" s="87"/>
      <c r="FF25" s="87"/>
      <c r="FG25" s="87"/>
      <c r="FH25" s="87"/>
      <c r="FI25" s="87"/>
      <c r="FJ25" s="87"/>
      <c r="FK25" s="87"/>
      <c r="FL25" s="87"/>
      <c r="FM25" s="87"/>
      <c r="FN25" s="87"/>
      <c r="FO25" s="87"/>
      <c r="FP25" s="87"/>
      <c r="FQ25" s="87"/>
      <c r="FR25" s="87"/>
      <c r="FS25" s="87"/>
      <c r="FT25" s="87"/>
      <c r="FU25" s="87"/>
      <c r="FV25" s="87"/>
      <c r="FW25" s="87"/>
      <c r="FX25" s="87"/>
      <c r="FY25" s="87"/>
      <c r="FZ25" s="87"/>
      <c r="GA25" s="87"/>
      <c r="GB25" s="87"/>
      <c r="GC25" s="87"/>
      <c r="GD25" s="87"/>
      <c r="GE25" s="87"/>
      <c r="GF25" s="87"/>
      <c r="GG25" s="87"/>
      <c r="GH25" s="87"/>
      <c r="GI25" s="87"/>
      <c r="GJ25" s="87"/>
      <c r="GK25" s="87"/>
      <c r="GL25" s="87"/>
      <c r="GM25" s="87"/>
      <c r="GN25" s="87"/>
      <c r="GO25" s="87"/>
      <c r="GP25" s="87"/>
      <c r="GQ25" s="87"/>
      <c r="GR25" s="87"/>
      <c r="GS25" s="87"/>
      <c r="GT25" s="87"/>
      <c r="GU25" s="87"/>
      <c r="GV25" s="87"/>
      <c r="GW25" s="87"/>
      <c r="GX25" s="87"/>
      <c r="GY25" s="87"/>
      <c r="GZ25" s="87"/>
      <c r="HA25" s="87"/>
      <c r="HB25" s="87"/>
      <c r="HC25" s="87"/>
      <c r="HD25" s="87"/>
      <c r="HE25" s="87"/>
      <c r="HF25" s="87"/>
      <c r="HG25" s="87"/>
      <c r="HH25" s="87"/>
      <c r="HI25" s="87"/>
      <c r="HJ25" s="87"/>
      <c r="HK25" s="87"/>
      <c r="HL25" s="87"/>
      <c r="HM25" s="87"/>
      <c r="HN25" s="87"/>
      <c r="HO25" s="87"/>
      <c r="HP25" s="87"/>
      <c r="HQ25" s="87"/>
      <c r="HR25" s="87"/>
      <c r="HS25" s="87"/>
      <c r="HT25" s="87"/>
      <c r="HU25" s="87"/>
      <c r="HV25" s="87"/>
      <c r="HW25" s="87"/>
      <c r="HX25" s="87"/>
      <c r="HY25" s="87"/>
      <c r="HZ25" s="87"/>
      <c r="IA25" s="87"/>
      <c r="IB25" s="87"/>
      <c r="IC25" s="87"/>
      <c r="ID25" s="87"/>
      <c r="IE25" s="87"/>
    </row>
    <row r="26" spans="1:239" ht="13.5" hidden="1" x14ac:dyDescent="0.2">
      <c r="A26" s="87"/>
      <c r="B26" s="112">
        <v>2201</v>
      </c>
      <c r="C26" s="111"/>
      <c r="D26" s="110"/>
      <c r="E26" s="109"/>
      <c r="F26" s="109">
        <f>D26*E26</f>
        <v>0</v>
      </c>
      <c r="G26" s="108">
        <f>F26/12</f>
        <v>0</v>
      </c>
      <c r="H26" s="108">
        <f t="shared" ref="H26:R26" si="10">G26</f>
        <v>0</v>
      </c>
      <c r="I26" s="108">
        <f t="shared" si="10"/>
        <v>0</v>
      </c>
      <c r="J26" s="108">
        <f t="shared" si="10"/>
        <v>0</v>
      </c>
      <c r="K26" s="108">
        <f t="shared" si="10"/>
        <v>0</v>
      </c>
      <c r="L26" s="108">
        <f t="shared" si="10"/>
        <v>0</v>
      </c>
      <c r="M26" s="108">
        <f t="shared" si="10"/>
        <v>0</v>
      </c>
      <c r="N26" s="108">
        <f t="shared" si="10"/>
        <v>0</v>
      </c>
      <c r="O26" s="108">
        <f t="shared" si="10"/>
        <v>0</v>
      </c>
      <c r="P26" s="108">
        <f t="shared" si="10"/>
        <v>0</v>
      </c>
      <c r="Q26" s="108">
        <f t="shared" si="10"/>
        <v>0</v>
      </c>
      <c r="R26" s="108">
        <f t="shared" si="10"/>
        <v>0</v>
      </c>
      <c r="S26" s="107">
        <f t="shared" si="6"/>
        <v>0</v>
      </c>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c r="BA26" s="87"/>
      <c r="BB26" s="87"/>
      <c r="BC26" s="87"/>
      <c r="BD26" s="87"/>
      <c r="BE26" s="87"/>
      <c r="BF26" s="87"/>
      <c r="BG26" s="87"/>
      <c r="BH26" s="87"/>
      <c r="BI26" s="87"/>
      <c r="BJ26" s="87"/>
      <c r="BK26" s="87"/>
      <c r="BL26" s="87"/>
      <c r="BM26" s="87"/>
      <c r="BN26" s="87"/>
      <c r="BO26" s="87"/>
      <c r="BP26" s="87"/>
      <c r="BQ26" s="87"/>
      <c r="BR26" s="87"/>
      <c r="BS26" s="87"/>
      <c r="BT26" s="87"/>
      <c r="BU26" s="87"/>
      <c r="BV26" s="87"/>
      <c r="BW26" s="87"/>
      <c r="BX26" s="87"/>
      <c r="BY26" s="87"/>
      <c r="BZ26" s="87"/>
      <c r="CA26" s="87"/>
      <c r="CB26" s="87"/>
      <c r="CC26" s="87"/>
      <c r="CD26" s="87"/>
      <c r="CE26" s="87"/>
      <c r="CF26" s="87"/>
      <c r="CG26" s="87"/>
      <c r="CH26" s="87"/>
      <c r="CI26" s="87"/>
      <c r="CJ26" s="87"/>
      <c r="CK26" s="87"/>
      <c r="CL26" s="87"/>
      <c r="CM26" s="87"/>
      <c r="CN26" s="87"/>
      <c r="CO26" s="87"/>
      <c r="CP26" s="87"/>
      <c r="CQ26" s="87"/>
      <c r="CR26" s="87"/>
      <c r="CS26" s="87"/>
      <c r="CT26" s="87"/>
      <c r="CU26" s="87"/>
      <c r="CV26" s="87"/>
      <c r="CW26" s="87"/>
      <c r="CX26" s="87"/>
      <c r="CY26" s="87"/>
      <c r="CZ26" s="87"/>
      <c r="DA26" s="87"/>
      <c r="DB26" s="87"/>
      <c r="DC26" s="87"/>
      <c r="DD26" s="87"/>
      <c r="DE26" s="87"/>
      <c r="DF26" s="87"/>
      <c r="DG26" s="87"/>
      <c r="DH26" s="87"/>
      <c r="DI26" s="87"/>
      <c r="DJ26" s="87"/>
      <c r="DK26" s="87"/>
      <c r="DL26" s="87"/>
      <c r="DM26" s="87"/>
      <c r="DN26" s="87"/>
      <c r="DO26" s="87"/>
      <c r="DP26" s="87"/>
      <c r="DQ26" s="87"/>
      <c r="DR26" s="87"/>
      <c r="DS26" s="87"/>
      <c r="DT26" s="87"/>
      <c r="DU26" s="87"/>
      <c r="DV26" s="87"/>
      <c r="DW26" s="87"/>
      <c r="DX26" s="87"/>
      <c r="DY26" s="87"/>
      <c r="DZ26" s="87"/>
      <c r="EA26" s="87"/>
      <c r="EB26" s="87"/>
      <c r="EC26" s="87"/>
      <c r="ED26" s="87"/>
      <c r="EE26" s="87"/>
      <c r="EF26" s="87"/>
      <c r="EG26" s="87"/>
      <c r="EH26" s="87"/>
      <c r="EI26" s="87"/>
      <c r="EJ26" s="87"/>
      <c r="EK26" s="87"/>
      <c r="EL26" s="87"/>
      <c r="EM26" s="87"/>
      <c r="EN26" s="87"/>
      <c r="EO26" s="87"/>
      <c r="EP26" s="87"/>
      <c r="EQ26" s="87"/>
      <c r="ER26" s="87"/>
      <c r="ES26" s="87"/>
      <c r="ET26" s="87"/>
      <c r="EU26" s="87"/>
      <c r="EV26" s="87"/>
      <c r="EW26" s="87"/>
      <c r="EX26" s="87"/>
      <c r="EY26" s="87"/>
      <c r="EZ26" s="87"/>
      <c r="FA26" s="87"/>
      <c r="FB26" s="87"/>
      <c r="FC26" s="87"/>
      <c r="FD26" s="87"/>
      <c r="FE26" s="87"/>
      <c r="FF26" s="87"/>
      <c r="FG26" s="87"/>
      <c r="FH26" s="87"/>
      <c r="FI26" s="87"/>
      <c r="FJ26" s="87"/>
      <c r="FK26" s="87"/>
      <c r="FL26" s="87"/>
      <c r="FM26" s="87"/>
      <c r="FN26" s="87"/>
      <c r="FO26" s="87"/>
      <c r="FP26" s="87"/>
      <c r="FQ26" s="87"/>
      <c r="FR26" s="87"/>
      <c r="FS26" s="87"/>
      <c r="FT26" s="87"/>
      <c r="FU26" s="87"/>
      <c r="FV26" s="87"/>
      <c r="FW26" s="87"/>
      <c r="FX26" s="87"/>
      <c r="FY26" s="87"/>
      <c r="FZ26" s="87"/>
      <c r="GA26" s="87"/>
      <c r="GB26" s="87"/>
      <c r="GC26" s="87"/>
      <c r="GD26" s="87"/>
      <c r="GE26" s="87"/>
      <c r="GF26" s="87"/>
      <c r="GG26" s="87"/>
      <c r="GH26" s="87"/>
      <c r="GI26" s="87"/>
      <c r="GJ26" s="87"/>
      <c r="GK26" s="87"/>
      <c r="GL26" s="87"/>
      <c r="GM26" s="87"/>
      <c r="GN26" s="87"/>
      <c r="GO26" s="87"/>
      <c r="GP26" s="87"/>
      <c r="GQ26" s="87"/>
      <c r="GR26" s="87"/>
      <c r="GS26" s="87"/>
      <c r="GT26" s="87"/>
      <c r="GU26" s="87"/>
      <c r="GV26" s="87"/>
      <c r="GW26" s="87"/>
      <c r="GX26" s="87"/>
      <c r="GY26" s="87"/>
      <c r="GZ26" s="87"/>
      <c r="HA26" s="87"/>
      <c r="HB26" s="87"/>
      <c r="HC26" s="87"/>
      <c r="HD26" s="87"/>
      <c r="HE26" s="87"/>
      <c r="HF26" s="87"/>
      <c r="HG26" s="87"/>
      <c r="HH26" s="87"/>
      <c r="HI26" s="87"/>
      <c r="HJ26" s="87"/>
      <c r="HK26" s="87"/>
      <c r="HL26" s="87"/>
      <c r="HM26" s="87"/>
      <c r="HN26" s="87"/>
      <c r="HO26" s="87"/>
      <c r="HP26" s="87"/>
      <c r="HQ26" s="87"/>
      <c r="HR26" s="87"/>
      <c r="HS26" s="87"/>
      <c r="HT26" s="87"/>
      <c r="HU26" s="87"/>
      <c r="HV26" s="87"/>
      <c r="HW26" s="87"/>
      <c r="HX26" s="87"/>
      <c r="HY26" s="87"/>
      <c r="HZ26" s="87"/>
      <c r="IA26" s="87"/>
      <c r="IB26" s="87"/>
      <c r="IC26" s="87"/>
      <c r="ID26" s="87"/>
      <c r="IE26" s="87"/>
    </row>
    <row r="27" spans="1:239" ht="13.5" hidden="1" x14ac:dyDescent="0.2">
      <c r="A27" s="87"/>
      <c r="B27" s="130"/>
      <c r="C27" s="129"/>
      <c r="D27" s="128"/>
      <c r="E27" s="127"/>
      <c r="F27" s="127"/>
      <c r="G27" s="126"/>
      <c r="H27" s="126"/>
      <c r="I27" s="126"/>
      <c r="J27" s="126"/>
      <c r="K27" s="126"/>
      <c r="L27" s="126"/>
      <c r="M27" s="126"/>
      <c r="N27" s="126"/>
      <c r="O27" s="126"/>
      <c r="P27" s="126"/>
      <c r="Q27" s="126"/>
      <c r="R27" s="126"/>
      <c r="S27" s="193"/>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c r="BA27" s="87"/>
      <c r="BB27" s="87"/>
      <c r="BC27" s="87"/>
      <c r="BD27" s="87"/>
      <c r="BE27" s="87"/>
      <c r="BF27" s="87"/>
      <c r="BG27" s="87"/>
      <c r="BH27" s="87"/>
      <c r="BI27" s="87"/>
      <c r="BJ27" s="87"/>
      <c r="BK27" s="87"/>
      <c r="BL27" s="87"/>
      <c r="BM27" s="87"/>
      <c r="BN27" s="87"/>
      <c r="BO27" s="87"/>
      <c r="BP27" s="87"/>
      <c r="BQ27" s="87"/>
      <c r="BR27" s="87"/>
      <c r="BS27" s="87"/>
      <c r="BT27" s="87"/>
      <c r="BU27" s="87"/>
      <c r="BV27" s="87"/>
      <c r="BW27" s="87"/>
      <c r="BX27" s="87"/>
      <c r="BY27" s="87"/>
      <c r="BZ27" s="87"/>
      <c r="CA27" s="87"/>
      <c r="CB27" s="87"/>
      <c r="CC27" s="87"/>
      <c r="CD27" s="87"/>
      <c r="CE27" s="87"/>
      <c r="CF27" s="87"/>
      <c r="CG27" s="87"/>
      <c r="CH27" s="87"/>
      <c r="CI27" s="87"/>
      <c r="CJ27" s="87"/>
      <c r="CK27" s="87"/>
      <c r="CL27" s="87"/>
      <c r="CM27" s="87"/>
      <c r="CN27" s="87"/>
      <c r="CO27" s="87"/>
      <c r="CP27" s="87"/>
      <c r="CQ27" s="87"/>
      <c r="CR27" s="87"/>
      <c r="CS27" s="87"/>
      <c r="CT27" s="87"/>
      <c r="CU27" s="87"/>
      <c r="CV27" s="87"/>
      <c r="CW27" s="87"/>
      <c r="CX27" s="87"/>
      <c r="CY27" s="87"/>
      <c r="CZ27" s="87"/>
      <c r="DA27" s="87"/>
      <c r="DB27" s="87"/>
      <c r="DC27" s="87"/>
      <c r="DD27" s="87"/>
      <c r="DE27" s="87"/>
      <c r="DF27" s="87"/>
      <c r="DG27" s="87"/>
      <c r="DH27" s="87"/>
      <c r="DI27" s="87"/>
      <c r="DJ27" s="87"/>
      <c r="DK27" s="87"/>
      <c r="DL27" s="87"/>
      <c r="DM27" s="87"/>
      <c r="DN27" s="87"/>
      <c r="DO27" s="87"/>
      <c r="DP27" s="87"/>
      <c r="DQ27" s="87"/>
      <c r="DR27" s="87"/>
      <c r="DS27" s="87"/>
      <c r="DT27" s="87"/>
      <c r="DU27" s="87"/>
      <c r="DV27" s="87"/>
      <c r="DW27" s="87"/>
      <c r="DX27" s="87"/>
      <c r="DY27" s="87"/>
      <c r="DZ27" s="87"/>
      <c r="EA27" s="87"/>
      <c r="EB27" s="87"/>
      <c r="EC27" s="87"/>
      <c r="ED27" s="87"/>
      <c r="EE27" s="87"/>
      <c r="EF27" s="87"/>
      <c r="EG27" s="87"/>
      <c r="EH27" s="87"/>
      <c r="EI27" s="87"/>
      <c r="EJ27" s="87"/>
      <c r="EK27" s="87"/>
      <c r="EL27" s="87"/>
      <c r="EM27" s="87"/>
      <c r="EN27" s="87"/>
      <c r="EO27" s="87"/>
      <c r="EP27" s="87"/>
      <c r="EQ27" s="87"/>
      <c r="ER27" s="87"/>
      <c r="ES27" s="87"/>
      <c r="ET27" s="87"/>
      <c r="EU27" s="87"/>
      <c r="EV27" s="87"/>
      <c r="EW27" s="87"/>
      <c r="EX27" s="87"/>
      <c r="EY27" s="87"/>
      <c r="EZ27" s="87"/>
      <c r="FA27" s="87"/>
      <c r="FB27" s="87"/>
      <c r="FC27" s="87"/>
      <c r="FD27" s="87"/>
      <c r="FE27" s="87"/>
      <c r="FF27" s="87"/>
      <c r="FG27" s="87"/>
      <c r="FH27" s="87"/>
      <c r="FI27" s="87"/>
      <c r="FJ27" s="87"/>
      <c r="FK27" s="87"/>
      <c r="FL27" s="87"/>
      <c r="FM27" s="87"/>
      <c r="FN27" s="87"/>
      <c r="FO27" s="87"/>
      <c r="FP27" s="87"/>
      <c r="FQ27" s="87"/>
      <c r="FR27" s="87"/>
      <c r="FS27" s="87"/>
      <c r="FT27" s="87"/>
      <c r="FU27" s="87"/>
      <c r="FV27" s="87"/>
      <c r="FW27" s="87"/>
      <c r="FX27" s="87"/>
      <c r="FY27" s="87"/>
      <c r="FZ27" s="87"/>
      <c r="GA27" s="87"/>
      <c r="GB27" s="87"/>
      <c r="GC27" s="87"/>
      <c r="GD27" s="87"/>
      <c r="GE27" s="87"/>
      <c r="GF27" s="87"/>
      <c r="GG27" s="87"/>
      <c r="GH27" s="87"/>
      <c r="GI27" s="87"/>
      <c r="GJ27" s="87"/>
      <c r="GK27" s="87"/>
      <c r="GL27" s="87"/>
      <c r="GM27" s="87"/>
      <c r="GN27" s="87"/>
      <c r="GO27" s="87"/>
      <c r="GP27" s="87"/>
      <c r="GQ27" s="87"/>
      <c r="GR27" s="87"/>
      <c r="GS27" s="87"/>
      <c r="GT27" s="87"/>
      <c r="GU27" s="87"/>
      <c r="GV27" s="87"/>
      <c r="GW27" s="87"/>
      <c r="GX27" s="87"/>
      <c r="GY27" s="87"/>
      <c r="GZ27" s="87"/>
      <c r="HA27" s="87"/>
      <c r="HB27" s="87"/>
      <c r="HC27" s="87"/>
      <c r="HD27" s="87"/>
      <c r="HE27" s="87"/>
      <c r="HF27" s="87"/>
      <c r="HG27" s="87"/>
      <c r="HH27" s="87"/>
      <c r="HI27" s="87"/>
      <c r="HJ27" s="87"/>
      <c r="HK27" s="87"/>
      <c r="HL27" s="87"/>
      <c r="HM27" s="87"/>
      <c r="HN27" s="87"/>
      <c r="HO27" s="87"/>
      <c r="HP27" s="87"/>
      <c r="HQ27" s="87"/>
      <c r="HR27" s="87"/>
      <c r="HS27" s="87"/>
      <c r="HT27" s="87"/>
      <c r="HU27" s="87"/>
      <c r="HV27" s="87"/>
      <c r="HW27" s="87"/>
      <c r="HX27" s="87"/>
      <c r="HY27" s="87"/>
      <c r="HZ27" s="87"/>
      <c r="IA27" s="87"/>
      <c r="IB27" s="87"/>
      <c r="IC27" s="87"/>
      <c r="ID27" s="87"/>
      <c r="IE27" s="87"/>
    </row>
    <row r="28" spans="1:239" ht="46.9" customHeight="1" thickBot="1" x14ac:dyDescent="0.25">
      <c r="A28" s="87"/>
      <c r="B28" s="125">
        <v>3363</v>
      </c>
      <c r="C28" s="124" t="s">
        <v>150</v>
      </c>
      <c r="D28" s="123"/>
      <c r="E28" s="123"/>
      <c r="F28" s="122">
        <f t="shared" ref="F28:R28" si="11">SUM(F29:F38)</f>
        <v>1670000</v>
      </c>
      <c r="G28" s="122">
        <f t="shared" si="11"/>
        <v>580000</v>
      </c>
      <c r="H28" s="122">
        <f t="shared" si="11"/>
        <v>805000</v>
      </c>
      <c r="I28" s="122">
        <f t="shared" si="11"/>
        <v>50000</v>
      </c>
      <c r="J28" s="122">
        <f t="shared" si="11"/>
        <v>0</v>
      </c>
      <c r="K28" s="122">
        <f t="shared" si="11"/>
        <v>100000</v>
      </c>
      <c r="L28" s="122">
        <f t="shared" si="11"/>
        <v>0</v>
      </c>
      <c r="M28" s="122">
        <f t="shared" si="11"/>
        <v>135000</v>
      </c>
      <c r="N28" s="122">
        <f t="shared" si="11"/>
        <v>0</v>
      </c>
      <c r="O28" s="122">
        <f t="shared" si="11"/>
        <v>0</v>
      </c>
      <c r="P28" s="122">
        <f t="shared" si="11"/>
        <v>0</v>
      </c>
      <c r="Q28" s="122">
        <f t="shared" si="11"/>
        <v>0</v>
      </c>
      <c r="R28" s="122">
        <f t="shared" si="11"/>
        <v>0</v>
      </c>
      <c r="S28" s="122">
        <f t="shared" ref="S28:S41" si="12">SUM(G28:R28)</f>
        <v>1670000</v>
      </c>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c r="BJ28" s="87"/>
      <c r="BK28" s="87"/>
      <c r="BL28" s="87"/>
      <c r="BM28" s="87"/>
      <c r="BN28" s="87"/>
      <c r="BO28" s="87"/>
      <c r="BP28" s="87"/>
      <c r="BQ28" s="87"/>
      <c r="BR28" s="87"/>
      <c r="BS28" s="87"/>
      <c r="BT28" s="87"/>
      <c r="BU28" s="87"/>
      <c r="BV28" s="87"/>
      <c r="BW28" s="87"/>
      <c r="BX28" s="87"/>
      <c r="BY28" s="87"/>
      <c r="BZ28" s="87"/>
      <c r="CA28" s="87"/>
      <c r="CB28" s="87"/>
      <c r="CC28" s="87"/>
      <c r="CD28" s="87"/>
      <c r="CE28" s="87"/>
      <c r="CF28" s="87"/>
      <c r="CG28" s="87"/>
      <c r="CH28" s="87"/>
      <c r="CI28" s="87"/>
      <c r="CJ28" s="87"/>
      <c r="CK28" s="87"/>
      <c r="CL28" s="87"/>
      <c r="CM28" s="87"/>
      <c r="CN28" s="87"/>
      <c r="CO28" s="87"/>
      <c r="CP28" s="87"/>
      <c r="CQ28" s="87"/>
      <c r="CR28" s="87"/>
      <c r="CS28" s="87"/>
      <c r="CT28" s="87"/>
      <c r="CU28" s="87"/>
      <c r="CV28" s="87"/>
      <c r="CW28" s="87"/>
      <c r="CX28" s="87"/>
      <c r="CY28" s="87"/>
      <c r="CZ28" s="87"/>
      <c r="DA28" s="87"/>
      <c r="DB28" s="87"/>
      <c r="DC28" s="87"/>
      <c r="DD28" s="87"/>
      <c r="DE28" s="87"/>
      <c r="DF28" s="87"/>
      <c r="DG28" s="87"/>
      <c r="DH28" s="87"/>
      <c r="DI28" s="87"/>
      <c r="DJ28" s="87"/>
      <c r="DK28" s="87"/>
      <c r="DL28" s="87"/>
      <c r="DM28" s="87"/>
      <c r="DN28" s="87"/>
      <c r="DO28" s="87"/>
      <c r="DP28" s="87"/>
      <c r="DQ28" s="87"/>
      <c r="DR28" s="87"/>
      <c r="DS28" s="87"/>
      <c r="DT28" s="87"/>
      <c r="DU28" s="87"/>
      <c r="DV28" s="87"/>
      <c r="DW28" s="87"/>
      <c r="DX28" s="87"/>
      <c r="DY28" s="87"/>
      <c r="DZ28" s="87"/>
      <c r="EA28" s="87"/>
      <c r="EB28" s="87"/>
      <c r="EC28" s="87"/>
      <c r="ED28" s="87"/>
      <c r="EE28" s="87"/>
      <c r="EF28" s="87"/>
      <c r="EG28" s="87"/>
      <c r="EH28" s="87"/>
      <c r="EI28" s="87"/>
      <c r="EJ28" s="87"/>
      <c r="EK28" s="87"/>
      <c r="EL28" s="87"/>
      <c r="EM28" s="87"/>
      <c r="EN28" s="87"/>
      <c r="EO28" s="87"/>
      <c r="EP28" s="87"/>
      <c r="EQ28" s="87"/>
      <c r="ER28" s="87"/>
      <c r="ES28" s="87"/>
      <c r="ET28" s="87"/>
      <c r="EU28" s="87"/>
      <c r="EV28" s="87"/>
      <c r="EW28" s="87"/>
      <c r="EX28" s="87"/>
      <c r="EY28" s="87"/>
      <c r="EZ28" s="87"/>
      <c r="FA28" s="87"/>
      <c r="FB28" s="87"/>
      <c r="FC28" s="87"/>
      <c r="FD28" s="87"/>
      <c r="FE28" s="87"/>
      <c r="FF28" s="87"/>
      <c r="FG28" s="87"/>
      <c r="FH28" s="87"/>
      <c r="FI28" s="87"/>
      <c r="FJ28" s="87"/>
      <c r="FK28" s="87"/>
      <c r="FL28" s="87"/>
      <c r="FM28" s="87"/>
      <c r="FN28" s="87"/>
      <c r="FO28" s="87"/>
      <c r="FP28" s="87"/>
      <c r="FQ28" s="87"/>
      <c r="FR28" s="87"/>
      <c r="FS28" s="87"/>
      <c r="FT28" s="87"/>
      <c r="FU28" s="87"/>
      <c r="FV28" s="87"/>
      <c r="FW28" s="87"/>
      <c r="FX28" s="87"/>
      <c r="FY28" s="87"/>
      <c r="FZ28" s="87"/>
      <c r="GA28" s="87"/>
      <c r="GB28" s="87"/>
      <c r="GC28" s="87"/>
      <c r="GD28" s="87"/>
      <c r="GE28" s="87"/>
      <c r="GF28" s="87"/>
      <c r="GG28" s="87"/>
      <c r="GH28" s="87"/>
      <c r="GI28" s="87"/>
      <c r="GJ28" s="87"/>
      <c r="GK28" s="87"/>
      <c r="GL28" s="87"/>
      <c r="GM28" s="87"/>
      <c r="GN28" s="87"/>
      <c r="GO28" s="87"/>
      <c r="GP28" s="87"/>
      <c r="GQ28" s="87"/>
      <c r="GR28" s="87"/>
      <c r="GS28" s="87"/>
      <c r="GT28" s="87"/>
      <c r="GU28" s="87"/>
      <c r="GV28" s="87"/>
      <c r="GW28" s="87"/>
      <c r="GX28" s="87"/>
      <c r="GY28" s="87"/>
      <c r="GZ28" s="87"/>
      <c r="HA28" s="87"/>
      <c r="HB28" s="87"/>
      <c r="HC28" s="87"/>
      <c r="HD28" s="87"/>
      <c r="HE28" s="87"/>
      <c r="HF28" s="87"/>
      <c r="HG28" s="87"/>
      <c r="HH28" s="87"/>
      <c r="HI28" s="87"/>
      <c r="HJ28" s="87"/>
      <c r="HK28" s="87"/>
      <c r="HL28" s="87"/>
      <c r="HM28" s="87"/>
      <c r="HN28" s="87"/>
      <c r="HO28" s="87"/>
      <c r="HP28" s="87"/>
      <c r="HQ28" s="87"/>
      <c r="HR28" s="87"/>
      <c r="HS28" s="87"/>
      <c r="HT28" s="87"/>
      <c r="HU28" s="87"/>
      <c r="HV28" s="87"/>
      <c r="HW28" s="87"/>
      <c r="HX28" s="87"/>
      <c r="HY28" s="87"/>
      <c r="HZ28" s="87"/>
      <c r="IA28" s="87"/>
      <c r="IB28" s="87"/>
      <c r="IC28" s="87"/>
      <c r="ID28" s="87"/>
      <c r="IE28" s="87"/>
    </row>
    <row r="29" spans="1:239" ht="13.5" x14ac:dyDescent="0.2">
      <c r="A29" s="87"/>
      <c r="B29" s="121">
        <v>3363</v>
      </c>
      <c r="C29" s="120" t="str">
        <f>+'[2]1 Costo difusión y publ'!$G$17</f>
        <v xml:space="preserve">Honorarios colaboradores Folios </v>
      </c>
      <c r="D29" s="119">
        <v>1</v>
      </c>
      <c r="E29" s="118">
        <v>50000</v>
      </c>
      <c r="F29" s="118">
        <f>+D29*E29</f>
        <v>50000</v>
      </c>
      <c r="G29" s="117"/>
      <c r="H29" s="117"/>
      <c r="I29" s="117">
        <f>+F29</f>
        <v>50000</v>
      </c>
      <c r="J29" s="117"/>
      <c r="K29" s="117"/>
      <c r="L29" s="117"/>
      <c r="M29" s="117"/>
      <c r="N29" s="117"/>
      <c r="O29" s="117"/>
      <c r="P29" s="117"/>
      <c r="Q29" s="117"/>
      <c r="R29" s="117"/>
      <c r="S29" s="116">
        <f t="shared" si="12"/>
        <v>50000</v>
      </c>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7"/>
      <c r="BM29" s="87"/>
      <c r="BN29" s="87"/>
      <c r="BO29" s="87"/>
      <c r="BP29" s="87"/>
      <c r="BQ29" s="87"/>
      <c r="BR29" s="87"/>
      <c r="BS29" s="87"/>
      <c r="BT29" s="87"/>
      <c r="BU29" s="87"/>
      <c r="BV29" s="87"/>
      <c r="BW29" s="87"/>
      <c r="BX29" s="87"/>
      <c r="BY29" s="87"/>
      <c r="BZ29" s="87"/>
      <c r="CA29" s="87"/>
      <c r="CB29" s="87"/>
      <c r="CC29" s="87"/>
      <c r="CD29" s="87"/>
      <c r="CE29" s="87"/>
      <c r="CF29" s="87"/>
      <c r="CG29" s="87"/>
      <c r="CH29" s="87"/>
      <c r="CI29" s="87"/>
      <c r="CJ29" s="87"/>
      <c r="CK29" s="87"/>
      <c r="CL29" s="87"/>
      <c r="CM29" s="87"/>
      <c r="CN29" s="87"/>
      <c r="CO29" s="87"/>
      <c r="CP29" s="87"/>
      <c r="CQ29" s="87"/>
      <c r="CR29" s="87"/>
      <c r="CS29" s="87"/>
      <c r="CT29" s="87"/>
      <c r="CU29" s="87"/>
      <c r="CV29" s="87"/>
      <c r="CW29" s="87"/>
      <c r="CX29" s="87"/>
      <c r="CY29" s="87"/>
      <c r="CZ29" s="87"/>
      <c r="DA29" s="87"/>
      <c r="DB29" s="87"/>
      <c r="DC29" s="87"/>
      <c r="DD29" s="87"/>
      <c r="DE29" s="87"/>
      <c r="DF29" s="87"/>
      <c r="DG29" s="87"/>
      <c r="DH29" s="87"/>
      <c r="DI29" s="87"/>
      <c r="DJ29" s="87"/>
      <c r="DK29" s="87"/>
      <c r="DL29" s="87"/>
      <c r="DM29" s="87"/>
      <c r="DN29" s="87"/>
      <c r="DO29" s="87"/>
      <c r="DP29" s="87"/>
      <c r="DQ29" s="87"/>
      <c r="DR29" s="87"/>
      <c r="DS29" s="87"/>
      <c r="DT29" s="87"/>
      <c r="DU29" s="87"/>
      <c r="DV29" s="87"/>
      <c r="DW29" s="87"/>
      <c r="DX29" s="87"/>
      <c r="DY29" s="87"/>
      <c r="DZ29" s="87"/>
      <c r="EA29" s="87"/>
      <c r="EB29" s="87"/>
      <c r="EC29" s="87"/>
      <c r="ED29" s="87"/>
      <c r="EE29" s="87"/>
      <c r="EF29" s="87"/>
      <c r="EG29" s="87"/>
      <c r="EH29" s="87"/>
      <c r="EI29" s="87"/>
      <c r="EJ29" s="87"/>
      <c r="EK29" s="87"/>
      <c r="EL29" s="87"/>
      <c r="EM29" s="87"/>
      <c r="EN29" s="87"/>
      <c r="EO29" s="87"/>
      <c r="EP29" s="87"/>
      <c r="EQ29" s="87"/>
      <c r="ER29" s="87"/>
      <c r="ES29" s="87"/>
      <c r="ET29" s="87"/>
      <c r="EU29" s="87"/>
      <c r="EV29" s="87"/>
      <c r="EW29" s="87"/>
      <c r="EX29" s="87"/>
      <c r="EY29" s="87"/>
      <c r="EZ29" s="87"/>
      <c r="FA29" s="87"/>
      <c r="FB29" s="87"/>
      <c r="FC29" s="87"/>
      <c r="FD29" s="87"/>
      <c r="FE29" s="87"/>
      <c r="FF29" s="87"/>
      <c r="FG29" s="87"/>
      <c r="FH29" s="87"/>
      <c r="FI29" s="87"/>
      <c r="FJ29" s="87"/>
      <c r="FK29" s="87"/>
      <c r="FL29" s="87"/>
      <c r="FM29" s="87"/>
      <c r="FN29" s="87"/>
      <c r="FO29" s="87"/>
      <c r="FP29" s="87"/>
      <c r="FQ29" s="87"/>
      <c r="FR29" s="87"/>
      <c r="FS29" s="87"/>
      <c r="FT29" s="87"/>
      <c r="FU29" s="87"/>
      <c r="FV29" s="87"/>
      <c r="FW29" s="87"/>
      <c r="FX29" s="87"/>
      <c r="FY29" s="87"/>
      <c r="FZ29" s="87"/>
      <c r="GA29" s="87"/>
      <c r="GB29" s="87"/>
      <c r="GC29" s="87"/>
      <c r="GD29" s="87"/>
      <c r="GE29" s="87"/>
      <c r="GF29" s="87"/>
      <c r="GG29" s="87"/>
      <c r="GH29" s="87"/>
      <c r="GI29" s="87"/>
      <c r="GJ29" s="87"/>
      <c r="GK29" s="87"/>
      <c r="GL29" s="87"/>
      <c r="GM29" s="87"/>
      <c r="GN29" s="87"/>
      <c r="GO29" s="87"/>
      <c r="GP29" s="87"/>
      <c r="GQ29" s="87"/>
      <c r="GR29" s="87"/>
      <c r="GS29" s="87"/>
      <c r="GT29" s="87"/>
      <c r="GU29" s="87"/>
      <c r="GV29" s="87"/>
      <c r="GW29" s="87"/>
      <c r="GX29" s="87"/>
      <c r="GY29" s="87"/>
      <c r="GZ29" s="87"/>
      <c r="HA29" s="87"/>
      <c r="HB29" s="87"/>
      <c r="HC29" s="87"/>
      <c r="HD29" s="87"/>
      <c r="HE29" s="87"/>
      <c r="HF29" s="87"/>
      <c r="HG29" s="87"/>
      <c r="HH29" s="87"/>
      <c r="HI29" s="87"/>
      <c r="HJ29" s="87"/>
      <c r="HK29" s="87"/>
      <c r="HL29" s="87"/>
      <c r="HM29" s="87"/>
      <c r="HN29" s="87"/>
      <c r="HO29" s="87"/>
      <c r="HP29" s="87"/>
      <c r="HQ29" s="87"/>
      <c r="HR29" s="87"/>
      <c r="HS29" s="87"/>
      <c r="HT29" s="87"/>
      <c r="HU29" s="87"/>
      <c r="HV29" s="87"/>
      <c r="HW29" s="87"/>
      <c r="HX29" s="87"/>
      <c r="HY29" s="87"/>
      <c r="HZ29" s="87"/>
      <c r="IA29" s="87"/>
      <c r="IB29" s="87"/>
      <c r="IC29" s="87"/>
      <c r="ID29" s="87"/>
      <c r="IE29" s="87"/>
    </row>
    <row r="30" spans="1:239" ht="52.9" customHeight="1" x14ac:dyDescent="0.2">
      <c r="A30" s="87"/>
      <c r="B30" s="112">
        <v>3363</v>
      </c>
      <c r="C30" s="114" t="str">
        <f>+'[2]1 Costo difusión y publ'!$G$18</f>
        <v>Honorarios Comité Editorial</v>
      </c>
      <c r="D30" s="211">
        <v>1</v>
      </c>
      <c r="E30" s="207">
        <v>35000</v>
      </c>
      <c r="F30" s="207">
        <f>+D30*E30</f>
        <v>35000</v>
      </c>
      <c r="G30" s="189"/>
      <c r="H30" s="206">
        <f>+F30</f>
        <v>35000</v>
      </c>
      <c r="I30" s="206"/>
      <c r="J30" s="206"/>
      <c r="K30" s="206"/>
      <c r="L30" s="206"/>
      <c r="M30" s="189"/>
      <c r="N30" s="206"/>
      <c r="O30" s="206"/>
      <c r="P30" s="206"/>
      <c r="Q30" s="206"/>
      <c r="R30" s="206"/>
      <c r="S30" s="206">
        <f t="shared" si="12"/>
        <v>35000</v>
      </c>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7"/>
      <c r="BM30" s="87"/>
      <c r="BN30" s="87"/>
      <c r="BO30" s="87"/>
      <c r="BP30" s="87"/>
      <c r="BQ30" s="87"/>
      <c r="BR30" s="87"/>
      <c r="BS30" s="87"/>
      <c r="BT30" s="87"/>
      <c r="BU30" s="87"/>
      <c r="BV30" s="87"/>
      <c r="BW30" s="87"/>
      <c r="BX30" s="87"/>
      <c r="BY30" s="87"/>
      <c r="BZ30" s="87"/>
      <c r="CA30" s="87"/>
      <c r="CB30" s="87"/>
      <c r="CC30" s="87"/>
      <c r="CD30" s="87"/>
      <c r="CE30" s="87"/>
      <c r="CF30" s="87"/>
      <c r="CG30" s="87"/>
      <c r="CH30" s="87"/>
      <c r="CI30" s="87"/>
      <c r="CJ30" s="87"/>
      <c r="CK30" s="87"/>
      <c r="CL30" s="87"/>
      <c r="CM30" s="87"/>
      <c r="CN30" s="87"/>
      <c r="CO30" s="87"/>
      <c r="CP30" s="87"/>
      <c r="CQ30" s="87"/>
      <c r="CR30" s="87"/>
      <c r="CS30" s="87"/>
      <c r="CT30" s="87"/>
      <c r="CU30" s="87"/>
      <c r="CV30" s="87"/>
      <c r="CW30" s="87"/>
      <c r="CX30" s="87"/>
      <c r="CY30" s="87"/>
      <c r="CZ30" s="87"/>
      <c r="DA30" s="87"/>
      <c r="DB30" s="87"/>
      <c r="DC30" s="87"/>
      <c r="DD30" s="87"/>
      <c r="DE30" s="87"/>
      <c r="DF30" s="87"/>
      <c r="DG30" s="87"/>
      <c r="DH30" s="87"/>
      <c r="DI30" s="87"/>
      <c r="DJ30" s="87"/>
      <c r="DK30" s="87"/>
      <c r="DL30" s="87"/>
      <c r="DM30" s="87"/>
      <c r="DN30" s="87"/>
      <c r="DO30" s="87"/>
      <c r="DP30" s="87"/>
      <c r="DQ30" s="87"/>
      <c r="DR30" s="87"/>
      <c r="DS30" s="87"/>
      <c r="DT30" s="87"/>
      <c r="DU30" s="87"/>
      <c r="DV30" s="87"/>
      <c r="DW30" s="87"/>
      <c r="DX30" s="87"/>
      <c r="DY30" s="87"/>
      <c r="DZ30" s="87"/>
      <c r="EA30" s="87"/>
      <c r="EB30" s="87"/>
      <c r="EC30" s="87"/>
      <c r="ED30" s="87"/>
      <c r="EE30" s="87"/>
      <c r="EF30" s="87"/>
      <c r="EG30" s="87"/>
      <c r="EH30" s="87"/>
      <c r="EI30" s="87"/>
      <c r="EJ30" s="87"/>
      <c r="EK30" s="87"/>
      <c r="EL30" s="87"/>
      <c r="EM30" s="87"/>
      <c r="EN30" s="87"/>
      <c r="EO30" s="87"/>
      <c r="EP30" s="87"/>
      <c r="EQ30" s="87"/>
      <c r="ER30" s="87"/>
      <c r="ES30" s="87"/>
      <c r="ET30" s="87"/>
      <c r="EU30" s="87"/>
      <c r="EV30" s="87"/>
      <c r="EW30" s="87"/>
      <c r="EX30" s="87"/>
      <c r="EY30" s="87"/>
      <c r="EZ30" s="87"/>
      <c r="FA30" s="87"/>
      <c r="FB30" s="87"/>
      <c r="FC30" s="87"/>
      <c r="FD30" s="87"/>
      <c r="FE30" s="87"/>
      <c r="FF30" s="87"/>
      <c r="FG30" s="87"/>
      <c r="FH30" s="87"/>
      <c r="FI30" s="87"/>
      <c r="FJ30" s="87"/>
      <c r="FK30" s="87"/>
      <c r="FL30" s="87"/>
      <c r="FM30" s="87"/>
      <c r="FN30" s="87"/>
      <c r="FO30" s="87"/>
      <c r="FP30" s="87"/>
      <c r="FQ30" s="87"/>
      <c r="FR30" s="87"/>
      <c r="FS30" s="87"/>
      <c r="FT30" s="87"/>
      <c r="FU30" s="87"/>
      <c r="FV30" s="87"/>
      <c r="FW30" s="87"/>
      <c r="FX30" s="87"/>
      <c r="FY30" s="87"/>
      <c r="FZ30" s="87"/>
      <c r="GA30" s="87"/>
      <c r="GB30" s="87"/>
      <c r="GC30" s="87"/>
      <c r="GD30" s="87"/>
      <c r="GE30" s="87"/>
      <c r="GF30" s="87"/>
      <c r="GG30" s="87"/>
      <c r="GH30" s="87"/>
      <c r="GI30" s="87"/>
      <c r="GJ30" s="87"/>
      <c r="GK30" s="87"/>
      <c r="GL30" s="87"/>
      <c r="GM30" s="87"/>
      <c r="GN30" s="87"/>
      <c r="GO30" s="87"/>
      <c r="GP30" s="87"/>
      <c r="GQ30" s="87"/>
      <c r="GR30" s="87"/>
      <c r="GS30" s="87"/>
      <c r="GT30" s="87"/>
      <c r="GU30" s="87"/>
      <c r="GV30" s="87"/>
      <c r="GW30" s="87"/>
      <c r="GX30" s="87"/>
      <c r="GY30" s="87"/>
      <c r="GZ30" s="87"/>
      <c r="HA30" s="87"/>
      <c r="HB30" s="87"/>
      <c r="HC30" s="87"/>
      <c r="HD30" s="87"/>
      <c r="HE30" s="87"/>
      <c r="HF30" s="87"/>
      <c r="HG30" s="87"/>
      <c r="HH30" s="87"/>
      <c r="HI30" s="87"/>
      <c r="HJ30" s="87"/>
      <c r="HK30" s="87"/>
      <c r="HL30" s="87"/>
      <c r="HM30" s="87"/>
      <c r="HN30" s="87"/>
      <c r="HO30" s="87"/>
      <c r="HP30" s="87"/>
      <c r="HQ30" s="87"/>
      <c r="HR30" s="87"/>
      <c r="HS30" s="87"/>
      <c r="HT30" s="87"/>
      <c r="HU30" s="87"/>
      <c r="HV30" s="87"/>
      <c r="HW30" s="87"/>
      <c r="HX30" s="87"/>
      <c r="HY30" s="87"/>
      <c r="HZ30" s="87"/>
      <c r="IA30" s="87"/>
      <c r="IB30" s="87"/>
      <c r="IC30" s="87"/>
      <c r="ID30" s="87"/>
      <c r="IE30" s="87"/>
    </row>
    <row r="31" spans="1:239" ht="27" x14ac:dyDescent="0.2">
      <c r="A31" s="87"/>
      <c r="B31" s="112">
        <v>3363</v>
      </c>
      <c r="C31" s="114" t="str">
        <f>+'[2]1 Costo difusión y publ'!$C$22</f>
        <v>2 servicios de impresión de 2 libros  de la serie Participación ciudadana.</v>
      </c>
      <c r="D31" s="208">
        <v>2</v>
      </c>
      <c r="E31" s="207">
        <f>+'[2]1 Costo difusión y publ'!$E$22/2</f>
        <v>40000</v>
      </c>
      <c r="F31" s="207">
        <f>+E31*D31</f>
        <v>80000</v>
      </c>
      <c r="G31" s="189"/>
      <c r="H31" s="189">
        <f>+F31</f>
        <v>80000</v>
      </c>
      <c r="I31" s="189"/>
      <c r="J31" s="189"/>
      <c r="K31" s="189"/>
      <c r="L31" s="189"/>
      <c r="M31" s="189"/>
      <c r="N31" s="189"/>
      <c r="O31" s="189"/>
      <c r="P31" s="189"/>
      <c r="Q31" s="189"/>
      <c r="R31" s="189"/>
      <c r="S31" s="207">
        <f t="shared" si="12"/>
        <v>80000</v>
      </c>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c r="BT31" s="87"/>
      <c r="BU31" s="87"/>
      <c r="BV31" s="87"/>
      <c r="BW31" s="87"/>
      <c r="BX31" s="87"/>
      <c r="BY31" s="87"/>
      <c r="BZ31" s="87"/>
      <c r="CA31" s="87"/>
      <c r="CB31" s="87"/>
      <c r="CC31" s="87"/>
      <c r="CD31" s="87"/>
      <c r="CE31" s="87"/>
      <c r="CF31" s="87"/>
      <c r="CG31" s="87"/>
      <c r="CH31" s="87"/>
      <c r="CI31" s="87"/>
      <c r="CJ31" s="87"/>
      <c r="CK31" s="87"/>
      <c r="CL31" s="87"/>
      <c r="CM31" s="87"/>
      <c r="CN31" s="87"/>
      <c r="CO31" s="87"/>
      <c r="CP31" s="87"/>
      <c r="CQ31" s="87"/>
      <c r="CR31" s="87"/>
      <c r="CS31" s="87"/>
      <c r="CT31" s="87"/>
      <c r="CU31" s="87"/>
      <c r="CV31" s="87"/>
      <c r="CW31" s="87"/>
      <c r="CX31" s="87"/>
      <c r="CY31" s="87"/>
      <c r="CZ31" s="87"/>
      <c r="DA31" s="87"/>
      <c r="DB31" s="87"/>
      <c r="DC31" s="87"/>
      <c r="DD31" s="87"/>
      <c r="DE31" s="87"/>
      <c r="DF31" s="87"/>
      <c r="DG31" s="87"/>
      <c r="DH31" s="87"/>
      <c r="DI31" s="87"/>
      <c r="DJ31" s="87"/>
      <c r="DK31" s="87"/>
      <c r="DL31" s="87"/>
      <c r="DM31" s="87"/>
      <c r="DN31" s="87"/>
      <c r="DO31" s="87"/>
      <c r="DP31" s="87"/>
      <c r="DQ31" s="87"/>
      <c r="DR31" s="87"/>
      <c r="DS31" s="87"/>
      <c r="DT31" s="87"/>
      <c r="DU31" s="87"/>
      <c r="DV31" s="87"/>
      <c r="DW31" s="87"/>
      <c r="DX31" s="87"/>
      <c r="DY31" s="87"/>
      <c r="DZ31" s="87"/>
      <c r="EA31" s="87"/>
      <c r="EB31" s="87"/>
      <c r="EC31" s="87"/>
      <c r="ED31" s="87"/>
      <c r="EE31" s="87"/>
      <c r="EF31" s="87"/>
      <c r="EG31" s="87"/>
      <c r="EH31" s="87"/>
      <c r="EI31" s="87"/>
      <c r="EJ31" s="87"/>
      <c r="EK31" s="87"/>
      <c r="EL31" s="87"/>
      <c r="EM31" s="87"/>
      <c r="EN31" s="87"/>
      <c r="EO31" s="87"/>
      <c r="EP31" s="87"/>
      <c r="EQ31" s="87"/>
      <c r="ER31" s="87"/>
      <c r="ES31" s="87"/>
      <c r="ET31" s="87"/>
      <c r="EU31" s="87"/>
      <c r="EV31" s="87"/>
      <c r="EW31" s="87"/>
      <c r="EX31" s="87"/>
      <c r="EY31" s="87"/>
      <c r="EZ31" s="87"/>
      <c r="FA31" s="87"/>
      <c r="FB31" s="87"/>
      <c r="FC31" s="87"/>
      <c r="FD31" s="87"/>
      <c r="FE31" s="87"/>
      <c r="FF31" s="87"/>
      <c r="FG31" s="87"/>
      <c r="FH31" s="87"/>
      <c r="FI31" s="87"/>
      <c r="FJ31" s="87"/>
      <c r="FK31" s="87"/>
      <c r="FL31" s="87"/>
      <c r="FM31" s="87"/>
      <c r="FN31" s="87"/>
      <c r="FO31" s="87"/>
      <c r="FP31" s="87"/>
      <c r="FQ31" s="87"/>
      <c r="FR31" s="87"/>
      <c r="FS31" s="87"/>
      <c r="FT31" s="87"/>
      <c r="FU31" s="87"/>
      <c r="FV31" s="87"/>
      <c r="FW31" s="87"/>
      <c r="FX31" s="87"/>
      <c r="FY31" s="87"/>
      <c r="FZ31" s="87"/>
      <c r="GA31" s="87"/>
      <c r="GB31" s="87"/>
      <c r="GC31" s="87"/>
      <c r="GD31" s="87"/>
      <c r="GE31" s="87"/>
      <c r="GF31" s="87"/>
      <c r="GG31" s="87"/>
      <c r="GH31" s="87"/>
      <c r="GI31" s="87"/>
      <c r="GJ31" s="87"/>
      <c r="GK31" s="87"/>
      <c r="GL31" s="87"/>
      <c r="GM31" s="87"/>
      <c r="GN31" s="87"/>
      <c r="GO31" s="87"/>
      <c r="GP31" s="87"/>
      <c r="GQ31" s="87"/>
      <c r="GR31" s="87"/>
      <c r="GS31" s="87"/>
      <c r="GT31" s="87"/>
      <c r="GU31" s="87"/>
      <c r="GV31" s="87"/>
      <c r="GW31" s="87"/>
      <c r="GX31" s="87"/>
      <c r="GY31" s="87"/>
      <c r="GZ31" s="87"/>
      <c r="HA31" s="87"/>
      <c r="HB31" s="87"/>
      <c r="HC31" s="87"/>
      <c r="HD31" s="87"/>
      <c r="HE31" s="87"/>
      <c r="HF31" s="87"/>
      <c r="HG31" s="87"/>
      <c r="HH31" s="87"/>
      <c r="HI31" s="87"/>
      <c r="HJ31" s="87"/>
      <c r="HK31" s="87"/>
      <c r="HL31" s="87"/>
      <c r="HM31" s="87"/>
      <c r="HN31" s="87"/>
      <c r="HO31" s="87"/>
      <c r="HP31" s="87"/>
      <c r="HQ31" s="87"/>
      <c r="HR31" s="87"/>
      <c r="HS31" s="87"/>
      <c r="HT31" s="87"/>
      <c r="HU31" s="87"/>
      <c r="HV31" s="87"/>
      <c r="HW31" s="87"/>
      <c r="HX31" s="87"/>
      <c r="HY31" s="87"/>
      <c r="HZ31" s="87"/>
      <c r="IA31" s="87"/>
      <c r="IB31" s="87"/>
      <c r="IC31" s="87"/>
      <c r="ID31" s="87"/>
      <c r="IE31" s="87"/>
    </row>
    <row r="32" spans="1:239" ht="52.9" customHeight="1" x14ac:dyDescent="0.2">
      <c r="A32" s="87"/>
      <c r="B32" s="112">
        <v>3363</v>
      </c>
      <c r="C32" s="75" t="s">
        <v>92</v>
      </c>
      <c r="D32" s="211">
        <v>1</v>
      </c>
      <c r="E32" s="207">
        <v>50000</v>
      </c>
      <c r="F32" s="207">
        <f>+D32*E32</f>
        <v>50000</v>
      </c>
      <c r="G32" s="189">
        <f>+F32</f>
        <v>50000</v>
      </c>
      <c r="H32" s="206"/>
      <c r="I32" s="206"/>
      <c r="J32" s="206"/>
      <c r="K32" s="206"/>
      <c r="L32" s="206"/>
      <c r="M32" s="189"/>
      <c r="N32" s="206"/>
      <c r="O32" s="206"/>
      <c r="P32" s="206"/>
      <c r="Q32" s="206"/>
      <c r="R32" s="206"/>
      <c r="S32" s="206">
        <f t="shared" si="12"/>
        <v>50000</v>
      </c>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7"/>
      <c r="BM32" s="87"/>
      <c r="BN32" s="87"/>
      <c r="BO32" s="87"/>
      <c r="BP32" s="87"/>
      <c r="BQ32" s="87"/>
      <c r="BR32" s="87"/>
      <c r="BS32" s="87"/>
      <c r="BT32" s="87"/>
      <c r="BU32" s="87"/>
      <c r="BV32" s="87"/>
      <c r="BW32" s="87"/>
      <c r="BX32" s="87"/>
      <c r="BY32" s="87"/>
      <c r="BZ32" s="87"/>
      <c r="CA32" s="87"/>
      <c r="CB32" s="87"/>
      <c r="CC32" s="87"/>
      <c r="CD32" s="87"/>
      <c r="CE32" s="87"/>
      <c r="CF32" s="87"/>
      <c r="CG32" s="87"/>
      <c r="CH32" s="87"/>
      <c r="CI32" s="87"/>
      <c r="CJ32" s="87"/>
      <c r="CK32" s="87"/>
      <c r="CL32" s="87"/>
      <c r="CM32" s="87"/>
      <c r="CN32" s="87"/>
      <c r="CO32" s="87"/>
      <c r="CP32" s="87"/>
      <c r="CQ32" s="87"/>
      <c r="CR32" s="87"/>
      <c r="CS32" s="87"/>
      <c r="CT32" s="87"/>
      <c r="CU32" s="87"/>
      <c r="CV32" s="87"/>
      <c r="CW32" s="87"/>
      <c r="CX32" s="87"/>
      <c r="CY32" s="87"/>
      <c r="CZ32" s="87"/>
      <c r="DA32" s="87"/>
      <c r="DB32" s="87"/>
      <c r="DC32" s="87"/>
      <c r="DD32" s="87"/>
      <c r="DE32" s="87"/>
      <c r="DF32" s="87"/>
      <c r="DG32" s="87"/>
      <c r="DH32" s="87"/>
      <c r="DI32" s="87"/>
      <c r="DJ32" s="87"/>
      <c r="DK32" s="87"/>
      <c r="DL32" s="87"/>
      <c r="DM32" s="87"/>
      <c r="DN32" s="87"/>
      <c r="DO32" s="87"/>
      <c r="DP32" s="87"/>
      <c r="DQ32" s="87"/>
      <c r="DR32" s="87"/>
      <c r="DS32" s="87"/>
      <c r="DT32" s="87"/>
      <c r="DU32" s="87"/>
      <c r="DV32" s="87"/>
      <c r="DW32" s="87"/>
      <c r="DX32" s="87"/>
      <c r="DY32" s="87"/>
      <c r="DZ32" s="87"/>
      <c r="EA32" s="87"/>
      <c r="EB32" s="87"/>
      <c r="EC32" s="87"/>
      <c r="ED32" s="87"/>
      <c r="EE32" s="87"/>
      <c r="EF32" s="87"/>
      <c r="EG32" s="87"/>
      <c r="EH32" s="87"/>
      <c r="EI32" s="87"/>
      <c r="EJ32" s="87"/>
      <c r="EK32" s="87"/>
      <c r="EL32" s="87"/>
      <c r="EM32" s="87"/>
      <c r="EN32" s="87"/>
      <c r="EO32" s="87"/>
      <c r="EP32" s="87"/>
      <c r="EQ32" s="87"/>
      <c r="ER32" s="87"/>
      <c r="ES32" s="87"/>
      <c r="ET32" s="87"/>
      <c r="EU32" s="87"/>
      <c r="EV32" s="87"/>
      <c r="EW32" s="87"/>
      <c r="EX32" s="87"/>
      <c r="EY32" s="87"/>
      <c r="EZ32" s="87"/>
      <c r="FA32" s="87"/>
      <c r="FB32" s="87"/>
      <c r="FC32" s="87"/>
      <c r="FD32" s="87"/>
      <c r="FE32" s="87"/>
      <c r="FF32" s="87"/>
      <c r="FG32" s="87"/>
      <c r="FH32" s="87"/>
      <c r="FI32" s="87"/>
      <c r="FJ32" s="87"/>
      <c r="FK32" s="87"/>
      <c r="FL32" s="87"/>
      <c r="FM32" s="87"/>
      <c r="FN32" s="87"/>
      <c r="FO32" s="87"/>
      <c r="FP32" s="87"/>
      <c r="FQ32" s="87"/>
      <c r="FR32" s="87"/>
      <c r="FS32" s="87"/>
      <c r="FT32" s="87"/>
      <c r="FU32" s="87"/>
      <c r="FV32" s="87"/>
      <c r="FW32" s="87"/>
      <c r="FX32" s="87"/>
      <c r="FY32" s="87"/>
      <c r="FZ32" s="87"/>
      <c r="GA32" s="87"/>
      <c r="GB32" s="87"/>
      <c r="GC32" s="87"/>
      <c r="GD32" s="87"/>
      <c r="GE32" s="87"/>
      <c r="GF32" s="87"/>
      <c r="GG32" s="87"/>
      <c r="GH32" s="87"/>
      <c r="GI32" s="87"/>
      <c r="GJ32" s="87"/>
      <c r="GK32" s="87"/>
      <c r="GL32" s="87"/>
      <c r="GM32" s="87"/>
      <c r="GN32" s="87"/>
      <c r="GO32" s="87"/>
      <c r="GP32" s="87"/>
      <c r="GQ32" s="87"/>
      <c r="GR32" s="87"/>
      <c r="GS32" s="87"/>
      <c r="GT32" s="87"/>
      <c r="GU32" s="87"/>
      <c r="GV32" s="87"/>
      <c r="GW32" s="87"/>
      <c r="GX32" s="87"/>
      <c r="GY32" s="87"/>
      <c r="GZ32" s="87"/>
      <c r="HA32" s="87"/>
      <c r="HB32" s="87"/>
      <c r="HC32" s="87"/>
      <c r="HD32" s="87"/>
      <c r="HE32" s="87"/>
      <c r="HF32" s="87"/>
      <c r="HG32" s="87"/>
      <c r="HH32" s="87"/>
      <c r="HI32" s="87"/>
      <c r="HJ32" s="87"/>
      <c r="HK32" s="87"/>
      <c r="HL32" s="87"/>
      <c r="HM32" s="87"/>
      <c r="HN32" s="87"/>
      <c r="HO32" s="87"/>
      <c r="HP32" s="87"/>
      <c r="HQ32" s="87"/>
      <c r="HR32" s="87"/>
      <c r="HS32" s="87"/>
      <c r="HT32" s="87"/>
      <c r="HU32" s="87"/>
      <c r="HV32" s="87"/>
      <c r="HW32" s="87"/>
      <c r="HX32" s="87"/>
      <c r="HY32" s="87"/>
      <c r="HZ32" s="87"/>
      <c r="IA32" s="87"/>
      <c r="IB32" s="87"/>
      <c r="IC32" s="87"/>
      <c r="ID32" s="87"/>
      <c r="IE32" s="87"/>
    </row>
    <row r="33" spans="1:239" ht="52.9" customHeight="1" x14ac:dyDescent="0.2">
      <c r="A33" s="87"/>
      <c r="B33" s="112">
        <v>3363</v>
      </c>
      <c r="C33" s="75" t="s">
        <v>93</v>
      </c>
      <c r="D33" s="211">
        <v>2</v>
      </c>
      <c r="E33" s="207">
        <f>+'[2]1 Costo difusión y publ'!$E$24/2</f>
        <v>120000</v>
      </c>
      <c r="F33" s="207">
        <f>+D33*E33</f>
        <v>240000</v>
      </c>
      <c r="G33" s="189"/>
      <c r="H33" s="206">
        <f>+F33</f>
        <v>240000</v>
      </c>
      <c r="I33" s="206"/>
      <c r="J33" s="206"/>
      <c r="K33" s="206"/>
      <c r="L33" s="206"/>
      <c r="M33" s="189"/>
      <c r="N33" s="206"/>
      <c r="O33" s="206"/>
      <c r="P33" s="206"/>
      <c r="Q33" s="206"/>
      <c r="R33" s="206"/>
      <c r="S33" s="206">
        <f t="shared" si="12"/>
        <v>240000</v>
      </c>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c r="BJ33" s="87"/>
      <c r="BK33" s="87"/>
      <c r="BL33" s="87"/>
      <c r="BM33" s="87"/>
      <c r="BN33" s="87"/>
      <c r="BO33" s="87"/>
      <c r="BP33" s="87"/>
      <c r="BQ33" s="87"/>
      <c r="BR33" s="87"/>
      <c r="BS33" s="87"/>
      <c r="BT33" s="87"/>
      <c r="BU33" s="87"/>
      <c r="BV33" s="87"/>
      <c r="BW33" s="87"/>
      <c r="BX33" s="87"/>
      <c r="BY33" s="87"/>
      <c r="BZ33" s="87"/>
      <c r="CA33" s="87"/>
      <c r="CB33" s="87"/>
      <c r="CC33" s="87"/>
      <c r="CD33" s="87"/>
      <c r="CE33" s="87"/>
      <c r="CF33" s="87"/>
      <c r="CG33" s="87"/>
      <c r="CH33" s="87"/>
      <c r="CI33" s="87"/>
      <c r="CJ33" s="87"/>
      <c r="CK33" s="87"/>
      <c r="CL33" s="87"/>
      <c r="CM33" s="87"/>
      <c r="CN33" s="87"/>
      <c r="CO33" s="87"/>
      <c r="CP33" s="87"/>
      <c r="CQ33" s="87"/>
      <c r="CR33" s="87"/>
      <c r="CS33" s="87"/>
      <c r="CT33" s="87"/>
      <c r="CU33" s="87"/>
      <c r="CV33" s="87"/>
      <c r="CW33" s="87"/>
      <c r="CX33" s="87"/>
      <c r="CY33" s="87"/>
      <c r="CZ33" s="87"/>
      <c r="DA33" s="87"/>
      <c r="DB33" s="87"/>
      <c r="DC33" s="87"/>
      <c r="DD33" s="87"/>
      <c r="DE33" s="87"/>
      <c r="DF33" s="87"/>
      <c r="DG33" s="87"/>
      <c r="DH33" s="87"/>
      <c r="DI33" s="87"/>
      <c r="DJ33" s="87"/>
      <c r="DK33" s="87"/>
      <c r="DL33" s="87"/>
      <c r="DM33" s="87"/>
      <c r="DN33" s="87"/>
      <c r="DO33" s="87"/>
      <c r="DP33" s="87"/>
      <c r="DQ33" s="87"/>
      <c r="DR33" s="87"/>
      <c r="DS33" s="87"/>
      <c r="DT33" s="87"/>
      <c r="DU33" s="87"/>
      <c r="DV33" s="87"/>
      <c r="DW33" s="87"/>
      <c r="DX33" s="87"/>
      <c r="DY33" s="87"/>
      <c r="DZ33" s="87"/>
      <c r="EA33" s="87"/>
      <c r="EB33" s="87"/>
      <c r="EC33" s="87"/>
      <c r="ED33" s="87"/>
      <c r="EE33" s="87"/>
      <c r="EF33" s="87"/>
      <c r="EG33" s="87"/>
      <c r="EH33" s="87"/>
      <c r="EI33" s="87"/>
      <c r="EJ33" s="87"/>
      <c r="EK33" s="87"/>
      <c r="EL33" s="87"/>
      <c r="EM33" s="87"/>
      <c r="EN33" s="87"/>
      <c r="EO33" s="87"/>
      <c r="EP33" s="87"/>
      <c r="EQ33" s="87"/>
      <c r="ER33" s="87"/>
      <c r="ES33" s="87"/>
      <c r="ET33" s="87"/>
      <c r="EU33" s="87"/>
      <c r="EV33" s="87"/>
      <c r="EW33" s="87"/>
      <c r="EX33" s="87"/>
      <c r="EY33" s="87"/>
      <c r="EZ33" s="87"/>
      <c r="FA33" s="87"/>
      <c r="FB33" s="87"/>
      <c r="FC33" s="87"/>
      <c r="FD33" s="87"/>
      <c r="FE33" s="87"/>
      <c r="FF33" s="87"/>
      <c r="FG33" s="87"/>
      <c r="FH33" s="87"/>
      <c r="FI33" s="87"/>
      <c r="FJ33" s="87"/>
      <c r="FK33" s="87"/>
      <c r="FL33" s="87"/>
      <c r="FM33" s="87"/>
      <c r="FN33" s="87"/>
      <c r="FO33" s="87"/>
      <c r="FP33" s="87"/>
      <c r="FQ33" s="87"/>
      <c r="FR33" s="87"/>
      <c r="FS33" s="87"/>
      <c r="FT33" s="87"/>
      <c r="FU33" s="87"/>
      <c r="FV33" s="87"/>
      <c r="FW33" s="87"/>
      <c r="FX33" s="87"/>
      <c r="FY33" s="87"/>
      <c r="FZ33" s="87"/>
      <c r="GA33" s="87"/>
      <c r="GB33" s="87"/>
      <c r="GC33" s="87"/>
      <c r="GD33" s="87"/>
      <c r="GE33" s="87"/>
      <c r="GF33" s="87"/>
      <c r="GG33" s="87"/>
      <c r="GH33" s="87"/>
      <c r="GI33" s="87"/>
      <c r="GJ33" s="87"/>
      <c r="GK33" s="87"/>
      <c r="GL33" s="87"/>
      <c r="GM33" s="87"/>
      <c r="GN33" s="87"/>
      <c r="GO33" s="87"/>
      <c r="GP33" s="87"/>
      <c r="GQ33" s="87"/>
      <c r="GR33" s="87"/>
      <c r="GS33" s="87"/>
      <c r="GT33" s="87"/>
      <c r="GU33" s="87"/>
      <c r="GV33" s="87"/>
      <c r="GW33" s="87"/>
      <c r="GX33" s="87"/>
      <c r="GY33" s="87"/>
      <c r="GZ33" s="87"/>
      <c r="HA33" s="87"/>
      <c r="HB33" s="87"/>
      <c r="HC33" s="87"/>
      <c r="HD33" s="87"/>
      <c r="HE33" s="87"/>
      <c r="HF33" s="87"/>
      <c r="HG33" s="87"/>
      <c r="HH33" s="87"/>
      <c r="HI33" s="87"/>
      <c r="HJ33" s="87"/>
      <c r="HK33" s="87"/>
      <c r="HL33" s="87"/>
      <c r="HM33" s="87"/>
      <c r="HN33" s="87"/>
      <c r="HO33" s="87"/>
      <c r="HP33" s="87"/>
      <c r="HQ33" s="87"/>
      <c r="HR33" s="87"/>
      <c r="HS33" s="87"/>
      <c r="HT33" s="87"/>
      <c r="HU33" s="87"/>
      <c r="HV33" s="87"/>
      <c r="HW33" s="87"/>
      <c r="HX33" s="87"/>
      <c r="HY33" s="87"/>
      <c r="HZ33" s="87"/>
      <c r="IA33" s="87"/>
      <c r="IB33" s="87"/>
      <c r="IC33" s="87"/>
      <c r="ID33" s="87"/>
      <c r="IE33" s="87"/>
    </row>
    <row r="34" spans="1:239" ht="52.9" customHeight="1" x14ac:dyDescent="0.2">
      <c r="A34" s="87"/>
      <c r="B34" s="112">
        <v>3363</v>
      </c>
      <c r="C34" s="75" t="s">
        <v>94</v>
      </c>
      <c r="D34" s="211">
        <v>1</v>
      </c>
      <c r="E34" s="207">
        <f>+'[2]1 Costo difusión y publ'!$E$25</f>
        <v>50000</v>
      </c>
      <c r="F34" s="207">
        <f>+D34*E34</f>
        <v>50000</v>
      </c>
      <c r="G34" s="189">
        <f>+F34</f>
        <v>50000</v>
      </c>
      <c r="H34" s="206"/>
      <c r="I34" s="206"/>
      <c r="J34" s="206"/>
      <c r="K34" s="206"/>
      <c r="L34" s="206"/>
      <c r="M34" s="189"/>
      <c r="N34" s="206"/>
      <c r="O34" s="206"/>
      <c r="P34" s="206"/>
      <c r="Q34" s="206"/>
      <c r="R34" s="206"/>
      <c r="S34" s="206">
        <f t="shared" si="12"/>
        <v>50000</v>
      </c>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7"/>
      <c r="BC34" s="87"/>
      <c r="BD34" s="87"/>
      <c r="BE34" s="87"/>
      <c r="BF34" s="87"/>
      <c r="BG34" s="87"/>
      <c r="BH34" s="87"/>
      <c r="BI34" s="87"/>
      <c r="BJ34" s="87"/>
      <c r="BK34" s="87"/>
      <c r="BL34" s="87"/>
      <c r="BM34" s="87"/>
      <c r="BN34" s="87"/>
      <c r="BO34" s="87"/>
      <c r="BP34" s="87"/>
      <c r="BQ34" s="87"/>
      <c r="BR34" s="87"/>
      <c r="BS34" s="87"/>
      <c r="BT34" s="87"/>
      <c r="BU34" s="87"/>
      <c r="BV34" s="87"/>
      <c r="BW34" s="87"/>
      <c r="BX34" s="87"/>
      <c r="BY34" s="87"/>
      <c r="BZ34" s="87"/>
      <c r="CA34" s="87"/>
      <c r="CB34" s="87"/>
      <c r="CC34" s="87"/>
      <c r="CD34" s="87"/>
      <c r="CE34" s="87"/>
      <c r="CF34" s="87"/>
      <c r="CG34" s="87"/>
      <c r="CH34" s="87"/>
      <c r="CI34" s="87"/>
      <c r="CJ34" s="87"/>
      <c r="CK34" s="87"/>
      <c r="CL34" s="87"/>
      <c r="CM34" s="87"/>
      <c r="CN34" s="87"/>
      <c r="CO34" s="87"/>
      <c r="CP34" s="87"/>
      <c r="CQ34" s="87"/>
      <c r="CR34" s="87"/>
      <c r="CS34" s="87"/>
      <c r="CT34" s="87"/>
      <c r="CU34" s="87"/>
      <c r="CV34" s="87"/>
      <c r="CW34" s="87"/>
      <c r="CX34" s="87"/>
      <c r="CY34" s="87"/>
      <c r="CZ34" s="87"/>
      <c r="DA34" s="87"/>
      <c r="DB34" s="87"/>
      <c r="DC34" s="87"/>
      <c r="DD34" s="87"/>
      <c r="DE34" s="87"/>
      <c r="DF34" s="87"/>
      <c r="DG34" s="87"/>
      <c r="DH34" s="87"/>
      <c r="DI34" s="87"/>
      <c r="DJ34" s="87"/>
      <c r="DK34" s="87"/>
      <c r="DL34" s="87"/>
      <c r="DM34" s="87"/>
      <c r="DN34" s="87"/>
      <c r="DO34" s="87"/>
      <c r="DP34" s="87"/>
      <c r="DQ34" s="87"/>
      <c r="DR34" s="87"/>
      <c r="DS34" s="87"/>
      <c r="DT34" s="87"/>
      <c r="DU34" s="87"/>
      <c r="DV34" s="87"/>
      <c r="DW34" s="87"/>
      <c r="DX34" s="87"/>
      <c r="DY34" s="87"/>
      <c r="DZ34" s="87"/>
      <c r="EA34" s="87"/>
      <c r="EB34" s="87"/>
      <c r="EC34" s="87"/>
      <c r="ED34" s="87"/>
      <c r="EE34" s="87"/>
      <c r="EF34" s="87"/>
      <c r="EG34" s="87"/>
      <c r="EH34" s="87"/>
      <c r="EI34" s="87"/>
      <c r="EJ34" s="87"/>
      <c r="EK34" s="87"/>
      <c r="EL34" s="87"/>
      <c r="EM34" s="87"/>
      <c r="EN34" s="87"/>
      <c r="EO34" s="87"/>
      <c r="EP34" s="87"/>
      <c r="EQ34" s="87"/>
      <c r="ER34" s="87"/>
      <c r="ES34" s="87"/>
      <c r="ET34" s="87"/>
      <c r="EU34" s="87"/>
      <c r="EV34" s="87"/>
      <c r="EW34" s="87"/>
      <c r="EX34" s="87"/>
      <c r="EY34" s="87"/>
      <c r="EZ34" s="87"/>
      <c r="FA34" s="87"/>
      <c r="FB34" s="87"/>
      <c r="FC34" s="87"/>
      <c r="FD34" s="87"/>
      <c r="FE34" s="87"/>
      <c r="FF34" s="87"/>
      <c r="FG34" s="87"/>
      <c r="FH34" s="87"/>
      <c r="FI34" s="87"/>
      <c r="FJ34" s="87"/>
      <c r="FK34" s="87"/>
      <c r="FL34" s="87"/>
      <c r="FM34" s="87"/>
      <c r="FN34" s="87"/>
      <c r="FO34" s="87"/>
      <c r="FP34" s="87"/>
      <c r="FQ34" s="87"/>
      <c r="FR34" s="87"/>
      <c r="FS34" s="87"/>
      <c r="FT34" s="87"/>
      <c r="FU34" s="87"/>
      <c r="FV34" s="87"/>
      <c r="FW34" s="87"/>
      <c r="FX34" s="87"/>
      <c r="FY34" s="87"/>
      <c r="FZ34" s="87"/>
      <c r="GA34" s="87"/>
      <c r="GB34" s="87"/>
      <c r="GC34" s="87"/>
      <c r="GD34" s="87"/>
      <c r="GE34" s="87"/>
      <c r="GF34" s="87"/>
      <c r="GG34" s="87"/>
      <c r="GH34" s="87"/>
      <c r="GI34" s="87"/>
      <c r="GJ34" s="87"/>
      <c r="GK34" s="87"/>
      <c r="GL34" s="87"/>
      <c r="GM34" s="87"/>
      <c r="GN34" s="87"/>
      <c r="GO34" s="87"/>
      <c r="GP34" s="87"/>
      <c r="GQ34" s="87"/>
      <c r="GR34" s="87"/>
      <c r="GS34" s="87"/>
      <c r="GT34" s="87"/>
      <c r="GU34" s="87"/>
      <c r="GV34" s="87"/>
      <c r="GW34" s="87"/>
      <c r="GX34" s="87"/>
      <c r="GY34" s="87"/>
      <c r="GZ34" s="87"/>
      <c r="HA34" s="87"/>
      <c r="HB34" s="87"/>
      <c r="HC34" s="87"/>
      <c r="HD34" s="87"/>
      <c r="HE34" s="87"/>
      <c r="HF34" s="87"/>
      <c r="HG34" s="87"/>
      <c r="HH34" s="87"/>
      <c r="HI34" s="87"/>
      <c r="HJ34" s="87"/>
      <c r="HK34" s="87"/>
      <c r="HL34" s="87"/>
      <c r="HM34" s="87"/>
      <c r="HN34" s="87"/>
      <c r="HO34" s="87"/>
      <c r="HP34" s="87"/>
      <c r="HQ34" s="87"/>
      <c r="HR34" s="87"/>
      <c r="HS34" s="87"/>
      <c r="HT34" s="87"/>
      <c r="HU34" s="87"/>
      <c r="HV34" s="87"/>
      <c r="HW34" s="87"/>
      <c r="HX34" s="87"/>
      <c r="HY34" s="87"/>
      <c r="HZ34" s="87"/>
      <c r="IA34" s="87"/>
      <c r="IB34" s="87"/>
      <c r="IC34" s="87"/>
      <c r="ID34" s="87"/>
      <c r="IE34" s="87"/>
    </row>
    <row r="35" spans="1:239" ht="30" x14ac:dyDescent="0.2">
      <c r="A35" s="87"/>
      <c r="B35" s="112">
        <v>3363</v>
      </c>
      <c r="C35" s="75" t="s">
        <v>95</v>
      </c>
      <c r="D35" s="208">
        <v>1</v>
      </c>
      <c r="E35" s="207">
        <f>+'[2]1 Costo difusión y publ'!$E$26</f>
        <v>135000</v>
      </c>
      <c r="F35" s="207">
        <f>+E35*D35</f>
        <v>135000</v>
      </c>
      <c r="G35" s="189"/>
      <c r="H35" s="189"/>
      <c r="I35" s="189"/>
      <c r="J35" s="189"/>
      <c r="K35" s="189"/>
      <c r="L35" s="189"/>
      <c r="M35" s="189">
        <f>+F35</f>
        <v>135000</v>
      </c>
      <c r="N35" s="189"/>
      <c r="O35" s="189"/>
      <c r="P35" s="189"/>
      <c r="Q35" s="189"/>
      <c r="R35" s="189"/>
      <c r="S35" s="207">
        <f t="shared" si="12"/>
        <v>135000</v>
      </c>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7"/>
      <c r="BC35" s="87"/>
      <c r="BD35" s="87"/>
      <c r="BE35" s="87"/>
      <c r="BF35" s="87"/>
      <c r="BG35" s="87"/>
      <c r="BH35" s="87"/>
      <c r="BI35" s="87"/>
      <c r="BJ35" s="87"/>
      <c r="BK35" s="87"/>
      <c r="BL35" s="87"/>
      <c r="BM35" s="87"/>
      <c r="BN35" s="87"/>
      <c r="BO35" s="87"/>
      <c r="BP35" s="87"/>
      <c r="BQ35" s="87"/>
      <c r="BR35" s="87"/>
      <c r="BS35" s="87"/>
      <c r="BT35" s="87"/>
      <c r="BU35" s="87"/>
      <c r="BV35" s="87"/>
      <c r="BW35" s="87"/>
      <c r="BX35" s="87"/>
      <c r="BY35" s="87"/>
      <c r="BZ35" s="87"/>
      <c r="CA35" s="87"/>
      <c r="CB35" s="87"/>
      <c r="CC35" s="87"/>
      <c r="CD35" s="87"/>
      <c r="CE35" s="87"/>
      <c r="CF35" s="87"/>
      <c r="CG35" s="87"/>
      <c r="CH35" s="87"/>
      <c r="CI35" s="87"/>
      <c r="CJ35" s="87"/>
      <c r="CK35" s="87"/>
      <c r="CL35" s="87"/>
      <c r="CM35" s="87"/>
      <c r="CN35" s="87"/>
      <c r="CO35" s="87"/>
      <c r="CP35" s="87"/>
      <c r="CQ35" s="87"/>
      <c r="CR35" s="87"/>
      <c r="CS35" s="87"/>
      <c r="CT35" s="87"/>
      <c r="CU35" s="87"/>
      <c r="CV35" s="87"/>
      <c r="CW35" s="87"/>
      <c r="CX35" s="87"/>
      <c r="CY35" s="87"/>
      <c r="CZ35" s="87"/>
      <c r="DA35" s="87"/>
      <c r="DB35" s="87"/>
      <c r="DC35" s="87"/>
      <c r="DD35" s="87"/>
      <c r="DE35" s="87"/>
      <c r="DF35" s="87"/>
      <c r="DG35" s="87"/>
      <c r="DH35" s="87"/>
      <c r="DI35" s="87"/>
      <c r="DJ35" s="87"/>
      <c r="DK35" s="87"/>
      <c r="DL35" s="87"/>
      <c r="DM35" s="87"/>
      <c r="DN35" s="87"/>
      <c r="DO35" s="87"/>
      <c r="DP35" s="87"/>
      <c r="DQ35" s="87"/>
      <c r="DR35" s="87"/>
      <c r="DS35" s="87"/>
      <c r="DT35" s="87"/>
      <c r="DU35" s="87"/>
      <c r="DV35" s="87"/>
      <c r="DW35" s="87"/>
      <c r="DX35" s="87"/>
      <c r="DY35" s="87"/>
      <c r="DZ35" s="87"/>
      <c r="EA35" s="87"/>
      <c r="EB35" s="87"/>
      <c r="EC35" s="87"/>
      <c r="ED35" s="87"/>
      <c r="EE35" s="87"/>
      <c r="EF35" s="87"/>
      <c r="EG35" s="87"/>
      <c r="EH35" s="87"/>
      <c r="EI35" s="87"/>
      <c r="EJ35" s="87"/>
      <c r="EK35" s="87"/>
      <c r="EL35" s="87"/>
      <c r="EM35" s="87"/>
      <c r="EN35" s="87"/>
      <c r="EO35" s="87"/>
      <c r="EP35" s="87"/>
      <c r="EQ35" s="87"/>
      <c r="ER35" s="87"/>
      <c r="ES35" s="87"/>
      <c r="ET35" s="87"/>
      <c r="EU35" s="87"/>
      <c r="EV35" s="87"/>
      <c r="EW35" s="87"/>
      <c r="EX35" s="87"/>
      <c r="EY35" s="87"/>
      <c r="EZ35" s="87"/>
      <c r="FA35" s="87"/>
      <c r="FB35" s="87"/>
      <c r="FC35" s="87"/>
      <c r="FD35" s="87"/>
      <c r="FE35" s="87"/>
      <c r="FF35" s="87"/>
      <c r="FG35" s="87"/>
      <c r="FH35" s="87"/>
      <c r="FI35" s="87"/>
      <c r="FJ35" s="87"/>
      <c r="FK35" s="87"/>
      <c r="FL35" s="87"/>
      <c r="FM35" s="87"/>
      <c r="FN35" s="87"/>
      <c r="FO35" s="87"/>
      <c r="FP35" s="87"/>
      <c r="FQ35" s="87"/>
      <c r="FR35" s="87"/>
      <c r="FS35" s="87"/>
      <c r="FT35" s="87"/>
      <c r="FU35" s="87"/>
      <c r="FV35" s="87"/>
      <c r="FW35" s="87"/>
      <c r="FX35" s="87"/>
      <c r="FY35" s="87"/>
      <c r="FZ35" s="87"/>
      <c r="GA35" s="87"/>
      <c r="GB35" s="87"/>
      <c r="GC35" s="87"/>
      <c r="GD35" s="87"/>
      <c r="GE35" s="87"/>
      <c r="GF35" s="87"/>
      <c r="GG35" s="87"/>
      <c r="GH35" s="87"/>
      <c r="GI35" s="87"/>
      <c r="GJ35" s="87"/>
      <c r="GK35" s="87"/>
      <c r="GL35" s="87"/>
      <c r="GM35" s="87"/>
      <c r="GN35" s="87"/>
      <c r="GO35" s="87"/>
      <c r="GP35" s="87"/>
      <c r="GQ35" s="87"/>
      <c r="GR35" s="87"/>
      <c r="GS35" s="87"/>
      <c r="GT35" s="87"/>
      <c r="GU35" s="87"/>
      <c r="GV35" s="87"/>
      <c r="GW35" s="87"/>
      <c r="GX35" s="87"/>
      <c r="GY35" s="87"/>
      <c r="GZ35" s="87"/>
      <c r="HA35" s="87"/>
      <c r="HB35" s="87"/>
      <c r="HC35" s="87"/>
      <c r="HD35" s="87"/>
      <c r="HE35" s="87"/>
      <c r="HF35" s="87"/>
      <c r="HG35" s="87"/>
      <c r="HH35" s="87"/>
      <c r="HI35" s="87"/>
      <c r="HJ35" s="87"/>
      <c r="HK35" s="87"/>
      <c r="HL35" s="87"/>
      <c r="HM35" s="87"/>
      <c r="HN35" s="87"/>
      <c r="HO35" s="87"/>
      <c r="HP35" s="87"/>
      <c r="HQ35" s="87"/>
      <c r="HR35" s="87"/>
      <c r="HS35" s="87"/>
      <c r="HT35" s="87"/>
      <c r="HU35" s="87"/>
      <c r="HV35" s="87"/>
      <c r="HW35" s="87"/>
      <c r="HX35" s="87"/>
      <c r="HY35" s="87"/>
      <c r="HZ35" s="87"/>
      <c r="IA35" s="87"/>
      <c r="IB35" s="87"/>
      <c r="IC35" s="87"/>
      <c r="ID35" s="87"/>
      <c r="IE35" s="87"/>
    </row>
    <row r="36" spans="1:239" ht="52.9" customHeight="1" x14ac:dyDescent="0.2">
      <c r="A36" s="87"/>
      <c r="B36" s="112">
        <v>3363</v>
      </c>
      <c r="C36" s="76" t="s">
        <v>96</v>
      </c>
      <c r="D36" s="211">
        <v>1</v>
      </c>
      <c r="E36" s="213">
        <f>+'[2]1 Costo difusión y publ'!$E$27</f>
        <v>100000</v>
      </c>
      <c r="F36" s="207">
        <f>+D36*E36</f>
        <v>100000</v>
      </c>
      <c r="G36" s="189"/>
      <c r="H36" s="206"/>
      <c r="I36" s="206"/>
      <c r="J36" s="206"/>
      <c r="K36" s="206">
        <f>+F36</f>
        <v>100000</v>
      </c>
      <c r="L36" s="206"/>
      <c r="M36" s="189"/>
      <c r="N36" s="206"/>
      <c r="O36" s="206"/>
      <c r="P36" s="206"/>
      <c r="Q36" s="206"/>
      <c r="R36" s="206"/>
      <c r="S36" s="206">
        <f t="shared" si="12"/>
        <v>100000</v>
      </c>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c r="BB36" s="87"/>
      <c r="BC36" s="87"/>
      <c r="BD36" s="87"/>
      <c r="BE36" s="87"/>
      <c r="BF36" s="87"/>
      <c r="BG36" s="87"/>
      <c r="BH36" s="87"/>
      <c r="BI36" s="87"/>
      <c r="BJ36" s="87"/>
      <c r="BK36" s="87"/>
      <c r="BL36" s="87"/>
      <c r="BM36" s="87"/>
      <c r="BN36" s="87"/>
      <c r="BO36" s="87"/>
      <c r="BP36" s="87"/>
      <c r="BQ36" s="87"/>
      <c r="BR36" s="87"/>
      <c r="BS36" s="87"/>
      <c r="BT36" s="87"/>
      <c r="BU36" s="87"/>
      <c r="BV36" s="87"/>
      <c r="BW36" s="87"/>
      <c r="BX36" s="87"/>
      <c r="BY36" s="87"/>
      <c r="BZ36" s="87"/>
      <c r="CA36" s="87"/>
      <c r="CB36" s="87"/>
      <c r="CC36" s="87"/>
      <c r="CD36" s="87"/>
      <c r="CE36" s="87"/>
      <c r="CF36" s="87"/>
      <c r="CG36" s="87"/>
      <c r="CH36" s="87"/>
      <c r="CI36" s="87"/>
      <c r="CJ36" s="87"/>
      <c r="CK36" s="87"/>
      <c r="CL36" s="87"/>
      <c r="CM36" s="87"/>
      <c r="CN36" s="87"/>
      <c r="CO36" s="87"/>
      <c r="CP36" s="87"/>
      <c r="CQ36" s="87"/>
      <c r="CR36" s="87"/>
      <c r="CS36" s="87"/>
      <c r="CT36" s="87"/>
      <c r="CU36" s="87"/>
      <c r="CV36" s="87"/>
      <c r="CW36" s="87"/>
      <c r="CX36" s="87"/>
      <c r="CY36" s="87"/>
      <c r="CZ36" s="87"/>
      <c r="DA36" s="87"/>
      <c r="DB36" s="87"/>
      <c r="DC36" s="87"/>
      <c r="DD36" s="87"/>
      <c r="DE36" s="87"/>
      <c r="DF36" s="87"/>
      <c r="DG36" s="87"/>
      <c r="DH36" s="87"/>
      <c r="DI36" s="87"/>
      <c r="DJ36" s="87"/>
      <c r="DK36" s="87"/>
      <c r="DL36" s="87"/>
      <c r="DM36" s="87"/>
      <c r="DN36" s="87"/>
      <c r="DO36" s="87"/>
      <c r="DP36" s="87"/>
      <c r="DQ36" s="87"/>
      <c r="DR36" s="87"/>
      <c r="DS36" s="87"/>
      <c r="DT36" s="87"/>
      <c r="DU36" s="87"/>
      <c r="DV36" s="87"/>
      <c r="DW36" s="87"/>
      <c r="DX36" s="87"/>
      <c r="DY36" s="87"/>
      <c r="DZ36" s="87"/>
      <c r="EA36" s="87"/>
      <c r="EB36" s="87"/>
      <c r="EC36" s="87"/>
      <c r="ED36" s="87"/>
      <c r="EE36" s="87"/>
      <c r="EF36" s="87"/>
      <c r="EG36" s="87"/>
      <c r="EH36" s="87"/>
      <c r="EI36" s="87"/>
      <c r="EJ36" s="87"/>
      <c r="EK36" s="87"/>
      <c r="EL36" s="87"/>
      <c r="EM36" s="87"/>
      <c r="EN36" s="87"/>
      <c r="EO36" s="87"/>
      <c r="EP36" s="87"/>
      <c r="EQ36" s="87"/>
      <c r="ER36" s="87"/>
      <c r="ES36" s="87"/>
      <c r="ET36" s="87"/>
      <c r="EU36" s="87"/>
      <c r="EV36" s="87"/>
      <c r="EW36" s="87"/>
      <c r="EX36" s="87"/>
      <c r="EY36" s="87"/>
      <c r="EZ36" s="87"/>
      <c r="FA36" s="87"/>
      <c r="FB36" s="87"/>
      <c r="FC36" s="87"/>
      <c r="FD36" s="87"/>
      <c r="FE36" s="87"/>
      <c r="FF36" s="87"/>
      <c r="FG36" s="87"/>
      <c r="FH36" s="87"/>
      <c r="FI36" s="87"/>
      <c r="FJ36" s="87"/>
      <c r="FK36" s="87"/>
      <c r="FL36" s="87"/>
      <c r="FM36" s="87"/>
      <c r="FN36" s="87"/>
      <c r="FO36" s="87"/>
      <c r="FP36" s="87"/>
      <c r="FQ36" s="87"/>
      <c r="FR36" s="87"/>
      <c r="FS36" s="87"/>
      <c r="FT36" s="87"/>
      <c r="FU36" s="87"/>
      <c r="FV36" s="87"/>
      <c r="FW36" s="87"/>
      <c r="FX36" s="87"/>
      <c r="FY36" s="87"/>
      <c r="FZ36" s="87"/>
      <c r="GA36" s="87"/>
      <c r="GB36" s="87"/>
      <c r="GC36" s="87"/>
      <c r="GD36" s="87"/>
      <c r="GE36" s="87"/>
      <c r="GF36" s="87"/>
      <c r="GG36" s="87"/>
      <c r="GH36" s="87"/>
      <c r="GI36" s="87"/>
      <c r="GJ36" s="87"/>
      <c r="GK36" s="87"/>
      <c r="GL36" s="87"/>
      <c r="GM36" s="87"/>
      <c r="GN36" s="87"/>
      <c r="GO36" s="87"/>
      <c r="GP36" s="87"/>
      <c r="GQ36" s="87"/>
      <c r="GR36" s="87"/>
      <c r="GS36" s="87"/>
      <c r="GT36" s="87"/>
      <c r="GU36" s="87"/>
      <c r="GV36" s="87"/>
      <c r="GW36" s="87"/>
      <c r="GX36" s="87"/>
      <c r="GY36" s="87"/>
      <c r="GZ36" s="87"/>
      <c r="HA36" s="87"/>
      <c r="HB36" s="87"/>
      <c r="HC36" s="87"/>
      <c r="HD36" s="87"/>
      <c r="HE36" s="87"/>
      <c r="HF36" s="87"/>
      <c r="HG36" s="87"/>
      <c r="HH36" s="87"/>
      <c r="HI36" s="87"/>
      <c r="HJ36" s="87"/>
      <c r="HK36" s="87"/>
      <c r="HL36" s="87"/>
      <c r="HM36" s="87"/>
      <c r="HN36" s="87"/>
      <c r="HO36" s="87"/>
      <c r="HP36" s="87"/>
      <c r="HQ36" s="87"/>
      <c r="HR36" s="87"/>
      <c r="HS36" s="87"/>
      <c r="HT36" s="87"/>
      <c r="HU36" s="87"/>
      <c r="HV36" s="87"/>
      <c r="HW36" s="87"/>
      <c r="HX36" s="87"/>
      <c r="HY36" s="87"/>
      <c r="HZ36" s="87"/>
      <c r="IA36" s="87"/>
      <c r="IB36" s="87"/>
      <c r="IC36" s="87"/>
      <c r="ID36" s="87"/>
      <c r="IE36" s="87"/>
    </row>
    <row r="37" spans="1:239" ht="15" x14ac:dyDescent="0.2">
      <c r="A37" s="87"/>
      <c r="B37" s="112">
        <v>3363</v>
      </c>
      <c r="C37" s="212" t="s">
        <v>173</v>
      </c>
      <c r="D37" s="208">
        <v>3</v>
      </c>
      <c r="E37" s="207">
        <f>+'[2]1 Costo difusión y publ'!$E$28/3</f>
        <v>160000</v>
      </c>
      <c r="F37" s="207">
        <f>+D37*E37</f>
        <v>480000</v>
      </c>
      <c r="G37" s="189">
        <f>+F37</f>
        <v>480000</v>
      </c>
      <c r="H37" s="189"/>
      <c r="I37" s="189"/>
      <c r="J37" s="189"/>
      <c r="K37" s="189"/>
      <c r="L37" s="189"/>
      <c r="M37" s="189"/>
      <c r="N37" s="189"/>
      <c r="O37" s="189"/>
      <c r="P37" s="189"/>
      <c r="Q37" s="189"/>
      <c r="R37" s="189"/>
      <c r="S37" s="206">
        <f t="shared" si="12"/>
        <v>480000</v>
      </c>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7"/>
      <c r="BR37" s="87"/>
      <c r="BS37" s="87"/>
      <c r="BT37" s="87"/>
      <c r="BU37" s="87"/>
      <c r="BV37" s="87"/>
      <c r="BW37" s="87"/>
      <c r="BX37" s="87"/>
      <c r="BY37" s="87"/>
      <c r="BZ37" s="87"/>
      <c r="CA37" s="87"/>
      <c r="CB37" s="87"/>
      <c r="CC37" s="87"/>
      <c r="CD37" s="87"/>
      <c r="CE37" s="87"/>
      <c r="CF37" s="87"/>
      <c r="CG37" s="87"/>
      <c r="CH37" s="87"/>
      <c r="CI37" s="87"/>
      <c r="CJ37" s="87"/>
      <c r="CK37" s="87"/>
      <c r="CL37" s="87"/>
      <c r="CM37" s="87"/>
      <c r="CN37" s="87"/>
      <c r="CO37" s="87"/>
      <c r="CP37" s="87"/>
      <c r="CQ37" s="87"/>
      <c r="CR37" s="87"/>
      <c r="CS37" s="87"/>
      <c r="CT37" s="87"/>
      <c r="CU37" s="87"/>
      <c r="CV37" s="87"/>
      <c r="CW37" s="87"/>
      <c r="CX37" s="87"/>
      <c r="CY37" s="87"/>
      <c r="CZ37" s="87"/>
      <c r="DA37" s="87"/>
      <c r="DB37" s="87"/>
      <c r="DC37" s="87"/>
      <c r="DD37" s="87"/>
      <c r="DE37" s="87"/>
      <c r="DF37" s="87"/>
      <c r="DG37" s="87"/>
      <c r="DH37" s="87"/>
      <c r="DI37" s="87"/>
      <c r="DJ37" s="87"/>
      <c r="DK37" s="87"/>
      <c r="DL37" s="87"/>
      <c r="DM37" s="87"/>
      <c r="DN37" s="87"/>
      <c r="DO37" s="87"/>
      <c r="DP37" s="87"/>
      <c r="DQ37" s="87"/>
      <c r="DR37" s="87"/>
      <c r="DS37" s="87"/>
      <c r="DT37" s="87"/>
      <c r="DU37" s="87"/>
      <c r="DV37" s="87"/>
      <c r="DW37" s="87"/>
      <c r="DX37" s="87"/>
      <c r="DY37" s="87"/>
      <c r="DZ37" s="87"/>
      <c r="EA37" s="87"/>
      <c r="EB37" s="87"/>
      <c r="EC37" s="87"/>
      <c r="ED37" s="87"/>
      <c r="EE37" s="87"/>
      <c r="EF37" s="87"/>
      <c r="EG37" s="87"/>
      <c r="EH37" s="87"/>
      <c r="EI37" s="87"/>
      <c r="EJ37" s="87"/>
      <c r="EK37" s="87"/>
      <c r="EL37" s="87"/>
      <c r="EM37" s="87"/>
      <c r="EN37" s="87"/>
      <c r="EO37" s="87"/>
      <c r="EP37" s="87"/>
      <c r="EQ37" s="87"/>
      <c r="ER37" s="87"/>
      <c r="ES37" s="87"/>
      <c r="ET37" s="87"/>
      <c r="EU37" s="87"/>
      <c r="EV37" s="87"/>
      <c r="EW37" s="87"/>
      <c r="EX37" s="87"/>
      <c r="EY37" s="87"/>
      <c r="EZ37" s="87"/>
      <c r="FA37" s="87"/>
      <c r="FB37" s="87"/>
      <c r="FC37" s="87"/>
      <c r="FD37" s="87"/>
      <c r="FE37" s="87"/>
      <c r="FF37" s="87"/>
      <c r="FG37" s="87"/>
      <c r="FH37" s="87"/>
      <c r="FI37" s="87"/>
      <c r="FJ37" s="87"/>
      <c r="FK37" s="87"/>
      <c r="FL37" s="87"/>
      <c r="FM37" s="87"/>
      <c r="FN37" s="87"/>
      <c r="FO37" s="87"/>
      <c r="FP37" s="87"/>
      <c r="FQ37" s="87"/>
      <c r="FR37" s="87"/>
      <c r="FS37" s="87"/>
      <c r="FT37" s="87"/>
      <c r="FU37" s="87"/>
      <c r="FV37" s="87"/>
      <c r="FW37" s="87"/>
      <c r="FX37" s="87"/>
      <c r="FY37" s="87"/>
      <c r="FZ37" s="87"/>
      <c r="GA37" s="87"/>
      <c r="GB37" s="87"/>
      <c r="GC37" s="87"/>
      <c r="GD37" s="87"/>
      <c r="GE37" s="87"/>
      <c r="GF37" s="87"/>
      <c r="GG37" s="87"/>
      <c r="GH37" s="87"/>
      <c r="GI37" s="87"/>
      <c r="GJ37" s="87"/>
      <c r="GK37" s="87"/>
      <c r="GL37" s="87"/>
      <c r="GM37" s="87"/>
      <c r="GN37" s="87"/>
      <c r="GO37" s="87"/>
      <c r="GP37" s="87"/>
      <c r="GQ37" s="87"/>
      <c r="GR37" s="87"/>
      <c r="GS37" s="87"/>
      <c r="GT37" s="87"/>
      <c r="GU37" s="87"/>
      <c r="GV37" s="87"/>
      <c r="GW37" s="87"/>
      <c r="GX37" s="87"/>
      <c r="GY37" s="87"/>
      <c r="GZ37" s="87"/>
      <c r="HA37" s="87"/>
      <c r="HB37" s="87"/>
      <c r="HC37" s="87"/>
      <c r="HD37" s="87"/>
      <c r="HE37" s="87"/>
      <c r="HF37" s="87"/>
      <c r="HG37" s="87"/>
      <c r="HH37" s="87"/>
      <c r="HI37" s="87"/>
      <c r="HJ37" s="87"/>
      <c r="HK37" s="87"/>
      <c r="HL37" s="87"/>
      <c r="HM37" s="87"/>
      <c r="HN37" s="87"/>
      <c r="HO37" s="87"/>
      <c r="HP37" s="87"/>
      <c r="HQ37" s="87"/>
      <c r="HR37" s="87"/>
      <c r="HS37" s="87"/>
      <c r="HT37" s="87"/>
      <c r="HU37" s="87"/>
      <c r="HV37" s="87"/>
      <c r="HW37" s="87"/>
      <c r="HX37" s="87"/>
      <c r="HY37" s="87"/>
      <c r="HZ37" s="87"/>
      <c r="IA37" s="87"/>
      <c r="IB37" s="87"/>
      <c r="IC37" s="87"/>
      <c r="ID37" s="87"/>
      <c r="IE37" s="87"/>
    </row>
    <row r="38" spans="1:239" ht="52.9" customHeight="1" x14ac:dyDescent="0.2">
      <c r="A38" s="87"/>
      <c r="B38" s="112">
        <v>3363</v>
      </c>
      <c r="C38" s="212" t="s">
        <v>97</v>
      </c>
      <c r="D38" s="211">
        <v>4</v>
      </c>
      <c r="E38" s="207">
        <f>+'[2]1 Costo difusión y publ'!$E$29/4</f>
        <v>112500</v>
      </c>
      <c r="F38" s="207">
        <f>+D38*E38</f>
        <v>450000</v>
      </c>
      <c r="G38" s="189"/>
      <c r="H38" s="206">
        <f>+F38</f>
        <v>450000</v>
      </c>
      <c r="I38" s="206"/>
      <c r="J38" s="206"/>
      <c r="K38" s="206"/>
      <c r="L38" s="206"/>
      <c r="M38" s="189"/>
      <c r="N38" s="206"/>
      <c r="O38" s="206"/>
      <c r="P38" s="206"/>
      <c r="Q38" s="206"/>
      <c r="R38" s="206"/>
      <c r="S38" s="206">
        <f t="shared" si="12"/>
        <v>450000</v>
      </c>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7"/>
      <c r="BM38" s="87"/>
      <c r="BN38" s="87"/>
      <c r="BO38" s="87"/>
      <c r="BP38" s="87"/>
      <c r="BQ38" s="87"/>
      <c r="BR38" s="87"/>
      <c r="BS38" s="87"/>
      <c r="BT38" s="87"/>
      <c r="BU38" s="87"/>
      <c r="BV38" s="87"/>
      <c r="BW38" s="87"/>
      <c r="BX38" s="87"/>
      <c r="BY38" s="87"/>
      <c r="BZ38" s="87"/>
      <c r="CA38" s="87"/>
      <c r="CB38" s="87"/>
      <c r="CC38" s="87"/>
      <c r="CD38" s="87"/>
      <c r="CE38" s="87"/>
      <c r="CF38" s="87"/>
      <c r="CG38" s="87"/>
      <c r="CH38" s="87"/>
      <c r="CI38" s="87"/>
      <c r="CJ38" s="87"/>
      <c r="CK38" s="87"/>
      <c r="CL38" s="87"/>
      <c r="CM38" s="87"/>
      <c r="CN38" s="87"/>
      <c r="CO38" s="87"/>
      <c r="CP38" s="87"/>
      <c r="CQ38" s="87"/>
      <c r="CR38" s="87"/>
      <c r="CS38" s="87"/>
      <c r="CT38" s="87"/>
      <c r="CU38" s="87"/>
      <c r="CV38" s="87"/>
      <c r="CW38" s="87"/>
      <c r="CX38" s="87"/>
      <c r="CY38" s="87"/>
      <c r="CZ38" s="87"/>
      <c r="DA38" s="87"/>
      <c r="DB38" s="87"/>
      <c r="DC38" s="87"/>
      <c r="DD38" s="87"/>
      <c r="DE38" s="87"/>
      <c r="DF38" s="87"/>
      <c r="DG38" s="87"/>
      <c r="DH38" s="87"/>
      <c r="DI38" s="87"/>
      <c r="DJ38" s="87"/>
      <c r="DK38" s="87"/>
      <c r="DL38" s="87"/>
      <c r="DM38" s="87"/>
      <c r="DN38" s="87"/>
      <c r="DO38" s="87"/>
      <c r="DP38" s="87"/>
      <c r="DQ38" s="87"/>
      <c r="DR38" s="87"/>
      <c r="DS38" s="87"/>
      <c r="DT38" s="87"/>
      <c r="DU38" s="87"/>
      <c r="DV38" s="87"/>
      <c r="DW38" s="87"/>
      <c r="DX38" s="87"/>
      <c r="DY38" s="87"/>
      <c r="DZ38" s="87"/>
      <c r="EA38" s="87"/>
      <c r="EB38" s="87"/>
      <c r="EC38" s="87"/>
      <c r="ED38" s="87"/>
      <c r="EE38" s="87"/>
      <c r="EF38" s="87"/>
      <c r="EG38" s="87"/>
      <c r="EH38" s="87"/>
      <c r="EI38" s="87"/>
      <c r="EJ38" s="87"/>
      <c r="EK38" s="87"/>
      <c r="EL38" s="87"/>
      <c r="EM38" s="87"/>
      <c r="EN38" s="87"/>
      <c r="EO38" s="87"/>
      <c r="EP38" s="87"/>
      <c r="EQ38" s="87"/>
      <c r="ER38" s="87"/>
      <c r="ES38" s="87"/>
      <c r="ET38" s="87"/>
      <c r="EU38" s="87"/>
      <c r="EV38" s="87"/>
      <c r="EW38" s="87"/>
      <c r="EX38" s="87"/>
      <c r="EY38" s="87"/>
      <c r="EZ38" s="87"/>
      <c r="FA38" s="87"/>
      <c r="FB38" s="87"/>
      <c r="FC38" s="87"/>
      <c r="FD38" s="87"/>
      <c r="FE38" s="87"/>
      <c r="FF38" s="87"/>
      <c r="FG38" s="87"/>
      <c r="FH38" s="87"/>
      <c r="FI38" s="87"/>
      <c r="FJ38" s="87"/>
      <c r="FK38" s="87"/>
      <c r="FL38" s="87"/>
      <c r="FM38" s="87"/>
      <c r="FN38" s="87"/>
      <c r="FO38" s="87"/>
      <c r="FP38" s="87"/>
      <c r="FQ38" s="87"/>
      <c r="FR38" s="87"/>
      <c r="FS38" s="87"/>
      <c r="FT38" s="87"/>
      <c r="FU38" s="87"/>
      <c r="FV38" s="87"/>
      <c r="FW38" s="87"/>
      <c r="FX38" s="87"/>
      <c r="FY38" s="87"/>
      <c r="FZ38" s="87"/>
      <c r="GA38" s="87"/>
      <c r="GB38" s="87"/>
      <c r="GC38" s="87"/>
      <c r="GD38" s="87"/>
      <c r="GE38" s="87"/>
      <c r="GF38" s="87"/>
      <c r="GG38" s="87"/>
      <c r="GH38" s="87"/>
      <c r="GI38" s="87"/>
      <c r="GJ38" s="87"/>
      <c r="GK38" s="87"/>
      <c r="GL38" s="87"/>
      <c r="GM38" s="87"/>
      <c r="GN38" s="87"/>
      <c r="GO38" s="87"/>
      <c r="GP38" s="87"/>
      <c r="GQ38" s="87"/>
      <c r="GR38" s="87"/>
      <c r="GS38" s="87"/>
      <c r="GT38" s="87"/>
      <c r="GU38" s="87"/>
      <c r="GV38" s="87"/>
      <c r="GW38" s="87"/>
      <c r="GX38" s="87"/>
      <c r="GY38" s="87"/>
      <c r="GZ38" s="87"/>
      <c r="HA38" s="87"/>
      <c r="HB38" s="87"/>
      <c r="HC38" s="87"/>
      <c r="HD38" s="87"/>
      <c r="HE38" s="87"/>
      <c r="HF38" s="87"/>
      <c r="HG38" s="87"/>
      <c r="HH38" s="87"/>
      <c r="HI38" s="87"/>
      <c r="HJ38" s="87"/>
      <c r="HK38" s="87"/>
      <c r="HL38" s="87"/>
      <c r="HM38" s="87"/>
      <c r="HN38" s="87"/>
      <c r="HO38" s="87"/>
      <c r="HP38" s="87"/>
      <c r="HQ38" s="87"/>
      <c r="HR38" s="87"/>
      <c r="HS38" s="87"/>
      <c r="HT38" s="87"/>
      <c r="HU38" s="87"/>
      <c r="HV38" s="87"/>
      <c r="HW38" s="87"/>
      <c r="HX38" s="87"/>
      <c r="HY38" s="87"/>
      <c r="HZ38" s="87"/>
      <c r="IA38" s="87"/>
      <c r="IB38" s="87"/>
      <c r="IC38" s="87"/>
      <c r="ID38" s="87"/>
      <c r="IE38" s="87"/>
    </row>
    <row r="39" spans="1:239" ht="14.25" thickBot="1" x14ac:dyDescent="0.25">
      <c r="A39" s="87"/>
      <c r="B39" s="125">
        <v>5151</v>
      </c>
      <c r="C39" s="135" t="s">
        <v>157</v>
      </c>
      <c r="D39" s="210"/>
      <c r="E39" s="210"/>
      <c r="F39" s="209">
        <f t="shared" ref="F39:R39" si="13">SUM(F40:F40)</f>
        <v>3000</v>
      </c>
      <c r="G39" s="209">
        <f t="shared" si="13"/>
        <v>0</v>
      </c>
      <c r="H39" s="209">
        <f t="shared" si="13"/>
        <v>0</v>
      </c>
      <c r="I39" s="209">
        <f t="shared" si="13"/>
        <v>3000</v>
      </c>
      <c r="J39" s="209">
        <f t="shared" si="13"/>
        <v>0</v>
      </c>
      <c r="K39" s="209">
        <f t="shared" si="13"/>
        <v>0</v>
      </c>
      <c r="L39" s="209">
        <f t="shared" si="13"/>
        <v>0</v>
      </c>
      <c r="M39" s="209">
        <f t="shared" si="13"/>
        <v>0</v>
      </c>
      <c r="N39" s="209">
        <f t="shared" si="13"/>
        <v>0</v>
      </c>
      <c r="O39" s="209">
        <f t="shared" si="13"/>
        <v>0</v>
      </c>
      <c r="P39" s="209">
        <f t="shared" si="13"/>
        <v>0</v>
      </c>
      <c r="Q39" s="209">
        <f t="shared" si="13"/>
        <v>0</v>
      </c>
      <c r="R39" s="209">
        <f t="shared" si="13"/>
        <v>0</v>
      </c>
      <c r="S39" s="209">
        <f t="shared" si="12"/>
        <v>3000</v>
      </c>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7"/>
      <c r="BM39" s="87"/>
      <c r="BN39" s="87"/>
      <c r="BO39" s="87"/>
      <c r="BP39" s="87"/>
      <c r="BQ39" s="87"/>
      <c r="BR39" s="87"/>
      <c r="BS39" s="87"/>
      <c r="BT39" s="87"/>
      <c r="BU39" s="87"/>
      <c r="BV39" s="87"/>
      <c r="BW39" s="87"/>
      <c r="BX39" s="87"/>
      <c r="BY39" s="87"/>
      <c r="BZ39" s="87"/>
      <c r="CA39" s="87"/>
      <c r="CB39" s="87"/>
      <c r="CC39" s="87"/>
      <c r="CD39" s="87"/>
      <c r="CE39" s="87"/>
      <c r="CF39" s="87"/>
      <c r="CG39" s="87"/>
      <c r="CH39" s="87"/>
      <c r="CI39" s="87"/>
      <c r="CJ39" s="87"/>
      <c r="CK39" s="87"/>
      <c r="CL39" s="87"/>
      <c r="CM39" s="87"/>
      <c r="CN39" s="87"/>
      <c r="CO39" s="87"/>
      <c r="CP39" s="87"/>
      <c r="CQ39" s="87"/>
      <c r="CR39" s="87"/>
      <c r="CS39" s="87"/>
      <c r="CT39" s="87"/>
      <c r="CU39" s="87"/>
      <c r="CV39" s="87"/>
      <c r="CW39" s="87"/>
      <c r="CX39" s="87"/>
      <c r="CY39" s="87"/>
      <c r="CZ39" s="87"/>
      <c r="DA39" s="87"/>
      <c r="DB39" s="87"/>
      <c r="DC39" s="87"/>
      <c r="DD39" s="87"/>
      <c r="DE39" s="87"/>
      <c r="DF39" s="87"/>
      <c r="DG39" s="87"/>
      <c r="DH39" s="87"/>
      <c r="DI39" s="87"/>
      <c r="DJ39" s="87"/>
      <c r="DK39" s="87"/>
      <c r="DL39" s="87"/>
      <c r="DM39" s="87"/>
      <c r="DN39" s="87"/>
      <c r="DO39" s="87"/>
      <c r="DP39" s="87"/>
      <c r="DQ39" s="87"/>
      <c r="DR39" s="87"/>
      <c r="DS39" s="87"/>
      <c r="DT39" s="87"/>
      <c r="DU39" s="87"/>
      <c r="DV39" s="87"/>
      <c r="DW39" s="87"/>
      <c r="DX39" s="87"/>
      <c r="DY39" s="87"/>
      <c r="DZ39" s="87"/>
      <c r="EA39" s="87"/>
      <c r="EB39" s="87"/>
      <c r="EC39" s="87"/>
      <c r="ED39" s="87"/>
      <c r="EE39" s="87"/>
      <c r="EF39" s="87"/>
      <c r="EG39" s="87"/>
      <c r="EH39" s="87"/>
      <c r="EI39" s="87"/>
      <c r="EJ39" s="87"/>
      <c r="EK39" s="87"/>
      <c r="EL39" s="87"/>
      <c r="EM39" s="87"/>
      <c r="EN39" s="87"/>
      <c r="EO39" s="87"/>
      <c r="EP39" s="87"/>
      <c r="EQ39" s="87"/>
      <c r="ER39" s="87"/>
      <c r="ES39" s="87"/>
      <c r="ET39" s="87"/>
      <c r="EU39" s="87"/>
      <c r="EV39" s="87"/>
      <c r="EW39" s="87"/>
      <c r="EX39" s="87"/>
      <c r="EY39" s="87"/>
      <c r="EZ39" s="87"/>
      <c r="FA39" s="87"/>
      <c r="FB39" s="87"/>
      <c r="FC39" s="87"/>
      <c r="FD39" s="87"/>
      <c r="FE39" s="87"/>
      <c r="FF39" s="87"/>
      <c r="FG39" s="87"/>
      <c r="FH39" s="87"/>
      <c r="FI39" s="87"/>
      <c r="FJ39" s="87"/>
      <c r="FK39" s="87"/>
      <c r="FL39" s="87"/>
      <c r="FM39" s="87"/>
      <c r="FN39" s="87"/>
      <c r="FO39" s="87"/>
      <c r="FP39" s="87"/>
      <c r="FQ39" s="87"/>
      <c r="FR39" s="87"/>
      <c r="FS39" s="87"/>
      <c r="FT39" s="87"/>
      <c r="FU39" s="87"/>
      <c r="FV39" s="87"/>
      <c r="FW39" s="87"/>
      <c r="FX39" s="87"/>
      <c r="FY39" s="87"/>
      <c r="FZ39" s="87"/>
      <c r="GA39" s="87"/>
      <c r="GB39" s="87"/>
      <c r="GC39" s="87"/>
      <c r="GD39" s="87"/>
      <c r="GE39" s="87"/>
      <c r="GF39" s="87"/>
      <c r="GG39" s="87"/>
      <c r="GH39" s="87"/>
      <c r="GI39" s="87"/>
      <c r="GJ39" s="87"/>
      <c r="GK39" s="87"/>
      <c r="GL39" s="87"/>
      <c r="GM39" s="87"/>
      <c r="GN39" s="87"/>
      <c r="GO39" s="87"/>
      <c r="GP39" s="87"/>
      <c r="GQ39" s="87"/>
      <c r="GR39" s="87"/>
      <c r="GS39" s="87"/>
      <c r="GT39" s="87"/>
      <c r="GU39" s="87"/>
      <c r="GV39" s="87"/>
      <c r="GW39" s="87"/>
      <c r="GX39" s="87"/>
      <c r="GY39" s="87"/>
      <c r="GZ39" s="87"/>
      <c r="HA39" s="87"/>
      <c r="HB39" s="87"/>
      <c r="HC39" s="87"/>
      <c r="HD39" s="87"/>
      <c r="HE39" s="87"/>
      <c r="HF39" s="87"/>
      <c r="HG39" s="87"/>
      <c r="HH39" s="87"/>
      <c r="HI39" s="87"/>
      <c r="HJ39" s="87"/>
      <c r="HK39" s="87"/>
      <c r="HL39" s="87"/>
      <c r="HM39" s="87"/>
      <c r="HN39" s="87"/>
      <c r="HO39" s="87"/>
      <c r="HP39" s="87"/>
      <c r="HQ39" s="87"/>
      <c r="HR39" s="87"/>
      <c r="HS39" s="87"/>
      <c r="HT39" s="87"/>
      <c r="HU39" s="87"/>
      <c r="HV39" s="87"/>
      <c r="HW39" s="87"/>
      <c r="HX39" s="87"/>
      <c r="HY39" s="87"/>
      <c r="HZ39" s="87"/>
      <c r="IA39" s="87"/>
      <c r="IB39" s="87"/>
      <c r="IC39" s="87"/>
      <c r="ID39" s="87"/>
      <c r="IE39" s="87"/>
    </row>
    <row r="40" spans="1:239" ht="27" x14ac:dyDescent="0.2">
      <c r="A40" s="87"/>
      <c r="B40" s="112">
        <v>5151</v>
      </c>
      <c r="C40" s="114" t="str">
        <f>+'[2]1 Costo difusión y publ'!$C$17</f>
        <v xml:space="preserve"> Tableta de dibujo 8x6” Wacon con pluma óptica y mouse inalámbrico</v>
      </c>
      <c r="D40" s="208">
        <v>1</v>
      </c>
      <c r="E40" s="207">
        <v>3000</v>
      </c>
      <c r="F40" s="207">
        <f>D40*E40</f>
        <v>3000</v>
      </c>
      <c r="G40" s="189">
        <v>0</v>
      </c>
      <c r="H40" s="189">
        <v>0</v>
      </c>
      <c r="I40" s="189">
        <v>3000</v>
      </c>
      <c r="J40" s="189">
        <v>0</v>
      </c>
      <c r="K40" s="189">
        <f t="shared" ref="K40:Q40" si="14">J40</f>
        <v>0</v>
      </c>
      <c r="L40" s="189">
        <f t="shared" si="14"/>
        <v>0</v>
      </c>
      <c r="M40" s="189">
        <f t="shared" si="14"/>
        <v>0</v>
      </c>
      <c r="N40" s="189">
        <f t="shared" si="14"/>
        <v>0</v>
      </c>
      <c r="O40" s="189">
        <f t="shared" si="14"/>
        <v>0</v>
      </c>
      <c r="P40" s="189">
        <f t="shared" si="14"/>
        <v>0</v>
      </c>
      <c r="Q40" s="189">
        <f t="shared" si="14"/>
        <v>0</v>
      </c>
      <c r="R40" s="189"/>
      <c r="S40" s="206">
        <f t="shared" si="12"/>
        <v>3000</v>
      </c>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c r="BA40" s="87"/>
      <c r="BB40" s="87"/>
      <c r="BC40" s="87"/>
      <c r="BD40" s="87"/>
      <c r="BE40" s="87"/>
      <c r="BF40" s="87"/>
      <c r="BG40" s="87"/>
      <c r="BH40" s="87"/>
      <c r="BI40" s="87"/>
      <c r="BJ40" s="87"/>
      <c r="BK40" s="87"/>
      <c r="BL40" s="87"/>
      <c r="BM40" s="87"/>
      <c r="BN40" s="87"/>
      <c r="BO40" s="87"/>
      <c r="BP40" s="87"/>
      <c r="BQ40" s="87"/>
      <c r="BR40" s="87"/>
      <c r="BS40" s="87"/>
      <c r="BT40" s="87"/>
      <c r="BU40" s="87"/>
      <c r="BV40" s="87"/>
      <c r="BW40" s="87"/>
      <c r="BX40" s="87"/>
      <c r="BY40" s="87"/>
      <c r="BZ40" s="87"/>
      <c r="CA40" s="87"/>
      <c r="CB40" s="87"/>
      <c r="CC40" s="87"/>
      <c r="CD40" s="87"/>
      <c r="CE40" s="87"/>
      <c r="CF40" s="87"/>
      <c r="CG40" s="87"/>
      <c r="CH40" s="87"/>
      <c r="CI40" s="87"/>
      <c r="CJ40" s="87"/>
      <c r="CK40" s="87"/>
      <c r="CL40" s="87"/>
      <c r="CM40" s="87"/>
      <c r="CN40" s="87"/>
      <c r="CO40" s="87"/>
      <c r="CP40" s="87"/>
      <c r="CQ40" s="87"/>
      <c r="CR40" s="87"/>
      <c r="CS40" s="87"/>
      <c r="CT40" s="87"/>
      <c r="CU40" s="87"/>
      <c r="CV40" s="87"/>
      <c r="CW40" s="87"/>
      <c r="CX40" s="87"/>
      <c r="CY40" s="87"/>
      <c r="CZ40" s="87"/>
      <c r="DA40" s="87"/>
      <c r="DB40" s="87"/>
      <c r="DC40" s="87"/>
      <c r="DD40" s="87"/>
      <c r="DE40" s="87"/>
      <c r="DF40" s="87"/>
      <c r="DG40" s="87"/>
      <c r="DH40" s="87"/>
      <c r="DI40" s="87"/>
      <c r="DJ40" s="87"/>
      <c r="DK40" s="87"/>
      <c r="DL40" s="87"/>
      <c r="DM40" s="87"/>
      <c r="DN40" s="87"/>
      <c r="DO40" s="87"/>
      <c r="DP40" s="87"/>
      <c r="DQ40" s="87"/>
      <c r="DR40" s="87"/>
      <c r="DS40" s="87"/>
      <c r="DT40" s="87"/>
      <c r="DU40" s="87"/>
      <c r="DV40" s="87"/>
      <c r="DW40" s="87"/>
      <c r="DX40" s="87"/>
      <c r="DY40" s="87"/>
      <c r="DZ40" s="87"/>
      <c r="EA40" s="87"/>
      <c r="EB40" s="87"/>
      <c r="EC40" s="87"/>
      <c r="ED40" s="87"/>
      <c r="EE40" s="87"/>
      <c r="EF40" s="87"/>
      <c r="EG40" s="87"/>
      <c r="EH40" s="87"/>
      <c r="EI40" s="87"/>
      <c r="EJ40" s="87"/>
      <c r="EK40" s="87"/>
      <c r="EL40" s="87"/>
      <c r="EM40" s="87"/>
      <c r="EN40" s="87"/>
      <c r="EO40" s="87"/>
      <c r="EP40" s="87"/>
      <c r="EQ40" s="87"/>
      <c r="ER40" s="87"/>
      <c r="ES40" s="87"/>
      <c r="ET40" s="87"/>
      <c r="EU40" s="87"/>
      <c r="EV40" s="87"/>
      <c r="EW40" s="87"/>
      <c r="EX40" s="87"/>
      <c r="EY40" s="87"/>
      <c r="EZ40" s="87"/>
      <c r="FA40" s="87"/>
      <c r="FB40" s="87"/>
      <c r="FC40" s="87"/>
      <c r="FD40" s="87"/>
      <c r="FE40" s="87"/>
      <c r="FF40" s="87"/>
      <c r="FG40" s="87"/>
      <c r="FH40" s="87"/>
      <c r="FI40" s="87"/>
      <c r="FJ40" s="87"/>
      <c r="FK40" s="87"/>
      <c r="FL40" s="87"/>
      <c r="FM40" s="87"/>
      <c r="FN40" s="87"/>
      <c r="FO40" s="87"/>
      <c r="FP40" s="87"/>
      <c r="FQ40" s="87"/>
      <c r="FR40" s="87"/>
      <c r="FS40" s="87"/>
      <c r="FT40" s="87"/>
      <c r="FU40" s="87"/>
      <c r="FV40" s="87"/>
      <c r="FW40" s="87"/>
      <c r="FX40" s="87"/>
      <c r="FY40" s="87"/>
      <c r="FZ40" s="87"/>
      <c r="GA40" s="87"/>
      <c r="GB40" s="87"/>
      <c r="GC40" s="87"/>
      <c r="GD40" s="87"/>
      <c r="GE40" s="87"/>
      <c r="GF40" s="87"/>
      <c r="GG40" s="87"/>
      <c r="GH40" s="87"/>
      <c r="GI40" s="87"/>
      <c r="GJ40" s="87"/>
      <c r="GK40" s="87"/>
      <c r="GL40" s="87"/>
      <c r="GM40" s="87"/>
      <c r="GN40" s="87"/>
      <c r="GO40" s="87"/>
      <c r="GP40" s="87"/>
      <c r="GQ40" s="87"/>
      <c r="GR40" s="87"/>
      <c r="GS40" s="87"/>
      <c r="GT40" s="87"/>
      <c r="GU40" s="87"/>
      <c r="GV40" s="87"/>
      <c r="GW40" s="87"/>
      <c r="GX40" s="87"/>
      <c r="GY40" s="87"/>
      <c r="GZ40" s="87"/>
      <c r="HA40" s="87"/>
      <c r="HB40" s="87"/>
      <c r="HC40" s="87"/>
      <c r="HD40" s="87"/>
      <c r="HE40" s="87"/>
      <c r="HF40" s="87"/>
      <c r="HG40" s="87"/>
      <c r="HH40" s="87"/>
      <c r="HI40" s="87"/>
      <c r="HJ40" s="87"/>
      <c r="HK40" s="87"/>
      <c r="HL40" s="87"/>
      <c r="HM40" s="87"/>
      <c r="HN40" s="87"/>
      <c r="HO40" s="87"/>
      <c r="HP40" s="87"/>
      <c r="HQ40" s="87"/>
      <c r="HR40" s="87"/>
      <c r="HS40" s="87"/>
      <c r="HT40" s="87"/>
      <c r="HU40" s="87"/>
      <c r="HV40" s="87"/>
      <c r="HW40" s="87"/>
      <c r="HX40" s="87"/>
      <c r="HY40" s="87"/>
      <c r="HZ40" s="87"/>
      <c r="IA40" s="87"/>
      <c r="IB40" s="87"/>
      <c r="IC40" s="87"/>
      <c r="ID40" s="87"/>
      <c r="IE40" s="87"/>
    </row>
    <row r="41" spans="1:239" s="101" customFormat="1" ht="18.75" thickBot="1" x14ac:dyDescent="0.25">
      <c r="A41" s="93"/>
      <c r="B41" s="106"/>
      <c r="C41" s="105" t="s">
        <v>117</v>
      </c>
      <c r="D41" s="205"/>
      <c r="E41" s="204"/>
      <c r="F41" s="204">
        <f t="shared" ref="F41:R41" si="15">+F9+F13+F28+F39</f>
        <v>1754000</v>
      </c>
      <c r="G41" s="204">
        <f t="shared" si="15"/>
        <v>641000</v>
      </c>
      <c r="H41" s="204">
        <f t="shared" si="15"/>
        <v>805000</v>
      </c>
      <c r="I41" s="204">
        <f t="shared" si="15"/>
        <v>53000</v>
      </c>
      <c r="J41" s="204">
        <f t="shared" si="15"/>
        <v>0</v>
      </c>
      <c r="K41" s="204">
        <f t="shared" si="15"/>
        <v>100000</v>
      </c>
      <c r="L41" s="204">
        <f t="shared" si="15"/>
        <v>20000</v>
      </c>
      <c r="M41" s="204">
        <f t="shared" si="15"/>
        <v>135000</v>
      </c>
      <c r="N41" s="204">
        <f t="shared" si="15"/>
        <v>0</v>
      </c>
      <c r="O41" s="204">
        <f t="shared" si="15"/>
        <v>0</v>
      </c>
      <c r="P41" s="204">
        <f t="shared" si="15"/>
        <v>0</v>
      </c>
      <c r="Q41" s="204">
        <f t="shared" si="15"/>
        <v>0</v>
      </c>
      <c r="R41" s="204">
        <f t="shared" si="15"/>
        <v>0</v>
      </c>
      <c r="S41" s="204">
        <f t="shared" si="12"/>
        <v>1754000</v>
      </c>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102"/>
      <c r="BH41" s="102"/>
      <c r="BI41" s="102"/>
      <c r="BJ41" s="102"/>
      <c r="BK41" s="102"/>
      <c r="BL41" s="102"/>
      <c r="BM41" s="102"/>
      <c r="BN41" s="102"/>
      <c r="BO41" s="102"/>
      <c r="BP41" s="102"/>
      <c r="BQ41" s="102"/>
      <c r="BR41" s="102"/>
      <c r="BS41" s="102"/>
      <c r="BT41" s="102"/>
      <c r="BU41" s="102"/>
      <c r="BV41" s="102"/>
      <c r="BW41" s="102"/>
      <c r="BX41" s="102"/>
      <c r="BY41" s="102"/>
      <c r="BZ41" s="102"/>
      <c r="CA41" s="102"/>
      <c r="CB41" s="102"/>
      <c r="CC41" s="102"/>
      <c r="CD41" s="102"/>
      <c r="CE41" s="102"/>
      <c r="CF41" s="102"/>
      <c r="CG41" s="102"/>
      <c r="CH41" s="102"/>
      <c r="CI41" s="102"/>
      <c r="CJ41" s="102"/>
      <c r="CK41" s="102"/>
      <c r="CL41" s="102"/>
      <c r="CM41" s="102"/>
      <c r="CN41" s="102"/>
      <c r="CO41" s="102"/>
      <c r="CP41" s="102"/>
      <c r="CQ41" s="102"/>
      <c r="CR41" s="102"/>
      <c r="CS41" s="102"/>
      <c r="CT41" s="102"/>
      <c r="CU41" s="102"/>
      <c r="CV41" s="102"/>
      <c r="CW41" s="102"/>
      <c r="CX41" s="102"/>
      <c r="CY41" s="102"/>
      <c r="CZ41" s="102"/>
      <c r="DA41" s="102"/>
      <c r="DB41" s="102"/>
      <c r="DC41" s="102"/>
      <c r="DD41" s="102"/>
      <c r="DE41" s="102"/>
      <c r="DF41" s="102"/>
      <c r="DG41" s="102"/>
      <c r="DH41" s="102"/>
      <c r="DI41" s="102"/>
      <c r="DJ41" s="102"/>
      <c r="DK41" s="102"/>
      <c r="DL41" s="102"/>
      <c r="DM41" s="102"/>
      <c r="DN41" s="102"/>
      <c r="DO41" s="102"/>
      <c r="DP41" s="102"/>
      <c r="DQ41" s="102"/>
      <c r="DR41" s="102"/>
      <c r="DS41" s="102"/>
      <c r="DT41" s="102"/>
      <c r="DU41" s="102"/>
      <c r="DV41" s="102"/>
      <c r="DW41" s="102"/>
      <c r="DX41" s="102"/>
      <c r="DY41" s="102"/>
      <c r="DZ41" s="102"/>
      <c r="EA41" s="102"/>
      <c r="EB41" s="102"/>
      <c r="EC41" s="102"/>
      <c r="ED41" s="102"/>
      <c r="EE41" s="102"/>
      <c r="EF41" s="102"/>
      <c r="EG41" s="102"/>
      <c r="EH41" s="102"/>
      <c r="EI41" s="102"/>
      <c r="EJ41" s="102"/>
      <c r="EK41" s="102"/>
      <c r="EL41" s="102"/>
      <c r="EM41" s="102"/>
      <c r="EN41" s="102"/>
      <c r="EO41" s="102"/>
      <c r="EP41" s="102"/>
      <c r="EQ41" s="102"/>
      <c r="ER41" s="102"/>
      <c r="ES41" s="102"/>
      <c r="ET41" s="102"/>
      <c r="EU41" s="102"/>
      <c r="EV41" s="102"/>
      <c r="EW41" s="102"/>
      <c r="EX41" s="102"/>
      <c r="EY41" s="102"/>
      <c r="EZ41" s="102"/>
      <c r="FA41" s="102"/>
      <c r="FB41" s="102"/>
      <c r="FC41" s="102"/>
      <c r="FD41" s="102"/>
      <c r="FE41" s="102"/>
      <c r="FF41" s="102"/>
      <c r="FG41" s="102"/>
      <c r="FH41" s="102"/>
      <c r="FI41" s="102"/>
      <c r="FJ41" s="102"/>
      <c r="FK41" s="102"/>
      <c r="FL41" s="102"/>
      <c r="FM41" s="102"/>
      <c r="FN41" s="102"/>
      <c r="FO41" s="102"/>
      <c r="FP41" s="102"/>
      <c r="FQ41" s="102"/>
      <c r="FR41" s="102"/>
      <c r="FS41" s="102"/>
      <c r="FT41" s="102"/>
      <c r="FU41" s="102"/>
      <c r="FV41" s="102"/>
      <c r="FW41" s="102"/>
      <c r="FX41" s="102"/>
      <c r="FY41" s="102"/>
      <c r="FZ41" s="102"/>
      <c r="GA41" s="102"/>
      <c r="GB41" s="102"/>
      <c r="GC41" s="102"/>
      <c r="GD41" s="102"/>
      <c r="GE41" s="102"/>
      <c r="GF41" s="102"/>
      <c r="GG41" s="102"/>
      <c r="GH41" s="102"/>
      <c r="GI41" s="102"/>
      <c r="GJ41" s="102"/>
      <c r="GK41" s="102"/>
      <c r="GL41" s="102"/>
      <c r="GM41" s="102"/>
      <c r="GN41" s="102"/>
      <c r="GO41" s="102"/>
      <c r="GP41" s="102"/>
      <c r="GQ41" s="102"/>
      <c r="GR41" s="102"/>
      <c r="GS41" s="102"/>
      <c r="GT41" s="102"/>
      <c r="GU41" s="102"/>
      <c r="GV41" s="102"/>
      <c r="GW41" s="102"/>
      <c r="GX41" s="102"/>
      <c r="GY41" s="102"/>
      <c r="GZ41" s="102"/>
      <c r="HA41" s="102"/>
      <c r="HB41" s="102"/>
      <c r="HC41" s="102"/>
      <c r="HD41" s="102"/>
      <c r="HE41" s="102"/>
      <c r="HF41" s="102"/>
      <c r="HG41" s="102"/>
      <c r="HH41" s="102"/>
      <c r="HI41" s="102"/>
      <c r="HJ41" s="102"/>
      <c r="HK41" s="102"/>
      <c r="HL41" s="102"/>
      <c r="HM41" s="102"/>
      <c r="HN41" s="102"/>
      <c r="HO41" s="102"/>
      <c r="HP41" s="102"/>
      <c r="HQ41" s="102"/>
      <c r="HR41" s="102"/>
      <c r="HS41" s="102"/>
      <c r="HT41" s="102"/>
      <c r="HU41" s="102"/>
      <c r="HV41" s="102"/>
      <c r="HW41" s="102"/>
      <c r="HX41" s="102"/>
      <c r="HY41" s="102"/>
      <c r="HZ41" s="102"/>
      <c r="IA41" s="102"/>
      <c r="IB41" s="102"/>
      <c r="IC41" s="102"/>
      <c r="ID41" s="102"/>
      <c r="IE41" s="102"/>
    </row>
    <row r="42" spans="1:239" ht="18.75" thickTop="1" x14ac:dyDescent="0.2">
      <c r="C42" s="92" t="s">
        <v>116</v>
      </c>
      <c r="F42" s="87"/>
    </row>
    <row r="44" spans="1:239" x14ac:dyDescent="0.2">
      <c r="B44" s="94"/>
      <c r="F44" s="98"/>
    </row>
    <row r="45" spans="1:239" x14ac:dyDescent="0.2">
      <c r="B45" s="94"/>
      <c r="C45" s="100"/>
      <c r="D45" s="99"/>
    </row>
    <row r="46" spans="1:239" x14ac:dyDescent="0.2">
      <c r="B46" s="94"/>
      <c r="F46" s="98"/>
    </row>
    <row r="47" spans="1:239" x14ac:dyDescent="0.2">
      <c r="B47" s="94"/>
      <c r="F47" s="98"/>
    </row>
    <row r="48" spans="1:239" x14ac:dyDescent="0.2">
      <c r="B48" s="94"/>
      <c r="C48" s="97"/>
      <c r="F48" s="96"/>
    </row>
    <row r="49" spans="1:2" x14ac:dyDescent="0.2">
      <c r="A49" s="95"/>
      <c r="B49" s="94"/>
    </row>
    <row r="50" spans="1:2" x14ac:dyDescent="0.2">
      <c r="B50" s="94"/>
    </row>
  </sheetData>
  <mergeCells count="5">
    <mergeCell ref="B2:F2"/>
    <mergeCell ref="B3:F3"/>
    <mergeCell ref="B4:F4"/>
    <mergeCell ref="B5:F5"/>
    <mergeCell ref="G6:S6"/>
  </mergeCells>
  <pageMargins left="1.02" right="0.15748031496062992" top="0.59" bottom="1.04" header="0.15748031496062992" footer="0.15748031496062992"/>
  <pageSetup paperSize="5" scale="75" orientation="landscape" r:id="rId1"/>
  <headerFooter alignWithMargins="0">
    <oddFooter>Página &amp;P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24"/>
  <sheetViews>
    <sheetView zoomScale="85" zoomScaleNormal="85" workbookViewId="0">
      <selection activeCell="C21" sqref="C21"/>
    </sheetView>
  </sheetViews>
  <sheetFormatPr baseColWidth="10" defaultColWidth="11.42578125" defaultRowHeight="18" x14ac:dyDescent="0.2"/>
  <cols>
    <col min="1" max="1" width="7.140625" style="93" customWidth="1"/>
    <col min="2" max="2" width="7.5703125" style="92" bestFit="1" customWidth="1"/>
    <col min="3" max="3" width="50.28515625" style="92" customWidth="1"/>
    <col min="4" max="4" width="10.42578125" style="91" customWidth="1"/>
    <col min="5" max="5" width="9.28515625" style="90" bestFit="1" customWidth="1"/>
    <col min="6" max="6" width="14.140625" style="90" customWidth="1"/>
    <col min="7" max="7" width="9.28515625" style="89" customWidth="1"/>
    <col min="8" max="8" width="12.140625" style="89" customWidth="1"/>
    <col min="9" max="9" width="11.42578125" style="89"/>
    <col min="10" max="10" width="10.28515625" style="89" customWidth="1"/>
    <col min="11" max="11" width="11" style="89" customWidth="1"/>
    <col min="12" max="12" width="8.7109375" style="89" customWidth="1"/>
    <col min="13" max="13" width="10" style="89" customWidth="1"/>
    <col min="14" max="14" width="9.5703125" style="89" customWidth="1"/>
    <col min="15" max="15" width="10.7109375" style="89" customWidth="1"/>
    <col min="16" max="16" width="9.7109375" style="89" customWidth="1"/>
    <col min="17" max="17" width="11.5703125" style="89" customWidth="1"/>
    <col min="18" max="18" width="12.28515625" style="89" customWidth="1"/>
    <col min="19" max="19" width="9.85546875" style="89" customWidth="1"/>
    <col min="20" max="239" width="11.42578125" style="88"/>
    <col min="240" max="16384" width="11.42578125" style="87"/>
  </cols>
  <sheetData>
    <row r="1" spans="1:240" ht="31.15" customHeight="1" thickBot="1" x14ac:dyDescent="0.25"/>
    <row r="2" spans="1:240" ht="19.899999999999999" customHeight="1" x14ac:dyDescent="0.2">
      <c r="B2" s="320" t="str">
        <f>'[1]TOTAL GENERALCALEND.'!B2:G2</f>
        <v>INSTITUTO ELECTORAL Y DE PARTICIPACIÓN CIUDADANA DEL ESTADO DE JALISCO</v>
      </c>
      <c r="C2" s="321"/>
      <c r="D2" s="321"/>
      <c r="E2" s="321"/>
      <c r="F2" s="322"/>
    </row>
    <row r="3" spans="1:240" ht="12" customHeight="1" x14ac:dyDescent="0.2">
      <c r="B3" s="323" t="s">
        <v>138</v>
      </c>
      <c r="C3" s="324"/>
      <c r="D3" s="324"/>
      <c r="E3" s="324"/>
      <c r="F3" s="325"/>
    </row>
    <row r="4" spans="1:240" x14ac:dyDescent="0.2">
      <c r="B4" s="308" t="s">
        <v>137</v>
      </c>
      <c r="C4" s="309"/>
      <c r="D4" s="309"/>
      <c r="E4" s="309"/>
      <c r="F4" s="310"/>
      <c r="G4" s="144"/>
    </row>
    <row r="5" spans="1:240" ht="33.6" customHeight="1" thickBot="1" x14ac:dyDescent="0.25">
      <c r="B5" s="326" t="s">
        <v>140</v>
      </c>
      <c r="C5" s="327"/>
      <c r="D5" s="327"/>
      <c r="E5" s="327"/>
      <c r="F5" s="328"/>
    </row>
    <row r="6" spans="1:240" ht="15" x14ac:dyDescent="0.2">
      <c r="A6" s="87"/>
      <c r="B6" s="91"/>
      <c r="C6" s="87"/>
      <c r="E6" s="87"/>
      <c r="F6" s="87"/>
      <c r="G6" s="314" t="s">
        <v>144</v>
      </c>
      <c r="H6" s="315"/>
      <c r="I6" s="315"/>
      <c r="J6" s="315"/>
      <c r="K6" s="315"/>
      <c r="L6" s="315"/>
      <c r="M6" s="315"/>
      <c r="N6" s="315"/>
      <c r="O6" s="315"/>
      <c r="P6" s="315"/>
      <c r="Q6" s="315"/>
      <c r="R6" s="315"/>
      <c r="S6" s="316"/>
      <c r="T6" s="144"/>
      <c r="IF6" s="88"/>
    </row>
    <row r="7" spans="1:240" ht="27" x14ac:dyDescent="0.2">
      <c r="B7" s="143" t="s">
        <v>136</v>
      </c>
      <c r="C7" s="143" t="s">
        <v>135</v>
      </c>
      <c r="D7" s="143" t="s">
        <v>85</v>
      </c>
      <c r="E7" s="142" t="s">
        <v>134</v>
      </c>
      <c r="F7" s="142" t="s">
        <v>133</v>
      </c>
      <c r="G7" s="141" t="s">
        <v>132</v>
      </c>
      <c r="H7" s="141" t="s">
        <v>131</v>
      </c>
      <c r="I7" s="141" t="s">
        <v>130</v>
      </c>
      <c r="J7" s="141" t="s">
        <v>129</v>
      </c>
      <c r="K7" s="141" t="s">
        <v>128</v>
      </c>
      <c r="L7" s="141" t="s">
        <v>127</v>
      </c>
      <c r="M7" s="141" t="s">
        <v>126</v>
      </c>
      <c r="N7" s="141" t="s">
        <v>125</v>
      </c>
      <c r="O7" s="141" t="s">
        <v>124</v>
      </c>
      <c r="P7" s="141" t="s">
        <v>123</v>
      </c>
      <c r="Q7" s="141" t="s">
        <v>122</v>
      </c>
      <c r="R7" s="141" t="s">
        <v>121</v>
      </c>
      <c r="S7" s="140" t="s">
        <v>117</v>
      </c>
    </row>
    <row r="8" spans="1:240" x14ac:dyDescent="0.2">
      <c r="B8" s="139"/>
      <c r="C8" s="139"/>
      <c r="D8" s="138"/>
      <c r="E8" s="137"/>
      <c r="F8" s="137"/>
      <c r="G8" s="136"/>
      <c r="H8" s="136"/>
      <c r="I8" s="136"/>
      <c r="J8" s="136"/>
      <c r="K8" s="136"/>
      <c r="L8" s="136"/>
      <c r="M8" s="136"/>
      <c r="N8" s="136"/>
      <c r="O8" s="136"/>
      <c r="P8" s="136"/>
      <c r="Q8" s="136"/>
      <c r="R8" s="136"/>
      <c r="S8" s="136"/>
    </row>
    <row r="9" spans="1:240" ht="27.75" thickBot="1" x14ac:dyDescent="0.25">
      <c r="A9" s="87"/>
      <c r="B9" s="125">
        <v>2214</v>
      </c>
      <c r="C9" s="124" t="s">
        <v>154</v>
      </c>
      <c r="D9" s="132"/>
      <c r="E9" s="132"/>
      <c r="F9" s="131">
        <f t="shared" ref="F9:R9" si="0">SUM(F10:F11)</f>
        <v>3500</v>
      </c>
      <c r="G9" s="131">
        <f t="shared" si="0"/>
        <v>0</v>
      </c>
      <c r="H9" s="131">
        <f t="shared" si="0"/>
        <v>3500</v>
      </c>
      <c r="I9" s="131">
        <f t="shared" si="0"/>
        <v>0</v>
      </c>
      <c r="J9" s="131">
        <f t="shared" si="0"/>
        <v>0</v>
      </c>
      <c r="K9" s="131">
        <f t="shared" si="0"/>
        <v>0</v>
      </c>
      <c r="L9" s="131">
        <f t="shared" si="0"/>
        <v>0</v>
      </c>
      <c r="M9" s="131">
        <f t="shared" si="0"/>
        <v>0</v>
      </c>
      <c r="N9" s="131">
        <f t="shared" si="0"/>
        <v>0</v>
      </c>
      <c r="O9" s="131">
        <f t="shared" si="0"/>
        <v>0</v>
      </c>
      <c r="P9" s="131">
        <f t="shared" si="0"/>
        <v>0</v>
      </c>
      <c r="Q9" s="131">
        <f t="shared" si="0"/>
        <v>0</v>
      </c>
      <c r="R9" s="131">
        <f t="shared" si="0"/>
        <v>0</v>
      </c>
      <c r="S9" s="122">
        <f>SUM(G9:R9)</f>
        <v>3500</v>
      </c>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c r="BC9" s="87"/>
      <c r="BD9" s="87"/>
      <c r="BE9" s="87"/>
      <c r="BF9" s="87"/>
      <c r="BG9" s="87"/>
      <c r="BH9" s="87"/>
      <c r="BI9" s="87"/>
      <c r="BJ9" s="87"/>
      <c r="BK9" s="87"/>
      <c r="BL9" s="87"/>
      <c r="BM9" s="87"/>
      <c r="BN9" s="87"/>
      <c r="BO9" s="87"/>
      <c r="BP9" s="87"/>
      <c r="BQ9" s="87"/>
      <c r="BR9" s="87"/>
      <c r="BS9" s="87"/>
      <c r="BT9" s="87"/>
      <c r="BU9" s="87"/>
      <c r="BV9" s="87"/>
      <c r="BW9" s="87"/>
      <c r="BX9" s="87"/>
      <c r="BY9" s="87"/>
      <c r="BZ9" s="87"/>
      <c r="CA9" s="87"/>
      <c r="CB9" s="87"/>
      <c r="CC9" s="87"/>
      <c r="CD9" s="87"/>
      <c r="CE9" s="87"/>
      <c r="CF9" s="87"/>
      <c r="CG9" s="87"/>
      <c r="CH9" s="87"/>
      <c r="CI9" s="87"/>
      <c r="CJ9" s="87"/>
      <c r="CK9" s="87"/>
      <c r="CL9" s="87"/>
      <c r="CM9" s="87"/>
      <c r="CN9" s="87"/>
      <c r="CO9" s="87"/>
      <c r="CP9" s="87"/>
      <c r="CQ9" s="87"/>
      <c r="CR9" s="87"/>
      <c r="CS9" s="87"/>
      <c r="CT9" s="87"/>
      <c r="CU9" s="87"/>
      <c r="CV9" s="87"/>
      <c r="CW9" s="87"/>
      <c r="CX9" s="87"/>
      <c r="CY9" s="87"/>
      <c r="CZ9" s="87"/>
      <c r="DA9" s="87"/>
      <c r="DB9" s="87"/>
      <c r="DC9" s="87"/>
      <c r="DD9" s="87"/>
      <c r="DE9" s="87"/>
      <c r="DF9" s="87"/>
      <c r="DG9" s="87"/>
      <c r="DH9" s="87"/>
      <c r="DI9" s="87"/>
      <c r="DJ9" s="87"/>
      <c r="DK9" s="87"/>
      <c r="DL9" s="87"/>
      <c r="DM9" s="87"/>
      <c r="DN9" s="87"/>
      <c r="DO9" s="87"/>
      <c r="DP9" s="87"/>
      <c r="DQ9" s="87"/>
      <c r="DR9" s="87"/>
      <c r="DS9" s="87"/>
      <c r="DT9" s="87"/>
      <c r="DU9" s="87"/>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87"/>
      <c r="FK9" s="87"/>
      <c r="FL9" s="87"/>
      <c r="FM9" s="87"/>
      <c r="FN9" s="87"/>
      <c r="FO9" s="87"/>
      <c r="FP9" s="87"/>
      <c r="FQ9" s="87"/>
      <c r="FR9" s="87"/>
      <c r="FS9" s="87"/>
      <c r="FT9" s="87"/>
      <c r="FU9" s="87"/>
      <c r="FV9" s="87"/>
      <c r="FW9" s="87"/>
      <c r="FX9" s="87"/>
      <c r="FY9" s="87"/>
      <c r="FZ9" s="87"/>
      <c r="GA9" s="87"/>
      <c r="GB9" s="87"/>
      <c r="GC9" s="87"/>
      <c r="GD9" s="87"/>
      <c r="GE9" s="87"/>
      <c r="GF9" s="87"/>
      <c r="GG9" s="87"/>
      <c r="GH9" s="87"/>
      <c r="GI9" s="87"/>
      <c r="GJ9" s="87"/>
      <c r="GK9" s="87"/>
      <c r="GL9" s="87"/>
      <c r="GM9" s="87"/>
      <c r="GN9" s="87"/>
      <c r="GO9" s="87"/>
      <c r="GP9" s="87"/>
      <c r="GQ9" s="87"/>
      <c r="GR9" s="87"/>
      <c r="GS9" s="87"/>
      <c r="GT9" s="87"/>
      <c r="GU9" s="87"/>
      <c r="GV9" s="87"/>
      <c r="GW9" s="87"/>
      <c r="GX9" s="87"/>
      <c r="GY9" s="87"/>
      <c r="GZ9" s="87"/>
      <c r="HA9" s="87"/>
      <c r="HB9" s="87"/>
      <c r="HC9" s="87"/>
      <c r="HD9" s="87"/>
      <c r="HE9" s="87"/>
      <c r="HF9" s="87"/>
      <c r="HG9" s="87"/>
      <c r="HH9" s="87"/>
      <c r="HI9" s="87"/>
      <c r="HJ9" s="87"/>
      <c r="HK9" s="87"/>
      <c r="HL9" s="87"/>
      <c r="HM9" s="87"/>
      <c r="HN9" s="87"/>
      <c r="HO9" s="87"/>
      <c r="HP9" s="87"/>
      <c r="HQ9" s="87"/>
      <c r="HR9" s="87"/>
      <c r="HS9" s="87"/>
      <c r="HT9" s="87"/>
      <c r="HU9" s="87"/>
      <c r="HV9" s="87"/>
      <c r="HW9" s="87"/>
      <c r="HX9" s="87"/>
      <c r="HY9" s="87"/>
      <c r="HZ9" s="87"/>
      <c r="IA9" s="87"/>
      <c r="IB9" s="87"/>
      <c r="IC9" s="87"/>
      <c r="ID9" s="87"/>
      <c r="IE9" s="87"/>
    </row>
    <row r="10" spans="1:240" ht="13.5" x14ac:dyDescent="0.2">
      <c r="A10" s="87"/>
      <c r="B10" s="112">
        <v>2214</v>
      </c>
      <c r="C10" s="111" t="s">
        <v>161</v>
      </c>
      <c r="D10" s="110">
        <v>1</v>
      </c>
      <c r="E10" s="109">
        <v>3500</v>
      </c>
      <c r="F10" s="109">
        <f>D10*E10</f>
        <v>3500</v>
      </c>
      <c r="G10" s="108"/>
      <c r="H10" s="108">
        <f>+F10</f>
        <v>3500</v>
      </c>
      <c r="I10" s="108" t="s">
        <v>116</v>
      </c>
      <c r="J10" s="108">
        <f>G10</f>
        <v>0</v>
      </c>
      <c r="K10" s="108" t="str">
        <f>I10</f>
        <v xml:space="preserve"> </v>
      </c>
      <c r="L10" s="108">
        <v>0</v>
      </c>
      <c r="M10" s="108"/>
      <c r="N10" s="108">
        <f>L10</f>
        <v>0</v>
      </c>
      <c r="O10" s="108"/>
      <c r="P10" s="108">
        <f>N10</f>
        <v>0</v>
      </c>
      <c r="Q10" s="108"/>
      <c r="R10" s="108">
        <f>N10</f>
        <v>0</v>
      </c>
      <c r="S10" s="107">
        <f>SUM(G10:R10)</f>
        <v>3500</v>
      </c>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7"/>
      <c r="CN10" s="87"/>
      <c r="CO10" s="87"/>
      <c r="CP10" s="87"/>
      <c r="CQ10" s="87"/>
      <c r="CR10" s="87"/>
      <c r="CS10" s="87"/>
      <c r="CT10" s="87"/>
      <c r="CU10" s="87"/>
      <c r="CV10" s="87"/>
      <c r="CW10" s="87"/>
      <c r="CX10" s="87"/>
      <c r="CY10" s="87"/>
      <c r="CZ10" s="87"/>
      <c r="DA10" s="87"/>
      <c r="DB10" s="87"/>
      <c r="DC10" s="87"/>
      <c r="DD10" s="87"/>
      <c r="DE10" s="87"/>
      <c r="DF10" s="87"/>
      <c r="DG10" s="87"/>
      <c r="DH10" s="87"/>
      <c r="DI10" s="87"/>
      <c r="DJ10" s="87"/>
      <c r="DK10" s="87"/>
      <c r="DL10" s="87"/>
      <c r="DM10" s="87"/>
      <c r="DN10" s="87"/>
      <c r="DO10" s="87"/>
      <c r="DP10" s="87"/>
      <c r="DQ10" s="87"/>
      <c r="DR10" s="87"/>
      <c r="DS10" s="87"/>
      <c r="DT10" s="87"/>
      <c r="DU10" s="87"/>
      <c r="DV10" s="87"/>
      <c r="DW10" s="87"/>
      <c r="DX10" s="87"/>
      <c r="DY10" s="87"/>
      <c r="DZ10" s="87"/>
      <c r="EA10" s="87"/>
      <c r="EB10" s="87"/>
      <c r="EC10" s="87"/>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87"/>
      <c r="FK10" s="87"/>
      <c r="FL10" s="87"/>
      <c r="FM10" s="87"/>
      <c r="FN10" s="87"/>
      <c r="FO10" s="87"/>
      <c r="FP10" s="87"/>
      <c r="FQ10" s="87"/>
      <c r="FR10" s="87"/>
      <c r="FS10" s="87"/>
      <c r="FT10" s="87"/>
      <c r="FU10" s="87"/>
      <c r="FV10" s="87"/>
      <c r="FW10" s="87"/>
      <c r="FX10" s="87"/>
      <c r="FY10" s="87"/>
      <c r="FZ10" s="87"/>
      <c r="GA10" s="87"/>
      <c r="GB10" s="87"/>
      <c r="GC10" s="87"/>
      <c r="GD10" s="87"/>
      <c r="GE10" s="87"/>
      <c r="GF10" s="87"/>
      <c r="GG10" s="87"/>
      <c r="GH10" s="87"/>
      <c r="GI10" s="87"/>
      <c r="GJ10" s="87"/>
      <c r="GK10" s="87"/>
      <c r="GL10" s="87"/>
      <c r="GM10" s="87"/>
      <c r="GN10" s="87"/>
      <c r="GO10" s="87"/>
      <c r="GP10" s="87"/>
      <c r="GQ10" s="87"/>
      <c r="GR10" s="87"/>
      <c r="GS10" s="87"/>
      <c r="GT10" s="87"/>
      <c r="GU10" s="87"/>
      <c r="GV10" s="87"/>
      <c r="GW10" s="87"/>
      <c r="GX10" s="87"/>
      <c r="GY10" s="87"/>
      <c r="GZ10" s="87"/>
      <c r="HA10" s="87"/>
      <c r="HB10" s="87"/>
      <c r="HC10" s="87"/>
      <c r="HD10" s="87"/>
      <c r="HE10" s="87"/>
      <c r="HF10" s="87"/>
      <c r="HG10" s="87"/>
      <c r="HH10" s="87"/>
      <c r="HI10" s="87"/>
      <c r="HJ10" s="87"/>
      <c r="HK10" s="87"/>
      <c r="HL10" s="87"/>
      <c r="HM10" s="87"/>
      <c r="HN10" s="87"/>
      <c r="HO10" s="87"/>
      <c r="HP10" s="87"/>
      <c r="HQ10" s="87"/>
      <c r="HR10" s="87"/>
      <c r="HS10" s="87"/>
      <c r="HT10" s="87"/>
      <c r="HU10" s="87"/>
      <c r="HV10" s="87"/>
      <c r="HW10" s="87"/>
      <c r="HX10" s="87"/>
      <c r="HY10" s="87"/>
      <c r="HZ10" s="87"/>
      <c r="IA10" s="87"/>
      <c r="IB10" s="87"/>
      <c r="IC10" s="87"/>
      <c r="ID10" s="87"/>
      <c r="IE10" s="87"/>
    </row>
    <row r="11" spans="1:240" ht="13.5" x14ac:dyDescent="0.2">
      <c r="A11" s="87"/>
      <c r="B11" s="112"/>
      <c r="C11" s="111"/>
      <c r="D11" s="110"/>
      <c r="E11" s="109"/>
      <c r="F11" s="109">
        <f>D11*E11</f>
        <v>0</v>
      </c>
      <c r="G11" s="108"/>
      <c r="H11" s="108">
        <f>F11/10</f>
        <v>0</v>
      </c>
      <c r="I11" s="108">
        <f t="shared" ref="I11:Q11" si="1">H11</f>
        <v>0</v>
      </c>
      <c r="J11" s="108">
        <f t="shared" si="1"/>
        <v>0</v>
      </c>
      <c r="K11" s="108">
        <f t="shared" si="1"/>
        <v>0</v>
      </c>
      <c r="L11" s="108">
        <f t="shared" si="1"/>
        <v>0</v>
      </c>
      <c r="M11" s="108">
        <f t="shared" si="1"/>
        <v>0</v>
      </c>
      <c r="N11" s="108">
        <f t="shared" si="1"/>
        <v>0</v>
      </c>
      <c r="O11" s="108">
        <f t="shared" si="1"/>
        <v>0</v>
      </c>
      <c r="P11" s="108">
        <f t="shared" si="1"/>
        <v>0</v>
      </c>
      <c r="Q11" s="108">
        <f t="shared" si="1"/>
        <v>0</v>
      </c>
      <c r="R11" s="108"/>
      <c r="S11" s="107">
        <f>SUM(G11:R11)</f>
        <v>0</v>
      </c>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7"/>
      <c r="BK11" s="87"/>
      <c r="BL11" s="87"/>
      <c r="BM11" s="87"/>
      <c r="BN11" s="87"/>
      <c r="BO11" s="87"/>
      <c r="BP11" s="87"/>
      <c r="BQ11" s="87"/>
      <c r="BR11" s="87"/>
      <c r="BS11" s="87"/>
      <c r="BT11" s="87"/>
      <c r="BU11" s="87"/>
      <c r="BV11" s="87"/>
      <c r="BW11" s="87"/>
      <c r="BX11" s="87"/>
      <c r="BY11" s="87"/>
      <c r="BZ11" s="87"/>
      <c r="CA11" s="87"/>
      <c r="CB11" s="87"/>
      <c r="CC11" s="87"/>
      <c r="CD11" s="87"/>
      <c r="CE11" s="87"/>
      <c r="CF11" s="87"/>
      <c r="CG11" s="87"/>
      <c r="CH11" s="87"/>
      <c r="CI11" s="87"/>
      <c r="CJ11" s="87"/>
      <c r="CK11" s="87"/>
      <c r="CL11" s="87"/>
      <c r="CM11" s="87"/>
      <c r="CN11" s="87"/>
      <c r="CO11" s="87"/>
      <c r="CP11" s="87"/>
      <c r="CQ11" s="87"/>
      <c r="CR11" s="87"/>
      <c r="CS11" s="87"/>
      <c r="CT11" s="87"/>
      <c r="CU11" s="87"/>
      <c r="CV11" s="87"/>
      <c r="CW11" s="87"/>
      <c r="CX11" s="87"/>
      <c r="CY11" s="87"/>
      <c r="CZ11" s="87"/>
      <c r="DA11" s="87"/>
      <c r="DB11" s="87"/>
      <c r="DC11" s="87"/>
      <c r="DD11" s="87"/>
      <c r="DE11" s="87"/>
      <c r="DF11" s="87"/>
      <c r="DG11" s="87"/>
      <c r="DH11" s="87"/>
      <c r="DI11" s="87"/>
      <c r="DJ11" s="87"/>
      <c r="DK11" s="87"/>
      <c r="DL11" s="87"/>
      <c r="DM11" s="87"/>
      <c r="DN11" s="87"/>
      <c r="DO11" s="87"/>
      <c r="DP11" s="87"/>
      <c r="DQ11" s="87"/>
      <c r="DR11" s="87"/>
      <c r="DS11" s="87"/>
      <c r="DT11" s="87"/>
      <c r="DU11" s="87"/>
      <c r="DV11" s="87"/>
      <c r="DW11" s="87"/>
      <c r="DX11" s="87"/>
      <c r="DY11" s="87"/>
      <c r="DZ11" s="87"/>
      <c r="EA11" s="87"/>
      <c r="EB11" s="87"/>
      <c r="EC11" s="87"/>
      <c r="ED11" s="87"/>
      <c r="EE11" s="87"/>
      <c r="EF11" s="87"/>
      <c r="EG11" s="87"/>
      <c r="EH11" s="87"/>
      <c r="EI11" s="87"/>
      <c r="EJ11" s="87"/>
      <c r="EK11" s="87"/>
      <c r="EL11" s="87"/>
      <c r="EM11" s="87"/>
      <c r="EN11" s="87"/>
      <c r="EO11" s="87"/>
      <c r="EP11" s="87"/>
      <c r="EQ11" s="87"/>
      <c r="ER11" s="87"/>
      <c r="ES11" s="87"/>
      <c r="ET11" s="87"/>
      <c r="EU11" s="87"/>
      <c r="EV11" s="87"/>
      <c r="EW11" s="87"/>
      <c r="EX11" s="87"/>
      <c r="EY11" s="87"/>
      <c r="EZ11" s="87"/>
      <c r="FA11" s="87"/>
      <c r="FB11" s="87"/>
      <c r="FC11" s="87"/>
      <c r="FD11" s="87"/>
      <c r="FE11" s="87"/>
      <c r="FF11" s="87"/>
      <c r="FG11" s="87"/>
      <c r="FH11" s="87"/>
      <c r="FI11" s="87"/>
      <c r="FJ11" s="87"/>
      <c r="FK11" s="87"/>
      <c r="FL11" s="87"/>
      <c r="FM11" s="87"/>
      <c r="FN11" s="87"/>
      <c r="FO11" s="87"/>
      <c r="FP11" s="87"/>
      <c r="FQ11" s="87"/>
      <c r="FR11" s="87"/>
      <c r="FS11" s="87"/>
      <c r="FT11" s="87"/>
      <c r="FU11" s="87"/>
      <c r="FV11" s="87"/>
      <c r="FW11" s="87"/>
      <c r="FX11" s="87"/>
      <c r="FY11" s="87"/>
      <c r="FZ11" s="87"/>
      <c r="GA11" s="87"/>
      <c r="GB11" s="87"/>
      <c r="GC11" s="87"/>
      <c r="GD11" s="87"/>
      <c r="GE11" s="87"/>
      <c r="GF11" s="87"/>
      <c r="GG11" s="87"/>
      <c r="GH11" s="87"/>
      <c r="GI11" s="87"/>
      <c r="GJ11" s="87"/>
      <c r="GK11" s="87"/>
      <c r="GL11" s="87"/>
      <c r="GM11" s="87"/>
      <c r="GN11" s="87"/>
      <c r="GO11" s="87"/>
      <c r="GP11" s="87"/>
      <c r="GQ11" s="87"/>
      <c r="GR11" s="87"/>
      <c r="GS11" s="87"/>
      <c r="GT11" s="87"/>
      <c r="GU11" s="87"/>
      <c r="GV11" s="87"/>
      <c r="GW11" s="87"/>
      <c r="GX11" s="87"/>
      <c r="GY11" s="87"/>
      <c r="GZ11" s="87"/>
      <c r="HA11" s="87"/>
      <c r="HB11" s="87"/>
      <c r="HC11" s="87"/>
      <c r="HD11" s="87"/>
      <c r="HE11" s="87"/>
      <c r="HF11" s="87"/>
      <c r="HG11" s="87"/>
      <c r="HH11" s="87"/>
      <c r="HI11" s="87"/>
      <c r="HJ11" s="87"/>
      <c r="HK11" s="87"/>
      <c r="HL11" s="87"/>
      <c r="HM11" s="87"/>
      <c r="HN11" s="87"/>
      <c r="HO11" s="87"/>
      <c r="HP11" s="87"/>
      <c r="HQ11" s="87"/>
      <c r="HR11" s="87"/>
      <c r="HS11" s="87"/>
      <c r="HT11" s="87"/>
      <c r="HU11" s="87"/>
      <c r="HV11" s="87"/>
      <c r="HW11" s="87"/>
      <c r="HX11" s="87"/>
      <c r="HY11" s="87"/>
      <c r="HZ11" s="87"/>
      <c r="IA11" s="87"/>
      <c r="IB11" s="87"/>
      <c r="IC11" s="87"/>
      <c r="ID11" s="87"/>
      <c r="IE11" s="87"/>
    </row>
    <row r="12" spans="1:240" ht="14.25" thickBot="1" x14ac:dyDescent="0.25">
      <c r="A12" s="87"/>
      <c r="B12" s="125">
        <v>3721</v>
      </c>
      <c r="C12" s="133" t="s">
        <v>160</v>
      </c>
      <c r="D12" s="123"/>
      <c r="E12" s="123"/>
      <c r="F12" s="122">
        <f t="shared" ref="F12:R12" si="2">SUM(F13:F13)</f>
        <v>1500</v>
      </c>
      <c r="G12" s="122">
        <f t="shared" si="2"/>
        <v>0</v>
      </c>
      <c r="H12" s="122">
        <f t="shared" si="2"/>
        <v>1500</v>
      </c>
      <c r="I12" s="122">
        <f t="shared" si="2"/>
        <v>0</v>
      </c>
      <c r="J12" s="122">
        <f t="shared" si="2"/>
        <v>0</v>
      </c>
      <c r="K12" s="122">
        <f t="shared" si="2"/>
        <v>0</v>
      </c>
      <c r="L12" s="122">
        <f t="shared" si="2"/>
        <v>0</v>
      </c>
      <c r="M12" s="122">
        <f t="shared" si="2"/>
        <v>0</v>
      </c>
      <c r="N12" s="122">
        <f t="shared" si="2"/>
        <v>0</v>
      </c>
      <c r="O12" s="122">
        <f t="shared" si="2"/>
        <v>0</v>
      </c>
      <c r="P12" s="122">
        <f t="shared" si="2"/>
        <v>0</v>
      </c>
      <c r="Q12" s="122">
        <f t="shared" si="2"/>
        <v>0</v>
      </c>
      <c r="R12" s="122">
        <f t="shared" si="2"/>
        <v>0</v>
      </c>
      <c r="S12" s="122">
        <f>SUM(G12:R12)</f>
        <v>1500</v>
      </c>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7"/>
      <c r="CN12" s="87"/>
      <c r="CO12" s="87"/>
      <c r="CP12" s="87"/>
      <c r="CQ12" s="87"/>
      <c r="CR12" s="87"/>
      <c r="CS12" s="87"/>
      <c r="CT12" s="87"/>
      <c r="CU12" s="87"/>
      <c r="CV12" s="87"/>
      <c r="CW12" s="87"/>
      <c r="CX12" s="87"/>
      <c r="CY12" s="87"/>
      <c r="CZ12" s="87"/>
      <c r="DA12" s="87"/>
      <c r="DB12" s="87"/>
      <c r="DC12" s="87"/>
      <c r="DD12" s="87"/>
      <c r="DE12" s="87"/>
      <c r="DF12" s="87"/>
      <c r="DG12" s="87"/>
      <c r="DH12" s="87"/>
      <c r="DI12" s="87"/>
      <c r="DJ12" s="87"/>
      <c r="DK12" s="87"/>
      <c r="DL12" s="87"/>
      <c r="DM12" s="87"/>
      <c r="DN12" s="87"/>
      <c r="DO12" s="87"/>
      <c r="DP12" s="87"/>
      <c r="DQ12" s="87"/>
      <c r="DR12" s="87"/>
      <c r="DS12" s="87"/>
      <c r="DT12" s="87"/>
      <c r="DU12" s="87"/>
      <c r="DV12" s="87"/>
      <c r="DW12" s="87"/>
      <c r="DX12" s="87"/>
      <c r="DY12" s="87"/>
      <c r="DZ12" s="87"/>
      <c r="EA12" s="87"/>
      <c r="EB12" s="87"/>
      <c r="EC12" s="87"/>
      <c r="ED12" s="87"/>
      <c r="EE12" s="87"/>
      <c r="EF12" s="87"/>
      <c r="EG12" s="87"/>
      <c r="EH12" s="87"/>
      <c r="EI12" s="87"/>
      <c r="EJ12" s="87"/>
      <c r="EK12" s="87"/>
      <c r="EL12" s="87"/>
      <c r="EM12" s="87"/>
      <c r="EN12" s="87"/>
      <c r="EO12" s="87"/>
      <c r="EP12" s="87"/>
      <c r="EQ12" s="87"/>
      <c r="ER12" s="87"/>
      <c r="ES12" s="87"/>
      <c r="ET12" s="87"/>
      <c r="EU12" s="87"/>
      <c r="EV12" s="87"/>
      <c r="EW12" s="87"/>
      <c r="EX12" s="87"/>
      <c r="EY12" s="87"/>
      <c r="EZ12" s="87"/>
      <c r="FA12" s="87"/>
      <c r="FB12" s="87"/>
      <c r="FC12" s="87"/>
      <c r="FD12" s="87"/>
      <c r="FE12" s="87"/>
      <c r="FF12" s="87"/>
      <c r="FG12" s="87"/>
      <c r="FH12" s="87"/>
      <c r="FI12" s="87"/>
      <c r="FJ12" s="87"/>
      <c r="FK12" s="87"/>
      <c r="FL12" s="87"/>
      <c r="FM12" s="87"/>
      <c r="FN12" s="87"/>
      <c r="FO12" s="87"/>
      <c r="FP12" s="87"/>
      <c r="FQ12" s="87"/>
      <c r="FR12" s="87"/>
      <c r="FS12" s="87"/>
      <c r="FT12" s="87"/>
      <c r="FU12" s="87"/>
      <c r="FV12" s="87"/>
      <c r="FW12" s="87"/>
      <c r="FX12" s="87"/>
      <c r="FY12" s="87"/>
      <c r="FZ12" s="87"/>
      <c r="GA12" s="87"/>
      <c r="GB12" s="87"/>
      <c r="GC12" s="87"/>
      <c r="GD12" s="87"/>
      <c r="GE12" s="87"/>
      <c r="GF12" s="87"/>
      <c r="GG12" s="87"/>
      <c r="GH12" s="87"/>
      <c r="GI12" s="87"/>
      <c r="GJ12" s="87"/>
      <c r="GK12" s="87"/>
      <c r="GL12" s="87"/>
      <c r="GM12" s="87"/>
      <c r="GN12" s="87"/>
      <c r="GO12" s="87"/>
      <c r="GP12" s="87"/>
      <c r="GQ12" s="87"/>
      <c r="GR12" s="87"/>
      <c r="GS12" s="87"/>
      <c r="GT12" s="87"/>
      <c r="GU12" s="87"/>
      <c r="GV12" s="87"/>
      <c r="GW12" s="87"/>
      <c r="GX12" s="87"/>
      <c r="GY12" s="87"/>
      <c r="GZ12" s="87"/>
      <c r="HA12" s="87"/>
      <c r="HB12" s="87"/>
      <c r="HC12" s="87"/>
      <c r="HD12" s="87"/>
      <c r="HE12" s="87"/>
      <c r="HF12" s="87"/>
      <c r="HG12" s="87"/>
      <c r="HH12" s="87"/>
      <c r="HI12" s="87"/>
      <c r="HJ12" s="87"/>
      <c r="HK12" s="87"/>
      <c r="HL12" s="87"/>
      <c r="HM12" s="87"/>
      <c r="HN12" s="87"/>
      <c r="HO12" s="87"/>
      <c r="HP12" s="87"/>
      <c r="HQ12" s="87"/>
      <c r="HR12" s="87"/>
      <c r="HS12" s="87"/>
      <c r="HT12" s="87"/>
      <c r="HU12" s="87"/>
      <c r="HV12" s="87"/>
      <c r="HW12" s="87"/>
      <c r="HX12" s="87"/>
      <c r="HY12" s="87"/>
      <c r="HZ12" s="87"/>
      <c r="IA12" s="87"/>
      <c r="IB12" s="87"/>
      <c r="IC12" s="87"/>
      <c r="ID12" s="87"/>
      <c r="IE12" s="87"/>
    </row>
    <row r="13" spans="1:240" ht="13.5" x14ac:dyDescent="0.2">
      <c r="A13" s="87"/>
      <c r="B13" s="112">
        <v>3721</v>
      </c>
      <c r="C13" s="111" t="s">
        <v>159</v>
      </c>
      <c r="D13" s="110">
        <v>1</v>
      </c>
      <c r="E13" s="109">
        <v>1500</v>
      </c>
      <c r="F13" s="109">
        <f>+D13*E13</f>
        <v>1500</v>
      </c>
      <c r="G13" s="108"/>
      <c r="H13" s="108">
        <f>+F13</f>
        <v>1500</v>
      </c>
      <c r="I13" s="108"/>
      <c r="J13" s="108"/>
      <c r="K13" s="108"/>
      <c r="L13" s="108"/>
      <c r="M13" s="108"/>
      <c r="N13" s="108"/>
      <c r="O13" s="108"/>
      <c r="P13" s="108"/>
      <c r="Q13" s="108"/>
      <c r="R13" s="108"/>
      <c r="S13" s="107">
        <f>SUM(G13:R13)</f>
        <v>1500</v>
      </c>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c r="AZ13" s="87"/>
      <c r="BA13" s="87"/>
      <c r="BB13" s="87"/>
      <c r="BC13" s="87"/>
      <c r="BD13" s="87"/>
      <c r="BE13" s="87"/>
      <c r="BF13" s="87"/>
      <c r="BG13" s="87"/>
      <c r="BH13" s="87"/>
      <c r="BI13" s="87"/>
      <c r="BJ13" s="87"/>
      <c r="BK13" s="87"/>
      <c r="BL13" s="87"/>
      <c r="BM13" s="87"/>
      <c r="BN13" s="87"/>
      <c r="BO13" s="87"/>
      <c r="BP13" s="87"/>
      <c r="BQ13" s="87"/>
      <c r="BR13" s="87"/>
      <c r="BS13" s="87"/>
      <c r="BT13" s="87"/>
      <c r="BU13" s="87"/>
      <c r="BV13" s="87"/>
      <c r="BW13" s="87"/>
      <c r="BX13" s="87"/>
      <c r="BY13" s="87"/>
      <c r="BZ13" s="87"/>
      <c r="CA13" s="87"/>
      <c r="CB13" s="87"/>
      <c r="CC13" s="87"/>
      <c r="CD13" s="87"/>
      <c r="CE13" s="87"/>
      <c r="CF13" s="87"/>
      <c r="CG13" s="87"/>
      <c r="CH13" s="87"/>
      <c r="CI13" s="87"/>
      <c r="CJ13" s="87"/>
      <c r="CK13" s="87"/>
      <c r="CL13" s="87"/>
      <c r="CM13" s="87"/>
      <c r="CN13" s="87"/>
      <c r="CO13" s="87"/>
      <c r="CP13" s="87"/>
      <c r="CQ13" s="87"/>
      <c r="CR13" s="87"/>
      <c r="CS13" s="87"/>
      <c r="CT13" s="87"/>
      <c r="CU13" s="87"/>
      <c r="CV13" s="87"/>
      <c r="CW13" s="87"/>
      <c r="CX13" s="87"/>
      <c r="CY13" s="87"/>
      <c r="CZ13" s="87"/>
      <c r="DA13" s="87"/>
      <c r="DB13" s="87"/>
      <c r="DC13" s="87"/>
      <c r="DD13" s="87"/>
      <c r="DE13" s="87"/>
      <c r="DF13" s="87"/>
      <c r="DG13" s="87"/>
      <c r="DH13" s="87"/>
      <c r="DI13" s="87"/>
      <c r="DJ13" s="87"/>
      <c r="DK13" s="87"/>
      <c r="DL13" s="87"/>
      <c r="DM13" s="87"/>
      <c r="DN13" s="87"/>
      <c r="DO13" s="87"/>
      <c r="DP13" s="87"/>
      <c r="DQ13" s="87"/>
      <c r="DR13" s="87"/>
      <c r="DS13" s="87"/>
      <c r="DT13" s="87"/>
      <c r="DU13" s="87"/>
      <c r="DV13" s="87"/>
      <c r="DW13" s="87"/>
      <c r="DX13" s="87"/>
      <c r="DY13" s="87"/>
      <c r="DZ13" s="87"/>
      <c r="EA13" s="87"/>
      <c r="EB13" s="87"/>
      <c r="EC13" s="87"/>
      <c r="ED13" s="87"/>
      <c r="EE13" s="87"/>
      <c r="EF13" s="87"/>
      <c r="EG13" s="87"/>
      <c r="EH13" s="87"/>
      <c r="EI13" s="87"/>
      <c r="EJ13" s="87"/>
      <c r="EK13" s="87"/>
      <c r="EL13" s="87"/>
      <c r="EM13" s="87"/>
      <c r="EN13" s="87"/>
      <c r="EO13" s="87"/>
      <c r="EP13" s="87"/>
      <c r="EQ13" s="87"/>
      <c r="ER13" s="87"/>
      <c r="ES13" s="87"/>
      <c r="ET13" s="87"/>
      <c r="EU13" s="87"/>
      <c r="EV13" s="87"/>
      <c r="EW13" s="87"/>
      <c r="EX13" s="87"/>
      <c r="EY13" s="87"/>
      <c r="EZ13" s="87"/>
      <c r="FA13" s="87"/>
      <c r="FB13" s="87"/>
      <c r="FC13" s="87"/>
      <c r="FD13" s="87"/>
      <c r="FE13" s="87"/>
      <c r="FF13" s="87"/>
      <c r="FG13" s="87"/>
      <c r="FH13" s="87"/>
      <c r="FI13" s="87"/>
      <c r="FJ13" s="87"/>
      <c r="FK13" s="87"/>
      <c r="FL13" s="87"/>
      <c r="FM13" s="87"/>
      <c r="FN13" s="87"/>
      <c r="FO13" s="87"/>
      <c r="FP13" s="87"/>
      <c r="FQ13" s="87"/>
      <c r="FR13" s="87"/>
      <c r="FS13" s="87"/>
      <c r="FT13" s="87"/>
      <c r="FU13" s="87"/>
      <c r="FV13" s="87"/>
      <c r="FW13" s="87"/>
      <c r="FX13" s="87"/>
      <c r="FY13" s="87"/>
      <c r="FZ13" s="87"/>
      <c r="GA13" s="87"/>
      <c r="GB13" s="87"/>
      <c r="GC13" s="87"/>
      <c r="GD13" s="87"/>
      <c r="GE13" s="87"/>
      <c r="GF13" s="87"/>
      <c r="GG13" s="87"/>
      <c r="GH13" s="87"/>
      <c r="GI13" s="87"/>
      <c r="GJ13" s="87"/>
      <c r="GK13" s="87"/>
      <c r="GL13" s="87"/>
      <c r="GM13" s="87"/>
      <c r="GN13" s="87"/>
      <c r="GO13" s="87"/>
      <c r="GP13" s="87"/>
      <c r="GQ13" s="87"/>
      <c r="GR13" s="87"/>
      <c r="GS13" s="87"/>
      <c r="GT13" s="87"/>
      <c r="GU13" s="87"/>
      <c r="GV13" s="87"/>
      <c r="GW13" s="87"/>
      <c r="GX13" s="87"/>
      <c r="GY13" s="87"/>
      <c r="GZ13" s="87"/>
      <c r="HA13" s="87"/>
      <c r="HB13" s="87"/>
      <c r="HC13" s="87"/>
      <c r="HD13" s="87"/>
      <c r="HE13" s="87"/>
      <c r="HF13" s="87"/>
      <c r="HG13" s="87"/>
      <c r="HH13" s="87"/>
      <c r="HI13" s="87"/>
      <c r="HJ13" s="87"/>
      <c r="HK13" s="87"/>
      <c r="HL13" s="87"/>
      <c r="HM13" s="87"/>
      <c r="HN13" s="87"/>
      <c r="HO13" s="87"/>
      <c r="HP13" s="87"/>
      <c r="HQ13" s="87"/>
      <c r="HR13" s="87"/>
      <c r="HS13" s="87"/>
      <c r="HT13" s="87"/>
      <c r="HU13" s="87"/>
      <c r="HV13" s="87"/>
      <c r="HW13" s="87"/>
      <c r="HX13" s="87"/>
      <c r="HY13" s="87"/>
      <c r="HZ13" s="87"/>
      <c r="IA13" s="87"/>
      <c r="IB13" s="87"/>
      <c r="IC13" s="87"/>
      <c r="ID13" s="87"/>
      <c r="IE13" s="87"/>
    </row>
    <row r="14" spans="1:240" x14ac:dyDescent="0.2">
      <c r="B14" s="112"/>
      <c r="C14" s="111"/>
      <c r="D14" s="113"/>
      <c r="E14" s="109"/>
      <c r="F14" s="109"/>
      <c r="G14" s="108"/>
      <c r="H14" s="108"/>
      <c r="I14" s="108"/>
      <c r="J14" s="108"/>
      <c r="K14" s="108"/>
      <c r="L14" s="108"/>
      <c r="M14" s="108"/>
      <c r="N14" s="108"/>
      <c r="O14" s="108"/>
      <c r="P14" s="108"/>
      <c r="Q14" s="108"/>
      <c r="R14" s="108"/>
      <c r="S14" s="115"/>
      <c r="IE14" s="87"/>
    </row>
    <row r="15" spans="1:240" s="101" customFormat="1" ht="18.75" thickBot="1" x14ac:dyDescent="0.25">
      <c r="A15" s="93"/>
      <c r="B15" s="106"/>
      <c r="C15" s="105" t="s">
        <v>117</v>
      </c>
      <c r="D15" s="105"/>
      <c r="E15" s="104"/>
      <c r="F15" s="103">
        <f t="shared" ref="F15:R15" si="3">+F9+F12</f>
        <v>5000</v>
      </c>
      <c r="G15" s="103">
        <f t="shared" si="3"/>
        <v>0</v>
      </c>
      <c r="H15" s="103">
        <f t="shared" si="3"/>
        <v>5000</v>
      </c>
      <c r="I15" s="103">
        <f t="shared" si="3"/>
        <v>0</v>
      </c>
      <c r="J15" s="103">
        <f t="shared" si="3"/>
        <v>0</v>
      </c>
      <c r="K15" s="103">
        <f t="shared" si="3"/>
        <v>0</v>
      </c>
      <c r="L15" s="103">
        <f t="shared" si="3"/>
        <v>0</v>
      </c>
      <c r="M15" s="103">
        <f t="shared" si="3"/>
        <v>0</v>
      </c>
      <c r="N15" s="103">
        <f t="shared" si="3"/>
        <v>0</v>
      </c>
      <c r="O15" s="103">
        <f t="shared" si="3"/>
        <v>0</v>
      </c>
      <c r="P15" s="103">
        <f t="shared" si="3"/>
        <v>0</v>
      </c>
      <c r="Q15" s="103">
        <f t="shared" si="3"/>
        <v>0</v>
      </c>
      <c r="R15" s="103">
        <f t="shared" si="3"/>
        <v>0</v>
      </c>
      <c r="S15" s="103">
        <f>SUM(G15:R15)</f>
        <v>5000</v>
      </c>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02"/>
      <c r="HV15" s="102"/>
      <c r="HW15" s="102"/>
      <c r="HX15" s="102"/>
      <c r="HY15" s="102"/>
      <c r="HZ15" s="102"/>
      <c r="IA15" s="102"/>
      <c r="IB15" s="102"/>
      <c r="IC15" s="102"/>
      <c r="ID15" s="102"/>
      <c r="IE15" s="102"/>
    </row>
    <row r="16" spans="1:240" ht="18.75" thickTop="1" x14ac:dyDescent="0.2">
      <c r="C16" s="92" t="s">
        <v>116</v>
      </c>
    </row>
    <row r="18" spans="1:6" x14ac:dyDescent="0.2">
      <c r="B18" s="94"/>
      <c r="F18" s="98"/>
    </row>
    <row r="19" spans="1:6" x14ac:dyDescent="0.2">
      <c r="B19" s="94"/>
      <c r="C19" s="100"/>
      <c r="D19" s="99"/>
      <c r="F19" s="98"/>
    </row>
    <row r="20" spans="1:6" x14ac:dyDescent="0.2">
      <c r="B20" s="94"/>
      <c r="F20" s="98"/>
    </row>
    <row r="21" spans="1:6" x14ac:dyDescent="0.2">
      <c r="B21" s="94"/>
      <c r="F21" s="98"/>
    </row>
    <row r="22" spans="1:6" x14ac:dyDescent="0.2">
      <c r="B22" s="94"/>
      <c r="C22" s="97"/>
      <c r="F22" s="96"/>
    </row>
    <row r="23" spans="1:6" x14ac:dyDescent="0.2">
      <c r="A23" s="95"/>
      <c r="B23" s="94"/>
    </row>
    <row r="24" spans="1:6" x14ac:dyDescent="0.2">
      <c r="B24" s="94"/>
    </row>
  </sheetData>
  <mergeCells count="5">
    <mergeCell ref="B2:F2"/>
    <mergeCell ref="B3:F3"/>
    <mergeCell ref="B4:F4"/>
    <mergeCell ref="B5:F5"/>
    <mergeCell ref="G6:S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4</vt:i4>
      </vt:variant>
    </vt:vector>
  </HeadingPairs>
  <TitlesOfParts>
    <vt:vector size="15" baseType="lpstr">
      <vt:lpstr>Plantilla de personal</vt:lpstr>
      <vt:lpstr>1 Edición y Publicaciones ext.</vt:lpstr>
      <vt:lpstr>2 Serv. producción gráfica Int.</vt:lpstr>
      <vt:lpstr>3 Difusión, prom y prod. ed </vt:lpstr>
      <vt:lpstr> 4 Capacitación y profesionaliz</vt:lpstr>
      <vt:lpstr>INTEGRAC. UNIDAD EDIT.</vt:lpstr>
      <vt:lpstr>CONCENTRADO UNIDAD EDIT.</vt:lpstr>
      <vt:lpstr>Ediciones y Public.</vt:lpstr>
      <vt:lpstr>Apoyo y Soporte</vt:lpstr>
      <vt:lpstr>Difusion y Promocion</vt:lpstr>
      <vt:lpstr>Capacitacion</vt:lpstr>
      <vt:lpstr>'INTEGRAC. UNIDAD EDIT.'!Área_de_impresión</vt:lpstr>
      <vt:lpstr>'CONCENTRADO UNIDAD EDIT.'!Títulos_a_imprimir</vt:lpstr>
      <vt:lpstr>'Ediciones y Public.'!Títulos_a_imprimir</vt:lpstr>
      <vt:lpstr>'INTEGRAC. UNIDAD EDIT.'!Títulos_a_imprimir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Carlos Franco Jimenez</dc:creator>
  <cp:lastModifiedBy>Daniel Aleja Alvarado Pelayo</cp:lastModifiedBy>
  <cp:lastPrinted>2016-08-09T22:59:11Z</cp:lastPrinted>
  <dcterms:created xsi:type="dcterms:W3CDTF">2015-06-25T14:25:02Z</dcterms:created>
  <dcterms:modified xsi:type="dcterms:W3CDTF">2016-08-09T22:59:25Z</dcterms:modified>
</cp:coreProperties>
</file>