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gonzalez\OneDrive\IEPC\Planeación\"/>
    </mc:Choice>
  </mc:AlternateContent>
  <bookViews>
    <workbookView xWindow="12780" yWindow="15" windowWidth="11700" windowHeight="12255" activeTab="12"/>
  </bookViews>
  <sheets>
    <sheet name="enero" sheetId="5" r:id="rId1"/>
    <sheet name="febrero" sheetId="6" r:id="rId2"/>
    <sheet name="marzo" sheetId="1" r:id="rId3"/>
    <sheet name="abril" sheetId="7" r:id="rId4"/>
    <sheet name="mayo" sheetId="8" r:id="rId5"/>
    <sheet name="junio" sheetId="10" r:id="rId6"/>
    <sheet name="Julio" sheetId="12" r:id="rId7"/>
    <sheet name="Agosto" sheetId="13" r:id="rId8"/>
    <sheet name="septiembre" sheetId="2" r:id="rId9"/>
    <sheet name="Octubre (2)" sheetId="17" state="hidden" r:id="rId10"/>
    <sheet name="octubre" sheetId="14" r:id="rId11"/>
    <sheet name="noviembre" sheetId="15" r:id="rId12"/>
    <sheet name="diciembre" sheetId="16" r:id="rId13"/>
  </sheets>
  <externalReferences>
    <externalReference r:id="rId14"/>
  </externalReferences>
  <definedNames>
    <definedName name="_xlnm.Print_Area" localSheetId="3">abril!$B$1:$AH$74</definedName>
    <definedName name="_xlnm.Print_Area" localSheetId="7">Agosto!$C$1:$AJ$78</definedName>
    <definedName name="_xlnm.Print_Area" localSheetId="0">enero!$B$1:$V$73</definedName>
    <definedName name="_xlnm.Print_Area" localSheetId="1">febrero!$B$1:$V$74</definedName>
    <definedName name="_xlnm.Print_Area" localSheetId="6">Julio!$C$1:$AI$78</definedName>
    <definedName name="_xlnm.Print_Area" localSheetId="5">junio!$B$1:$AI$74</definedName>
    <definedName name="_xlnm.Print_Area" localSheetId="2">marzo!$B$1:$V$73</definedName>
    <definedName name="_xlnm.Print_Area" localSheetId="4">mayo!$B$1:$AH$74</definedName>
    <definedName name="_xlnm.Print_Area" localSheetId="11">noviembre!$C$1:$AK$78</definedName>
    <definedName name="_xlnm.Print_Area" localSheetId="9">'Octubre (2)'!$C$1:$AL$78</definedName>
    <definedName name="_xlnm.Print_Titles" localSheetId="7">Agosto!$6:$7</definedName>
    <definedName name="_xlnm.Print_Titles" localSheetId="12">diciembre!$1:$7</definedName>
    <definedName name="_xlnm.Print_Titles" localSheetId="6">Julio!$6:$7</definedName>
    <definedName name="_xlnm.Print_Titles" localSheetId="11">noviembre!$6:$7</definedName>
    <definedName name="_xlnm.Print_Titles" localSheetId="9">'Octubre (2)'!$1:$7</definedName>
  </definedNames>
  <calcPr calcId="152511"/>
</workbook>
</file>

<file path=xl/calcChain.xml><?xml version="1.0" encoding="utf-8"?>
<calcChain xmlns="http://schemas.openxmlformats.org/spreadsheetml/2006/main">
  <c r="X75" i="16" l="1"/>
  <c r="AI77" i="16" l="1"/>
  <c r="AI76" i="16"/>
  <c r="AI75" i="16"/>
  <c r="X77" i="16"/>
  <c r="X76" i="16"/>
  <c r="AL77" i="17" l="1"/>
  <c r="AE77" i="17"/>
  <c r="AB77" i="17"/>
  <c r="AD77" i="17" s="1"/>
  <c r="AF77" i="17" s="1"/>
  <c r="AH77" i="17" s="1"/>
  <c r="J77" i="17"/>
  <c r="AL76" i="17"/>
  <c r="AB76" i="17"/>
  <c r="AD76" i="17" s="1"/>
  <c r="AF76" i="17" s="1"/>
  <c r="AH76" i="17" s="1"/>
  <c r="J76" i="17"/>
  <c r="K76" i="17" s="1"/>
  <c r="M76" i="17" s="1"/>
  <c r="O76" i="17" s="1"/>
  <c r="Q76" i="17" s="1"/>
  <c r="S76" i="17" s="1"/>
  <c r="AL75" i="17"/>
  <c r="AB75" i="17"/>
  <c r="AD75" i="17" s="1"/>
  <c r="AF75" i="17" s="1"/>
  <c r="AH75" i="17" s="1"/>
  <c r="J75" i="17"/>
  <c r="AJ74" i="17"/>
  <c r="L74" i="17"/>
  <c r="K74" i="17"/>
  <c r="M74" i="17" s="1"/>
  <c r="O74" i="17" s="1"/>
  <c r="AJ73" i="17"/>
  <c r="K73" i="17"/>
  <c r="AJ72" i="17"/>
  <c r="K72" i="17"/>
  <c r="M72" i="17" s="1"/>
  <c r="O72" i="17" s="1"/>
  <c r="AJ71" i="17"/>
  <c r="J71" i="17"/>
  <c r="AJ70" i="17"/>
  <c r="V70" i="17"/>
  <c r="U70" i="17"/>
  <c r="K70" i="17"/>
  <c r="L70" i="17" s="1"/>
  <c r="AJ69" i="17"/>
  <c r="J69" i="17"/>
  <c r="K69" i="17" s="1"/>
  <c r="AJ68" i="17"/>
  <c r="J68" i="17"/>
  <c r="AJ67" i="17"/>
  <c r="J67" i="17"/>
  <c r="K67" i="17" s="1"/>
  <c r="M67" i="17" s="1"/>
  <c r="O67" i="17" s="1"/>
  <c r="Q67" i="17" s="1"/>
  <c r="S67" i="17" s="1"/>
  <c r="AJ66" i="17"/>
  <c r="J66" i="17"/>
  <c r="K66" i="17" s="1"/>
  <c r="M66" i="17" s="1"/>
  <c r="O66" i="17" s="1"/>
  <c r="Q66" i="17" s="1"/>
  <c r="S66" i="17" s="1"/>
  <c r="AJ65" i="17"/>
  <c r="J65" i="17"/>
  <c r="K65" i="17" s="1"/>
  <c r="AJ64" i="17"/>
  <c r="L64" i="17"/>
  <c r="N64" i="17" s="1"/>
  <c r="P64" i="17" s="1"/>
  <c r="R64" i="17" s="1"/>
  <c r="X64" i="17" s="1"/>
  <c r="AK64" i="17" s="1"/>
  <c r="AJ63" i="17"/>
  <c r="J63" i="17"/>
  <c r="AJ62" i="17"/>
  <c r="J62" i="17"/>
  <c r="AJ61" i="17"/>
  <c r="J61" i="17"/>
  <c r="K61" i="17" s="1"/>
  <c r="M61" i="17" s="1"/>
  <c r="O61" i="17" s="1"/>
  <c r="Q61" i="17" s="1"/>
  <c r="S61" i="17" s="1"/>
  <c r="AJ60" i="17"/>
  <c r="L60" i="17"/>
  <c r="N60" i="17" s="1"/>
  <c r="P60" i="17" s="1"/>
  <c r="R60" i="17" s="1"/>
  <c r="X60" i="17" s="1"/>
  <c r="AK60" i="17" s="1"/>
  <c r="AJ59" i="17"/>
  <c r="J59" i="17"/>
  <c r="K59" i="17" s="1"/>
  <c r="M59" i="17" s="1"/>
  <c r="O59" i="17" s="1"/>
  <c r="Q59" i="17" s="1"/>
  <c r="S59" i="17" s="1"/>
  <c r="AJ58" i="17"/>
  <c r="J58" i="17"/>
  <c r="AJ57" i="17"/>
  <c r="J57" i="17"/>
  <c r="AJ56" i="17"/>
  <c r="J56" i="17"/>
  <c r="K56" i="17" s="1"/>
  <c r="M56" i="17" s="1"/>
  <c r="O56" i="17" s="1"/>
  <c r="Q56" i="17" s="1"/>
  <c r="AJ55" i="17"/>
  <c r="J55" i="17"/>
  <c r="K55" i="17" s="1"/>
  <c r="M55" i="17" s="1"/>
  <c r="O55" i="17" s="1"/>
  <c r="Q55" i="17" s="1"/>
  <c r="AJ54" i="17"/>
  <c r="K54" i="17"/>
  <c r="AJ53" i="17"/>
  <c r="J53" i="17"/>
  <c r="AJ52" i="17"/>
  <c r="J52" i="17"/>
  <c r="AJ51" i="17"/>
  <c r="K51" i="17"/>
  <c r="AJ50" i="17"/>
  <c r="K50" i="17"/>
  <c r="L50" i="17" s="1"/>
  <c r="AJ49" i="17"/>
  <c r="K49" i="17"/>
  <c r="L49" i="17" s="1"/>
  <c r="AJ48" i="17"/>
  <c r="J48" i="17"/>
  <c r="AJ47" i="17"/>
  <c r="J47" i="17"/>
  <c r="K47" i="17" s="1"/>
  <c r="M47" i="17" s="1"/>
  <c r="O47" i="17" s="1"/>
  <c r="Q47" i="17" s="1"/>
  <c r="S47" i="17" s="1"/>
  <c r="AJ46" i="17"/>
  <c r="K46" i="17"/>
  <c r="AJ45" i="17"/>
  <c r="K45" i="17"/>
  <c r="M45" i="17" s="1"/>
  <c r="O45" i="17" s="1"/>
  <c r="Q45" i="17" s="1"/>
  <c r="S45" i="17" s="1"/>
  <c r="J45" i="17"/>
  <c r="AJ44" i="17"/>
  <c r="J44" i="17"/>
  <c r="K44" i="17" s="1"/>
  <c r="M44" i="17" s="1"/>
  <c r="O44" i="17" s="1"/>
  <c r="Q44" i="17" s="1"/>
  <c r="S44" i="17" s="1"/>
  <c r="AJ43" i="17"/>
  <c r="J43" i="17"/>
  <c r="AJ42" i="17"/>
  <c r="J42" i="17"/>
  <c r="AJ41" i="17"/>
  <c r="K41" i="17"/>
  <c r="M41" i="17" s="1"/>
  <c r="O41" i="17" s="1"/>
  <c r="Q41" i="17" s="1"/>
  <c r="S41" i="17" s="1"/>
  <c r="J41" i="17"/>
  <c r="AJ40" i="17"/>
  <c r="J40" i="17"/>
  <c r="K40" i="17" s="1"/>
  <c r="L40" i="17" s="1"/>
  <c r="AJ39" i="17"/>
  <c r="J39" i="17"/>
  <c r="AJ38" i="17"/>
  <c r="K38" i="17"/>
  <c r="M38" i="17" s="1"/>
  <c r="O38" i="17" s="1"/>
  <c r="Q38" i="17" s="1"/>
  <c r="S38" i="17" s="1"/>
  <c r="J38" i="17"/>
  <c r="AJ37" i="17"/>
  <c r="L37" i="17"/>
  <c r="N37" i="17" s="1"/>
  <c r="P37" i="17" s="1"/>
  <c r="R37" i="17" s="1"/>
  <c r="X37" i="17" s="1"/>
  <c r="AK37" i="17" s="1"/>
  <c r="AJ36" i="17"/>
  <c r="L36" i="17"/>
  <c r="N36" i="17" s="1"/>
  <c r="P36" i="17" s="1"/>
  <c r="R36" i="17" s="1"/>
  <c r="X36" i="17" s="1"/>
  <c r="AK36" i="17" s="1"/>
  <c r="AJ35" i="17"/>
  <c r="K35" i="17"/>
  <c r="M35" i="17" s="1"/>
  <c r="O35" i="17" s="1"/>
  <c r="AJ34" i="17"/>
  <c r="L34" i="17"/>
  <c r="N34" i="17" s="1"/>
  <c r="P34" i="17" s="1"/>
  <c r="R34" i="17" s="1"/>
  <c r="X34" i="17" s="1"/>
  <c r="AK34" i="17" s="1"/>
  <c r="AJ33" i="17"/>
  <c r="L33" i="17"/>
  <c r="N33" i="17" s="1"/>
  <c r="P33" i="17" s="1"/>
  <c r="R33" i="17" s="1"/>
  <c r="X33" i="17" s="1"/>
  <c r="AK33" i="17" s="1"/>
  <c r="AJ32" i="17"/>
  <c r="K32" i="17"/>
  <c r="L32" i="17" s="1"/>
  <c r="AJ31" i="17"/>
  <c r="O31" i="17"/>
  <c r="Q31" i="17" s="1"/>
  <c r="S31" i="17" s="1"/>
  <c r="J31" i="17"/>
  <c r="AJ30" i="17"/>
  <c r="O30" i="17"/>
  <c r="Q30" i="17" s="1"/>
  <c r="S30" i="17" s="1"/>
  <c r="J30" i="17"/>
  <c r="AJ29" i="17"/>
  <c r="O29" i="17"/>
  <c r="Q29" i="17" s="1"/>
  <c r="S29" i="17" s="1"/>
  <c r="J29" i="17"/>
  <c r="K29" i="17" s="1"/>
  <c r="M29" i="17" s="1"/>
  <c r="AJ28" i="17"/>
  <c r="Q28" i="17"/>
  <c r="S28" i="17" s="1"/>
  <c r="O28" i="17"/>
  <c r="J28" i="17"/>
  <c r="K28" i="17" s="1"/>
  <c r="L28" i="17" s="1"/>
  <c r="AJ27" i="17"/>
  <c r="J27" i="17"/>
  <c r="AJ26" i="17"/>
  <c r="J26" i="17"/>
  <c r="AJ25" i="17"/>
  <c r="J25" i="17"/>
  <c r="K25" i="17" s="1"/>
  <c r="M25" i="17" s="1"/>
  <c r="O25" i="17" s="1"/>
  <c r="Q25" i="17" s="1"/>
  <c r="S25" i="17" s="1"/>
  <c r="AJ24" i="17"/>
  <c r="J24" i="17"/>
  <c r="K24" i="17" s="1"/>
  <c r="L24" i="17" s="1"/>
  <c r="AJ23" i="17"/>
  <c r="J23" i="17"/>
  <c r="AJ22" i="17"/>
  <c r="J22" i="17"/>
  <c r="K22" i="17" s="1"/>
  <c r="M22" i="17" s="1"/>
  <c r="O22" i="17" s="1"/>
  <c r="Q22" i="17" s="1"/>
  <c r="S22" i="17" s="1"/>
  <c r="AJ21" i="17"/>
  <c r="J21" i="17"/>
  <c r="K21" i="17" s="1"/>
  <c r="M21" i="17" s="1"/>
  <c r="O21" i="17" s="1"/>
  <c r="Q21" i="17" s="1"/>
  <c r="S21" i="17" s="1"/>
  <c r="AJ20" i="17"/>
  <c r="J20" i="17"/>
  <c r="K20" i="17" s="1"/>
  <c r="M20" i="17" s="1"/>
  <c r="O20" i="17" s="1"/>
  <c r="Q20" i="17" s="1"/>
  <c r="S20" i="17" s="1"/>
  <c r="AJ19" i="17"/>
  <c r="J19" i="17"/>
  <c r="AJ18" i="17"/>
  <c r="J18" i="17"/>
  <c r="K18" i="17" s="1"/>
  <c r="M18" i="17" s="1"/>
  <c r="O18" i="17" s="1"/>
  <c r="Q18" i="17" s="1"/>
  <c r="S18" i="17" s="1"/>
  <c r="AJ17" i="17"/>
  <c r="J17" i="17"/>
  <c r="K17" i="17" s="1"/>
  <c r="M17" i="17" s="1"/>
  <c r="O17" i="17" s="1"/>
  <c r="Q17" i="17" s="1"/>
  <c r="S17" i="17" s="1"/>
  <c r="AJ16" i="17"/>
  <c r="L16" i="17"/>
  <c r="N16" i="17" s="1"/>
  <c r="P16" i="17" s="1"/>
  <c r="R16" i="17" s="1"/>
  <c r="X16" i="17" s="1"/>
  <c r="AK16" i="17" s="1"/>
  <c r="AJ15" i="17"/>
  <c r="J15" i="17"/>
  <c r="K15" i="17" s="1"/>
  <c r="M15" i="17" s="1"/>
  <c r="O15" i="17" s="1"/>
  <c r="Q15" i="17" s="1"/>
  <c r="S15" i="17" s="1"/>
  <c r="AJ14" i="17"/>
  <c r="J14" i="17"/>
  <c r="K14" i="17" s="1"/>
  <c r="M14" i="17" s="1"/>
  <c r="O14" i="17" s="1"/>
  <c r="Q14" i="17" s="1"/>
  <c r="S14" i="17" s="1"/>
  <c r="AJ13" i="17"/>
  <c r="J13" i="17"/>
  <c r="AJ12" i="17"/>
  <c r="J12" i="17"/>
  <c r="AJ11" i="17"/>
  <c r="J11" i="17"/>
  <c r="K11" i="17" s="1"/>
  <c r="L11" i="17" s="1"/>
  <c r="AJ10" i="17"/>
  <c r="J10" i="17"/>
  <c r="K10" i="17" s="1"/>
  <c r="M10" i="17" s="1"/>
  <c r="O10" i="17" s="1"/>
  <c r="Q10" i="17" s="1"/>
  <c r="S10" i="17" s="1"/>
  <c r="AJ9" i="17"/>
  <c r="K9" i="17"/>
  <c r="M9" i="17" s="1"/>
  <c r="O9" i="17" s="1"/>
  <c r="Q9" i="17" s="1"/>
  <c r="S9" i="17" s="1"/>
  <c r="J9" i="17"/>
  <c r="AJ8" i="17"/>
  <c r="J8" i="17"/>
  <c r="L69" i="17" l="1"/>
  <c r="M69" i="17"/>
  <c r="O69" i="17" s="1"/>
  <c r="Q69" i="17" s="1"/>
  <c r="S69" i="17" s="1"/>
  <c r="M24" i="17"/>
  <c r="O24" i="17" s="1"/>
  <c r="Q24" i="17" s="1"/>
  <c r="S24" i="17" s="1"/>
  <c r="L72" i="17"/>
  <c r="M70" i="17"/>
  <c r="M65" i="17"/>
  <c r="O65" i="17" s="1"/>
  <c r="Q65" i="17" s="1"/>
  <c r="S65" i="17" s="1"/>
  <c r="L65" i="17"/>
  <c r="N65" i="17" s="1"/>
  <c r="P65" i="17" s="1"/>
  <c r="R65" i="17" s="1"/>
  <c r="X65" i="17" s="1"/>
  <c r="AK65" i="17" s="1"/>
  <c r="N24" i="17"/>
  <c r="P24" i="17" s="1"/>
  <c r="R24" i="17" s="1"/>
  <c r="X24" i="17" s="1"/>
  <c r="AK24" i="17" s="1"/>
  <c r="M40" i="17"/>
  <c r="O40" i="17" s="1"/>
  <c r="Q40" i="17" s="1"/>
  <c r="S40" i="17" s="1"/>
  <c r="K63" i="17"/>
  <c r="K71" i="17"/>
  <c r="M71" i="17" s="1"/>
  <c r="O71" i="17" s="1"/>
  <c r="Q71" i="17" s="1"/>
  <c r="S71" i="17" s="1"/>
  <c r="M49" i="17"/>
  <c r="O49" i="17" s="1"/>
  <c r="Q49" i="17" s="1"/>
  <c r="S49" i="17" s="1"/>
  <c r="N40" i="17"/>
  <c r="P40" i="17" s="1"/>
  <c r="R40" i="17" s="1"/>
  <c r="X40" i="17" s="1"/>
  <c r="AK40" i="17" s="1"/>
  <c r="K31" i="17"/>
  <c r="K57" i="17"/>
  <c r="M57" i="17" s="1"/>
  <c r="O57" i="17" s="1"/>
  <c r="Q57" i="17" s="1"/>
  <c r="K19" i="17"/>
  <c r="M19" i="17" s="1"/>
  <c r="O19" i="17" s="1"/>
  <c r="Q19" i="17" s="1"/>
  <c r="S19" i="17" s="1"/>
  <c r="L20" i="17"/>
  <c r="N20" i="17" s="1"/>
  <c r="P20" i="17" s="1"/>
  <c r="R20" i="17" s="1"/>
  <c r="X20" i="17" s="1"/>
  <c r="AK20" i="17" s="1"/>
  <c r="L21" i="17"/>
  <c r="N21" i="17" s="1"/>
  <c r="P21" i="17" s="1"/>
  <c r="R21" i="17" s="1"/>
  <c r="X21" i="17" s="1"/>
  <c r="AK21" i="17" s="1"/>
  <c r="K27" i="17"/>
  <c r="M27" i="17" s="1"/>
  <c r="O27" i="17" s="1"/>
  <c r="Q27" i="17" s="1"/>
  <c r="S27" i="17" s="1"/>
  <c r="K30" i="17"/>
  <c r="M30" i="17" s="1"/>
  <c r="M32" i="17"/>
  <c r="N32" i="17" s="1"/>
  <c r="L35" i="17"/>
  <c r="N35" i="17" s="1"/>
  <c r="P35" i="17" s="1"/>
  <c r="R35" i="17" s="1"/>
  <c r="X35" i="17" s="1"/>
  <c r="AK35" i="17" s="1"/>
  <c r="K43" i="17"/>
  <c r="L46" i="17"/>
  <c r="M46" i="17"/>
  <c r="O46" i="17" s="1"/>
  <c r="Q46" i="17" s="1"/>
  <c r="S46" i="17" s="1"/>
  <c r="K48" i="17"/>
  <c r="M48" i="17" s="1"/>
  <c r="O48" i="17" s="1"/>
  <c r="Q48" i="17" s="1"/>
  <c r="S48" i="17" s="1"/>
  <c r="M51" i="17"/>
  <c r="O51" i="17" s="1"/>
  <c r="Q51" i="17" s="1"/>
  <c r="S51" i="17" s="1"/>
  <c r="L51" i="17"/>
  <c r="L10" i="17"/>
  <c r="N10" i="17" s="1"/>
  <c r="P10" i="17" s="1"/>
  <c r="R10" i="17" s="1"/>
  <c r="X10" i="17" s="1"/>
  <c r="AK10" i="17" s="1"/>
  <c r="M11" i="17"/>
  <c r="O11" i="17" s="1"/>
  <c r="Q11" i="17" s="1"/>
  <c r="S11" i="17" s="1"/>
  <c r="K12" i="17"/>
  <c r="M12" i="17" s="1"/>
  <c r="O12" i="17" s="1"/>
  <c r="Q12" i="17" s="1"/>
  <c r="S12" i="17" s="1"/>
  <c r="L15" i="17"/>
  <c r="N15" i="17" s="1"/>
  <c r="P15" i="17" s="1"/>
  <c r="R15" i="17" s="1"/>
  <c r="X15" i="17" s="1"/>
  <c r="AK15" i="17" s="1"/>
  <c r="M28" i="17"/>
  <c r="N28" i="17" s="1"/>
  <c r="P28" i="17" s="1"/>
  <c r="R28" i="17" s="1"/>
  <c r="X28" i="17" s="1"/>
  <c r="AK28" i="17" s="1"/>
  <c r="L29" i="17"/>
  <c r="N29" i="17" s="1"/>
  <c r="P29" i="17" s="1"/>
  <c r="R29" i="17" s="1"/>
  <c r="X29" i="17" s="1"/>
  <c r="AK29" i="17" s="1"/>
  <c r="L9" i="17"/>
  <c r="N9" i="17" s="1"/>
  <c r="P9" i="17" s="1"/>
  <c r="R9" i="17" s="1"/>
  <c r="X9" i="17" s="1"/>
  <c r="AK9" i="17" s="1"/>
  <c r="L14" i="17"/>
  <c r="N14" i="17" s="1"/>
  <c r="P14" i="17" s="1"/>
  <c r="R14" i="17" s="1"/>
  <c r="X14" i="17" s="1"/>
  <c r="AK14" i="17" s="1"/>
  <c r="L17" i="17"/>
  <c r="N17" i="17" s="1"/>
  <c r="P17" i="17" s="1"/>
  <c r="R17" i="17" s="1"/>
  <c r="X17" i="17" s="1"/>
  <c r="AK17" i="17" s="1"/>
  <c r="L22" i="17"/>
  <c r="N22" i="17" s="1"/>
  <c r="P22" i="17" s="1"/>
  <c r="R22" i="17" s="1"/>
  <c r="X22" i="17" s="1"/>
  <c r="AK22" i="17" s="1"/>
  <c r="K23" i="17"/>
  <c r="M23" i="17" s="1"/>
  <c r="O23" i="17" s="1"/>
  <c r="Q23" i="17" s="1"/>
  <c r="S23" i="17" s="1"/>
  <c r="L25" i="17"/>
  <c r="N25" i="17" s="1"/>
  <c r="P25" i="17" s="1"/>
  <c r="R25" i="17" s="1"/>
  <c r="X25" i="17" s="1"/>
  <c r="AK25" i="17" s="1"/>
  <c r="L38" i="17"/>
  <c r="N38" i="17" s="1"/>
  <c r="P38" i="17" s="1"/>
  <c r="R38" i="17" s="1"/>
  <c r="X38" i="17" s="1"/>
  <c r="AK38" i="17" s="1"/>
  <c r="K39" i="17"/>
  <c r="L41" i="17"/>
  <c r="N41" i="17" s="1"/>
  <c r="P41" i="17" s="1"/>
  <c r="R41" i="17" s="1"/>
  <c r="X41" i="17" s="1"/>
  <c r="AK41" i="17" s="1"/>
  <c r="L47" i="17"/>
  <c r="N47" i="17" s="1"/>
  <c r="P47" i="17" s="1"/>
  <c r="R47" i="17" s="1"/>
  <c r="X47" i="17" s="1"/>
  <c r="AK47" i="17" s="1"/>
  <c r="M54" i="17"/>
  <c r="O54" i="17" s="1"/>
  <c r="Q54" i="17" s="1"/>
  <c r="L54" i="17"/>
  <c r="L66" i="17"/>
  <c r="N66" i="17" s="1"/>
  <c r="P66" i="17" s="1"/>
  <c r="R66" i="17" s="1"/>
  <c r="X66" i="17" s="1"/>
  <c r="AK66" i="17" s="1"/>
  <c r="N69" i="17"/>
  <c r="P69" i="17" s="1"/>
  <c r="R69" i="17" s="1"/>
  <c r="X69" i="17" s="1"/>
  <c r="AK69" i="17" s="1"/>
  <c r="M73" i="17"/>
  <c r="O73" i="17" s="1"/>
  <c r="L73" i="17"/>
  <c r="K8" i="17"/>
  <c r="K13" i="17"/>
  <c r="M13" i="17" s="1"/>
  <c r="O13" i="17" s="1"/>
  <c r="Q13" i="17" s="1"/>
  <c r="S13" i="17" s="1"/>
  <c r="L18" i="17"/>
  <c r="N18" i="17" s="1"/>
  <c r="P18" i="17" s="1"/>
  <c r="R18" i="17" s="1"/>
  <c r="X18" i="17" s="1"/>
  <c r="AK18" i="17" s="1"/>
  <c r="L44" i="17"/>
  <c r="N44" i="17" s="1"/>
  <c r="P44" i="17" s="1"/>
  <c r="R44" i="17" s="1"/>
  <c r="X44" i="17" s="1"/>
  <c r="AK44" i="17" s="1"/>
  <c r="L45" i="17"/>
  <c r="N45" i="17" s="1"/>
  <c r="P45" i="17" s="1"/>
  <c r="R45" i="17" s="1"/>
  <c r="X45" i="17" s="1"/>
  <c r="AK45" i="17" s="1"/>
  <c r="M50" i="17"/>
  <c r="K58" i="17"/>
  <c r="M58" i="17" s="1"/>
  <c r="O58" i="17" s="1"/>
  <c r="Q58" i="17" s="1"/>
  <c r="K26" i="17"/>
  <c r="M26" i="17" s="1"/>
  <c r="O26" i="17" s="1"/>
  <c r="Q26" i="17" s="1"/>
  <c r="S26" i="17" s="1"/>
  <c r="K42" i="17"/>
  <c r="M42" i="17" s="1"/>
  <c r="O42" i="17" s="1"/>
  <c r="Q42" i="17" s="1"/>
  <c r="S42" i="17" s="1"/>
  <c r="K52" i="17"/>
  <c r="M52" i="17" s="1"/>
  <c r="O52" i="17" s="1"/>
  <c r="Q52" i="17" s="1"/>
  <c r="L55" i="17"/>
  <c r="N55" i="17" s="1"/>
  <c r="P55" i="17" s="1"/>
  <c r="R55" i="17" s="1"/>
  <c r="X55" i="17" s="1"/>
  <c r="AK55" i="17" s="1"/>
  <c r="L59" i="17"/>
  <c r="N59" i="17" s="1"/>
  <c r="P59" i="17" s="1"/>
  <c r="R59" i="17" s="1"/>
  <c r="X59" i="17" s="1"/>
  <c r="AK59" i="17" s="1"/>
  <c r="L61" i="17"/>
  <c r="N61" i="17" s="1"/>
  <c r="P61" i="17" s="1"/>
  <c r="R61" i="17" s="1"/>
  <c r="X61" i="17" s="1"/>
  <c r="AK61" i="17" s="1"/>
  <c r="K62" i="17"/>
  <c r="M62" i="17" s="1"/>
  <c r="O62" i="17" s="1"/>
  <c r="Q62" i="17" s="1"/>
  <c r="S62" i="17" s="1"/>
  <c r="L67" i="17"/>
  <c r="N67" i="17" s="1"/>
  <c r="P67" i="17" s="1"/>
  <c r="R67" i="17" s="1"/>
  <c r="X67" i="17" s="1"/>
  <c r="AK67" i="17" s="1"/>
  <c r="K68" i="17"/>
  <c r="M68" i="17" s="1"/>
  <c r="O68" i="17" s="1"/>
  <c r="Q68" i="17" s="1"/>
  <c r="S68" i="17" s="1"/>
  <c r="N70" i="17"/>
  <c r="P70" i="17" s="1"/>
  <c r="R70" i="17" s="1"/>
  <c r="X70" i="17" s="1"/>
  <c r="AK70" i="17" s="1"/>
  <c r="N72" i="17"/>
  <c r="P72" i="17" s="1"/>
  <c r="R72" i="17" s="1"/>
  <c r="X72" i="17" s="1"/>
  <c r="AK72" i="17" s="1"/>
  <c r="N74" i="17"/>
  <c r="P74" i="17" s="1"/>
  <c r="R74" i="17" s="1"/>
  <c r="X74" i="17" s="1"/>
  <c r="AK74" i="17" s="1"/>
  <c r="L76" i="17"/>
  <c r="N76" i="17" s="1"/>
  <c r="P76" i="17" s="1"/>
  <c r="R76" i="17" s="1"/>
  <c r="X76" i="17" s="1"/>
  <c r="AK76" i="17" s="1"/>
  <c r="K77" i="17"/>
  <c r="M77" i="17" s="1"/>
  <c r="O77" i="17" s="1"/>
  <c r="Q77" i="17" s="1"/>
  <c r="S77" i="17" s="1"/>
  <c r="K53" i="17"/>
  <c r="M53" i="17" s="1"/>
  <c r="O53" i="17" s="1"/>
  <c r="Q53" i="17" s="1"/>
  <c r="L56" i="17"/>
  <c r="N56" i="17" s="1"/>
  <c r="P56" i="17" s="1"/>
  <c r="R56" i="17" s="1"/>
  <c r="X56" i="17" s="1"/>
  <c r="AK56" i="17" s="1"/>
  <c r="K75" i="17"/>
  <c r="M75" i="17" s="1"/>
  <c r="AJ70" i="16"/>
  <c r="AK77" i="16"/>
  <c r="AJ77" i="16"/>
  <c r="AA77" i="16"/>
  <c r="AC77" i="16" s="1"/>
  <c r="AD77" i="16"/>
  <c r="AE77" i="16"/>
  <c r="AG77" i="16" s="1"/>
  <c r="J77" i="16"/>
  <c r="K77" i="16" s="1"/>
  <c r="M77" i="16" s="1"/>
  <c r="O77" i="16" s="1"/>
  <c r="Q77" i="16" s="1"/>
  <c r="S77" i="16" s="1"/>
  <c r="L77" i="16"/>
  <c r="N77" i="16" s="1"/>
  <c r="P77" i="16" s="1"/>
  <c r="R77" i="16" s="1"/>
  <c r="AK76" i="16"/>
  <c r="AJ76" i="16"/>
  <c r="AA76" i="16"/>
  <c r="AC76" i="16"/>
  <c r="AE76" i="16" s="1"/>
  <c r="AG76" i="16" s="1"/>
  <c r="J76" i="16"/>
  <c r="K76" i="16"/>
  <c r="L76" i="16" s="1"/>
  <c r="AK75" i="16"/>
  <c r="AJ75" i="16"/>
  <c r="AA75" i="16"/>
  <c r="AC75" i="16" s="1"/>
  <c r="AE75" i="16" s="1"/>
  <c r="AG75" i="16" s="1"/>
  <c r="J75" i="16"/>
  <c r="K75" i="16"/>
  <c r="M75" i="16" s="1"/>
  <c r="AJ74" i="16"/>
  <c r="AI74" i="16"/>
  <c r="K74" i="16"/>
  <c r="L74" i="16" s="1"/>
  <c r="M74" i="16"/>
  <c r="O74" i="16" s="1"/>
  <c r="AJ73" i="16"/>
  <c r="AI73" i="16"/>
  <c r="K73" i="16"/>
  <c r="AJ72" i="16"/>
  <c r="AI72" i="16"/>
  <c r="K72" i="16"/>
  <c r="L72" i="16" s="1"/>
  <c r="AJ71" i="16"/>
  <c r="AI71" i="16"/>
  <c r="J71" i="16"/>
  <c r="K71" i="16" s="1"/>
  <c r="AI70" i="16"/>
  <c r="V70" i="16"/>
  <c r="U70" i="16"/>
  <c r="K70" i="16"/>
  <c r="AJ69" i="16"/>
  <c r="AI69" i="16"/>
  <c r="J69" i="16"/>
  <c r="K69" i="16" s="1"/>
  <c r="AJ68" i="16"/>
  <c r="AI68" i="16"/>
  <c r="J68" i="16"/>
  <c r="K68" i="16" s="1"/>
  <c r="AJ67" i="16"/>
  <c r="AI67" i="16"/>
  <c r="J67" i="16"/>
  <c r="K67" i="16" s="1"/>
  <c r="AJ66" i="16"/>
  <c r="AI66" i="16"/>
  <c r="J66" i="16"/>
  <c r="K66" i="16" s="1"/>
  <c r="AJ65" i="16"/>
  <c r="AI65" i="16"/>
  <c r="J65" i="16"/>
  <c r="K65" i="16" s="1"/>
  <c r="AJ64" i="16"/>
  <c r="AI64" i="16"/>
  <c r="L64" i="16"/>
  <c r="N64" i="16" s="1"/>
  <c r="P64" i="16" s="1"/>
  <c r="R64" i="16" s="1"/>
  <c r="AJ63" i="16"/>
  <c r="AI63" i="16"/>
  <c r="J63" i="16"/>
  <c r="K63" i="16" s="1"/>
  <c r="M63" i="16" s="1"/>
  <c r="O63" i="16" s="1"/>
  <c r="Q63" i="16" s="1"/>
  <c r="S63" i="16" s="1"/>
  <c r="AJ62" i="16"/>
  <c r="AI62" i="16"/>
  <c r="J62" i="16"/>
  <c r="K62" i="16" s="1"/>
  <c r="M62" i="16" s="1"/>
  <c r="O62" i="16" s="1"/>
  <c r="Q62" i="16" s="1"/>
  <c r="S62" i="16" s="1"/>
  <c r="AJ61" i="16"/>
  <c r="AI61" i="16"/>
  <c r="J61" i="16"/>
  <c r="K61" i="16" s="1"/>
  <c r="M61" i="16" s="1"/>
  <c r="O61" i="16" s="1"/>
  <c r="Q61" i="16" s="1"/>
  <c r="S61" i="16" s="1"/>
  <c r="AJ60" i="16"/>
  <c r="AI60" i="16"/>
  <c r="L60" i="16"/>
  <c r="N60" i="16" s="1"/>
  <c r="P60" i="16" s="1"/>
  <c r="R60" i="16"/>
  <c r="AJ59" i="16"/>
  <c r="AI59" i="16"/>
  <c r="J59" i="16"/>
  <c r="K59" i="16"/>
  <c r="AJ58" i="16"/>
  <c r="AI58" i="16"/>
  <c r="J58" i="16"/>
  <c r="K58" i="16"/>
  <c r="AJ57" i="16"/>
  <c r="AI57" i="16"/>
  <c r="J57" i="16"/>
  <c r="K57" i="16"/>
  <c r="M57" i="16" s="1"/>
  <c r="O57" i="16" s="1"/>
  <c r="Q57" i="16" s="1"/>
  <c r="AJ56" i="16"/>
  <c r="AI56" i="16"/>
  <c r="J56" i="16"/>
  <c r="K56" i="16" s="1"/>
  <c r="M56" i="16"/>
  <c r="O56" i="16" s="1"/>
  <c r="Q56" i="16" s="1"/>
  <c r="AJ55" i="16"/>
  <c r="AI55" i="16"/>
  <c r="J55" i="16"/>
  <c r="AJ54" i="16"/>
  <c r="AI54" i="16"/>
  <c r="K54" i="16"/>
  <c r="L54" i="16" s="1"/>
  <c r="M54" i="16"/>
  <c r="O54" i="16" s="1"/>
  <c r="Q54" i="16" s="1"/>
  <c r="AJ53" i="16"/>
  <c r="AI53" i="16"/>
  <c r="J53" i="16"/>
  <c r="K53" i="16" s="1"/>
  <c r="M53" i="16"/>
  <c r="O53" i="16" s="1"/>
  <c r="Q53" i="16" s="1"/>
  <c r="AJ52" i="16"/>
  <c r="AI52" i="16"/>
  <c r="J52" i="16"/>
  <c r="AJ51" i="16"/>
  <c r="AI51" i="16"/>
  <c r="K51" i="16"/>
  <c r="M51" i="16"/>
  <c r="O51" i="16" s="1"/>
  <c r="Q51" i="16" s="1"/>
  <c r="S51" i="16" s="1"/>
  <c r="L51" i="16"/>
  <c r="AJ50" i="16"/>
  <c r="AI50" i="16"/>
  <c r="K50" i="16"/>
  <c r="M50" i="16" s="1"/>
  <c r="O50" i="16" s="1"/>
  <c r="Q50" i="16" s="1"/>
  <c r="S50" i="16" s="1"/>
  <c r="L50" i="16"/>
  <c r="AJ49" i="16"/>
  <c r="AI49" i="16"/>
  <c r="K49" i="16"/>
  <c r="M49" i="16" s="1"/>
  <c r="L49" i="16"/>
  <c r="AJ48" i="16"/>
  <c r="AI48" i="16"/>
  <c r="J48" i="16"/>
  <c r="AJ47" i="16"/>
  <c r="AI47" i="16"/>
  <c r="J47" i="16"/>
  <c r="AJ46" i="16"/>
  <c r="AI46" i="16"/>
  <c r="K46" i="16"/>
  <c r="AJ45" i="16"/>
  <c r="AI45" i="16"/>
  <c r="J45" i="16"/>
  <c r="K45" i="16" s="1"/>
  <c r="AJ44" i="16"/>
  <c r="AI44" i="16"/>
  <c r="J44" i="16"/>
  <c r="K44" i="16" s="1"/>
  <c r="AJ43" i="16"/>
  <c r="AI43" i="16"/>
  <c r="J43" i="16"/>
  <c r="K43" i="16" s="1"/>
  <c r="AJ42" i="16"/>
  <c r="AI42" i="16"/>
  <c r="J42" i="16"/>
  <c r="K42" i="16" s="1"/>
  <c r="AJ41" i="16"/>
  <c r="AI41" i="16"/>
  <c r="J41" i="16"/>
  <c r="K41" i="16" s="1"/>
  <c r="AJ40" i="16"/>
  <c r="AI40" i="16"/>
  <c r="J40" i="16"/>
  <c r="K40" i="16" s="1"/>
  <c r="AJ39" i="16"/>
  <c r="AI39" i="16"/>
  <c r="J39" i="16"/>
  <c r="K39" i="16" s="1"/>
  <c r="AJ38" i="16"/>
  <c r="AI38" i="16"/>
  <c r="J38" i="16"/>
  <c r="K38" i="16" s="1"/>
  <c r="AJ37" i="16"/>
  <c r="AI37" i="16"/>
  <c r="L37" i="16"/>
  <c r="N37" i="16" s="1"/>
  <c r="P37" i="16" s="1"/>
  <c r="R37" i="16" s="1"/>
  <c r="AJ36" i="16"/>
  <c r="AI36" i="16"/>
  <c r="L36" i="16"/>
  <c r="N36" i="16" s="1"/>
  <c r="P36" i="16" s="1"/>
  <c r="R36" i="16" s="1"/>
  <c r="AJ35" i="16"/>
  <c r="AI35" i="16"/>
  <c r="K35" i="16"/>
  <c r="AJ34" i="16"/>
  <c r="AI34" i="16"/>
  <c r="L34" i="16"/>
  <c r="N34" i="16"/>
  <c r="P34" i="16" s="1"/>
  <c r="R34" i="16" s="1"/>
  <c r="AJ33" i="16"/>
  <c r="AI33" i="16"/>
  <c r="L33" i="16"/>
  <c r="N33" i="16"/>
  <c r="P33" i="16" s="1"/>
  <c r="R33" i="16" s="1"/>
  <c r="AJ32" i="16"/>
  <c r="AI32" i="16"/>
  <c r="K32" i="16"/>
  <c r="L32" i="16"/>
  <c r="M32" i="16" s="1"/>
  <c r="N32" i="16" s="1"/>
  <c r="AJ31" i="16"/>
  <c r="AI31" i="16"/>
  <c r="O31" i="16"/>
  <c r="Q31" i="16" s="1"/>
  <c r="S31" i="16"/>
  <c r="J31" i="16"/>
  <c r="AJ30" i="16"/>
  <c r="AI30" i="16"/>
  <c r="O30" i="16"/>
  <c r="Q30" i="16" s="1"/>
  <c r="S30" i="16" s="1"/>
  <c r="J30" i="16"/>
  <c r="K30" i="16"/>
  <c r="M30" i="16" s="1"/>
  <c r="AJ29" i="16"/>
  <c r="AI29" i="16"/>
  <c r="O29" i="16"/>
  <c r="Q29" i="16" s="1"/>
  <c r="S29" i="16"/>
  <c r="J29" i="16"/>
  <c r="AJ28" i="16"/>
  <c r="AI28" i="16"/>
  <c r="O28" i="16"/>
  <c r="Q28" i="16" s="1"/>
  <c r="S28" i="16" s="1"/>
  <c r="J28" i="16"/>
  <c r="K28" i="16"/>
  <c r="M28" i="16" s="1"/>
  <c r="AJ27" i="16"/>
  <c r="AI27" i="16"/>
  <c r="J27" i="16"/>
  <c r="K27" i="16" s="1"/>
  <c r="M27" i="16"/>
  <c r="O27" i="16" s="1"/>
  <c r="Q27" i="16" s="1"/>
  <c r="S27" i="16" s="1"/>
  <c r="L27" i="16"/>
  <c r="AJ26" i="16"/>
  <c r="AI26" i="16"/>
  <c r="J26" i="16"/>
  <c r="AJ25" i="16"/>
  <c r="AI25" i="16"/>
  <c r="J25" i="16"/>
  <c r="K25" i="16" s="1"/>
  <c r="M25" i="16" s="1"/>
  <c r="O25" i="16" s="1"/>
  <c r="Q25" i="16" s="1"/>
  <c r="S25" i="16" s="1"/>
  <c r="AJ24" i="16"/>
  <c r="AI24" i="16"/>
  <c r="J24" i="16"/>
  <c r="K24" i="16" s="1"/>
  <c r="M24" i="16"/>
  <c r="O24" i="16" s="1"/>
  <c r="Q24" i="16" s="1"/>
  <c r="S24" i="16" s="1"/>
  <c r="AJ23" i="16"/>
  <c r="AI23" i="16"/>
  <c r="J23" i="16"/>
  <c r="AJ22" i="16"/>
  <c r="AI22" i="16"/>
  <c r="J22" i="16"/>
  <c r="K22" i="16" s="1"/>
  <c r="M22" i="16" s="1"/>
  <c r="O22" i="16" s="1"/>
  <c r="Q22" i="16" s="1"/>
  <c r="S22" i="16" s="1"/>
  <c r="AJ21" i="16"/>
  <c r="AI21" i="16"/>
  <c r="J21" i="16"/>
  <c r="AJ20" i="16"/>
  <c r="AI20" i="16"/>
  <c r="J20" i="16"/>
  <c r="K20" i="16" s="1"/>
  <c r="M20" i="16" s="1"/>
  <c r="O20" i="16" s="1"/>
  <c r="Q20" i="16" s="1"/>
  <c r="S20" i="16" s="1"/>
  <c r="AJ19" i="16"/>
  <c r="AI19" i="16"/>
  <c r="J19" i="16"/>
  <c r="K19" i="16"/>
  <c r="M19" i="16" s="1"/>
  <c r="O19" i="16" s="1"/>
  <c r="Q19" i="16" s="1"/>
  <c r="S19" i="16" s="1"/>
  <c r="AJ18" i="16"/>
  <c r="AI18" i="16"/>
  <c r="J18" i="16"/>
  <c r="K18" i="16" s="1"/>
  <c r="M18" i="16" s="1"/>
  <c r="O18" i="16" s="1"/>
  <c r="Q18" i="16" s="1"/>
  <c r="S18" i="16" s="1"/>
  <c r="AJ17" i="16"/>
  <c r="AI17" i="16"/>
  <c r="J17" i="16"/>
  <c r="AJ16" i="16"/>
  <c r="AI16" i="16"/>
  <c r="L16" i="16"/>
  <c r="N16" i="16" s="1"/>
  <c r="P16" i="16" s="1"/>
  <c r="R16" i="16" s="1"/>
  <c r="AJ15" i="16"/>
  <c r="AI15" i="16"/>
  <c r="J15" i="16"/>
  <c r="K15" i="16" s="1"/>
  <c r="M15" i="16" s="1"/>
  <c r="O15" i="16"/>
  <c r="Q15" i="16" s="1"/>
  <c r="S15" i="16" s="1"/>
  <c r="AJ14" i="16"/>
  <c r="AI14" i="16"/>
  <c r="J14" i="16"/>
  <c r="AJ13" i="16"/>
  <c r="AI13" i="16"/>
  <c r="J13" i="16"/>
  <c r="K13" i="16" s="1"/>
  <c r="AJ12" i="16"/>
  <c r="AI12" i="16"/>
  <c r="J12" i="16"/>
  <c r="K12" i="16" s="1"/>
  <c r="AJ11" i="16"/>
  <c r="AI11" i="16"/>
  <c r="J11" i="16"/>
  <c r="K11" i="16" s="1"/>
  <c r="AJ10" i="16"/>
  <c r="AI10" i="16"/>
  <c r="J10" i="16"/>
  <c r="K10" i="16" s="1"/>
  <c r="AJ9" i="16"/>
  <c r="AI9" i="16"/>
  <c r="J9" i="16"/>
  <c r="K9" i="16" s="1"/>
  <c r="AJ8" i="16"/>
  <c r="AI8" i="16"/>
  <c r="J8" i="16"/>
  <c r="K8" i="16" s="1"/>
  <c r="AK77" i="15"/>
  <c r="AJ77" i="15"/>
  <c r="AA77" i="15"/>
  <c r="AC77" i="15" s="1"/>
  <c r="AD77" i="15"/>
  <c r="J77" i="15"/>
  <c r="K77" i="15" s="1"/>
  <c r="AK76" i="15"/>
  <c r="AJ76" i="15"/>
  <c r="AA76" i="15"/>
  <c r="AC76" i="15" s="1"/>
  <c r="AE76" i="15" s="1"/>
  <c r="AG76" i="15" s="1"/>
  <c r="J76" i="15"/>
  <c r="K76" i="15" s="1"/>
  <c r="AK75" i="15"/>
  <c r="AJ75" i="15"/>
  <c r="AA75" i="15"/>
  <c r="AC75" i="15" s="1"/>
  <c r="AE75" i="15" s="1"/>
  <c r="AG75" i="15" s="1"/>
  <c r="J75" i="15"/>
  <c r="K75" i="15" s="1"/>
  <c r="AJ74" i="15"/>
  <c r="AI74" i="15"/>
  <c r="K74" i="15"/>
  <c r="L74" i="15" s="1"/>
  <c r="AJ73" i="15"/>
  <c r="AI73" i="15"/>
  <c r="K73" i="15"/>
  <c r="M73" i="15" s="1"/>
  <c r="O73" i="15" s="1"/>
  <c r="AJ72" i="15"/>
  <c r="AI72" i="15"/>
  <c r="K72" i="15"/>
  <c r="AJ71" i="15"/>
  <c r="AI71" i="15"/>
  <c r="J71" i="15"/>
  <c r="K71" i="15" s="1"/>
  <c r="M71" i="15" s="1"/>
  <c r="O71" i="15" s="1"/>
  <c r="Q71" i="15" s="1"/>
  <c r="S71" i="15" s="1"/>
  <c r="AJ70" i="15"/>
  <c r="AI70" i="15"/>
  <c r="V70" i="15"/>
  <c r="U70" i="15"/>
  <c r="K70" i="15"/>
  <c r="M70" i="15" s="1"/>
  <c r="AJ69" i="15"/>
  <c r="AI69" i="15"/>
  <c r="J69" i="15"/>
  <c r="K69" i="15" s="1"/>
  <c r="AJ68" i="15"/>
  <c r="AI68" i="15"/>
  <c r="J68" i="15"/>
  <c r="K68" i="15" s="1"/>
  <c r="AJ67" i="15"/>
  <c r="AI67" i="15"/>
  <c r="J67" i="15"/>
  <c r="K67" i="15" s="1"/>
  <c r="AJ66" i="15"/>
  <c r="AI66" i="15"/>
  <c r="J66" i="15"/>
  <c r="K66" i="15" s="1"/>
  <c r="AJ65" i="15"/>
  <c r="AI65" i="15"/>
  <c r="J65" i="15"/>
  <c r="K65" i="15" s="1"/>
  <c r="AJ64" i="15"/>
  <c r="AI64" i="15"/>
  <c r="L64" i="15"/>
  <c r="N64" i="15" s="1"/>
  <c r="P64" i="15" s="1"/>
  <c r="R64" i="15" s="1"/>
  <c r="AJ63" i="15"/>
  <c r="AI63" i="15"/>
  <c r="J63" i="15"/>
  <c r="K63" i="15" s="1"/>
  <c r="M63" i="15" s="1"/>
  <c r="O63" i="15" s="1"/>
  <c r="Q63" i="15" s="1"/>
  <c r="S63" i="15" s="1"/>
  <c r="AJ62" i="15"/>
  <c r="AI62" i="15"/>
  <c r="J62" i="15"/>
  <c r="K62" i="15"/>
  <c r="M62" i="15" s="1"/>
  <c r="O62" i="15" s="1"/>
  <c r="Q62" i="15" s="1"/>
  <c r="S62" i="15" s="1"/>
  <c r="AJ61" i="15"/>
  <c r="AI61" i="15"/>
  <c r="J61" i="15"/>
  <c r="K61" i="15"/>
  <c r="M61" i="15" s="1"/>
  <c r="O61" i="15" s="1"/>
  <c r="Q61" i="15" s="1"/>
  <c r="S61" i="15" s="1"/>
  <c r="AJ60" i="15"/>
  <c r="AI60" i="15"/>
  <c r="L60" i="15"/>
  <c r="N60" i="15" s="1"/>
  <c r="P60" i="15" s="1"/>
  <c r="R60" i="15" s="1"/>
  <c r="AJ59" i="15"/>
  <c r="AI59" i="15"/>
  <c r="J59" i="15"/>
  <c r="K59" i="15" s="1"/>
  <c r="AJ58" i="15"/>
  <c r="AI58" i="15"/>
  <c r="J58" i="15"/>
  <c r="K58" i="15" s="1"/>
  <c r="AJ57" i="15"/>
  <c r="AI57" i="15"/>
  <c r="J57" i="15"/>
  <c r="K57" i="15" s="1"/>
  <c r="M57" i="15" s="1"/>
  <c r="O57" i="15" s="1"/>
  <c r="Q57" i="15" s="1"/>
  <c r="L57" i="15"/>
  <c r="N57" i="15" s="1"/>
  <c r="P57" i="15" s="1"/>
  <c r="R57" i="15" s="1"/>
  <c r="AJ56" i="15"/>
  <c r="AI56" i="15"/>
  <c r="J56" i="15"/>
  <c r="K56" i="15"/>
  <c r="M56" i="15" s="1"/>
  <c r="O56" i="15" s="1"/>
  <c r="Q56" i="15" s="1"/>
  <c r="AJ55" i="15"/>
  <c r="AI55" i="15"/>
  <c r="J55" i="15"/>
  <c r="K55" i="15" s="1"/>
  <c r="M55" i="15" s="1"/>
  <c r="O55" i="15" s="1"/>
  <c r="Q55" i="15" s="1"/>
  <c r="L55" i="15"/>
  <c r="N55" i="15" s="1"/>
  <c r="P55" i="15" s="1"/>
  <c r="R55" i="15" s="1"/>
  <c r="AJ54" i="15"/>
  <c r="AI54" i="15"/>
  <c r="K54" i="15"/>
  <c r="M54" i="15" s="1"/>
  <c r="O54" i="15" s="1"/>
  <c r="Q54" i="15" s="1"/>
  <c r="L54" i="15"/>
  <c r="N54" i="15" s="1"/>
  <c r="P54" i="15" s="1"/>
  <c r="R54" i="15" s="1"/>
  <c r="AJ53" i="15"/>
  <c r="AI53" i="15"/>
  <c r="J53" i="15"/>
  <c r="K53" i="15" s="1"/>
  <c r="M53" i="15" s="1"/>
  <c r="O53" i="15" s="1"/>
  <c r="Q53" i="15" s="1"/>
  <c r="AJ52" i="15"/>
  <c r="AI52" i="15"/>
  <c r="J52" i="15"/>
  <c r="K52" i="15" s="1"/>
  <c r="M52" i="15" s="1"/>
  <c r="O52" i="15" s="1"/>
  <c r="Q52" i="15" s="1"/>
  <c r="AJ51" i="15"/>
  <c r="AI51" i="15"/>
  <c r="K51" i="15"/>
  <c r="M51" i="15" s="1"/>
  <c r="O51" i="15" s="1"/>
  <c r="Q51" i="15" s="1"/>
  <c r="S51" i="15" s="1"/>
  <c r="AJ50" i="15"/>
  <c r="AI50" i="15"/>
  <c r="K50" i="15"/>
  <c r="AJ49" i="15"/>
  <c r="AI49" i="15"/>
  <c r="K49" i="15"/>
  <c r="M49" i="15"/>
  <c r="O49" i="15" s="1"/>
  <c r="Q49" i="15" s="1"/>
  <c r="S49" i="15" s="1"/>
  <c r="L49" i="15"/>
  <c r="AJ48" i="15"/>
  <c r="AI48" i="15"/>
  <c r="J48" i="15"/>
  <c r="AJ47" i="15"/>
  <c r="AI47" i="15"/>
  <c r="J47" i="15"/>
  <c r="AJ46" i="15"/>
  <c r="AI46" i="15"/>
  <c r="K46" i="15"/>
  <c r="AJ45" i="15"/>
  <c r="AI45" i="15"/>
  <c r="J45" i="15"/>
  <c r="K45" i="15" s="1"/>
  <c r="AJ44" i="15"/>
  <c r="AI44" i="15"/>
  <c r="J44" i="15"/>
  <c r="K44" i="15" s="1"/>
  <c r="AJ43" i="15"/>
  <c r="AI43" i="15"/>
  <c r="J43" i="15"/>
  <c r="K43" i="15" s="1"/>
  <c r="AJ42" i="15"/>
  <c r="AI42" i="15"/>
  <c r="J42" i="15"/>
  <c r="K42" i="15" s="1"/>
  <c r="AJ41" i="15"/>
  <c r="AI41" i="15"/>
  <c r="J41" i="15"/>
  <c r="K41" i="15" s="1"/>
  <c r="AJ40" i="15"/>
  <c r="AI40" i="15"/>
  <c r="J40" i="15"/>
  <c r="K40" i="15" s="1"/>
  <c r="AJ39" i="15"/>
  <c r="AI39" i="15"/>
  <c r="J39" i="15"/>
  <c r="K39" i="15" s="1"/>
  <c r="AJ38" i="15"/>
  <c r="AI38" i="15"/>
  <c r="J38" i="15"/>
  <c r="K38" i="15" s="1"/>
  <c r="AJ37" i="15"/>
  <c r="AI37" i="15"/>
  <c r="L37" i="15"/>
  <c r="N37" i="15" s="1"/>
  <c r="P37" i="15" s="1"/>
  <c r="R37" i="15" s="1"/>
  <c r="AJ36" i="15"/>
  <c r="AI36" i="15"/>
  <c r="L36" i="15"/>
  <c r="N36" i="15" s="1"/>
  <c r="P36" i="15" s="1"/>
  <c r="R36" i="15" s="1"/>
  <c r="AJ35" i="15"/>
  <c r="AI35" i="15"/>
  <c r="K35" i="15"/>
  <c r="M35" i="15" s="1"/>
  <c r="O35" i="15" s="1"/>
  <c r="AJ34" i="15"/>
  <c r="AI34" i="15"/>
  <c r="L34" i="15"/>
  <c r="N34" i="15" s="1"/>
  <c r="P34" i="15" s="1"/>
  <c r="R34" i="15" s="1"/>
  <c r="AJ33" i="15"/>
  <c r="AI33" i="15"/>
  <c r="L33" i="15"/>
  <c r="N33" i="15" s="1"/>
  <c r="P33" i="15" s="1"/>
  <c r="R33" i="15" s="1"/>
  <c r="AJ32" i="15"/>
  <c r="AI32" i="15"/>
  <c r="K32" i="15"/>
  <c r="L32" i="15" s="1"/>
  <c r="M32" i="15" s="1"/>
  <c r="AJ31" i="15"/>
  <c r="AI31" i="15"/>
  <c r="O31" i="15"/>
  <c r="Q31" i="15" s="1"/>
  <c r="S31" i="15" s="1"/>
  <c r="J31" i="15"/>
  <c r="K31" i="15" s="1"/>
  <c r="M31" i="15" s="1"/>
  <c r="AJ30" i="15"/>
  <c r="AI30" i="15"/>
  <c r="O30" i="15"/>
  <c r="Q30" i="15" s="1"/>
  <c r="S30" i="15" s="1"/>
  <c r="J30" i="15"/>
  <c r="AJ29" i="15"/>
  <c r="AI29" i="15"/>
  <c r="O29" i="15"/>
  <c r="Q29" i="15" s="1"/>
  <c r="S29" i="15" s="1"/>
  <c r="J29" i="15"/>
  <c r="AJ28" i="15"/>
  <c r="AI28" i="15"/>
  <c r="O28" i="15"/>
  <c r="Q28" i="15" s="1"/>
  <c r="S28" i="15" s="1"/>
  <c r="J28" i="15"/>
  <c r="K28" i="15" s="1"/>
  <c r="M28" i="15" s="1"/>
  <c r="AJ27" i="15"/>
  <c r="AI27" i="15"/>
  <c r="J27" i="15"/>
  <c r="AJ26" i="15"/>
  <c r="AI26" i="15"/>
  <c r="J26" i="15"/>
  <c r="AJ25" i="15"/>
  <c r="AI25" i="15"/>
  <c r="J25" i="15"/>
  <c r="AJ24" i="15"/>
  <c r="AI24" i="15"/>
  <c r="J24" i="15"/>
  <c r="K24" i="15" s="1"/>
  <c r="AJ23" i="15"/>
  <c r="AI23" i="15"/>
  <c r="J23" i="15"/>
  <c r="AI22" i="15"/>
  <c r="J22" i="15"/>
  <c r="AJ21" i="15"/>
  <c r="AI21" i="15"/>
  <c r="J21" i="15"/>
  <c r="K21" i="15" s="1"/>
  <c r="M21" i="15" s="1"/>
  <c r="O21" i="15" s="1"/>
  <c r="Q21" i="15" s="1"/>
  <c r="S21" i="15" s="1"/>
  <c r="AJ20" i="15"/>
  <c r="AI20" i="15"/>
  <c r="J20" i="15"/>
  <c r="AI19" i="15"/>
  <c r="J19" i="15"/>
  <c r="K19" i="15" s="1"/>
  <c r="M19" i="15" s="1"/>
  <c r="O19" i="15" s="1"/>
  <c r="Q19" i="15" s="1"/>
  <c r="S19" i="15" s="1"/>
  <c r="AJ18" i="15"/>
  <c r="AI18" i="15"/>
  <c r="J18" i="15"/>
  <c r="K18" i="15" s="1"/>
  <c r="M18" i="15" s="1"/>
  <c r="O18" i="15" s="1"/>
  <c r="Q18" i="15" s="1"/>
  <c r="S18" i="15" s="1"/>
  <c r="AJ17" i="15"/>
  <c r="AI17" i="15"/>
  <c r="J17" i="15"/>
  <c r="K17" i="15" s="1"/>
  <c r="M17" i="15" s="1"/>
  <c r="O17" i="15" s="1"/>
  <c r="Q17" i="15" s="1"/>
  <c r="S17" i="15" s="1"/>
  <c r="AJ16" i="15"/>
  <c r="AI16" i="15"/>
  <c r="L16" i="15"/>
  <c r="N16" i="15" s="1"/>
  <c r="P16" i="15" s="1"/>
  <c r="R16" i="15" s="1"/>
  <c r="AJ15" i="15"/>
  <c r="AI15" i="15"/>
  <c r="J15" i="15"/>
  <c r="K15" i="15" s="1"/>
  <c r="M15" i="15" s="1"/>
  <c r="O15" i="15" s="1"/>
  <c r="Q15" i="15" s="1"/>
  <c r="S15" i="15" s="1"/>
  <c r="AI14" i="15"/>
  <c r="J14" i="15"/>
  <c r="AJ13" i="15"/>
  <c r="AI13" i="15"/>
  <c r="J13" i="15"/>
  <c r="AJ12" i="15"/>
  <c r="AI12" i="15"/>
  <c r="J12" i="15"/>
  <c r="K12" i="15" s="1"/>
  <c r="M12" i="15"/>
  <c r="O12" i="15" s="1"/>
  <c r="Q12" i="15" s="1"/>
  <c r="S12" i="15" s="1"/>
  <c r="AJ11" i="15"/>
  <c r="AI11" i="15"/>
  <c r="J11" i="15"/>
  <c r="AJ10" i="15"/>
  <c r="AI10" i="15"/>
  <c r="J10" i="15"/>
  <c r="K10" i="15" s="1"/>
  <c r="M10" i="15" s="1"/>
  <c r="O10" i="15" s="1"/>
  <c r="Q10" i="15" s="1"/>
  <c r="S10" i="15" s="1"/>
  <c r="AJ9" i="15"/>
  <c r="AI9" i="15"/>
  <c r="J9" i="15"/>
  <c r="AJ8" i="15"/>
  <c r="AI8" i="15"/>
  <c r="J8" i="15"/>
  <c r="K8" i="15" s="1"/>
  <c r="M8" i="15" s="1"/>
  <c r="O8" i="15" s="1"/>
  <c r="Q8" i="15" s="1"/>
  <c r="S8" i="15" s="1"/>
  <c r="AK77" i="14"/>
  <c r="AA77" i="14"/>
  <c r="AC77" i="14"/>
  <c r="AE77" i="14" s="1"/>
  <c r="AG77" i="14" s="1"/>
  <c r="AD77" i="14"/>
  <c r="J77" i="14"/>
  <c r="AK76" i="14"/>
  <c r="AA76" i="14"/>
  <c r="AC76" i="14" s="1"/>
  <c r="AE76" i="14" s="1"/>
  <c r="AG76" i="14" s="1"/>
  <c r="J76" i="14"/>
  <c r="K76" i="14" s="1"/>
  <c r="M76" i="14" s="1"/>
  <c r="O76" i="14" s="1"/>
  <c r="Q76" i="14" s="1"/>
  <c r="S76" i="14" s="1"/>
  <c r="AK75" i="14"/>
  <c r="AA75" i="14"/>
  <c r="AC75" i="14" s="1"/>
  <c r="AE75" i="14" s="1"/>
  <c r="AG75" i="14" s="1"/>
  <c r="J75" i="14"/>
  <c r="K75" i="14" s="1"/>
  <c r="M75" i="14" s="1"/>
  <c r="AI74" i="14"/>
  <c r="K74" i="14"/>
  <c r="L74" i="14" s="1"/>
  <c r="AI73" i="14"/>
  <c r="K73" i="14"/>
  <c r="AI72" i="14"/>
  <c r="K72" i="14"/>
  <c r="AI71" i="14"/>
  <c r="J71" i="14"/>
  <c r="K71" i="14" s="1"/>
  <c r="M71" i="14"/>
  <c r="O71" i="14" s="1"/>
  <c r="Q71" i="14" s="1"/>
  <c r="S71" i="14" s="1"/>
  <c r="L71" i="14"/>
  <c r="AI70" i="14"/>
  <c r="V70" i="14"/>
  <c r="U70" i="14"/>
  <c r="K70" i="14"/>
  <c r="AI69" i="14"/>
  <c r="J69" i="14"/>
  <c r="K69" i="14" s="1"/>
  <c r="M69" i="14" s="1"/>
  <c r="O69" i="14" s="1"/>
  <c r="Q69" i="14" s="1"/>
  <c r="S69" i="14" s="1"/>
  <c r="L69" i="14"/>
  <c r="AI68" i="14"/>
  <c r="J68" i="14"/>
  <c r="K68" i="14" s="1"/>
  <c r="M68" i="14" s="1"/>
  <c r="O68" i="14"/>
  <c r="Q68" i="14" s="1"/>
  <c r="S68" i="14" s="1"/>
  <c r="AI67" i="14"/>
  <c r="J67" i="14"/>
  <c r="AI66" i="14"/>
  <c r="J66" i="14"/>
  <c r="K66" i="14" s="1"/>
  <c r="AI65" i="14"/>
  <c r="J65" i="14"/>
  <c r="K65" i="14" s="1"/>
  <c r="L65" i="14" s="1"/>
  <c r="AI64" i="14"/>
  <c r="L64" i="14"/>
  <c r="N64" i="14"/>
  <c r="P64" i="14" s="1"/>
  <c r="R64" i="14" s="1"/>
  <c r="AI63" i="14"/>
  <c r="J63" i="14"/>
  <c r="K63" i="14" s="1"/>
  <c r="L63" i="14" s="1"/>
  <c r="AI62" i="14"/>
  <c r="J62" i="14"/>
  <c r="AI61" i="14"/>
  <c r="J61" i="14"/>
  <c r="AI60" i="14"/>
  <c r="L60" i="14"/>
  <c r="N60" i="14" s="1"/>
  <c r="P60" i="14" s="1"/>
  <c r="R60" i="14" s="1"/>
  <c r="AI59" i="14"/>
  <c r="J59" i="14"/>
  <c r="AI58" i="14"/>
  <c r="J58" i="14"/>
  <c r="K58" i="14"/>
  <c r="M58" i="14" s="1"/>
  <c r="O58" i="14" s="1"/>
  <c r="Q58" i="14" s="1"/>
  <c r="AI57" i="14"/>
  <c r="J57" i="14"/>
  <c r="K57" i="14" s="1"/>
  <c r="L57" i="14" s="1"/>
  <c r="M57" i="14"/>
  <c r="O57" i="14" s="1"/>
  <c r="Q57" i="14" s="1"/>
  <c r="AI56" i="14"/>
  <c r="J56" i="14"/>
  <c r="K56" i="14"/>
  <c r="M56" i="14" s="1"/>
  <c r="O56" i="14" s="1"/>
  <c r="Q56" i="14" s="1"/>
  <c r="AI55" i="14"/>
  <c r="J55" i="14"/>
  <c r="K55" i="14"/>
  <c r="L55" i="14" s="1"/>
  <c r="AI54" i="14"/>
  <c r="K54" i="14"/>
  <c r="M54" i="14" s="1"/>
  <c r="O54" i="14" s="1"/>
  <c r="Q54" i="14" s="1"/>
  <c r="L54" i="14"/>
  <c r="N54" i="14" s="1"/>
  <c r="P54" i="14" s="1"/>
  <c r="R54" i="14" s="1"/>
  <c r="AI53" i="14"/>
  <c r="J53" i="14"/>
  <c r="AI52" i="14"/>
  <c r="J52" i="14"/>
  <c r="K52" i="14" s="1"/>
  <c r="M52" i="14" s="1"/>
  <c r="O52" i="14" s="1"/>
  <c r="Q52" i="14" s="1"/>
  <c r="L52" i="14"/>
  <c r="N52" i="14" s="1"/>
  <c r="P52" i="14"/>
  <c r="R52" i="14" s="1"/>
  <c r="AI51" i="14"/>
  <c r="K51" i="14"/>
  <c r="AI50" i="14"/>
  <c r="K50" i="14"/>
  <c r="AI49" i="14"/>
  <c r="K49" i="14"/>
  <c r="AI48" i="14"/>
  <c r="J48" i="14"/>
  <c r="K48" i="14" s="1"/>
  <c r="M48" i="14" s="1"/>
  <c r="O48" i="14" s="1"/>
  <c r="Q48" i="14" s="1"/>
  <c r="S48" i="14" s="1"/>
  <c r="AI47" i="14"/>
  <c r="J47" i="14"/>
  <c r="K47" i="14" s="1"/>
  <c r="AI46" i="14"/>
  <c r="K46" i="14"/>
  <c r="AI45" i="14"/>
  <c r="J45" i="14"/>
  <c r="AI44" i="14"/>
  <c r="J44" i="14"/>
  <c r="K44" i="14" s="1"/>
  <c r="AI43" i="14"/>
  <c r="J43" i="14"/>
  <c r="AI42" i="14"/>
  <c r="J42" i="14"/>
  <c r="K42" i="14" s="1"/>
  <c r="M42" i="14" s="1"/>
  <c r="O42" i="14" s="1"/>
  <c r="Q42" i="14" s="1"/>
  <c r="S42" i="14"/>
  <c r="AI41" i="14"/>
  <c r="J41" i="14"/>
  <c r="K41" i="14"/>
  <c r="AI40" i="14"/>
  <c r="J40" i="14"/>
  <c r="K40" i="14" s="1"/>
  <c r="AI39" i="14"/>
  <c r="J39" i="14"/>
  <c r="AI38" i="14"/>
  <c r="J38" i="14"/>
  <c r="K38" i="14" s="1"/>
  <c r="M38" i="14" s="1"/>
  <c r="O38" i="14" s="1"/>
  <c r="Q38" i="14" s="1"/>
  <c r="S38" i="14" s="1"/>
  <c r="AI37" i="14"/>
  <c r="L37" i="14"/>
  <c r="N37" i="14"/>
  <c r="P37" i="14" s="1"/>
  <c r="R37" i="14" s="1"/>
  <c r="AI36" i="14"/>
  <c r="L36" i="14"/>
  <c r="N36" i="14"/>
  <c r="P36" i="14" s="1"/>
  <c r="R36" i="14" s="1"/>
  <c r="AI35" i="14"/>
  <c r="K35" i="14"/>
  <c r="AI34" i="14"/>
  <c r="L34" i="14"/>
  <c r="N34" i="14" s="1"/>
  <c r="P34" i="14" s="1"/>
  <c r="R34" i="14" s="1"/>
  <c r="AI33" i="14"/>
  <c r="L33" i="14"/>
  <c r="N33" i="14" s="1"/>
  <c r="P33" i="14" s="1"/>
  <c r="R33" i="14" s="1"/>
  <c r="AI32" i="14"/>
  <c r="K32" i="14"/>
  <c r="L32" i="14" s="1"/>
  <c r="AI31" i="14"/>
  <c r="O31" i="14"/>
  <c r="J31" i="14"/>
  <c r="AI30" i="14"/>
  <c r="O30" i="14"/>
  <c r="Q30" i="14" s="1"/>
  <c r="S30" i="14" s="1"/>
  <c r="J30" i="14"/>
  <c r="K30" i="14" s="1"/>
  <c r="M30" i="14" s="1"/>
  <c r="AI29" i="14"/>
  <c r="O29" i="14"/>
  <c r="Q29" i="14" s="1"/>
  <c r="S29" i="14"/>
  <c r="J29" i="14"/>
  <c r="K29" i="14" s="1"/>
  <c r="AI28" i="14"/>
  <c r="O28" i="14"/>
  <c r="Q28" i="14" s="1"/>
  <c r="S28" i="14" s="1"/>
  <c r="J28" i="14"/>
  <c r="AI27" i="14"/>
  <c r="J27" i="14"/>
  <c r="AI26" i="14"/>
  <c r="J26" i="14"/>
  <c r="K26" i="14" s="1"/>
  <c r="M26" i="14" s="1"/>
  <c r="O26" i="14" s="1"/>
  <c r="Q26" i="14" s="1"/>
  <c r="S26" i="14" s="1"/>
  <c r="AI25" i="14"/>
  <c r="J25" i="14"/>
  <c r="K25" i="14" s="1"/>
  <c r="M25" i="14" s="1"/>
  <c r="O25" i="14" s="1"/>
  <c r="Q25" i="14" s="1"/>
  <c r="S25" i="14" s="1"/>
  <c r="AI24" i="14"/>
  <c r="J24" i="14"/>
  <c r="K24" i="14" s="1"/>
  <c r="AI23" i="14"/>
  <c r="J23" i="14"/>
  <c r="AI22" i="14"/>
  <c r="J22" i="14"/>
  <c r="K22" i="14" s="1"/>
  <c r="M22" i="14" s="1"/>
  <c r="O22" i="14" s="1"/>
  <c r="Q22" i="14" s="1"/>
  <c r="S22" i="14" s="1"/>
  <c r="AI21" i="14"/>
  <c r="J21" i="14"/>
  <c r="K21" i="14" s="1"/>
  <c r="L21" i="14" s="1"/>
  <c r="M21" i="14"/>
  <c r="O21" i="14" s="1"/>
  <c r="Q21" i="14" s="1"/>
  <c r="S21" i="14" s="1"/>
  <c r="AI20" i="14"/>
  <c r="J20" i="14"/>
  <c r="K20" i="14" s="1"/>
  <c r="AI19" i="14"/>
  <c r="J19" i="14"/>
  <c r="AI18" i="14"/>
  <c r="J18" i="14"/>
  <c r="K18" i="14"/>
  <c r="M18" i="14" s="1"/>
  <c r="O18" i="14" s="1"/>
  <c r="Q18" i="14" s="1"/>
  <c r="S18" i="14" s="1"/>
  <c r="AI17" i="14"/>
  <c r="J17" i="14"/>
  <c r="K17" i="14" s="1"/>
  <c r="M17" i="14"/>
  <c r="O17" i="14" s="1"/>
  <c r="Q17" i="14" s="1"/>
  <c r="S17" i="14" s="1"/>
  <c r="L17" i="14"/>
  <c r="AI16" i="14"/>
  <c r="L16" i="14"/>
  <c r="N16" i="14" s="1"/>
  <c r="P16" i="14" s="1"/>
  <c r="R16" i="14" s="1"/>
  <c r="AI15" i="14"/>
  <c r="J15" i="14"/>
  <c r="AI14" i="14"/>
  <c r="J14" i="14"/>
  <c r="K14" i="14" s="1"/>
  <c r="AI13" i="14"/>
  <c r="J13" i="14"/>
  <c r="AI12" i="14"/>
  <c r="J12" i="14"/>
  <c r="L12" i="14" s="1"/>
  <c r="N12" i="14" s="1"/>
  <c r="P12" i="14" s="1"/>
  <c r="R12" i="14" s="1"/>
  <c r="K12" i="14"/>
  <c r="M12" i="14" s="1"/>
  <c r="O12" i="14" s="1"/>
  <c r="Q12" i="14" s="1"/>
  <c r="S12" i="14" s="1"/>
  <c r="AI11" i="14"/>
  <c r="J11" i="14"/>
  <c r="K11" i="14" s="1"/>
  <c r="M11" i="14" s="1"/>
  <c r="O11" i="14" s="1"/>
  <c r="Q11" i="14" s="1"/>
  <c r="S11" i="14" s="1"/>
  <c r="L11" i="14"/>
  <c r="N11" i="14" s="1"/>
  <c r="P11" i="14" s="1"/>
  <c r="R11" i="14" s="1"/>
  <c r="AI10" i="14"/>
  <c r="J10" i="14"/>
  <c r="K10" i="14" s="1"/>
  <c r="AI9" i="14"/>
  <c r="J9" i="14"/>
  <c r="AI8" i="14"/>
  <c r="J8" i="14"/>
  <c r="K8" i="14" s="1"/>
  <c r="M8" i="14" s="1"/>
  <c r="O8" i="14" s="1"/>
  <c r="Q8" i="14" s="1"/>
  <c r="S8" i="14" s="1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4" i="5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8" i="13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8" i="2"/>
  <c r="AK77" i="2"/>
  <c r="AD77" i="2"/>
  <c r="AA77" i="2"/>
  <c r="AC77" i="2" s="1"/>
  <c r="J77" i="2"/>
  <c r="K77" i="2" s="1"/>
  <c r="AK76" i="2"/>
  <c r="AA76" i="2"/>
  <c r="AC76" i="2" s="1"/>
  <c r="AE76" i="2" s="1"/>
  <c r="AG76" i="2" s="1"/>
  <c r="J76" i="2"/>
  <c r="AK75" i="2"/>
  <c r="AA75" i="2"/>
  <c r="AC75" i="2" s="1"/>
  <c r="AE75" i="2" s="1"/>
  <c r="AG75" i="2" s="1"/>
  <c r="K75" i="2"/>
  <c r="M75" i="2" s="1"/>
  <c r="J75" i="2"/>
  <c r="AI74" i="2"/>
  <c r="K74" i="2"/>
  <c r="AI73" i="2"/>
  <c r="K73" i="2"/>
  <c r="AI72" i="2"/>
  <c r="K72" i="2"/>
  <c r="L72" i="2" s="1"/>
  <c r="N72" i="2" s="1"/>
  <c r="P72" i="2" s="1"/>
  <c r="R72" i="2" s="1"/>
  <c r="M72" i="2"/>
  <c r="O72" i="2"/>
  <c r="AI71" i="2"/>
  <c r="J71" i="2"/>
  <c r="AI70" i="2"/>
  <c r="V70" i="2"/>
  <c r="U70" i="2"/>
  <c r="L70" i="2"/>
  <c r="N70" i="2" s="1"/>
  <c r="P70" i="2" s="1"/>
  <c r="K70" i="2"/>
  <c r="M70" i="2" s="1"/>
  <c r="R70" i="2"/>
  <c r="AI69" i="2"/>
  <c r="J69" i="2"/>
  <c r="K69" i="2" s="1"/>
  <c r="M69" i="2"/>
  <c r="O69" i="2" s="1"/>
  <c r="Q69" i="2" s="1"/>
  <c r="S69" i="2" s="1"/>
  <c r="AI68" i="2"/>
  <c r="J68" i="2"/>
  <c r="AI67" i="2"/>
  <c r="J67" i="2"/>
  <c r="AI66" i="2"/>
  <c r="K66" i="2"/>
  <c r="M66" i="2" s="1"/>
  <c r="O66" i="2" s="1"/>
  <c r="Q66" i="2" s="1"/>
  <c r="S66" i="2" s="1"/>
  <c r="J66" i="2"/>
  <c r="AI65" i="2"/>
  <c r="J65" i="2"/>
  <c r="K65" i="2" s="1"/>
  <c r="M65" i="2" s="1"/>
  <c r="O65" i="2" s="1"/>
  <c r="Q65" i="2" s="1"/>
  <c r="S65" i="2" s="1"/>
  <c r="AI64" i="2"/>
  <c r="N64" i="2"/>
  <c r="P64" i="2"/>
  <c r="R64" i="2" s="1"/>
  <c r="L64" i="2"/>
  <c r="AI63" i="2"/>
  <c r="J63" i="2"/>
  <c r="K63" i="2"/>
  <c r="M63" i="2" s="1"/>
  <c r="O63" i="2" s="1"/>
  <c r="Q63" i="2" s="1"/>
  <c r="S63" i="2" s="1"/>
  <c r="AI62" i="2"/>
  <c r="J62" i="2"/>
  <c r="K62" i="2" s="1"/>
  <c r="M62" i="2" s="1"/>
  <c r="O62" i="2" s="1"/>
  <c r="Q62" i="2" s="1"/>
  <c r="S62" i="2" s="1"/>
  <c r="AI61" i="2"/>
  <c r="J61" i="2"/>
  <c r="K61" i="2"/>
  <c r="M61" i="2"/>
  <c r="O61" i="2" s="1"/>
  <c r="Q61" i="2" s="1"/>
  <c r="S61" i="2" s="1"/>
  <c r="AI60" i="2"/>
  <c r="N60" i="2"/>
  <c r="P60" i="2" s="1"/>
  <c r="R60" i="2" s="1"/>
  <c r="L60" i="2"/>
  <c r="AI59" i="2"/>
  <c r="J59" i="2"/>
  <c r="K59" i="2" s="1"/>
  <c r="M59" i="2" s="1"/>
  <c r="O59" i="2" s="1"/>
  <c r="Q59" i="2" s="1"/>
  <c r="S59" i="2" s="1"/>
  <c r="AI58" i="2"/>
  <c r="L58" i="2"/>
  <c r="N58" i="2" s="1"/>
  <c r="P58" i="2" s="1"/>
  <c r="R58" i="2" s="1"/>
  <c r="J58" i="2"/>
  <c r="K58" i="2" s="1"/>
  <c r="M58" i="2" s="1"/>
  <c r="O58" i="2" s="1"/>
  <c r="Q58" i="2" s="1"/>
  <c r="AI57" i="2"/>
  <c r="L57" i="2"/>
  <c r="N57" i="2" s="1"/>
  <c r="P57" i="2" s="1"/>
  <c r="R57" i="2" s="1"/>
  <c r="J57" i="2"/>
  <c r="K57" i="2" s="1"/>
  <c r="M57" i="2" s="1"/>
  <c r="O57" i="2" s="1"/>
  <c r="Q57" i="2" s="1"/>
  <c r="AI56" i="2"/>
  <c r="J56" i="2"/>
  <c r="AI55" i="2"/>
  <c r="L55" i="2"/>
  <c r="N55" i="2" s="1"/>
  <c r="P55" i="2" s="1"/>
  <c r="R55" i="2" s="1"/>
  <c r="J55" i="2"/>
  <c r="K55" i="2" s="1"/>
  <c r="M55" i="2" s="1"/>
  <c r="O55" i="2" s="1"/>
  <c r="Q55" i="2" s="1"/>
  <c r="AI54" i="2"/>
  <c r="L54" i="2"/>
  <c r="N54" i="2" s="1"/>
  <c r="P54" i="2" s="1"/>
  <c r="R54" i="2" s="1"/>
  <c r="K54" i="2"/>
  <c r="M54" i="2" s="1"/>
  <c r="O54" i="2" s="1"/>
  <c r="Q54" i="2" s="1"/>
  <c r="AI53" i="2"/>
  <c r="M53" i="2"/>
  <c r="N53" i="2" s="1"/>
  <c r="O53" i="2"/>
  <c r="J53" i="2"/>
  <c r="K53" i="2" s="1"/>
  <c r="L53" i="2" s="1"/>
  <c r="AI52" i="2"/>
  <c r="J52" i="2"/>
  <c r="K52" i="2" s="1"/>
  <c r="M52" i="2" s="1"/>
  <c r="O52" i="2" s="1"/>
  <c r="Q52" i="2" s="1"/>
  <c r="AI51" i="2"/>
  <c r="K51" i="2"/>
  <c r="L51" i="2" s="1"/>
  <c r="M51" i="2"/>
  <c r="O51" i="2"/>
  <c r="Q51" i="2" s="1"/>
  <c r="S51" i="2" s="1"/>
  <c r="AI50" i="2"/>
  <c r="K50" i="2"/>
  <c r="AI49" i="2"/>
  <c r="K49" i="2"/>
  <c r="L49" i="2" s="1"/>
  <c r="N49" i="2" s="1"/>
  <c r="M49" i="2"/>
  <c r="O49" i="2"/>
  <c r="Q49" i="2"/>
  <c r="S49" i="2" s="1"/>
  <c r="AI48" i="2"/>
  <c r="J48" i="2"/>
  <c r="AI47" i="2"/>
  <c r="J47" i="2"/>
  <c r="K47" i="2" s="1"/>
  <c r="AI46" i="2"/>
  <c r="K46" i="2"/>
  <c r="AI45" i="2"/>
  <c r="J45" i="2"/>
  <c r="AI44" i="2"/>
  <c r="J44" i="2"/>
  <c r="AI43" i="2"/>
  <c r="J43" i="2"/>
  <c r="K43" i="2" s="1"/>
  <c r="M43" i="2" s="1"/>
  <c r="O43" i="2" s="1"/>
  <c r="Q43" i="2" s="1"/>
  <c r="S43" i="2" s="1"/>
  <c r="AI42" i="2"/>
  <c r="J42" i="2"/>
  <c r="AI41" i="2"/>
  <c r="J41" i="2"/>
  <c r="K41" i="2"/>
  <c r="M41" i="2" s="1"/>
  <c r="O41" i="2" s="1"/>
  <c r="Q41" i="2" s="1"/>
  <c r="S41" i="2" s="1"/>
  <c r="AI40" i="2"/>
  <c r="J40" i="2"/>
  <c r="K40" i="2" s="1"/>
  <c r="M40" i="2" s="1"/>
  <c r="O40" i="2" s="1"/>
  <c r="Q40" i="2" s="1"/>
  <c r="S40" i="2" s="1"/>
  <c r="AI39" i="2"/>
  <c r="J39" i="2"/>
  <c r="K39" i="2" s="1"/>
  <c r="AI38" i="2"/>
  <c r="J38" i="2"/>
  <c r="K38" i="2" s="1"/>
  <c r="M38" i="2" s="1"/>
  <c r="O38" i="2" s="1"/>
  <c r="Q38" i="2" s="1"/>
  <c r="S38" i="2" s="1"/>
  <c r="AI37" i="2"/>
  <c r="L37" i="2"/>
  <c r="N37" i="2"/>
  <c r="P37" i="2" s="1"/>
  <c r="R37" i="2" s="1"/>
  <c r="AI36" i="2"/>
  <c r="P36" i="2"/>
  <c r="R36" i="2" s="1"/>
  <c r="L36" i="2"/>
  <c r="N36" i="2" s="1"/>
  <c r="AI35" i="2"/>
  <c r="K35" i="2"/>
  <c r="AI34" i="2"/>
  <c r="L34" i="2"/>
  <c r="N34" i="2" s="1"/>
  <c r="P34" i="2" s="1"/>
  <c r="R34" i="2" s="1"/>
  <c r="AI33" i="2"/>
  <c r="L33" i="2"/>
  <c r="N33" i="2" s="1"/>
  <c r="P33" i="2" s="1"/>
  <c r="R33" i="2" s="1"/>
  <c r="AI32" i="2"/>
  <c r="K32" i="2"/>
  <c r="L32" i="2" s="1"/>
  <c r="M32" i="2" s="1"/>
  <c r="N32" i="2" s="1"/>
  <c r="AI31" i="2"/>
  <c r="O31" i="2"/>
  <c r="Q31" i="2" s="1"/>
  <c r="S31" i="2" s="1"/>
  <c r="J31" i="2"/>
  <c r="K31" i="2" s="1"/>
  <c r="M31" i="2"/>
  <c r="AI30" i="2"/>
  <c r="O30" i="2"/>
  <c r="Q30" i="2" s="1"/>
  <c r="S30" i="2" s="1"/>
  <c r="J30" i="2"/>
  <c r="K30" i="2" s="1"/>
  <c r="AI29" i="2"/>
  <c r="O29" i="2"/>
  <c r="Q29" i="2" s="1"/>
  <c r="S29" i="2" s="1"/>
  <c r="J29" i="2"/>
  <c r="K29" i="2"/>
  <c r="AI28" i="2"/>
  <c r="O28" i="2"/>
  <c r="Q28" i="2"/>
  <c r="S28" i="2" s="1"/>
  <c r="J28" i="2"/>
  <c r="K28" i="2" s="1"/>
  <c r="M28" i="2" s="1"/>
  <c r="AI27" i="2"/>
  <c r="J27" i="2"/>
  <c r="K27" i="2" s="1"/>
  <c r="M27" i="2" s="1"/>
  <c r="O27" i="2" s="1"/>
  <c r="Q27" i="2" s="1"/>
  <c r="S27" i="2" s="1"/>
  <c r="AI26" i="2"/>
  <c r="J26" i="2"/>
  <c r="K26" i="2" s="1"/>
  <c r="AI25" i="2"/>
  <c r="J25" i="2"/>
  <c r="AI24" i="2"/>
  <c r="J24" i="2"/>
  <c r="AI23" i="2"/>
  <c r="J23" i="2"/>
  <c r="K23" i="2" s="1"/>
  <c r="L23" i="2" s="1"/>
  <c r="AI22" i="2"/>
  <c r="J22" i="2"/>
  <c r="K22" i="2" s="1"/>
  <c r="M22" i="2" s="1"/>
  <c r="O22" i="2" s="1"/>
  <c r="Q22" i="2" s="1"/>
  <c r="S22" i="2" s="1"/>
  <c r="L22" i="2"/>
  <c r="N22" i="2" s="1"/>
  <c r="AI21" i="2"/>
  <c r="J21" i="2"/>
  <c r="K21" i="2"/>
  <c r="AI20" i="2"/>
  <c r="J20" i="2"/>
  <c r="K20" i="2" s="1"/>
  <c r="M20" i="2" s="1"/>
  <c r="O20" i="2" s="1"/>
  <c r="Q20" i="2" s="1"/>
  <c r="S20" i="2" s="1"/>
  <c r="AI19" i="2"/>
  <c r="J19" i="2"/>
  <c r="AI18" i="2"/>
  <c r="J18" i="2"/>
  <c r="AI17" i="2"/>
  <c r="J17" i="2"/>
  <c r="AI16" i="2"/>
  <c r="N16" i="2"/>
  <c r="P16" i="2" s="1"/>
  <c r="R16" i="2" s="1"/>
  <c r="L16" i="2"/>
  <c r="AI15" i="2"/>
  <c r="J15" i="2"/>
  <c r="K15" i="2"/>
  <c r="M15" i="2" s="1"/>
  <c r="O15" i="2" s="1"/>
  <c r="Q15" i="2" s="1"/>
  <c r="S15" i="2" s="1"/>
  <c r="AI14" i="2"/>
  <c r="J14" i="2"/>
  <c r="AI13" i="2"/>
  <c r="J13" i="2"/>
  <c r="K13" i="2"/>
  <c r="M13" i="2" s="1"/>
  <c r="O13" i="2" s="1"/>
  <c r="Q13" i="2" s="1"/>
  <c r="S13" i="2" s="1"/>
  <c r="AI12" i="2"/>
  <c r="K12" i="2"/>
  <c r="L12" i="2" s="1"/>
  <c r="J12" i="2"/>
  <c r="AI11" i="2"/>
  <c r="J11" i="2"/>
  <c r="K11" i="2"/>
  <c r="M11" i="2" s="1"/>
  <c r="O11" i="2" s="1"/>
  <c r="Q11" i="2" s="1"/>
  <c r="S11" i="2"/>
  <c r="AI10" i="2"/>
  <c r="J10" i="2"/>
  <c r="K10" i="2" s="1"/>
  <c r="M10" i="2" s="1"/>
  <c r="O10" i="2" s="1"/>
  <c r="Q10" i="2" s="1"/>
  <c r="S10" i="2" s="1"/>
  <c r="AI9" i="2"/>
  <c r="J9" i="2"/>
  <c r="AI8" i="2"/>
  <c r="J8" i="2"/>
  <c r="K8" i="2" s="1"/>
  <c r="L38" i="2"/>
  <c r="N38" i="2" s="1"/>
  <c r="L10" i="2"/>
  <c r="N10" i="2" s="1"/>
  <c r="P10" i="2" s="1"/>
  <c r="L11" i="2"/>
  <c r="L20" i="2"/>
  <c r="N20" i="2" s="1"/>
  <c r="P20" i="2" s="1"/>
  <c r="R20" i="2" s="1"/>
  <c r="L31" i="2"/>
  <c r="U70" i="13"/>
  <c r="AJ77" i="13"/>
  <c r="AC77" i="13"/>
  <c r="Z77" i="13"/>
  <c r="AB77" i="13" s="1"/>
  <c r="AD77" i="13" s="1"/>
  <c r="AF77" i="13" s="1"/>
  <c r="J77" i="13"/>
  <c r="K77" i="13" s="1"/>
  <c r="M77" i="13" s="1"/>
  <c r="O77" i="13" s="1"/>
  <c r="Q77" i="13" s="1"/>
  <c r="S77" i="13" s="1"/>
  <c r="AJ76" i="13"/>
  <c r="Z76" i="13"/>
  <c r="AB76" i="13" s="1"/>
  <c r="AD76" i="13" s="1"/>
  <c r="AF76" i="13" s="1"/>
  <c r="J76" i="13"/>
  <c r="AJ75" i="13"/>
  <c r="AD75" i="13"/>
  <c r="AF75" i="13" s="1"/>
  <c r="Z75" i="13"/>
  <c r="AB75" i="13" s="1"/>
  <c r="J75" i="13"/>
  <c r="AH74" i="13"/>
  <c r="L74" i="13"/>
  <c r="K74" i="13"/>
  <c r="M74" i="13" s="1"/>
  <c r="O74" i="13" s="1"/>
  <c r="AH73" i="13"/>
  <c r="L73" i="13"/>
  <c r="K73" i="13"/>
  <c r="M73" i="13"/>
  <c r="O73" i="13" s="1"/>
  <c r="AH72" i="13"/>
  <c r="K72" i="13"/>
  <c r="M72" i="13" s="1"/>
  <c r="O72" i="13" s="1"/>
  <c r="AH71" i="13"/>
  <c r="J71" i="13"/>
  <c r="AH70" i="13"/>
  <c r="K70" i="13"/>
  <c r="AH69" i="13"/>
  <c r="J69" i="13"/>
  <c r="AH68" i="13"/>
  <c r="J68" i="13"/>
  <c r="K68" i="13" s="1"/>
  <c r="M68" i="13" s="1"/>
  <c r="O68" i="13" s="1"/>
  <c r="Q68" i="13" s="1"/>
  <c r="S68" i="13" s="1"/>
  <c r="AH67" i="13"/>
  <c r="J67" i="13"/>
  <c r="K67" i="13"/>
  <c r="M67" i="13" s="1"/>
  <c r="O67" i="13" s="1"/>
  <c r="Q67" i="13" s="1"/>
  <c r="S67" i="13" s="1"/>
  <c r="AH66" i="13"/>
  <c r="J66" i="13"/>
  <c r="AH65" i="13"/>
  <c r="J65" i="13"/>
  <c r="AH64" i="13"/>
  <c r="L64" i="13"/>
  <c r="N64" i="13" s="1"/>
  <c r="P64" i="13" s="1"/>
  <c r="R64" i="13" s="1"/>
  <c r="AH63" i="13"/>
  <c r="J63" i="13"/>
  <c r="K63" i="13" s="1"/>
  <c r="M63" i="13" s="1"/>
  <c r="AH62" i="13"/>
  <c r="J62" i="13"/>
  <c r="K62" i="13" s="1"/>
  <c r="M62" i="13" s="1"/>
  <c r="O62" i="13" s="1"/>
  <c r="Q62" i="13" s="1"/>
  <c r="S62" i="13" s="1"/>
  <c r="AH61" i="13"/>
  <c r="J61" i="13"/>
  <c r="K61" i="13" s="1"/>
  <c r="M61" i="13"/>
  <c r="O61" i="13" s="1"/>
  <c r="Q61" i="13" s="1"/>
  <c r="S61" i="13" s="1"/>
  <c r="AH60" i="13"/>
  <c r="L60" i="13"/>
  <c r="N60" i="13" s="1"/>
  <c r="P60" i="13" s="1"/>
  <c r="R60" i="13" s="1"/>
  <c r="AH59" i="13"/>
  <c r="K59" i="13"/>
  <c r="M59" i="13" s="1"/>
  <c r="O59" i="13" s="1"/>
  <c r="Q59" i="13" s="1"/>
  <c r="S59" i="13" s="1"/>
  <c r="J59" i="13"/>
  <c r="AH58" i="13"/>
  <c r="J58" i="13"/>
  <c r="K58" i="13" s="1"/>
  <c r="M58" i="13" s="1"/>
  <c r="O58" i="13" s="1"/>
  <c r="Q58" i="13" s="1"/>
  <c r="AH57" i="13"/>
  <c r="J57" i="13"/>
  <c r="K57" i="13" s="1"/>
  <c r="M57" i="13" s="1"/>
  <c r="O57" i="13" s="1"/>
  <c r="Q57" i="13" s="1"/>
  <c r="AH56" i="13"/>
  <c r="J56" i="13"/>
  <c r="K56" i="13" s="1"/>
  <c r="M56" i="13" s="1"/>
  <c r="O56" i="13" s="1"/>
  <c r="Q56" i="13" s="1"/>
  <c r="AH55" i="13"/>
  <c r="J55" i="13"/>
  <c r="K55" i="13" s="1"/>
  <c r="M55" i="13" s="1"/>
  <c r="O55" i="13" s="1"/>
  <c r="Q55" i="13" s="1"/>
  <c r="AH54" i="13"/>
  <c r="K54" i="13"/>
  <c r="L54" i="13"/>
  <c r="N54" i="13" s="1"/>
  <c r="P54" i="13" s="1"/>
  <c r="R54" i="13" s="1"/>
  <c r="AH53" i="13"/>
  <c r="J53" i="13"/>
  <c r="K53" i="13" s="1"/>
  <c r="M53" i="13"/>
  <c r="O53" i="13" s="1"/>
  <c r="Q53" i="13" s="1"/>
  <c r="AH52" i="13"/>
  <c r="J52" i="13"/>
  <c r="K52" i="13" s="1"/>
  <c r="M52" i="13" s="1"/>
  <c r="O52" i="13" s="1"/>
  <c r="Q52" i="13" s="1"/>
  <c r="AH51" i="13"/>
  <c r="K51" i="13"/>
  <c r="L51" i="13" s="1"/>
  <c r="AH50" i="13"/>
  <c r="K50" i="13"/>
  <c r="AH49" i="13"/>
  <c r="K49" i="13"/>
  <c r="L49" i="13" s="1"/>
  <c r="AH48" i="13"/>
  <c r="J48" i="13"/>
  <c r="AH47" i="13"/>
  <c r="J47" i="13"/>
  <c r="K47" i="13"/>
  <c r="M47" i="13" s="1"/>
  <c r="AH46" i="13"/>
  <c r="K46" i="13"/>
  <c r="L46" i="13" s="1"/>
  <c r="AH45" i="13"/>
  <c r="J45" i="13"/>
  <c r="AH44" i="13"/>
  <c r="J44" i="13"/>
  <c r="K44" i="13" s="1"/>
  <c r="M44" i="13" s="1"/>
  <c r="O44" i="13" s="1"/>
  <c r="Q44" i="13" s="1"/>
  <c r="S44" i="13" s="1"/>
  <c r="AH43" i="13"/>
  <c r="J43" i="13"/>
  <c r="K43" i="13" s="1"/>
  <c r="AH42" i="13"/>
  <c r="J42" i="13"/>
  <c r="AH41" i="13"/>
  <c r="J41" i="13"/>
  <c r="K41" i="13" s="1"/>
  <c r="AH40" i="13"/>
  <c r="J40" i="13"/>
  <c r="K40" i="13"/>
  <c r="M40" i="13" s="1"/>
  <c r="O40" i="13" s="1"/>
  <c r="Q40" i="13" s="1"/>
  <c r="S40" i="13" s="1"/>
  <c r="AH39" i="13"/>
  <c r="K39" i="13"/>
  <c r="M39" i="13" s="1"/>
  <c r="O39" i="13" s="1"/>
  <c r="Q39" i="13" s="1"/>
  <c r="S39" i="13" s="1"/>
  <c r="J39" i="13"/>
  <c r="AH38" i="13"/>
  <c r="J38" i="13"/>
  <c r="K38" i="13" s="1"/>
  <c r="AH37" i="13"/>
  <c r="L37" i="13"/>
  <c r="N37" i="13" s="1"/>
  <c r="P37" i="13" s="1"/>
  <c r="R37" i="13" s="1"/>
  <c r="AH36" i="13"/>
  <c r="L36" i="13"/>
  <c r="N36" i="13" s="1"/>
  <c r="P36" i="13" s="1"/>
  <c r="R36" i="13" s="1"/>
  <c r="AH35" i="13"/>
  <c r="K35" i="13"/>
  <c r="AH34" i="13"/>
  <c r="L34" i="13"/>
  <c r="N34" i="13" s="1"/>
  <c r="P34" i="13" s="1"/>
  <c r="R34" i="13" s="1"/>
  <c r="AH33" i="13"/>
  <c r="L33" i="13"/>
  <c r="N33" i="13" s="1"/>
  <c r="P33" i="13" s="1"/>
  <c r="R33" i="13" s="1"/>
  <c r="AH32" i="13"/>
  <c r="K32" i="13"/>
  <c r="L32" i="13"/>
  <c r="M32" i="13" s="1"/>
  <c r="N32" i="13" s="1"/>
  <c r="O32" i="13" s="1"/>
  <c r="P32" i="13" s="1"/>
  <c r="AH31" i="13"/>
  <c r="O31" i="13"/>
  <c r="Q31" i="13" s="1"/>
  <c r="S31" i="13" s="1"/>
  <c r="J31" i="13"/>
  <c r="K31" i="13" s="1"/>
  <c r="AH30" i="13"/>
  <c r="O30" i="13"/>
  <c r="Q30" i="13" s="1"/>
  <c r="S30" i="13" s="1"/>
  <c r="J30" i="13"/>
  <c r="K30" i="13" s="1"/>
  <c r="AH29" i="13"/>
  <c r="O29" i="13"/>
  <c r="Q29" i="13" s="1"/>
  <c r="S29" i="13" s="1"/>
  <c r="J29" i="13"/>
  <c r="K29" i="13" s="1"/>
  <c r="M29" i="13" s="1"/>
  <c r="L29" i="13"/>
  <c r="AH28" i="13"/>
  <c r="O28" i="13"/>
  <c r="Q28" i="13" s="1"/>
  <c r="S28" i="13" s="1"/>
  <c r="J28" i="13"/>
  <c r="K28" i="13"/>
  <c r="M28" i="13" s="1"/>
  <c r="AH27" i="13"/>
  <c r="J27" i="13"/>
  <c r="AH26" i="13"/>
  <c r="J26" i="13"/>
  <c r="K26" i="13" s="1"/>
  <c r="M26" i="13" s="1"/>
  <c r="O26" i="13" s="1"/>
  <c r="Q26" i="13" s="1"/>
  <c r="S26" i="13" s="1"/>
  <c r="AH25" i="13"/>
  <c r="K25" i="13"/>
  <c r="M25" i="13" s="1"/>
  <c r="O25" i="13" s="1"/>
  <c r="Q25" i="13" s="1"/>
  <c r="S25" i="13" s="1"/>
  <c r="J25" i="13"/>
  <c r="AH24" i="13"/>
  <c r="J24" i="13"/>
  <c r="K24" i="13" s="1"/>
  <c r="M24" i="13" s="1"/>
  <c r="O24" i="13" s="1"/>
  <c r="Q24" i="13" s="1"/>
  <c r="S24" i="13" s="1"/>
  <c r="AH23" i="13"/>
  <c r="J23" i="13"/>
  <c r="K23" i="13" s="1"/>
  <c r="M23" i="13" s="1"/>
  <c r="O23" i="13" s="1"/>
  <c r="Q23" i="13" s="1"/>
  <c r="S23" i="13" s="1"/>
  <c r="AH22" i="13"/>
  <c r="J22" i="13"/>
  <c r="K22" i="13" s="1"/>
  <c r="AH21" i="13"/>
  <c r="J21" i="13"/>
  <c r="AH20" i="13"/>
  <c r="J20" i="13"/>
  <c r="K20" i="13" s="1"/>
  <c r="AH19" i="13"/>
  <c r="J19" i="13"/>
  <c r="K19" i="13" s="1"/>
  <c r="M19" i="13" s="1"/>
  <c r="O19" i="13" s="1"/>
  <c r="Q19" i="13" s="1"/>
  <c r="S19" i="13" s="1"/>
  <c r="AH18" i="13"/>
  <c r="J18" i="13"/>
  <c r="K18" i="13" s="1"/>
  <c r="AH17" i="13"/>
  <c r="K17" i="13"/>
  <c r="M17" i="13" s="1"/>
  <c r="O17" i="13" s="1"/>
  <c r="Q17" i="13" s="1"/>
  <c r="S17" i="13" s="1"/>
  <c r="J17" i="13"/>
  <c r="AH16" i="13"/>
  <c r="L16" i="13"/>
  <c r="N16" i="13"/>
  <c r="P16" i="13" s="1"/>
  <c r="R16" i="13" s="1"/>
  <c r="AH15" i="13"/>
  <c r="J15" i="13"/>
  <c r="K15" i="13" s="1"/>
  <c r="M15" i="13" s="1"/>
  <c r="O15" i="13" s="1"/>
  <c r="Q15" i="13" s="1"/>
  <c r="S15" i="13" s="1"/>
  <c r="AH14" i="13"/>
  <c r="J14" i="13"/>
  <c r="K14" i="13" s="1"/>
  <c r="AH13" i="13"/>
  <c r="J13" i="13"/>
  <c r="AH12" i="13"/>
  <c r="J12" i="13"/>
  <c r="K12" i="13" s="1"/>
  <c r="AH11" i="13"/>
  <c r="J11" i="13"/>
  <c r="K11" i="13" s="1"/>
  <c r="M11" i="13" s="1"/>
  <c r="O11" i="13" s="1"/>
  <c r="Q11" i="13" s="1"/>
  <c r="S11" i="13" s="1"/>
  <c r="AH10" i="13"/>
  <c r="J10" i="13"/>
  <c r="K10" i="13" s="1"/>
  <c r="M10" i="13" s="1"/>
  <c r="O10" i="13" s="1"/>
  <c r="Q10" i="13" s="1"/>
  <c r="S10" i="13" s="1"/>
  <c r="AH9" i="13"/>
  <c r="J9" i="13"/>
  <c r="AH8" i="13"/>
  <c r="J8" i="13"/>
  <c r="K8" i="13" s="1"/>
  <c r="M8" i="13" s="1"/>
  <c r="O8" i="13" s="1"/>
  <c r="Q8" i="13" s="1"/>
  <c r="S8" i="13" s="1"/>
  <c r="N29" i="13"/>
  <c r="P29" i="13" s="1"/>
  <c r="R29" i="13" s="1"/>
  <c r="L10" i="13"/>
  <c r="L28" i="13"/>
  <c r="N28" i="13" s="1"/>
  <c r="P28" i="13" s="1"/>
  <c r="K42" i="13"/>
  <c r="M42" i="13" s="1"/>
  <c r="O42" i="13" s="1"/>
  <c r="Q42" i="13" s="1"/>
  <c r="S42" i="13" s="1"/>
  <c r="L44" i="13"/>
  <c r="N44" i="13" s="1"/>
  <c r="M46" i="13"/>
  <c r="O46" i="13" s="1"/>
  <c r="Q46" i="13" s="1"/>
  <c r="S46" i="13" s="1"/>
  <c r="L47" i="13"/>
  <c r="M49" i="13"/>
  <c r="O49" i="13" s="1"/>
  <c r="Q49" i="13" s="1"/>
  <c r="S49" i="13" s="1"/>
  <c r="M51" i="13"/>
  <c r="O51" i="13" s="1"/>
  <c r="Q51" i="13" s="1"/>
  <c r="S51" i="13" s="1"/>
  <c r="L53" i="13"/>
  <c r="N53" i="13" s="1"/>
  <c r="P53" i="13" s="1"/>
  <c r="R53" i="13" s="1"/>
  <c r="M54" i="13"/>
  <c r="O54" i="13"/>
  <c r="Q54" i="13" s="1"/>
  <c r="N74" i="13"/>
  <c r="P74" i="13" s="1"/>
  <c r="R74" i="13" s="1"/>
  <c r="L61" i="13"/>
  <c r="L63" i="13"/>
  <c r="K66" i="13"/>
  <c r="M66" i="13"/>
  <c r="O66" i="13" s="1"/>
  <c r="Q66" i="13" s="1"/>
  <c r="S66" i="13" s="1"/>
  <c r="AI77" i="12"/>
  <c r="AB77" i="12"/>
  <c r="Y77" i="12"/>
  <c r="AA77" i="12" s="1"/>
  <c r="J77" i="12"/>
  <c r="AI76" i="12"/>
  <c r="Y76" i="12"/>
  <c r="AA76" i="12" s="1"/>
  <c r="AC76" i="12" s="1"/>
  <c r="AE76" i="12" s="1"/>
  <c r="J76" i="12"/>
  <c r="K76" i="12" s="1"/>
  <c r="M76" i="12" s="1"/>
  <c r="O76" i="12" s="1"/>
  <c r="Q76" i="12" s="1"/>
  <c r="S76" i="12" s="1"/>
  <c r="AI75" i="12"/>
  <c r="Y75" i="12"/>
  <c r="AA75" i="12" s="1"/>
  <c r="AC75" i="12" s="1"/>
  <c r="AE75" i="12" s="1"/>
  <c r="J75" i="12"/>
  <c r="K75" i="12"/>
  <c r="AG74" i="12"/>
  <c r="K74" i="12"/>
  <c r="M74" i="12" s="1"/>
  <c r="O74" i="12" s="1"/>
  <c r="AG73" i="12"/>
  <c r="K73" i="12"/>
  <c r="AG72" i="12"/>
  <c r="K72" i="12"/>
  <c r="M72" i="12" s="1"/>
  <c r="O72" i="12" s="1"/>
  <c r="AG71" i="12"/>
  <c r="J71" i="12"/>
  <c r="K71" i="12" s="1"/>
  <c r="M71" i="12" s="1"/>
  <c r="O71" i="12" s="1"/>
  <c r="Q71" i="12" s="1"/>
  <c r="S71" i="12" s="1"/>
  <c r="AG70" i="12"/>
  <c r="K70" i="12"/>
  <c r="M70" i="12" s="1"/>
  <c r="AG69" i="12"/>
  <c r="J69" i="12"/>
  <c r="AG68" i="12"/>
  <c r="J68" i="12"/>
  <c r="K68" i="12" s="1"/>
  <c r="AG67" i="12"/>
  <c r="J67" i="12"/>
  <c r="K67" i="12" s="1"/>
  <c r="M67" i="12" s="1"/>
  <c r="O67" i="12" s="1"/>
  <c r="Q67" i="12" s="1"/>
  <c r="S67" i="12" s="1"/>
  <c r="AG66" i="12"/>
  <c r="J66" i="12"/>
  <c r="AG65" i="12"/>
  <c r="J65" i="12"/>
  <c r="AG64" i="12"/>
  <c r="L64" i="12"/>
  <c r="N64" i="12" s="1"/>
  <c r="P64" i="12" s="1"/>
  <c r="R64" i="12" s="1"/>
  <c r="AG63" i="12"/>
  <c r="J63" i="12"/>
  <c r="AG62" i="12"/>
  <c r="J62" i="12"/>
  <c r="K62" i="12" s="1"/>
  <c r="M62" i="12" s="1"/>
  <c r="O62" i="12" s="1"/>
  <c r="Q62" i="12" s="1"/>
  <c r="S62" i="12" s="1"/>
  <c r="AG61" i="12"/>
  <c r="J61" i="12"/>
  <c r="K61" i="12" s="1"/>
  <c r="M61" i="12" s="1"/>
  <c r="AG60" i="12"/>
  <c r="L60" i="12"/>
  <c r="N60" i="12" s="1"/>
  <c r="P60" i="12" s="1"/>
  <c r="R60" i="12" s="1"/>
  <c r="AG59" i="12"/>
  <c r="J59" i="12"/>
  <c r="K59" i="12"/>
  <c r="AG58" i="12"/>
  <c r="J58" i="12"/>
  <c r="K58" i="12" s="1"/>
  <c r="M58" i="12" s="1"/>
  <c r="O58" i="12" s="1"/>
  <c r="Q58" i="12" s="1"/>
  <c r="AG57" i="12"/>
  <c r="J57" i="12"/>
  <c r="AG56" i="12"/>
  <c r="J56" i="12"/>
  <c r="K56" i="12"/>
  <c r="AG55" i="12"/>
  <c r="J55" i="12"/>
  <c r="K55" i="12"/>
  <c r="AG54" i="12"/>
  <c r="K54" i="12"/>
  <c r="M54" i="12"/>
  <c r="O54" i="12" s="1"/>
  <c r="Q54" i="12"/>
  <c r="AG53" i="12"/>
  <c r="J53" i="12"/>
  <c r="K53" i="12" s="1"/>
  <c r="M53" i="12"/>
  <c r="O53" i="12" s="1"/>
  <c r="Q53" i="12"/>
  <c r="AG52" i="12"/>
  <c r="J52" i="12"/>
  <c r="K52" i="12" s="1"/>
  <c r="M52" i="12"/>
  <c r="O52" i="12" s="1"/>
  <c r="Q52" i="12"/>
  <c r="AG51" i="12"/>
  <c r="K51" i="12"/>
  <c r="M51" i="12" s="1"/>
  <c r="O51" i="12"/>
  <c r="Q51" i="12" s="1"/>
  <c r="S51" i="12"/>
  <c r="AG50" i="12"/>
  <c r="K50" i="12"/>
  <c r="M50" i="12" s="1"/>
  <c r="O50" i="12"/>
  <c r="Q50" i="12" s="1"/>
  <c r="S50" i="12"/>
  <c r="AG49" i="12"/>
  <c r="K49" i="12"/>
  <c r="M49" i="12" s="1"/>
  <c r="O49" i="12"/>
  <c r="Q49" i="12" s="1"/>
  <c r="S49" i="12"/>
  <c r="AG48" i="12"/>
  <c r="J48" i="12"/>
  <c r="AG47" i="12"/>
  <c r="J47" i="12"/>
  <c r="AG46" i="12"/>
  <c r="K46" i="12"/>
  <c r="M46" i="12" s="1"/>
  <c r="O46" i="12" s="1"/>
  <c r="AG45" i="12"/>
  <c r="J45" i="12"/>
  <c r="AG44" i="12"/>
  <c r="J44" i="12"/>
  <c r="K44" i="12" s="1"/>
  <c r="M44" i="12" s="1"/>
  <c r="O44" i="12" s="1"/>
  <c r="Q44" i="12" s="1"/>
  <c r="S44" i="12" s="1"/>
  <c r="AG43" i="12"/>
  <c r="J43" i="12"/>
  <c r="AG42" i="12"/>
  <c r="J42" i="12"/>
  <c r="K42" i="12" s="1"/>
  <c r="M42" i="12" s="1"/>
  <c r="AG41" i="12"/>
  <c r="J41" i="12"/>
  <c r="K41" i="12" s="1"/>
  <c r="M41" i="12" s="1"/>
  <c r="O41" i="12" s="1"/>
  <c r="Q41" i="12" s="1"/>
  <c r="S41" i="12" s="1"/>
  <c r="AG40" i="12"/>
  <c r="J40" i="12"/>
  <c r="L40" i="12" s="1"/>
  <c r="N40" i="12" s="1"/>
  <c r="P40" i="12" s="1"/>
  <c r="R40" i="12" s="1"/>
  <c r="K40" i="12"/>
  <c r="M40" i="12" s="1"/>
  <c r="O40" i="12" s="1"/>
  <c r="Q40" i="12" s="1"/>
  <c r="S40" i="12" s="1"/>
  <c r="AG39" i="12"/>
  <c r="J39" i="12"/>
  <c r="K39" i="12" s="1"/>
  <c r="M39" i="12" s="1"/>
  <c r="O39" i="12" s="1"/>
  <c r="Q39" i="12" s="1"/>
  <c r="S39" i="12" s="1"/>
  <c r="AG38" i="12"/>
  <c r="J38" i="12"/>
  <c r="K38" i="12" s="1"/>
  <c r="M38" i="12" s="1"/>
  <c r="AG37" i="12"/>
  <c r="L37" i="12"/>
  <c r="N37" i="12" s="1"/>
  <c r="P37" i="12" s="1"/>
  <c r="R37" i="12" s="1"/>
  <c r="AG36" i="12"/>
  <c r="L36" i="12"/>
  <c r="N36" i="12" s="1"/>
  <c r="P36" i="12" s="1"/>
  <c r="R36" i="12" s="1"/>
  <c r="AG35" i="12"/>
  <c r="K35" i="12"/>
  <c r="AG34" i="12"/>
  <c r="L34" i="12"/>
  <c r="N34" i="12" s="1"/>
  <c r="P34" i="12"/>
  <c r="R34" i="12" s="1"/>
  <c r="AG33" i="12"/>
  <c r="L33" i="12"/>
  <c r="N33" i="12" s="1"/>
  <c r="P33" i="12" s="1"/>
  <c r="R33" i="12" s="1"/>
  <c r="AG32" i="12"/>
  <c r="K32" i="12"/>
  <c r="L32" i="12" s="1"/>
  <c r="AG31" i="12"/>
  <c r="O31" i="12"/>
  <c r="Q31" i="12" s="1"/>
  <c r="S31" i="12" s="1"/>
  <c r="J31" i="12"/>
  <c r="K31" i="12" s="1"/>
  <c r="AG30" i="12"/>
  <c r="O30" i="12"/>
  <c r="Q30" i="12"/>
  <c r="S30" i="12" s="1"/>
  <c r="J30" i="12"/>
  <c r="AG29" i="12"/>
  <c r="O29" i="12"/>
  <c r="Q29" i="12" s="1"/>
  <c r="S29" i="12"/>
  <c r="J29" i="12"/>
  <c r="K29" i="12" s="1"/>
  <c r="AG28" i="12"/>
  <c r="O28" i="12"/>
  <c r="Q28" i="12"/>
  <c r="S28" i="12" s="1"/>
  <c r="J28" i="12"/>
  <c r="AG27" i="12"/>
  <c r="J27" i="12"/>
  <c r="AG26" i="12"/>
  <c r="J26" i="12"/>
  <c r="K26" i="12" s="1"/>
  <c r="AG25" i="12"/>
  <c r="J25" i="12"/>
  <c r="AG24" i="12"/>
  <c r="J24" i="12"/>
  <c r="AG23" i="12"/>
  <c r="J23" i="12"/>
  <c r="K23" i="12" s="1"/>
  <c r="L23" i="12" s="1"/>
  <c r="AG22" i="12"/>
  <c r="J22" i="12"/>
  <c r="AG21" i="12"/>
  <c r="J21" i="12"/>
  <c r="K21" i="12" s="1"/>
  <c r="M21" i="12" s="1"/>
  <c r="O21" i="12" s="1"/>
  <c r="Q21" i="12" s="1"/>
  <c r="S21" i="12" s="1"/>
  <c r="AG20" i="12"/>
  <c r="J20" i="12"/>
  <c r="AG19" i="12"/>
  <c r="J19" i="12"/>
  <c r="AG18" i="12"/>
  <c r="J18" i="12"/>
  <c r="K18" i="12"/>
  <c r="L18" i="12" s="1"/>
  <c r="M18" i="12"/>
  <c r="O18" i="12" s="1"/>
  <c r="Q18" i="12" s="1"/>
  <c r="S18" i="12" s="1"/>
  <c r="AG17" i="12"/>
  <c r="J17" i="12"/>
  <c r="AG16" i="12"/>
  <c r="L16" i="12"/>
  <c r="N16" i="12" s="1"/>
  <c r="P16" i="12" s="1"/>
  <c r="R16" i="12" s="1"/>
  <c r="AG15" i="12"/>
  <c r="J15" i="12"/>
  <c r="K15" i="12" s="1"/>
  <c r="AG14" i="12"/>
  <c r="J14" i="12"/>
  <c r="AG13" i="12"/>
  <c r="J13" i="12"/>
  <c r="AG12" i="12"/>
  <c r="J12" i="12"/>
  <c r="K12" i="12" s="1"/>
  <c r="AG11" i="12"/>
  <c r="J11" i="12"/>
  <c r="AG10" i="12"/>
  <c r="J10" i="12"/>
  <c r="AG9" i="12"/>
  <c r="J9" i="12"/>
  <c r="AG8" i="12"/>
  <c r="J8" i="12"/>
  <c r="K8" i="12" s="1"/>
  <c r="M8" i="12" s="1"/>
  <c r="O8" i="12" s="1"/>
  <c r="Q8" i="12"/>
  <c r="S8" i="12" s="1"/>
  <c r="AI73" i="10"/>
  <c r="AI72" i="10"/>
  <c r="AI71" i="10"/>
  <c r="AH19" i="10"/>
  <c r="AH73" i="10"/>
  <c r="AH72" i="10"/>
  <c r="AH71" i="10"/>
  <c r="AH70" i="10"/>
  <c r="AH69" i="10"/>
  <c r="AH68" i="10"/>
  <c r="AH67" i="10"/>
  <c r="AH66" i="10"/>
  <c r="AH65" i="10"/>
  <c r="AH64" i="10"/>
  <c r="AH63" i="10"/>
  <c r="AH62" i="10"/>
  <c r="AH61" i="10"/>
  <c r="AH60" i="10"/>
  <c r="AH59" i="10"/>
  <c r="AH58" i="10"/>
  <c r="AH57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8" i="10"/>
  <c r="AH17" i="10"/>
  <c r="AH16" i="10"/>
  <c r="AH15" i="10"/>
  <c r="AH14" i="10"/>
  <c r="AH13" i="10"/>
  <c r="AH12" i="10"/>
  <c r="AH11" i="10"/>
  <c r="AH10" i="10"/>
  <c r="AH9" i="10"/>
  <c r="AH8" i="10"/>
  <c r="AH7" i="10"/>
  <c r="AH6" i="10"/>
  <c r="AH5" i="10"/>
  <c r="AH4" i="10"/>
  <c r="L67" i="12"/>
  <c r="N67" i="12" s="1"/>
  <c r="P67" i="12"/>
  <c r="R67" i="12" s="1"/>
  <c r="N46" i="13"/>
  <c r="L66" i="13"/>
  <c r="N66" i="13" s="1"/>
  <c r="P66" i="13" s="1"/>
  <c r="R66" i="13" s="1"/>
  <c r="L42" i="13"/>
  <c r="N42" i="13" s="1"/>
  <c r="P42" i="13" s="1"/>
  <c r="R42" i="13" s="1"/>
  <c r="AH36" i="12"/>
  <c r="AH16" i="12"/>
  <c r="AH48" i="12"/>
  <c r="AH60" i="12"/>
  <c r="AH64" i="12"/>
  <c r="AH67" i="12"/>
  <c r="AH33" i="12"/>
  <c r="AH34" i="12"/>
  <c r="AH37" i="12"/>
  <c r="L50" i="12"/>
  <c r="L54" i="12"/>
  <c r="L58" i="12"/>
  <c r="N58" i="12" s="1"/>
  <c r="P58" i="12" s="1"/>
  <c r="N50" i="12"/>
  <c r="P50" i="12" s="1"/>
  <c r="R50" i="12" s="1"/>
  <c r="L42" i="12"/>
  <c r="L8" i="12"/>
  <c r="N8" i="12" s="1"/>
  <c r="P8" i="12" s="1"/>
  <c r="K13" i="12"/>
  <c r="M13" i="12" s="1"/>
  <c r="O13" i="12" s="1"/>
  <c r="Q13" i="12" s="1"/>
  <c r="S13" i="12" s="1"/>
  <c r="M26" i="12"/>
  <c r="L39" i="12"/>
  <c r="N39" i="12"/>
  <c r="P39" i="12" s="1"/>
  <c r="R39" i="12" s="1"/>
  <c r="L46" i="12"/>
  <c r="N46" i="12" s="1"/>
  <c r="L49" i="12"/>
  <c r="N49" i="12" s="1"/>
  <c r="P49" i="12" s="1"/>
  <c r="R49" i="12" s="1"/>
  <c r="L51" i="12"/>
  <c r="N51" i="12" s="1"/>
  <c r="P51" i="12" s="1"/>
  <c r="R51" i="12" s="1"/>
  <c r="L61" i="12"/>
  <c r="L70" i="12"/>
  <c r="N70" i="12" s="1"/>
  <c r="P70" i="12" s="1"/>
  <c r="R70" i="12" s="1"/>
  <c r="L71" i="12"/>
  <c r="N71" i="12"/>
  <c r="P71" i="12" s="1"/>
  <c r="R71" i="12"/>
  <c r="L76" i="12"/>
  <c r="N76" i="12" s="1"/>
  <c r="P76" i="12" s="1"/>
  <c r="R76" i="12" s="1"/>
  <c r="L72" i="12"/>
  <c r="N72" i="12"/>
  <c r="P72" i="12" s="1"/>
  <c r="R72" i="12" s="1"/>
  <c r="L74" i="12"/>
  <c r="N74" i="12" s="1"/>
  <c r="P74" i="12" s="1"/>
  <c r="R74" i="12" s="1"/>
  <c r="N54" i="12"/>
  <c r="P54" i="12" s="1"/>
  <c r="R54" i="12" s="1"/>
  <c r="R58" i="12"/>
  <c r="AH19" i="12"/>
  <c r="M15" i="12"/>
  <c r="O15" i="12" s="1"/>
  <c r="Q15" i="12" s="1"/>
  <c r="S15" i="12" s="1"/>
  <c r="K17" i="12"/>
  <c r="M17" i="12" s="1"/>
  <c r="O17" i="12" s="1"/>
  <c r="Q17" i="12" s="1"/>
  <c r="S17" i="12" s="1"/>
  <c r="L38" i="12"/>
  <c r="K14" i="12"/>
  <c r="M14" i="12" s="1"/>
  <c r="O14" i="12" s="1"/>
  <c r="Q14" i="12" s="1"/>
  <c r="S14" i="12"/>
  <c r="K24" i="12"/>
  <c r="M24" i="12" s="1"/>
  <c r="O24" i="12" s="1"/>
  <c r="Q24" i="12" s="1"/>
  <c r="S24" i="12" s="1"/>
  <c r="K45" i="12"/>
  <c r="M45" i="12" s="1"/>
  <c r="O45" i="12" s="1"/>
  <c r="Q45" i="12" s="1"/>
  <c r="S45" i="12" s="1"/>
  <c r="K11" i="12"/>
  <c r="K27" i="12"/>
  <c r="M27" i="12" s="1"/>
  <c r="O27" i="12" s="1"/>
  <c r="Q27" i="12" s="1"/>
  <c r="S27" i="12"/>
  <c r="K10" i="12"/>
  <c r="M10" i="12" s="1"/>
  <c r="O10" i="12" s="1"/>
  <c r="Q10" i="12" s="1"/>
  <c r="S10" i="12" s="1"/>
  <c r="K20" i="12"/>
  <c r="M20" i="12" s="1"/>
  <c r="O20" i="12"/>
  <c r="Q20" i="12" s="1"/>
  <c r="S20" i="12" s="1"/>
  <c r="K77" i="12"/>
  <c r="M77" i="12" s="1"/>
  <c r="O77" i="12" s="1"/>
  <c r="Q77" i="12" s="1"/>
  <c r="S77" i="12" s="1"/>
  <c r="L75" i="12"/>
  <c r="M75" i="12"/>
  <c r="N75" i="12" s="1"/>
  <c r="P75" i="12" s="1"/>
  <c r="R75" i="12" s="1"/>
  <c r="L41" i="12"/>
  <c r="K63" i="12"/>
  <c r="K65" i="12"/>
  <c r="L65" i="12" s="1"/>
  <c r="N65" i="12" s="1"/>
  <c r="P65" i="12" s="1"/>
  <c r="R65" i="12" s="1"/>
  <c r="M65" i="12"/>
  <c r="O65" i="12" s="1"/>
  <c r="Q65" i="12" s="1"/>
  <c r="S65" i="12" s="1"/>
  <c r="K69" i="12"/>
  <c r="M69" i="12" s="1"/>
  <c r="O69" i="12"/>
  <c r="Q69" i="12" s="1"/>
  <c r="S69" i="12" s="1"/>
  <c r="L52" i="12"/>
  <c r="N52" i="12"/>
  <c r="P52" i="12" s="1"/>
  <c r="R52" i="12" s="1"/>
  <c r="L53" i="12"/>
  <c r="N53" i="12"/>
  <c r="P53" i="12" s="1"/>
  <c r="R53" i="12" s="1"/>
  <c r="L62" i="12"/>
  <c r="N62" i="12"/>
  <c r="P62" i="12" s="1"/>
  <c r="R62" i="12" s="1"/>
  <c r="AH68" i="12"/>
  <c r="AH63" i="12"/>
  <c r="AH44" i="12"/>
  <c r="AH53" i="12"/>
  <c r="AH76" i="12"/>
  <c r="AH66" i="12"/>
  <c r="AH41" i="12"/>
  <c r="AH30" i="12"/>
  <c r="AH35" i="12"/>
  <c r="AH56" i="12"/>
  <c r="AH51" i="12"/>
  <c r="AH39" i="12"/>
  <c r="AH72" i="12"/>
  <c r="AH18" i="12"/>
  <c r="AH73" i="12"/>
  <c r="AH70" i="12"/>
  <c r="AH61" i="12"/>
  <c r="AH57" i="12"/>
  <c r="AH43" i="12"/>
  <c r="AH9" i="12"/>
  <c r="AH62" i="12"/>
  <c r="AH52" i="12"/>
  <c r="AH65" i="12"/>
  <c r="AH42" i="12"/>
  <c r="AH40" i="12"/>
  <c r="AH26" i="12"/>
  <c r="AH75" i="12"/>
  <c r="AH47" i="12"/>
  <c r="AH28" i="12"/>
  <c r="AH22" i="12"/>
  <c r="AH12" i="12"/>
  <c r="AH29" i="12"/>
  <c r="AH58" i="12"/>
  <c r="AH54" i="12"/>
  <c r="AH49" i="12"/>
  <c r="AH74" i="12"/>
  <c r="AH25" i="12"/>
  <c r="AH71" i="12"/>
  <c r="AH59" i="12"/>
  <c r="AH55" i="12"/>
  <c r="AH8" i="12"/>
  <c r="AH50" i="12"/>
  <c r="L27" i="12"/>
  <c r="N27" i="12" s="1"/>
  <c r="P27" i="12" s="1"/>
  <c r="R27" i="12" s="1"/>
  <c r="L13" i="12"/>
  <c r="N13" i="12" s="1"/>
  <c r="P13" i="12" s="1"/>
  <c r="R13" i="12" s="1"/>
  <c r="L10" i="12"/>
  <c r="L24" i="12"/>
  <c r="L14" i="12"/>
  <c r="N14" i="12" s="1"/>
  <c r="P14" i="12" s="1"/>
  <c r="R14" i="12" s="1"/>
  <c r="L77" i="12"/>
  <c r="N77" i="12" s="1"/>
  <c r="P77" i="12" s="1"/>
  <c r="R77" i="12" s="1"/>
  <c r="L17" i="12"/>
  <c r="N17" i="12" s="1"/>
  <c r="P17" i="12" s="1"/>
  <c r="R17" i="12" s="1"/>
  <c r="AH17" i="12"/>
  <c r="AH15" i="12"/>
  <c r="AH69" i="12"/>
  <c r="AH23" i="12"/>
  <c r="AH27" i="12"/>
  <c r="AH77" i="12"/>
  <c r="AH10" i="12"/>
  <c r="AH45" i="12"/>
  <c r="AH31" i="12"/>
  <c r="AH14" i="12"/>
  <c r="AH24" i="12"/>
  <c r="AH20" i="12"/>
  <c r="AH13" i="12"/>
  <c r="AH38" i="12"/>
  <c r="AH21" i="12"/>
  <c r="AH46" i="12"/>
  <c r="AH11" i="12"/>
  <c r="AB73" i="10"/>
  <c r="Y73" i="10"/>
  <c r="AA73" i="10" s="1"/>
  <c r="AC73" i="10" s="1"/>
  <c r="AE73" i="10" s="1"/>
  <c r="J73" i="10"/>
  <c r="K73" i="10" s="1"/>
  <c r="M73" i="10" s="1"/>
  <c r="O73" i="10" s="1"/>
  <c r="Q73" i="10"/>
  <c r="S73" i="10" s="1"/>
  <c r="Y72" i="10"/>
  <c r="AA72" i="10" s="1"/>
  <c r="AC72" i="10" s="1"/>
  <c r="AE72" i="10" s="1"/>
  <c r="J72" i="10"/>
  <c r="K72" i="10" s="1"/>
  <c r="M72" i="10" s="1"/>
  <c r="O72" i="10" s="1"/>
  <c r="Q72" i="10" s="1"/>
  <c r="S72" i="10" s="1"/>
  <c r="Y71" i="10"/>
  <c r="AA71" i="10" s="1"/>
  <c r="AC71" i="10" s="1"/>
  <c r="AE71" i="10" s="1"/>
  <c r="K71" i="10"/>
  <c r="M71" i="10" s="1"/>
  <c r="J71" i="10"/>
  <c r="AG70" i="10"/>
  <c r="K70" i="10"/>
  <c r="L70" i="10" s="1"/>
  <c r="AG69" i="10"/>
  <c r="K69" i="10"/>
  <c r="M69" i="10" s="1"/>
  <c r="O69" i="10" s="1"/>
  <c r="L69" i="10"/>
  <c r="N69" i="10" s="1"/>
  <c r="P69" i="10" s="1"/>
  <c r="R69" i="10" s="1"/>
  <c r="AG68" i="10"/>
  <c r="K68" i="10"/>
  <c r="L68" i="10" s="1"/>
  <c r="N68" i="10" s="1"/>
  <c r="P68" i="10" s="1"/>
  <c r="R68" i="10" s="1"/>
  <c r="AG67" i="10"/>
  <c r="J67" i="10"/>
  <c r="K67" i="10" s="1"/>
  <c r="M67" i="10" s="1"/>
  <c r="O67" i="10" s="1"/>
  <c r="Q67" i="10" s="1"/>
  <c r="S67" i="10" s="1"/>
  <c r="AG66" i="10"/>
  <c r="K66" i="10"/>
  <c r="L66" i="10"/>
  <c r="AG65" i="10"/>
  <c r="J65" i="10"/>
  <c r="K65" i="10" s="1"/>
  <c r="M65" i="10" s="1"/>
  <c r="AG64" i="10"/>
  <c r="J64" i="10"/>
  <c r="K64" i="10"/>
  <c r="M64" i="10" s="1"/>
  <c r="O64" i="10" s="1"/>
  <c r="Q64" i="10" s="1"/>
  <c r="S64" i="10" s="1"/>
  <c r="AG63" i="10"/>
  <c r="J63" i="10"/>
  <c r="K63" i="10" s="1"/>
  <c r="M63" i="10" s="1"/>
  <c r="O63" i="10" s="1"/>
  <c r="Q63" i="10"/>
  <c r="S63" i="10" s="1"/>
  <c r="AG62" i="10"/>
  <c r="J62" i="10"/>
  <c r="K62" i="10"/>
  <c r="M62" i="10" s="1"/>
  <c r="O62" i="10" s="1"/>
  <c r="Q62" i="10" s="1"/>
  <c r="S62" i="10"/>
  <c r="AG61" i="10"/>
  <c r="J61" i="10"/>
  <c r="K61" i="10" s="1"/>
  <c r="M61" i="10"/>
  <c r="O61" i="10" s="1"/>
  <c r="Q61" i="10" s="1"/>
  <c r="S61" i="10" s="1"/>
  <c r="AG60" i="10"/>
  <c r="L60" i="10"/>
  <c r="N60" i="10" s="1"/>
  <c r="P60" i="10" s="1"/>
  <c r="R60" i="10" s="1"/>
  <c r="AG59" i="10"/>
  <c r="J59" i="10"/>
  <c r="AG58" i="10"/>
  <c r="J58" i="10"/>
  <c r="AG57" i="10"/>
  <c r="J57" i="10"/>
  <c r="AG56" i="10"/>
  <c r="L56" i="10"/>
  <c r="N56" i="10" s="1"/>
  <c r="P56" i="10"/>
  <c r="R56" i="10" s="1"/>
  <c r="AG55" i="10"/>
  <c r="J55" i="10"/>
  <c r="K55" i="10" s="1"/>
  <c r="M55" i="10" s="1"/>
  <c r="O55" i="10" s="1"/>
  <c r="Q55" i="10" s="1"/>
  <c r="S55" i="10" s="1"/>
  <c r="AG54" i="10"/>
  <c r="J54" i="10"/>
  <c r="K54" i="10" s="1"/>
  <c r="AG53" i="10"/>
  <c r="J53" i="10"/>
  <c r="AG52" i="10"/>
  <c r="J52" i="10"/>
  <c r="K52" i="10" s="1"/>
  <c r="M52" i="10" s="1"/>
  <c r="O52" i="10" s="1"/>
  <c r="Q52" i="10" s="1"/>
  <c r="L52" i="10"/>
  <c r="N52" i="10" s="1"/>
  <c r="AG51" i="10"/>
  <c r="J51" i="10"/>
  <c r="AG50" i="10"/>
  <c r="K50" i="10"/>
  <c r="M50" i="10" s="1"/>
  <c r="O50" i="10" s="1"/>
  <c r="Q50" i="10" s="1"/>
  <c r="AG49" i="10"/>
  <c r="J49" i="10"/>
  <c r="K49" i="10" s="1"/>
  <c r="AG48" i="10"/>
  <c r="J48" i="10"/>
  <c r="AG47" i="10"/>
  <c r="K47" i="10"/>
  <c r="M47" i="10" s="1"/>
  <c r="L47" i="10"/>
  <c r="AG46" i="10"/>
  <c r="M46" i="10"/>
  <c r="O46" i="10" s="1"/>
  <c r="Q46" i="10" s="1"/>
  <c r="S46" i="10" s="1"/>
  <c r="K46" i="10"/>
  <c r="L46" i="10" s="1"/>
  <c r="AG45" i="10"/>
  <c r="N45" i="10"/>
  <c r="P45" i="10" s="1"/>
  <c r="R45" i="10" s="1"/>
  <c r="K45" i="10"/>
  <c r="L45" i="10" s="1"/>
  <c r="M45" i="10"/>
  <c r="O45" i="10" s="1"/>
  <c r="Q45" i="10" s="1"/>
  <c r="S45" i="10" s="1"/>
  <c r="AG44" i="10"/>
  <c r="J44" i="10"/>
  <c r="K44" i="10" s="1"/>
  <c r="AG43" i="10"/>
  <c r="J43" i="10"/>
  <c r="K43" i="10" s="1"/>
  <c r="AG42" i="10"/>
  <c r="K42" i="10"/>
  <c r="AG41" i="10"/>
  <c r="J41" i="10"/>
  <c r="AG40" i="10"/>
  <c r="J40" i="10"/>
  <c r="AG39" i="10"/>
  <c r="J39" i="10"/>
  <c r="AG38" i="10"/>
  <c r="K38" i="10"/>
  <c r="J38" i="10"/>
  <c r="AG37" i="10"/>
  <c r="J37" i="10"/>
  <c r="K37" i="10" s="1"/>
  <c r="M37" i="10" s="1"/>
  <c r="O37" i="10" s="1"/>
  <c r="Q37" i="10" s="1"/>
  <c r="S37" i="10" s="1"/>
  <c r="AG36" i="10"/>
  <c r="J36" i="10"/>
  <c r="AG35" i="10"/>
  <c r="J35" i="10"/>
  <c r="AG34" i="10"/>
  <c r="J34" i="10"/>
  <c r="K34" i="10" s="1"/>
  <c r="AG33" i="10"/>
  <c r="L33" i="10"/>
  <c r="N33" i="10" s="1"/>
  <c r="P33" i="10" s="1"/>
  <c r="R33" i="10" s="1"/>
  <c r="AG32" i="10"/>
  <c r="L32" i="10"/>
  <c r="N32" i="10" s="1"/>
  <c r="P32" i="10" s="1"/>
  <c r="R32" i="10" s="1"/>
  <c r="AG31" i="10"/>
  <c r="K31" i="10"/>
  <c r="M31" i="10"/>
  <c r="O31" i="10" s="1"/>
  <c r="AG30" i="10"/>
  <c r="L30" i="10"/>
  <c r="N30" i="10" s="1"/>
  <c r="P30" i="10" s="1"/>
  <c r="R30" i="10" s="1"/>
  <c r="AG29" i="10"/>
  <c r="L29" i="10"/>
  <c r="N29" i="10" s="1"/>
  <c r="P29" i="10" s="1"/>
  <c r="R29" i="10"/>
  <c r="AG28" i="10"/>
  <c r="K28" i="10"/>
  <c r="L28" i="10" s="1"/>
  <c r="M28" i="10" s="1"/>
  <c r="AG27" i="10"/>
  <c r="O27" i="10"/>
  <c r="Q27" i="10" s="1"/>
  <c r="S27" i="10" s="1"/>
  <c r="K27" i="10"/>
  <c r="M27" i="10" s="1"/>
  <c r="J27" i="10"/>
  <c r="AG26" i="10"/>
  <c r="O26" i="10"/>
  <c r="Q26" i="10" s="1"/>
  <c r="S26" i="10" s="1"/>
  <c r="J26" i="10"/>
  <c r="K26" i="10" s="1"/>
  <c r="AG25" i="10"/>
  <c r="O25" i="10"/>
  <c r="Q25" i="10" s="1"/>
  <c r="S25" i="10" s="1"/>
  <c r="J25" i="10"/>
  <c r="K25" i="10" s="1"/>
  <c r="AG24" i="10"/>
  <c r="O24" i="10"/>
  <c r="Q24" i="10" s="1"/>
  <c r="S24" i="10"/>
  <c r="K24" i="10"/>
  <c r="J24" i="10"/>
  <c r="AG23" i="10"/>
  <c r="J23" i="10"/>
  <c r="K23" i="10" s="1"/>
  <c r="M23" i="10" s="1"/>
  <c r="O23" i="10" s="1"/>
  <c r="Q23" i="10" s="1"/>
  <c r="S23" i="10" s="1"/>
  <c r="AG22" i="10"/>
  <c r="K22" i="10"/>
  <c r="M22" i="10" s="1"/>
  <c r="O22" i="10" s="1"/>
  <c r="Q22" i="10" s="1"/>
  <c r="S22" i="10" s="1"/>
  <c r="J22" i="10"/>
  <c r="AG21" i="10"/>
  <c r="J21" i="10"/>
  <c r="K21" i="10" s="1"/>
  <c r="M21" i="10" s="1"/>
  <c r="O21" i="10" s="1"/>
  <c r="Q21" i="10" s="1"/>
  <c r="S21" i="10" s="1"/>
  <c r="AG20" i="10"/>
  <c r="J20" i="10"/>
  <c r="K20" i="10" s="1"/>
  <c r="M20" i="10" s="1"/>
  <c r="O20" i="10" s="1"/>
  <c r="Q20" i="10" s="1"/>
  <c r="S20" i="10" s="1"/>
  <c r="AG19" i="10"/>
  <c r="J19" i="10"/>
  <c r="K19" i="10" s="1"/>
  <c r="M19" i="10" s="1"/>
  <c r="O19" i="10" s="1"/>
  <c r="Q19" i="10" s="1"/>
  <c r="S19" i="10" s="1"/>
  <c r="AG18" i="10"/>
  <c r="J18" i="10"/>
  <c r="AG17" i="10"/>
  <c r="M17" i="10"/>
  <c r="O17" i="10" s="1"/>
  <c r="Q17" i="10" s="1"/>
  <c r="S17" i="10" s="1"/>
  <c r="J17" i="10"/>
  <c r="K17" i="10" s="1"/>
  <c r="L17" i="10"/>
  <c r="AG16" i="10"/>
  <c r="J16" i="10"/>
  <c r="K16" i="10" s="1"/>
  <c r="M16" i="10" s="1"/>
  <c r="O16" i="10" s="1"/>
  <c r="Q16" i="10" s="1"/>
  <c r="S16" i="10" s="1"/>
  <c r="L16" i="10"/>
  <c r="N16" i="10" s="1"/>
  <c r="AG15" i="10"/>
  <c r="J15" i="10"/>
  <c r="K15" i="10" s="1"/>
  <c r="AG14" i="10"/>
  <c r="J14" i="10"/>
  <c r="K14" i="10" s="1"/>
  <c r="AG13" i="10"/>
  <c r="J13" i="10"/>
  <c r="AG12" i="10"/>
  <c r="L12" i="10"/>
  <c r="N12" i="10" s="1"/>
  <c r="P12" i="10" s="1"/>
  <c r="R12" i="10" s="1"/>
  <c r="AG11" i="10"/>
  <c r="J11" i="10"/>
  <c r="K11" i="10" s="1"/>
  <c r="M11" i="10" s="1"/>
  <c r="O11" i="10" s="1"/>
  <c r="Q11" i="10" s="1"/>
  <c r="S11" i="10" s="1"/>
  <c r="AG10" i="10"/>
  <c r="M10" i="10"/>
  <c r="O10" i="10" s="1"/>
  <c r="Q10" i="10" s="1"/>
  <c r="S10" i="10" s="1"/>
  <c r="J10" i="10"/>
  <c r="K10" i="10" s="1"/>
  <c r="AG9" i="10"/>
  <c r="J9" i="10"/>
  <c r="AG8" i="10"/>
  <c r="J8" i="10"/>
  <c r="K8" i="10" s="1"/>
  <c r="AG7" i="10"/>
  <c r="J7" i="10"/>
  <c r="AG6" i="10"/>
  <c r="J6" i="10"/>
  <c r="K6" i="10"/>
  <c r="AG5" i="10"/>
  <c r="J5" i="10"/>
  <c r="K5" i="10"/>
  <c r="M5" i="10"/>
  <c r="O5" i="10" s="1"/>
  <c r="Q5" i="10" s="1"/>
  <c r="S5" i="10" s="1"/>
  <c r="AG4" i="10"/>
  <c r="J4" i="10"/>
  <c r="K4" i="10" s="1"/>
  <c r="M4" i="10" s="1"/>
  <c r="O4" i="10"/>
  <c r="Q4" i="10" s="1"/>
  <c r="S4" i="10" s="1"/>
  <c r="U75" i="8"/>
  <c r="AA73" i="8"/>
  <c r="X73" i="8"/>
  <c r="Z73" i="8" s="1"/>
  <c r="J73" i="8"/>
  <c r="X72" i="8"/>
  <c r="Z72" i="8" s="1"/>
  <c r="AB72" i="8" s="1"/>
  <c r="AD72" i="8" s="1"/>
  <c r="AF72" i="8" s="1"/>
  <c r="J72" i="8"/>
  <c r="K72" i="8" s="1"/>
  <c r="M72" i="8" s="1"/>
  <c r="O72" i="8" s="1"/>
  <c r="Q72" i="8" s="1"/>
  <c r="S72" i="8" s="1"/>
  <c r="T72" i="8" s="1"/>
  <c r="X71" i="8"/>
  <c r="Z71" i="8" s="1"/>
  <c r="AB71" i="8" s="1"/>
  <c r="AD71" i="8" s="1"/>
  <c r="AF71" i="8" s="1"/>
  <c r="T71" i="8"/>
  <c r="J71" i="8"/>
  <c r="AF70" i="8"/>
  <c r="K70" i="8"/>
  <c r="L70" i="8" s="1"/>
  <c r="AF69" i="8"/>
  <c r="K69" i="8"/>
  <c r="AF68" i="8"/>
  <c r="K68" i="8"/>
  <c r="AF67" i="8"/>
  <c r="J67" i="8"/>
  <c r="K67" i="8" s="1"/>
  <c r="AF66" i="8"/>
  <c r="K66" i="8"/>
  <c r="L66" i="8"/>
  <c r="AF65" i="8"/>
  <c r="J65" i="8"/>
  <c r="AF64" i="8"/>
  <c r="J64" i="8"/>
  <c r="AF63" i="8"/>
  <c r="J63" i="8"/>
  <c r="AF62" i="8"/>
  <c r="J62" i="8"/>
  <c r="AF61" i="8"/>
  <c r="J61" i="8"/>
  <c r="AF60" i="8"/>
  <c r="T60" i="8"/>
  <c r="L60" i="8"/>
  <c r="N60" i="8" s="1"/>
  <c r="P60" i="8" s="1"/>
  <c r="AF59" i="8"/>
  <c r="J59" i="8"/>
  <c r="AF58" i="8"/>
  <c r="J58" i="8"/>
  <c r="K58" i="8"/>
  <c r="M58" i="8" s="1"/>
  <c r="O58" i="8" s="1"/>
  <c r="Q58" i="8" s="1"/>
  <c r="S58" i="8" s="1"/>
  <c r="T58" i="8" s="1"/>
  <c r="AF57" i="8"/>
  <c r="J57" i="8"/>
  <c r="AF56" i="8"/>
  <c r="N56" i="8"/>
  <c r="P56" i="8"/>
  <c r="T56" i="8"/>
  <c r="L56" i="8"/>
  <c r="AF55" i="8"/>
  <c r="J55" i="8"/>
  <c r="K55" i="8" s="1"/>
  <c r="M55" i="8" s="1"/>
  <c r="O55" i="8" s="1"/>
  <c r="Q55" i="8" s="1"/>
  <c r="S55" i="8" s="1"/>
  <c r="T55" i="8" s="1"/>
  <c r="AF54" i="8"/>
  <c r="J54" i="8"/>
  <c r="AF53" i="8"/>
  <c r="J53" i="8"/>
  <c r="AF52" i="8"/>
  <c r="J52" i="8"/>
  <c r="K52" i="8" s="1"/>
  <c r="M52" i="8" s="1"/>
  <c r="O52" i="8" s="1"/>
  <c r="Q52" i="8" s="1"/>
  <c r="AF51" i="8"/>
  <c r="J51" i="8"/>
  <c r="AF50" i="8"/>
  <c r="K50" i="8"/>
  <c r="AF49" i="8"/>
  <c r="J49" i="8"/>
  <c r="K49" i="8" s="1"/>
  <c r="AF48" i="8"/>
  <c r="J48" i="8"/>
  <c r="AF47" i="8"/>
  <c r="K47" i="8"/>
  <c r="AF46" i="8"/>
  <c r="O46" i="8"/>
  <c r="Q46" i="8" s="1"/>
  <c r="S46" i="8" s="1"/>
  <c r="T46" i="8" s="1"/>
  <c r="K46" i="8"/>
  <c r="M46" i="8" s="1"/>
  <c r="L46" i="8"/>
  <c r="N46" i="8" s="1"/>
  <c r="AF45" i="8"/>
  <c r="Q45" i="8"/>
  <c r="S45" i="8" s="1"/>
  <c r="T45" i="8" s="1"/>
  <c r="K45" i="8"/>
  <c r="M45" i="8" s="1"/>
  <c r="O45" i="8" s="1"/>
  <c r="AF44" i="8"/>
  <c r="J44" i="8"/>
  <c r="K44" i="8" s="1"/>
  <c r="M44" i="8" s="1"/>
  <c r="O44" i="8" s="1"/>
  <c r="Q44" i="8" s="1"/>
  <c r="S44" i="8" s="1"/>
  <c r="T44" i="8" s="1"/>
  <c r="AF43" i="8"/>
  <c r="J43" i="8"/>
  <c r="K43" i="8" s="1"/>
  <c r="AF42" i="8"/>
  <c r="M42" i="8"/>
  <c r="O42" i="8" s="1"/>
  <c r="Q42" i="8" s="1"/>
  <c r="S42" i="8" s="1"/>
  <c r="T42" i="8" s="1"/>
  <c r="K42" i="8"/>
  <c r="L42" i="8" s="1"/>
  <c r="AF41" i="8"/>
  <c r="J41" i="8"/>
  <c r="K41" i="8" s="1"/>
  <c r="AF40" i="8"/>
  <c r="J40" i="8"/>
  <c r="K40" i="8" s="1"/>
  <c r="M40" i="8" s="1"/>
  <c r="O40" i="8" s="1"/>
  <c r="Q40" i="8" s="1"/>
  <c r="S40" i="8" s="1"/>
  <c r="T40" i="8" s="1"/>
  <c r="AF39" i="8"/>
  <c r="J39" i="8"/>
  <c r="AF38" i="8"/>
  <c r="J38" i="8"/>
  <c r="AF37" i="8"/>
  <c r="J37" i="8"/>
  <c r="K37" i="8" s="1"/>
  <c r="AF36" i="8"/>
  <c r="K36" i="8"/>
  <c r="J36" i="8"/>
  <c r="AF35" i="8"/>
  <c r="J35" i="8"/>
  <c r="AF34" i="8"/>
  <c r="J34" i="8"/>
  <c r="K34" i="8" s="1"/>
  <c r="AF33" i="8"/>
  <c r="T33" i="8"/>
  <c r="L33" i="8"/>
  <c r="N33" i="8" s="1"/>
  <c r="P33" i="8" s="1"/>
  <c r="AF32" i="8"/>
  <c r="T32" i="8"/>
  <c r="L32" i="8"/>
  <c r="N32" i="8" s="1"/>
  <c r="P32" i="8" s="1"/>
  <c r="AF31" i="8"/>
  <c r="M31" i="8"/>
  <c r="L31" i="8"/>
  <c r="N31" i="8" s="1"/>
  <c r="P31" i="8" s="1"/>
  <c r="K31" i="8"/>
  <c r="AF30" i="8"/>
  <c r="T30" i="8"/>
  <c r="L30" i="8"/>
  <c r="N30" i="8" s="1"/>
  <c r="P30" i="8" s="1"/>
  <c r="AF29" i="8"/>
  <c r="P29" i="8"/>
  <c r="T29" i="8"/>
  <c r="L29" i="8"/>
  <c r="N29" i="8" s="1"/>
  <c r="AF28" i="8"/>
  <c r="K28" i="8"/>
  <c r="L28" i="8" s="1"/>
  <c r="AF27" i="8"/>
  <c r="O27" i="8"/>
  <c r="Q27" i="8" s="1"/>
  <c r="S27" i="8" s="1"/>
  <c r="T27" i="8" s="1"/>
  <c r="K27" i="8"/>
  <c r="M27" i="8" s="1"/>
  <c r="J27" i="8"/>
  <c r="AF26" i="8"/>
  <c r="O26" i="8"/>
  <c r="Q26" i="8" s="1"/>
  <c r="S26" i="8" s="1"/>
  <c r="T26" i="8" s="1"/>
  <c r="J26" i="8"/>
  <c r="AF25" i="8"/>
  <c r="O25" i="8"/>
  <c r="Q25" i="8"/>
  <c r="S25" i="8" s="1"/>
  <c r="T25" i="8" s="1"/>
  <c r="K25" i="8"/>
  <c r="J25" i="8"/>
  <c r="AF24" i="8"/>
  <c r="S24" i="8"/>
  <c r="T24" i="8" s="1"/>
  <c r="O24" i="8"/>
  <c r="Q24" i="8" s="1"/>
  <c r="J24" i="8"/>
  <c r="AF23" i="8"/>
  <c r="J23" i="8"/>
  <c r="AF22" i="8"/>
  <c r="J22" i="8"/>
  <c r="AF21" i="8"/>
  <c r="J21" i="8"/>
  <c r="AF20" i="8"/>
  <c r="J20" i="8"/>
  <c r="AF19" i="8"/>
  <c r="J19" i="8"/>
  <c r="AF18" i="8"/>
  <c r="J18" i="8"/>
  <c r="AF17" i="8"/>
  <c r="J17" i="8"/>
  <c r="AF16" i="8"/>
  <c r="J16" i="8"/>
  <c r="AF15" i="8"/>
  <c r="J15" i="8"/>
  <c r="AF14" i="8"/>
  <c r="J14" i="8"/>
  <c r="AF13" i="8"/>
  <c r="J13" i="8"/>
  <c r="K13" i="8" s="1"/>
  <c r="AF12" i="8"/>
  <c r="T12" i="8"/>
  <c r="L12" i="8"/>
  <c r="N12" i="8" s="1"/>
  <c r="P12" i="8" s="1"/>
  <c r="AF11" i="8"/>
  <c r="J11" i="8"/>
  <c r="AF10" i="8"/>
  <c r="J10" i="8"/>
  <c r="AF9" i="8"/>
  <c r="J9" i="8"/>
  <c r="K9" i="8"/>
  <c r="M9" i="8"/>
  <c r="O9" i="8" s="1"/>
  <c r="Q9" i="8" s="1"/>
  <c r="S9" i="8" s="1"/>
  <c r="T9" i="8" s="1"/>
  <c r="AF8" i="8"/>
  <c r="J8" i="8"/>
  <c r="K8" i="8" s="1"/>
  <c r="AF7" i="8"/>
  <c r="J7" i="8"/>
  <c r="K7" i="8" s="1"/>
  <c r="M7" i="8" s="1"/>
  <c r="O7" i="8" s="1"/>
  <c r="Q7" i="8" s="1"/>
  <c r="S7" i="8" s="1"/>
  <c r="T7" i="8" s="1"/>
  <c r="AF6" i="8"/>
  <c r="J6" i="8"/>
  <c r="AF5" i="8"/>
  <c r="J5" i="8"/>
  <c r="K5" i="8" s="1"/>
  <c r="M5" i="8" s="1"/>
  <c r="O5" i="8" s="1"/>
  <c r="Q5" i="8" s="1"/>
  <c r="S5" i="8" s="1"/>
  <c r="T5" i="8" s="1"/>
  <c r="AF4" i="8"/>
  <c r="J4" i="8"/>
  <c r="K4" i="8" s="1"/>
  <c r="M4" i="8" s="1"/>
  <c r="O4" i="8" s="1"/>
  <c r="Q4" i="8" s="1"/>
  <c r="S4" i="8" s="1"/>
  <c r="T4" i="8" s="1"/>
  <c r="AA73" i="7"/>
  <c r="X73" i="7"/>
  <c r="Z73" i="7" s="1"/>
  <c r="AB73" i="7" s="1"/>
  <c r="AD73" i="7" s="1"/>
  <c r="AF73" i="7" s="1"/>
  <c r="J73" i="7"/>
  <c r="K73" i="7" s="1"/>
  <c r="X72" i="7"/>
  <c r="Z72" i="7"/>
  <c r="AB72" i="7" s="1"/>
  <c r="AD72" i="7" s="1"/>
  <c r="AF72" i="7" s="1"/>
  <c r="J72" i="7"/>
  <c r="K72" i="7" s="1"/>
  <c r="X71" i="7"/>
  <c r="Z71" i="7" s="1"/>
  <c r="AB71" i="7" s="1"/>
  <c r="AD71" i="7" s="1"/>
  <c r="AF71" i="7" s="1"/>
  <c r="R71" i="7"/>
  <c r="T71" i="7"/>
  <c r="J71" i="7"/>
  <c r="AF70" i="7"/>
  <c r="K70" i="7"/>
  <c r="M70" i="7" s="1"/>
  <c r="O70" i="7" s="1"/>
  <c r="AF69" i="7"/>
  <c r="K69" i="7"/>
  <c r="M69" i="7" s="1"/>
  <c r="O69" i="7" s="1"/>
  <c r="L69" i="7"/>
  <c r="AF68" i="7"/>
  <c r="K68" i="7"/>
  <c r="L68" i="7" s="1"/>
  <c r="AF67" i="7"/>
  <c r="J67" i="7"/>
  <c r="K67" i="7" s="1"/>
  <c r="AF66" i="7"/>
  <c r="R66" i="7"/>
  <c r="T66" i="7" s="1"/>
  <c r="K66" i="7"/>
  <c r="L66" i="7" s="1"/>
  <c r="M66" i="7"/>
  <c r="AF65" i="7"/>
  <c r="J65" i="7"/>
  <c r="K65" i="7" s="1"/>
  <c r="M65" i="7" s="1"/>
  <c r="O65" i="7" s="1"/>
  <c r="Q65" i="7" s="1"/>
  <c r="AF64" i="7"/>
  <c r="J64" i="7"/>
  <c r="K64" i="7" s="1"/>
  <c r="L64" i="7" s="1"/>
  <c r="AF63" i="7"/>
  <c r="J63" i="7"/>
  <c r="AF62" i="7"/>
  <c r="J62" i="7"/>
  <c r="K62" i="7" s="1"/>
  <c r="M62" i="7" s="1"/>
  <c r="O62" i="7" s="1"/>
  <c r="Q62" i="7" s="1"/>
  <c r="L62" i="7"/>
  <c r="N62" i="7" s="1"/>
  <c r="AF61" i="7"/>
  <c r="J61" i="7"/>
  <c r="K61" i="7" s="1"/>
  <c r="M61" i="7" s="1"/>
  <c r="O61" i="7" s="1"/>
  <c r="Q61" i="7" s="1"/>
  <c r="L61" i="7"/>
  <c r="N61" i="7" s="1"/>
  <c r="AF60" i="7"/>
  <c r="R60" i="7"/>
  <c r="T60" i="7"/>
  <c r="L60" i="7"/>
  <c r="N60" i="7" s="1"/>
  <c r="AF59" i="7"/>
  <c r="J59" i="7"/>
  <c r="AF58" i="7"/>
  <c r="K58" i="7"/>
  <c r="M58" i="7" s="1"/>
  <c r="O58" i="7" s="1"/>
  <c r="Q58" i="7" s="1"/>
  <c r="J58" i="7"/>
  <c r="AF57" i="7"/>
  <c r="J57" i="7"/>
  <c r="K57" i="7" s="1"/>
  <c r="L57" i="7" s="1"/>
  <c r="AF56" i="7"/>
  <c r="R56" i="7"/>
  <c r="T56" i="7" s="1"/>
  <c r="L56" i="7"/>
  <c r="N56" i="7" s="1"/>
  <c r="AF55" i="7"/>
  <c r="J55" i="7"/>
  <c r="K55" i="7" s="1"/>
  <c r="M55" i="7" s="1"/>
  <c r="O55" i="7" s="1"/>
  <c r="Q55" i="7" s="1"/>
  <c r="AF54" i="7"/>
  <c r="J54" i="7"/>
  <c r="AF53" i="7"/>
  <c r="K53" i="7"/>
  <c r="J53" i="7"/>
  <c r="AF52" i="7"/>
  <c r="J52" i="7"/>
  <c r="K52" i="7" s="1"/>
  <c r="M52" i="7" s="1"/>
  <c r="O52" i="7" s="1"/>
  <c r="Q52" i="7" s="1"/>
  <c r="R52" i="7" s="1"/>
  <c r="T52" i="7" s="1"/>
  <c r="AF51" i="7"/>
  <c r="J51" i="7"/>
  <c r="K51" i="7" s="1"/>
  <c r="AF50" i="7"/>
  <c r="K50" i="7"/>
  <c r="AF49" i="7"/>
  <c r="J49" i="7"/>
  <c r="AF48" i="7"/>
  <c r="J48" i="7"/>
  <c r="K48" i="7" s="1"/>
  <c r="AF47" i="7"/>
  <c r="K47" i="7"/>
  <c r="M47" i="7" s="1"/>
  <c r="O47" i="7" s="1"/>
  <c r="Q47" i="7" s="1"/>
  <c r="L47" i="7"/>
  <c r="N47" i="7" s="1"/>
  <c r="AF46" i="7"/>
  <c r="K46" i="7"/>
  <c r="L46" i="7" s="1"/>
  <c r="M46" i="7"/>
  <c r="O46" i="7" s="1"/>
  <c r="Q46" i="7" s="1"/>
  <c r="S46" i="7" s="1"/>
  <c r="AF45" i="7"/>
  <c r="K45" i="7"/>
  <c r="M45" i="7" s="1"/>
  <c r="O45" i="7" s="1"/>
  <c r="Q45" i="7" s="1"/>
  <c r="S45" i="7" s="1"/>
  <c r="AF44" i="7"/>
  <c r="J44" i="7"/>
  <c r="K44" i="7" s="1"/>
  <c r="M44" i="7" s="1"/>
  <c r="O44" i="7" s="1"/>
  <c r="Q44" i="7" s="1"/>
  <c r="AF43" i="7"/>
  <c r="J43" i="7"/>
  <c r="K43" i="7" s="1"/>
  <c r="M43" i="7" s="1"/>
  <c r="O43" i="7" s="1"/>
  <c r="Q43" i="7" s="1"/>
  <c r="AF42" i="7"/>
  <c r="O42" i="7"/>
  <c r="Q42" i="7" s="1"/>
  <c r="L42" i="7"/>
  <c r="N42" i="7" s="1"/>
  <c r="K42" i="7"/>
  <c r="M42" i="7" s="1"/>
  <c r="AF41" i="7"/>
  <c r="J41" i="7"/>
  <c r="AF40" i="7"/>
  <c r="J40" i="7"/>
  <c r="K40" i="7" s="1"/>
  <c r="M40" i="7" s="1"/>
  <c r="O40" i="7" s="1"/>
  <c r="Q40" i="7" s="1"/>
  <c r="R40" i="7" s="1"/>
  <c r="AF39" i="7"/>
  <c r="J39" i="7"/>
  <c r="K39" i="7" s="1"/>
  <c r="M39" i="7" s="1"/>
  <c r="O39" i="7" s="1"/>
  <c r="Q39" i="7" s="1"/>
  <c r="AF38" i="7"/>
  <c r="J38" i="7"/>
  <c r="K38" i="7" s="1"/>
  <c r="AF37" i="7"/>
  <c r="J37" i="7"/>
  <c r="K37" i="7" s="1"/>
  <c r="M37" i="7" s="1"/>
  <c r="O37" i="7" s="1"/>
  <c r="Q37" i="7" s="1"/>
  <c r="S37" i="7" s="1"/>
  <c r="AF36" i="7"/>
  <c r="J36" i="7"/>
  <c r="AF35" i="7"/>
  <c r="K35" i="7"/>
  <c r="J35" i="7"/>
  <c r="AF34" i="7"/>
  <c r="J34" i="7"/>
  <c r="AF33" i="7"/>
  <c r="R33" i="7"/>
  <c r="T33" i="7"/>
  <c r="L33" i="7"/>
  <c r="N33" i="7" s="1"/>
  <c r="AF32" i="7"/>
  <c r="R32" i="7"/>
  <c r="T32" i="7" s="1"/>
  <c r="L32" i="7"/>
  <c r="N32" i="7" s="1"/>
  <c r="AF31" i="7"/>
  <c r="R31" i="7"/>
  <c r="T31" i="7" s="1"/>
  <c r="K31" i="7"/>
  <c r="M31" i="7" s="1"/>
  <c r="O31" i="7" s="1"/>
  <c r="AF30" i="7"/>
  <c r="L30" i="7"/>
  <c r="N30" i="7" s="1"/>
  <c r="R30" i="7"/>
  <c r="T30" i="7"/>
  <c r="AF29" i="7"/>
  <c r="R29" i="7"/>
  <c r="T29" i="7"/>
  <c r="L29" i="7"/>
  <c r="N29" i="7" s="1"/>
  <c r="AF28" i="7"/>
  <c r="M28" i="7"/>
  <c r="K28" i="7"/>
  <c r="L28" i="7" s="1"/>
  <c r="AF27" i="7"/>
  <c r="O27" i="7"/>
  <c r="Q27" i="7"/>
  <c r="J27" i="7"/>
  <c r="K27" i="7" s="1"/>
  <c r="M27" i="7" s="1"/>
  <c r="AF26" i="7"/>
  <c r="O26" i="7"/>
  <c r="Q26" i="7" s="1"/>
  <c r="S26" i="7" s="1"/>
  <c r="J26" i="7"/>
  <c r="K26" i="7" s="1"/>
  <c r="M26" i="7" s="1"/>
  <c r="AF25" i="7"/>
  <c r="O25" i="7"/>
  <c r="Q25" i="7" s="1"/>
  <c r="J25" i="7"/>
  <c r="AF24" i="7"/>
  <c r="O24" i="7"/>
  <c r="Q24" i="7" s="1"/>
  <c r="S24" i="7" s="1"/>
  <c r="J24" i="7"/>
  <c r="K24" i="7" s="1"/>
  <c r="AF23" i="7"/>
  <c r="J23" i="7"/>
  <c r="AF22" i="7"/>
  <c r="J22" i="7"/>
  <c r="K22" i="7" s="1"/>
  <c r="M22" i="7" s="1"/>
  <c r="O22" i="7" s="1"/>
  <c r="Q22" i="7" s="1"/>
  <c r="S22" i="7" s="1"/>
  <c r="AF21" i="7"/>
  <c r="J21" i="7"/>
  <c r="K21" i="7" s="1"/>
  <c r="AF20" i="7"/>
  <c r="J20" i="7"/>
  <c r="K20" i="7" s="1"/>
  <c r="AF19" i="7"/>
  <c r="J19" i="7"/>
  <c r="K19" i="7" s="1"/>
  <c r="M19" i="7" s="1"/>
  <c r="O19" i="7" s="1"/>
  <c r="Q19" i="7" s="1"/>
  <c r="AF18" i="7"/>
  <c r="O18" i="7"/>
  <c r="Q18" i="7" s="1"/>
  <c r="J18" i="7"/>
  <c r="K18" i="7" s="1"/>
  <c r="M18" i="7" s="1"/>
  <c r="AF17" i="7"/>
  <c r="J17" i="7"/>
  <c r="AF16" i="7"/>
  <c r="J16" i="7"/>
  <c r="K16" i="7"/>
  <c r="AF15" i="7"/>
  <c r="J15" i="7"/>
  <c r="K15" i="7" s="1"/>
  <c r="M15" i="7" s="1"/>
  <c r="O15" i="7" s="1"/>
  <c r="Q15" i="7" s="1"/>
  <c r="R15" i="7" s="1"/>
  <c r="AF14" i="7"/>
  <c r="J14" i="7"/>
  <c r="K14" i="7" s="1"/>
  <c r="M14" i="7" s="1"/>
  <c r="O14" i="7" s="1"/>
  <c r="Q14" i="7" s="1"/>
  <c r="AF13" i="7"/>
  <c r="J13" i="7"/>
  <c r="K13" i="7" s="1"/>
  <c r="M13" i="7" s="1"/>
  <c r="O13" i="7" s="1"/>
  <c r="AF12" i="7"/>
  <c r="R12" i="7"/>
  <c r="T12" i="7"/>
  <c r="L12" i="7"/>
  <c r="N12" i="7" s="1"/>
  <c r="AF11" i="7"/>
  <c r="J11" i="7"/>
  <c r="AF10" i="7"/>
  <c r="J10" i="7"/>
  <c r="AF9" i="7"/>
  <c r="J9" i="7"/>
  <c r="AF8" i="7"/>
  <c r="J8" i="7"/>
  <c r="K8" i="7" s="1"/>
  <c r="M8" i="7" s="1"/>
  <c r="O8" i="7" s="1"/>
  <c r="Q8" i="7" s="1"/>
  <c r="AF7" i="7"/>
  <c r="J7" i="7"/>
  <c r="AF6" i="7"/>
  <c r="J6" i="7"/>
  <c r="AF5" i="7"/>
  <c r="J5" i="7"/>
  <c r="AF4" i="7"/>
  <c r="J4" i="7"/>
  <c r="R46" i="7"/>
  <c r="T46" i="7" s="1"/>
  <c r="AH32" i="12"/>
  <c r="P52" i="10"/>
  <c r="R52" i="10" s="1"/>
  <c r="L4" i="10"/>
  <c r="N4" i="10" s="1"/>
  <c r="L5" i="10"/>
  <c r="N5" i="10" s="1"/>
  <c r="P5" i="10" s="1"/>
  <c r="R5" i="10" s="1"/>
  <c r="L10" i="10"/>
  <c r="N10" i="10" s="1"/>
  <c r="P10" i="10" s="1"/>
  <c r="R10" i="10" s="1"/>
  <c r="K13" i="10"/>
  <c r="M13" i="10" s="1"/>
  <c r="O13" i="10" s="1"/>
  <c r="Q13" i="10" s="1"/>
  <c r="S13" i="10" s="1"/>
  <c r="N28" i="10"/>
  <c r="O28" i="10" s="1"/>
  <c r="K51" i="10"/>
  <c r="M51" i="10" s="1"/>
  <c r="O51" i="10" s="1"/>
  <c r="Q51" i="10" s="1"/>
  <c r="L31" i="10"/>
  <c r="N31" i="10" s="1"/>
  <c r="P31" i="10" s="1"/>
  <c r="R31" i="10" s="1"/>
  <c r="K39" i="10"/>
  <c r="M39" i="10" s="1"/>
  <c r="O39" i="10" s="1"/>
  <c r="Q39" i="10" s="1"/>
  <c r="S39" i="10" s="1"/>
  <c r="K40" i="10"/>
  <c r="M40" i="10" s="1"/>
  <c r="O40" i="10" s="1"/>
  <c r="Q40" i="10"/>
  <c r="S40" i="10" s="1"/>
  <c r="L40" i="10"/>
  <c r="L42" i="10"/>
  <c r="M42" i="10"/>
  <c r="O42" i="10" s="1"/>
  <c r="Q42" i="10" s="1"/>
  <c r="S42" i="10" s="1"/>
  <c r="N46" i="10"/>
  <c r="P46" i="10" s="1"/>
  <c r="R46" i="10" s="1"/>
  <c r="K48" i="10"/>
  <c r="K41" i="10"/>
  <c r="M41" i="10" s="1"/>
  <c r="O41" i="10" s="1"/>
  <c r="Q41" i="10" s="1"/>
  <c r="S41" i="10" s="1"/>
  <c r="L55" i="10"/>
  <c r="N55" i="10" s="1"/>
  <c r="P55" i="10" s="1"/>
  <c r="R55" i="10" s="1"/>
  <c r="L61" i="10"/>
  <c r="N61" i="10" s="1"/>
  <c r="P61" i="10" s="1"/>
  <c r="R61" i="10" s="1"/>
  <c r="L62" i="10"/>
  <c r="N62" i="10"/>
  <c r="P62" i="10"/>
  <c r="R62" i="10" s="1"/>
  <c r="L63" i="10"/>
  <c r="N63" i="10"/>
  <c r="P63" i="10"/>
  <c r="R63" i="10" s="1"/>
  <c r="L64" i="10"/>
  <c r="N64" i="10" s="1"/>
  <c r="P64" i="10" s="1"/>
  <c r="R64" i="10" s="1"/>
  <c r="L65" i="10"/>
  <c r="M66" i="10"/>
  <c r="N66" i="10" s="1"/>
  <c r="P66" i="10" s="1"/>
  <c r="R66" i="10" s="1"/>
  <c r="L67" i="10"/>
  <c r="N67" i="10"/>
  <c r="P67" i="10" s="1"/>
  <c r="R67" i="10" s="1"/>
  <c r="M68" i="10"/>
  <c r="O68" i="10"/>
  <c r="L72" i="10"/>
  <c r="N72" i="10" s="1"/>
  <c r="P72" i="10" s="1"/>
  <c r="R72" i="10" s="1"/>
  <c r="L73" i="10"/>
  <c r="N73" i="10" s="1"/>
  <c r="P73" i="10" s="1"/>
  <c r="R73" i="10" s="1"/>
  <c r="L52" i="8"/>
  <c r="K48" i="8"/>
  <c r="T48" i="8"/>
  <c r="L9" i="8"/>
  <c r="K51" i="8"/>
  <c r="M51" i="8" s="1"/>
  <c r="O51" i="8" s="1"/>
  <c r="Q51" i="8" s="1"/>
  <c r="K6" i="8"/>
  <c r="M6" i="8" s="1"/>
  <c r="O6" i="8" s="1"/>
  <c r="Q6" i="8" s="1"/>
  <c r="S6" i="8" s="1"/>
  <c r="T6" i="8" s="1"/>
  <c r="M34" i="8"/>
  <c r="O34" i="8" s="1"/>
  <c r="Q34" i="8" s="1"/>
  <c r="S34" i="8" s="1"/>
  <c r="T34" i="8" s="1"/>
  <c r="L34" i="8"/>
  <c r="N34" i="8" s="1"/>
  <c r="P34" i="8" s="1"/>
  <c r="K61" i="8"/>
  <c r="L61" i="8" s="1"/>
  <c r="M61" i="8"/>
  <c r="O61" i="8" s="1"/>
  <c r="Q61" i="8" s="1"/>
  <c r="S61" i="8" s="1"/>
  <c r="T61" i="8" s="1"/>
  <c r="K62" i="8"/>
  <c r="M62" i="8" s="1"/>
  <c r="O62" i="8" s="1"/>
  <c r="Q62" i="8" s="1"/>
  <c r="S62" i="8"/>
  <c r="T62" i="8" s="1"/>
  <c r="K63" i="8"/>
  <c r="K65" i="8"/>
  <c r="M65" i="8"/>
  <c r="O65" i="8" s="1"/>
  <c r="Q65" i="8" s="1"/>
  <c r="S65" i="8" s="1"/>
  <c r="T65" i="8" s="1"/>
  <c r="L65" i="8"/>
  <c r="N65" i="8" s="1"/>
  <c r="P65" i="8" s="1"/>
  <c r="L4" i="8"/>
  <c r="N4" i="8" s="1"/>
  <c r="K11" i="8"/>
  <c r="O31" i="8"/>
  <c r="T31" i="8"/>
  <c r="K54" i="8"/>
  <c r="T68" i="8"/>
  <c r="M69" i="8"/>
  <c r="O69" i="8"/>
  <c r="L69" i="8"/>
  <c r="N69" i="8" s="1"/>
  <c r="T69" i="8"/>
  <c r="T70" i="8"/>
  <c r="K53" i="8"/>
  <c r="M53" i="8" s="1"/>
  <c r="O53" i="8" s="1"/>
  <c r="Q53" i="8" s="1"/>
  <c r="K57" i="8"/>
  <c r="K59" i="8"/>
  <c r="M59" i="8"/>
  <c r="O59" i="8"/>
  <c r="Q59" i="8" s="1"/>
  <c r="S59" i="8" s="1"/>
  <c r="T59" i="8" s="1"/>
  <c r="M66" i="8"/>
  <c r="N66" i="8" s="1"/>
  <c r="P66" i="8" s="1"/>
  <c r="T66" i="8"/>
  <c r="L72" i="8"/>
  <c r="N72" i="8" s="1"/>
  <c r="P72" i="8" s="1"/>
  <c r="Q13" i="7"/>
  <c r="S13" i="7" s="1"/>
  <c r="K17" i="7"/>
  <c r="M17" i="7" s="1"/>
  <c r="O17" i="7" s="1"/>
  <c r="Q17" i="7" s="1"/>
  <c r="S17" i="7" s="1"/>
  <c r="L14" i="7"/>
  <c r="N14" i="7" s="1"/>
  <c r="L18" i="7"/>
  <c r="N18" i="7" s="1"/>
  <c r="L36" i="7"/>
  <c r="N36" i="7" s="1"/>
  <c r="L45" i="7"/>
  <c r="K23" i="7"/>
  <c r="M23" i="7" s="1"/>
  <c r="O23" i="7" s="1"/>
  <c r="Q23" i="7"/>
  <c r="S23" i="7" s="1"/>
  <c r="R24" i="7"/>
  <c r="T24" i="7" s="1"/>
  <c r="K36" i="7"/>
  <c r="M36" i="7"/>
  <c r="O36" i="7"/>
  <c r="Q36" i="7" s="1"/>
  <c r="M57" i="7"/>
  <c r="O57" i="7" s="1"/>
  <c r="Q57" i="7" s="1"/>
  <c r="S57" i="7" s="1"/>
  <c r="R70" i="7"/>
  <c r="T70" i="7" s="1"/>
  <c r="L27" i="7"/>
  <c r="N27" i="7" s="1"/>
  <c r="R68" i="7"/>
  <c r="T68" i="7" s="1"/>
  <c r="N69" i="7"/>
  <c r="R69" i="7"/>
  <c r="T69" i="7" s="1"/>
  <c r="V5" i="1"/>
  <c r="V8" i="1"/>
  <c r="V10" i="1"/>
  <c r="U12" i="1"/>
  <c r="V21" i="1"/>
  <c r="V22" i="1"/>
  <c r="V24" i="1"/>
  <c r="V25" i="1"/>
  <c r="V26" i="1"/>
  <c r="V27" i="1"/>
  <c r="U28" i="1"/>
  <c r="V28" i="1"/>
  <c r="U29" i="1"/>
  <c r="V29" i="1"/>
  <c r="U30" i="1"/>
  <c r="V30" i="1"/>
  <c r="U31" i="1"/>
  <c r="V31" i="1"/>
  <c r="U32" i="1"/>
  <c r="U33" i="1"/>
  <c r="U42" i="1"/>
  <c r="U45" i="1"/>
  <c r="V45" i="1"/>
  <c r="U46" i="1"/>
  <c r="V46" i="1"/>
  <c r="U47" i="1"/>
  <c r="V47" i="1"/>
  <c r="V49" i="1"/>
  <c r="U50" i="1"/>
  <c r="V50" i="1"/>
  <c r="V53" i="1"/>
  <c r="U56" i="1"/>
  <c r="U60" i="1"/>
  <c r="V61" i="1"/>
  <c r="V62" i="1"/>
  <c r="V63" i="1"/>
  <c r="V64" i="1"/>
  <c r="V65" i="1"/>
  <c r="U66" i="1"/>
  <c r="V66" i="1"/>
  <c r="U68" i="1"/>
  <c r="V68" i="1"/>
  <c r="U69" i="1"/>
  <c r="V69" i="1"/>
  <c r="U70" i="1"/>
  <c r="V70" i="1"/>
  <c r="V71" i="1"/>
  <c r="V72" i="1"/>
  <c r="V73" i="1"/>
  <c r="V4" i="1"/>
  <c r="V73" i="6"/>
  <c r="V72" i="6"/>
  <c r="V71" i="6"/>
  <c r="U71" i="6"/>
  <c r="V70" i="6"/>
  <c r="U70" i="6"/>
  <c r="V69" i="6"/>
  <c r="U69" i="6"/>
  <c r="V68" i="6"/>
  <c r="U68" i="6"/>
  <c r="V66" i="6"/>
  <c r="U66" i="6"/>
  <c r="V65" i="6"/>
  <c r="V64" i="6"/>
  <c r="V63" i="6"/>
  <c r="U63" i="6"/>
  <c r="V62" i="6"/>
  <c r="V61" i="6"/>
  <c r="U60" i="6"/>
  <c r="U56" i="6"/>
  <c r="V53" i="6"/>
  <c r="V50" i="6"/>
  <c r="U50" i="6"/>
  <c r="V49" i="6"/>
  <c r="V47" i="6"/>
  <c r="U47" i="6"/>
  <c r="V46" i="6"/>
  <c r="U46" i="6"/>
  <c r="V45" i="6"/>
  <c r="U45" i="6"/>
  <c r="U42" i="6"/>
  <c r="U33" i="6"/>
  <c r="U32" i="6"/>
  <c r="V31" i="6"/>
  <c r="U31" i="6"/>
  <c r="V30" i="6"/>
  <c r="U30" i="6"/>
  <c r="V29" i="6"/>
  <c r="U29" i="6"/>
  <c r="V28" i="6"/>
  <c r="U28" i="6"/>
  <c r="V27" i="6"/>
  <c r="V26" i="6"/>
  <c r="V25" i="6"/>
  <c r="V24" i="6"/>
  <c r="V22" i="6"/>
  <c r="V21" i="6"/>
  <c r="U12" i="6"/>
  <c r="V10" i="6"/>
  <c r="V8" i="6"/>
  <c r="V5" i="6"/>
  <c r="V4" i="6"/>
  <c r="V5" i="5"/>
  <c r="V73" i="5"/>
  <c r="V72" i="5"/>
  <c r="V71" i="5"/>
  <c r="V70" i="5"/>
  <c r="V69" i="5"/>
  <c r="V68" i="5"/>
  <c r="V66" i="5"/>
  <c r="V65" i="5"/>
  <c r="V64" i="5"/>
  <c r="V63" i="5"/>
  <c r="V62" i="5"/>
  <c r="V61" i="5"/>
  <c r="V53" i="5"/>
  <c r="V50" i="5"/>
  <c r="V49" i="5"/>
  <c r="V47" i="5"/>
  <c r="V46" i="5"/>
  <c r="V45" i="5"/>
  <c r="V31" i="5"/>
  <c r="V30" i="5"/>
  <c r="V29" i="5"/>
  <c r="V28" i="5"/>
  <c r="V27" i="5"/>
  <c r="V26" i="5"/>
  <c r="V25" i="5"/>
  <c r="V24" i="5"/>
  <c r="V22" i="5"/>
  <c r="V21" i="5"/>
  <c r="V10" i="5"/>
  <c r="V8" i="5"/>
  <c r="V4" i="5"/>
  <c r="R73" i="6"/>
  <c r="T73" i="6" s="1"/>
  <c r="J73" i="6"/>
  <c r="U73" i="6" s="1"/>
  <c r="R72" i="6"/>
  <c r="T72" i="6" s="1"/>
  <c r="J72" i="6"/>
  <c r="K72" i="6" s="1"/>
  <c r="M72" i="6" s="1"/>
  <c r="R71" i="6"/>
  <c r="T71" i="6" s="1"/>
  <c r="J71" i="6"/>
  <c r="K71" i="6" s="1"/>
  <c r="T70" i="6"/>
  <c r="K70" i="6"/>
  <c r="T69" i="6"/>
  <c r="K69" i="6"/>
  <c r="M69" i="6"/>
  <c r="T68" i="6"/>
  <c r="K68" i="6"/>
  <c r="T67" i="6"/>
  <c r="J67" i="6"/>
  <c r="K67" i="6" s="1"/>
  <c r="M67" i="6" s="1"/>
  <c r="N67" i="6" s="1"/>
  <c r="T66" i="6"/>
  <c r="K66" i="6"/>
  <c r="M66" i="6" s="1"/>
  <c r="N66" i="6" s="1"/>
  <c r="T65" i="6"/>
  <c r="J65" i="6"/>
  <c r="U65" i="6" s="1"/>
  <c r="T64" i="6"/>
  <c r="J64" i="6"/>
  <c r="T63" i="6"/>
  <c r="J63" i="6"/>
  <c r="K63" i="6" s="1"/>
  <c r="M63" i="6" s="1"/>
  <c r="N63" i="6" s="1"/>
  <c r="T62" i="6"/>
  <c r="J62" i="6"/>
  <c r="K62" i="6" s="1"/>
  <c r="M62" i="6" s="1"/>
  <c r="N62" i="6" s="1"/>
  <c r="T61" i="6"/>
  <c r="J61" i="6"/>
  <c r="K61" i="6"/>
  <c r="M61" i="6" s="1"/>
  <c r="N61" i="6" s="1"/>
  <c r="T60" i="6"/>
  <c r="N60" i="6"/>
  <c r="T59" i="6"/>
  <c r="J59" i="6"/>
  <c r="K59" i="6" s="1"/>
  <c r="M59" i="6" s="1"/>
  <c r="N59" i="6" s="1"/>
  <c r="T58" i="6"/>
  <c r="J58" i="6"/>
  <c r="U58" i="6"/>
  <c r="T57" i="6"/>
  <c r="J57" i="6"/>
  <c r="K57" i="6" s="1"/>
  <c r="M57" i="6" s="1"/>
  <c r="N57" i="6" s="1"/>
  <c r="T56" i="6"/>
  <c r="N56" i="6"/>
  <c r="T55" i="6"/>
  <c r="J55" i="6"/>
  <c r="K55" i="6" s="1"/>
  <c r="M55" i="6" s="1"/>
  <c r="N55" i="6" s="1"/>
  <c r="T54" i="6"/>
  <c r="J54" i="6"/>
  <c r="U54" i="6" s="1"/>
  <c r="T53" i="6"/>
  <c r="J53" i="6"/>
  <c r="U53" i="6" s="1"/>
  <c r="T52" i="6"/>
  <c r="J52" i="6"/>
  <c r="U52" i="6" s="1"/>
  <c r="T51" i="6"/>
  <c r="J51" i="6"/>
  <c r="K51" i="6" s="1"/>
  <c r="M51" i="6" s="1"/>
  <c r="N51" i="6" s="1"/>
  <c r="T50" i="6"/>
  <c r="K50" i="6"/>
  <c r="T49" i="6"/>
  <c r="J49" i="6"/>
  <c r="K49" i="6"/>
  <c r="M49" i="6" s="1"/>
  <c r="N49" i="6" s="1"/>
  <c r="T48" i="6"/>
  <c r="J48" i="6"/>
  <c r="U48" i="6" s="1"/>
  <c r="T47" i="6"/>
  <c r="K47" i="6"/>
  <c r="M47" i="6" s="1"/>
  <c r="N47" i="6" s="1"/>
  <c r="T46" i="6"/>
  <c r="K46" i="6"/>
  <c r="T45" i="6"/>
  <c r="K45" i="6"/>
  <c r="M45" i="6" s="1"/>
  <c r="T44" i="6"/>
  <c r="J44" i="6"/>
  <c r="K44" i="6" s="1"/>
  <c r="M44" i="6" s="1"/>
  <c r="N44" i="6" s="1"/>
  <c r="T43" i="6"/>
  <c r="J43" i="6"/>
  <c r="U43" i="6" s="1"/>
  <c r="T42" i="6"/>
  <c r="K42" i="6"/>
  <c r="M42" i="6" s="1"/>
  <c r="N42" i="6" s="1"/>
  <c r="T41" i="6"/>
  <c r="J41" i="6"/>
  <c r="K41" i="6"/>
  <c r="M41" i="6" s="1"/>
  <c r="N41" i="6" s="1"/>
  <c r="T40" i="6"/>
  <c r="J40" i="6"/>
  <c r="U40" i="6" s="1"/>
  <c r="T39" i="6"/>
  <c r="J39" i="6"/>
  <c r="K39" i="6" s="1"/>
  <c r="M39" i="6" s="1"/>
  <c r="N39" i="6" s="1"/>
  <c r="T38" i="6"/>
  <c r="J38" i="6"/>
  <c r="U38" i="6" s="1"/>
  <c r="T37" i="6"/>
  <c r="J37" i="6"/>
  <c r="U37" i="6" s="1"/>
  <c r="K37" i="6"/>
  <c r="M37" i="6" s="1"/>
  <c r="N37" i="6" s="1"/>
  <c r="T36" i="6"/>
  <c r="J36" i="6"/>
  <c r="K36" i="6"/>
  <c r="M36" i="6" s="1"/>
  <c r="N36" i="6" s="1"/>
  <c r="T35" i="6"/>
  <c r="J35" i="6"/>
  <c r="K35" i="6"/>
  <c r="M35" i="6" s="1"/>
  <c r="N35" i="6" s="1"/>
  <c r="T34" i="6"/>
  <c r="J34" i="6"/>
  <c r="T33" i="6"/>
  <c r="N33" i="6"/>
  <c r="T32" i="6"/>
  <c r="N32" i="6"/>
  <c r="T31" i="6"/>
  <c r="K31" i="6"/>
  <c r="M31" i="6"/>
  <c r="T30" i="6"/>
  <c r="N30" i="6"/>
  <c r="T29" i="6"/>
  <c r="N29" i="6"/>
  <c r="T28" i="6"/>
  <c r="N28" i="6"/>
  <c r="T27" i="6"/>
  <c r="J27" i="6"/>
  <c r="T26" i="6"/>
  <c r="J26" i="6"/>
  <c r="K26" i="6"/>
  <c r="M26" i="6" s="1"/>
  <c r="N26" i="6" s="1"/>
  <c r="T25" i="6"/>
  <c r="J25" i="6"/>
  <c r="U25" i="6" s="1"/>
  <c r="K25" i="6"/>
  <c r="M25" i="6" s="1"/>
  <c r="N25" i="6" s="1"/>
  <c r="T24" i="6"/>
  <c r="J24" i="6"/>
  <c r="K24" i="6"/>
  <c r="M24" i="6" s="1"/>
  <c r="N24" i="6" s="1"/>
  <c r="T23" i="6"/>
  <c r="J23" i="6"/>
  <c r="U23" i="6" s="1"/>
  <c r="T22" i="6"/>
  <c r="J22" i="6"/>
  <c r="K22" i="6" s="1"/>
  <c r="M22" i="6" s="1"/>
  <c r="N22" i="6" s="1"/>
  <c r="T21" i="6"/>
  <c r="J21" i="6"/>
  <c r="K21" i="6" s="1"/>
  <c r="M21" i="6" s="1"/>
  <c r="N21" i="6" s="1"/>
  <c r="T20" i="6"/>
  <c r="J20" i="6"/>
  <c r="U20" i="6" s="1"/>
  <c r="T19" i="6"/>
  <c r="J19" i="6"/>
  <c r="K19" i="6" s="1"/>
  <c r="M19" i="6" s="1"/>
  <c r="N19" i="6" s="1"/>
  <c r="T18" i="6"/>
  <c r="J18" i="6"/>
  <c r="K18" i="6" s="1"/>
  <c r="M18" i="6" s="1"/>
  <c r="N18" i="6" s="1"/>
  <c r="T17" i="6"/>
  <c r="J17" i="6"/>
  <c r="K17" i="6"/>
  <c r="M17" i="6" s="1"/>
  <c r="N17" i="6" s="1"/>
  <c r="T16" i="6"/>
  <c r="J16" i="6"/>
  <c r="U16" i="6" s="1"/>
  <c r="K16" i="6"/>
  <c r="M16" i="6" s="1"/>
  <c r="N16" i="6" s="1"/>
  <c r="T15" i="6"/>
  <c r="J15" i="6"/>
  <c r="K15" i="6" s="1"/>
  <c r="M15" i="6" s="1"/>
  <c r="N15" i="6" s="1"/>
  <c r="T14" i="6"/>
  <c r="J14" i="6"/>
  <c r="K14" i="6" s="1"/>
  <c r="M14" i="6" s="1"/>
  <c r="N14" i="6" s="1"/>
  <c r="T13" i="6"/>
  <c r="J13" i="6"/>
  <c r="K13" i="6" s="1"/>
  <c r="M13" i="6" s="1"/>
  <c r="N13" i="6" s="1"/>
  <c r="T12" i="6"/>
  <c r="N12" i="6"/>
  <c r="T11" i="6"/>
  <c r="J11" i="6"/>
  <c r="K11" i="6" s="1"/>
  <c r="M11" i="6" s="1"/>
  <c r="N11" i="6" s="1"/>
  <c r="T10" i="6"/>
  <c r="J10" i="6"/>
  <c r="U10" i="6" s="1"/>
  <c r="T9" i="6"/>
  <c r="J9" i="6"/>
  <c r="U9" i="6" s="1"/>
  <c r="T8" i="6"/>
  <c r="J8" i="6"/>
  <c r="U8" i="6" s="1"/>
  <c r="T7" i="6"/>
  <c r="J7" i="6"/>
  <c r="U7" i="6" s="1"/>
  <c r="T6" i="6"/>
  <c r="J6" i="6"/>
  <c r="K6" i="6"/>
  <c r="M6" i="6" s="1"/>
  <c r="N6" i="6" s="1"/>
  <c r="T5" i="6"/>
  <c r="J5" i="6"/>
  <c r="T4" i="6"/>
  <c r="K4" i="6"/>
  <c r="M4" i="6" s="1"/>
  <c r="N4" i="6" s="1"/>
  <c r="J4" i="6"/>
  <c r="U4" i="6" s="1"/>
  <c r="O75" i="5"/>
  <c r="R73" i="5"/>
  <c r="T73" i="5"/>
  <c r="K73" i="5"/>
  <c r="L73" i="5" s="1"/>
  <c r="N73" i="5" s="1"/>
  <c r="R72" i="5"/>
  <c r="T72" i="5" s="1"/>
  <c r="R71" i="5"/>
  <c r="T71" i="5" s="1"/>
  <c r="T70" i="5"/>
  <c r="K70" i="5"/>
  <c r="L70" i="5" s="1"/>
  <c r="N70" i="5" s="1"/>
  <c r="T69" i="5"/>
  <c r="K69" i="5"/>
  <c r="M69" i="5"/>
  <c r="T68" i="5"/>
  <c r="K68" i="5"/>
  <c r="L68" i="5" s="1"/>
  <c r="N68" i="5" s="1"/>
  <c r="T67" i="5"/>
  <c r="T66" i="5"/>
  <c r="K66" i="5"/>
  <c r="L66" i="5" s="1"/>
  <c r="N66" i="5" s="1"/>
  <c r="T65" i="5"/>
  <c r="K65" i="5"/>
  <c r="L65" i="5" s="1"/>
  <c r="N65" i="5" s="1"/>
  <c r="M65" i="5"/>
  <c r="T64" i="5"/>
  <c r="K64" i="5"/>
  <c r="T63" i="5"/>
  <c r="T62" i="5"/>
  <c r="K62" i="5"/>
  <c r="M62" i="5" s="1"/>
  <c r="T61" i="5"/>
  <c r="T60" i="5"/>
  <c r="L60" i="5"/>
  <c r="N60" i="5" s="1"/>
  <c r="T59" i="5"/>
  <c r="T58" i="5"/>
  <c r="K58" i="5"/>
  <c r="M58" i="5" s="1"/>
  <c r="T57" i="5"/>
  <c r="T56" i="5"/>
  <c r="L56" i="5"/>
  <c r="N56" i="5" s="1"/>
  <c r="T55" i="5"/>
  <c r="K55" i="5"/>
  <c r="M55" i="5" s="1"/>
  <c r="T54" i="5"/>
  <c r="T53" i="5"/>
  <c r="K53" i="5"/>
  <c r="L53" i="5" s="1"/>
  <c r="N53" i="5" s="1"/>
  <c r="T52" i="5"/>
  <c r="T51" i="5"/>
  <c r="T50" i="5"/>
  <c r="K50" i="5"/>
  <c r="L50" i="5" s="1"/>
  <c r="N50" i="5" s="1"/>
  <c r="T49" i="5"/>
  <c r="T48" i="5"/>
  <c r="K48" i="5"/>
  <c r="M48" i="5" s="1"/>
  <c r="T47" i="5"/>
  <c r="K47" i="5"/>
  <c r="L47" i="5" s="1"/>
  <c r="N47" i="5" s="1"/>
  <c r="T46" i="5"/>
  <c r="K46" i="5"/>
  <c r="L46" i="5" s="1"/>
  <c r="N46" i="5" s="1"/>
  <c r="T45" i="5"/>
  <c r="K45" i="5"/>
  <c r="M45" i="5" s="1"/>
  <c r="T44" i="5"/>
  <c r="T43" i="5"/>
  <c r="K43" i="5"/>
  <c r="M43" i="5" s="1"/>
  <c r="T42" i="5"/>
  <c r="K42" i="5"/>
  <c r="L42" i="5" s="1"/>
  <c r="N42" i="5" s="1"/>
  <c r="T41" i="5"/>
  <c r="T40" i="5"/>
  <c r="K40" i="5"/>
  <c r="M40" i="5" s="1"/>
  <c r="T39" i="5"/>
  <c r="T38" i="5"/>
  <c r="K38" i="5"/>
  <c r="M38" i="5" s="1"/>
  <c r="T37" i="5"/>
  <c r="T36" i="5"/>
  <c r="K36" i="5"/>
  <c r="M36" i="5" s="1"/>
  <c r="T35" i="5"/>
  <c r="K35" i="5"/>
  <c r="M35" i="5" s="1"/>
  <c r="T34" i="5"/>
  <c r="K34" i="5"/>
  <c r="M34" i="5" s="1"/>
  <c r="T33" i="5"/>
  <c r="L33" i="5"/>
  <c r="N33" i="5" s="1"/>
  <c r="T32" i="5"/>
  <c r="L32" i="5"/>
  <c r="N32" i="5" s="1"/>
  <c r="T31" i="5"/>
  <c r="K31" i="5"/>
  <c r="M31" i="5" s="1"/>
  <c r="L31" i="5"/>
  <c r="N31" i="5" s="1"/>
  <c r="T30" i="5"/>
  <c r="L30" i="5"/>
  <c r="N30" i="5" s="1"/>
  <c r="T29" i="5"/>
  <c r="L29" i="5"/>
  <c r="N29" i="5" s="1"/>
  <c r="T28" i="5"/>
  <c r="L28" i="5"/>
  <c r="N28" i="5" s="1"/>
  <c r="T27" i="5"/>
  <c r="K27" i="5"/>
  <c r="M27" i="5" s="1"/>
  <c r="T26" i="5"/>
  <c r="K26" i="5"/>
  <c r="M26" i="5" s="1"/>
  <c r="T25" i="5"/>
  <c r="K25" i="5"/>
  <c r="M25" i="5" s="1"/>
  <c r="T24" i="5"/>
  <c r="K24" i="5"/>
  <c r="M24" i="5" s="1"/>
  <c r="T23" i="5"/>
  <c r="K23" i="5"/>
  <c r="M23" i="5"/>
  <c r="T22" i="5"/>
  <c r="K22" i="5"/>
  <c r="M22" i="5" s="1"/>
  <c r="T21" i="5"/>
  <c r="K21" i="5"/>
  <c r="M21" i="5" s="1"/>
  <c r="T20" i="5"/>
  <c r="K20" i="5"/>
  <c r="M20" i="5" s="1"/>
  <c r="T19" i="5"/>
  <c r="K19" i="5"/>
  <c r="M19" i="5" s="1"/>
  <c r="T18" i="5"/>
  <c r="K18" i="5"/>
  <c r="M18" i="5" s="1"/>
  <c r="T17" i="5"/>
  <c r="K17" i="5"/>
  <c r="M17" i="5" s="1"/>
  <c r="T16" i="5"/>
  <c r="K16" i="5"/>
  <c r="M16" i="5" s="1"/>
  <c r="T15" i="5"/>
  <c r="K15" i="5"/>
  <c r="M15" i="5"/>
  <c r="T14" i="5"/>
  <c r="K14" i="5"/>
  <c r="M14" i="5" s="1"/>
  <c r="T13" i="5"/>
  <c r="K13" i="5"/>
  <c r="L13" i="5" s="1"/>
  <c r="N13" i="5" s="1"/>
  <c r="M13" i="5"/>
  <c r="T12" i="5"/>
  <c r="L12" i="5"/>
  <c r="N12" i="5" s="1"/>
  <c r="T11" i="5"/>
  <c r="K11" i="5"/>
  <c r="L11" i="5" s="1"/>
  <c r="N11" i="5" s="1"/>
  <c r="T10" i="5"/>
  <c r="K10" i="5"/>
  <c r="T9" i="5"/>
  <c r="T8" i="5"/>
  <c r="T7" i="5"/>
  <c r="T6" i="5"/>
  <c r="T5" i="5"/>
  <c r="K5" i="5"/>
  <c r="L5" i="5" s="1"/>
  <c r="N5" i="5" s="1"/>
  <c r="T4" i="5"/>
  <c r="R73" i="1"/>
  <c r="T73" i="1" s="1"/>
  <c r="R72" i="1"/>
  <c r="T72" i="1" s="1"/>
  <c r="R71" i="1"/>
  <c r="T71" i="1" s="1"/>
  <c r="K51" i="5"/>
  <c r="M51" i="5" s="1"/>
  <c r="K63" i="5"/>
  <c r="M63" i="5" s="1"/>
  <c r="K4" i="5"/>
  <c r="M4" i="5" s="1"/>
  <c r="K6" i="5"/>
  <c r="M6" i="5" s="1"/>
  <c r="K7" i="5"/>
  <c r="L7" i="5" s="1"/>
  <c r="N7" i="5" s="1"/>
  <c r="K8" i="5"/>
  <c r="M8" i="5" s="1"/>
  <c r="K9" i="5"/>
  <c r="L9" i="5" s="1"/>
  <c r="N9" i="5" s="1"/>
  <c r="K71" i="5"/>
  <c r="M71" i="5" s="1"/>
  <c r="K44" i="5"/>
  <c r="M44" i="5" s="1"/>
  <c r="K54" i="5"/>
  <c r="M54" i="5" s="1"/>
  <c r="K61" i="5"/>
  <c r="M61" i="5" s="1"/>
  <c r="M68" i="5"/>
  <c r="K52" i="5"/>
  <c r="M52" i="5" s="1"/>
  <c r="M50" i="5"/>
  <c r="L69" i="5"/>
  <c r="N69" i="5" s="1"/>
  <c r="N40" i="10"/>
  <c r="P40" i="10" s="1"/>
  <c r="L39" i="10"/>
  <c r="N39" i="10" s="1"/>
  <c r="P39" i="10" s="1"/>
  <c r="R39" i="10" s="1"/>
  <c r="L41" i="10"/>
  <c r="N41" i="10" s="1"/>
  <c r="P41" i="10" s="1"/>
  <c r="N42" i="10"/>
  <c r="P42" i="10" s="1"/>
  <c r="R42" i="10" s="1"/>
  <c r="P28" i="10"/>
  <c r="L13" i="10"/>
  <c r="N13" i="10" s="1"/>
  <c r="P13" i="10" s="1"/>
  <c r="R13" i="10" s="1"/>
  <c r="T54" i="8"/>
  <c r="T49" i="8"/>
  <c r="N52" i="8"/>
  <c r="P52" i="8" s="1"/>
  <c r="T52" i="8"/>
  <c r="T50" i="8"/>
  <c r="L6" i="8"/>
  <c r="N6" i="8" s="1"/>
  <c r="P6" i="8" s="1"/>
  <c r="L59" i="8"/>
  <c r="T53" i="8"/>
  <c r="T51" i="8"/>
  <c r="Q28" i="7"/>
  <c r="R28" i="7" s="1"/>
  <c r="S28" i="7" s="1"/>
  <c r="T28" i="7" s="1"/>
  <c r="R57" i="7"/>
  <c r="T57" i="7" s="1"/>
  <c r="L23" i="7"/>
  <c r="N23" i="7" s="1"/>
  <c r="R26" i="7"/>
  <c r="T26" i="7" s="1"/>
  <c r="L17" i="7"/>
  <c r="N17" i="7" s="1"/>
  <c r="R17" i="7"/>
  <c r="T17" i="7" s="1"/>
  <c r="N45" i="7"/>
  <c r="L22" i="7"/>
  <c r="N22" i="7"/>
  <c r="R22" i="7"/>
  <c r="L13" i="7"/>
  <c r="N13" i="7"/>
  <c r="R13" i="7"/>
  <c r="T13" i="7" s="1"/>
  <c r="U6" i="6"/>
  <c r="N69" i="6"/>
  <c r="M70" i="6"/>
  <c r="U13" i="6"/>
  <c r="U61" i="6"/>
  <c r="U67" i="6"/>
  <c r="K5" i="6"/>
  <c r="M5" i="6" s="1"/>
  <c r="N5" i="6" s="1"/>
  <c r="K9" i="6"/>
  <c r="M9" i="6" s="1"/>
  <c r="N9" i="6" s="1"/>
  <c r="N31" i="6"/>
  <c r="N45" i="6"/>
  <c r="K53" i="6"/>
  <c r="M53" i="6" s="1"/>
  <c r="N53" i="6" s="1"/>
  <c r="K73" i="6"/>
  <c r="M73" i="6" s="1"/>
  <c r="N73" i="6" s="1"/>
  <c r="U5" i="6"/>
  <c r="U24" i="6"/>
  <c r="U26" i="6"/>
  <c r="U36" i="6"/>
  <c r="U49" i="6"/>
  <c r="U51" i="6"/>
  <c r="U72" i="6"/>
  <c r="N70" i="6"/>
  <c r="K10" i="6"/>
  <c r="M10" i="6" s="1"/>
  <c r="N10" i="6" s="1"/>
  <c r="M46" i="6"/>
  <c r="N46" i="6" s="1"/>
  <c r="U17" i="6"/>
  <c r="U21" i="6"/>
  <c r="U35" i="6"/>
  <c r="K43" i="6"/>
  <c r="M43" i="6" s="1"/>
  <c r="N43" i="6" s="1"/>
  <c r="K64" i="6"/>
  <c r="M64" i="6" s="1"/>
  <c r="N64" i="6" s="1"/>
  <c r="U19" i="6"/>
  <c r="U22" i="6"/>
  <c r="U41" i="6"/>
  <c r="U55" i="6"/>
  <c r="U62" i="6"/>
  <c r="U64" i="6"/>
  <c r="M11" i="5"/>
  <c r="K58" i="6"/>
  <c r="M58" i="6"/>
  <c r="N58" i="6" s="1"/>
  <c r="N72" i="6"/>
  <c r="K48" i="6"/>
  <c r="M48" i="6" s="1"/>
  <c r="N48" i="6" s="1"/>
  <c r="M68" i="6"/>
  <c r="N68" i="6" s="1"/>
  <c r="K40" i="6"/>
  <c r="M40" i="6" s="1"/>
  <c r="N40" i="6" s="1"/>
  <c r="M50" i="6"/>
  <c r="N50" i="6" s="1"/>
  <c r="M71" i="6"/>
  <c r="N71" i="6" s="1"/>
  <c r="K59" i="5"/>
  <c r="M59" i="5" s="1"/>
  <c r="L43" i="5"/>
  <c r="N43" i="5" s="1"/>
  <c r="L64" i="5"/>
  <c r="N64" i="5" s="1"/>
  <c r="M64" i="5"/>
  <c r="M70" i="5"/>
  <c r="L14" i="5"/>
  <c r="N14" i="5"/>
  <c r="L15" i="5"/>
  <c r="N15" i="5" s="1"/>
  <c r="L19" i="5"/>
  <c r="N19" i="5" s="1"/>
  <c r="L21" i="5"/>
  <c r="N21" i="5" s="1"/>
  <c r="L23" i="5"/>
  <c r="N23" i="5" s="1"/>
  <c r="L25" i="5"/>
  <c r="N25" i="5"/>
  <c r="L26" i="5"/>
  <c r="N26" i="5" s="1"/>
  <c r="K37" i="5"/>
  <c r="M37" i="5" s="1"/>
  <c r="K41" i="5"/>
  <c r="M41" i="5"/>
  <c r="L48" i="5"/>
  <c r="N48" i="5" s="1"/>
  <c r="M53" i="5"/>
  <c r="K57" i="5"/>
  <c r="M57" i="5" s="1"/>
  <c r="L62" i="5"/>
  <c r="N62" i="5" s="1"/>
  <c r="L34" i="5"/>
  <c r="N34" i="5" s="1"/>
  <c r="L35" i="5"/>
  <c r="N35" i="5"/>
  <c r="M46" i="5"/>
  <c r="K67" i="5"/>
  <c r="L67" i="5" s="1"/>
  <c r="N67" i="5" s="1"/>
  <c r="K72" i="5"/>
  <c r="M72" i="5" s="1"/>
  <c r="K39" i="5"/>
  <c r="M39" i="5" s="1"/>
  <c r="K49" i="5"/>
  <c r="M49" i="5" s="1"/>
  <c r="L6" i="5"/>
  <c r="N6" i="5" s="1"/>
  <c r="L44" i="5"/>
  <c r="N44" i="5" s="1"/>
  <c r="M7" i="5"/>
  <c r="L8" i="5"/>
  <c r="N8" i="5" s="1"/>
  <c r="L39" i="5"/>
  <c r="N39" i="5" s="1"/>
  <c r="L37" i="5"/>
  <c r="N37" i="5" s="1"/>
  <c r="L41" i="5"/>
  <c r="N41" i="5" s="1"/>
  <c r="S28" i="8"/>
  <c r="T28" i="8" s="1"/>
  <c r="J27" i="1"/>
  <c r="J26" i="1"/>
  <c r="U26" i="1" s="1"/>
  <c r="J25" i="1"/>
  <c r="K25" i="1" s="1"/>
  <c r="M25" i="1" s="1"/>
  <c r="J24" i="1"/>
  <c r="U24" i="1" s="1"/>
  <c r="K24" i="1"/>
  <c r="M24" i="1" s="1"/>
  <c r="J23" i="1"/>
  <c r="U23" i="1" s="1"/>
  <c r="J22" i="1"/>
  <c r="U22" i="1" s="1"/>
  <c r="J21" i="1"/>
  <c r="J20" i="1"/>
  <c r="U20" i="1" s="1"/>
  <c r="J19" i="1"/>
  <c r="U19" i="1" s="1"/>
  <c r="J15" i="1"/>
  <c r="U15" i="1" s="1"/>
  <c r="J14" i="1"/>
  <c r="U14" i="1" s="1"/>
  <c r="J13" i="1"/>
  <c r="U13" i="1" s="1"/>
  <c r="J73" i="1"/>
  <c r="K73" i="1" s="1"/>
  <c r="M73" i="1" s="1"/>
  <c r="J72" i="1"/>
  <c r="U72" i="1" s="1"/>
  <c r="J71" i="1"/>
  <c r="K71" i="1" s="1"/>
  <c r="M71" i="1" s="1"/>
  <c r="J59" i="1"/>
  <c r="U59" i="1" s="1"/>
  <c r="J58" i="1"/>
  <c r="U58" i="1" s="1"/>
  <c r="J57" i="1"/>
  <c r="U57" i="1" s="1"/>
  <c r="J55" i="1"/>
  <c r="U55" i="1" s="1"/>
  <c r="K70" i="1"/>
  <c r="M70" i="1" s="1"/>
  <c r="K69" i="1"/>
  <c r="L69" i="1" s="1"/>
  <c r="K68" i="1"/>
  <c r="M68" i="1"/>
  <c r="K66" i="1"/>
  <c r="M66" i="1" s="1"/>
  <c r="J67" i="1"/>
  <c r="U67" i="1" s="1"/>
  <c r="J18" i="1"/>
  <c r="U18" i="1" s="1"/>
  <c r="J17" i="1"/>
  <c r="K17" i="1" s="1"/>
  <c r="J16" i="1"/>
  <c r="U16" i="1" s="1"/>
  <c r="K47" i="1"/>
  <c r="L47" i="1" s="1"/>
  <c r="K46" i="1"/>
  <c r="L46" i="1" s="1"/>
  <c r="K45" i="1"/>
  <c r="M45" i="1" s="1"/>
  <c r="J44" i="1"/>
  <c r="U44" i="1" s="1"/>
  <c r="J11" i="1"/>
  <c r="U11" i="1" s="1"/>
  <c r="K11" i="1"/>
  <c r="M11" i="1" s="1"/>
  <c r="J10" i="1"/>
  <c r="K10" i="1" s="1"/>
  <c r="M10" i="1" s="1"/>
  <c r="J9" i="1"/>
  <c r="U9" i="1" s="1"/>
  <c r="J8" i="1"/>
  <c r="U8" i="1" s="1"/>
  <c r="J7" i="1"/>
  <c r="K7" i="1" s="1"/>
  <c r="J65" i="1"/>
  <c r="U65" i="1" s="1"/>
  <c r="J64" i="1"/>
  <c r="U64" i="1" s="1"/>
  <c r="J63" i="1"/>
  <c r="K63" i="1" s="1"/>
  <c r="M63" i="1" s="1"/>
  <c r="J62" i="1"/>
  <c r="U62" i="1" s="1"/>
  <c r="J61" i="1"/>
  <c r="K61" i="1" s="1"/>
  <c r="M61" i="1" s="1"/>
  <c r="J54" i="1"/>
  <c r="U54" i="1" s="1"/>
  <c r="J53" i="1"/>
  <c r="K53" i="1" s="1"/>
  <c r="M53" i="1" s="1"/>
  <c r="J52" i="1"/>
  <c r="U52" i="1" s="1"/>
  <c r="J51" i="1"/>
  <c r="U51" i="1" s="1"/>
  <c r="J49" i="1"/>
  <c r="U49" i="1" s="1"/>
  <c r="J48" i="1"/>
  <c r="K42" i="1"/>
  <c r="M42" i="1" s="1"/>
  <c r="J43" i="1"/>
  <c r="U43" i="1" s="1"/>
  <c r="J41" i="1"/>
  <c r="U41" i="1" s="1"/>
  <c r="J40" i="1"/>
  <c r="U40" i="1" s="1"/>
  <c r="J39" i="1"/>
  <c r="U39" i="1" s="1"/>
  <c r="J38" i="1"/>
  <c r="U38" i="1" s="1"/>
  <c r="K38" i="1"/>
  <c r="M38" i="1" s="1"/>
  <c r="J37" i="1"/>
  <c r="U37" i="1" s="1"/>
  <c r="J36" i="1"/>
  <c r="U36" i="1" s="1"/>
  <c r="J35" i="1"/>
  <c r="U35" i="1" s="1"/>
  <c r="J34" i="1"/>
  <c r="U34" i="1" s="1"/>
  <c r="K31" i="1"/>
  <c r="L31" i="1" s="1"/>
  <c r="J5" i="1"/>
  <c r="U5" i="1" s="1"/>
  <c r="J6" i="1"/>
  <c r="U6" i="1" s="1"/>
  <c r="J4" i="1"/>
  <c r="U4" i="1" s="1"/>
  <c r="L68" i="1"/>
  <c r="L60" i="1"/>
  <c r="L56" i="1"/>
  <c r="L33" i="1"/>
  <c r="L32" i="1"/>
  <c r="L30" i="1"/>
  <c r="L29" i="1"/>
  <c r="L28" i="1"/>
  <c r="L12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4" i="1"/>
  <c r="K9" i="1"/>
  <c r="M9" i="1" s="1"/>
  <c r="K20" i="1"/>
  <c r="M20" i="1" s="1"/>
  <c r="K22" i="1"/>
  <c r="M22" i="1" s="1"/>
  <c r="K15" i="1"/>
  <c r="M15" i="1" s="1"/>
  <c r="K57" i="1"/>
  <c r="M57" i="1" s="1"/>
  <c r="K67" i="1"/>
  <c r="M67" i="1" s="1"/>
  <c r="M47" i="1"/>
  <c r="K64" i="1"/>
  <c r="M64" i="1"/>
  <c r="K49" i="1"/>
  <c r="M49" i="1" s="1"/>
  <c r="K50" i="1"/>
  <c r="M50" i="1"/>
  <c r="K52" i="1"/>
  <c r="M52" i="1" s="1"/>
  <c r="K54" i="1"/>
  <c r="M54" i="1" s="1"/>
  <c r="L57" i="1"/>
  <c r="L64" i="1"/>
  <c r="L50" i="1"/>
  <c r="L49" i="1"/>
  <c r="K59" i="1" l="1"/>
  <c r="M59" i="1" s="1"/>
  <c r="M31" i="1"/>
  <c r="K35" i="1"/>
  <c r="M35" i="1" s="1"/>
  <c r="U7" i="1"/>
  <c r="L42" i="1"/>
  <c r="L54" i="1"/>
  <c r="K62" i="1"/>
  <c r="M62" i="1" s="1"/>
  <c r="K19" i="1"/>
  <c r="M19" i="1" s="1"/>
  <c r="K34" i="1"/>
  <c r="M34" i="1" s="1"/>
  <c r="K36" i="1"/>
  <c r="M36" i="1" s="1"/>
  <c r="K72" i="1"/>
  <c r="M72" i="1" s="1"/>
  <c r="L59" i="1"/>
  <c r="L45" i="1"/>
  <c r="K23" i="1"/>
  <c r="M23" i="1" s="1"/>
  <c r="L22" i="5"/>
  <c r="N22" i="5" s="1"/>
  <c r="L18" i="5"/>
  <c r="N18" i="5" s="1"/>
  <c r="M73" i="5"/>
  <c r="L72" i="5"/>
  <c r="N72" i="5" s="1"/>
  <c r="L4" i="5"/>
  <c r="N4" i="5" s="1"/>
  <c r="L51" i="5"/>
  <c r="N51" i="5" s="1"/>
  <c r="M5" i="5"/>
  <c r="L17" i="5"/>
  <c r="N17" i="5" s="1"/>
  <c r="L45" i="5"/>
  <c r="N45" i="5" s="1"/>
  <c r="M17" i="1"/>
  <c r="L17" i="1"/>
  <c r="N68" i="7"/>
  <c r="U34" i="6"/>
  <c r="K34" i="6"/>
  <c r="M34" i="6" s="1"/>
  <c r="N34" i="6" s="1"/>
  <c r="U71" i="1"/>
  <c r="U17" i="1"/>
  <c r="M11" i="8"/>
  <c r="O11" i="8" s="1"/>
  <c r="Q11" i="8" s="1"/>
  <c r="S11" i="8" s="1"/>
  <c r="T11" i="8" s="1"/>
  <c r="L11" i="8"/>
  <c r="N11" i="8" s="1"/>
  <c r="P11" i="8" s="1"/>
  <c r="K4" i="7"/>
  <c r="M4" i="7" s="1"/>
  <c r="O4" i="7" s="1"/>
  <c r="Q4" i="7" s="1"/>
  <c r="R4" i="7" s="1"/>
  <c r="L4" i="7"/>
  <c r="N4" i="7" s="1"/>
  <c r="S27" i="7"/>
  <c r="R27" i="7"/>
  <c r="T27" i="7" s="1"/>
  <c r="N57" i="7"/>
  <c r="L53" i="8"/>
  <c r="N53" i="8" s="1"/>
  <c r="P53" i="8" s="1"/>
  <c r="U27" i="6"/>
  <c r="K27" i="6"/>
  <c r="M27" i="6" s="1"/>
  <c r="N27" i="6" s="1"/>
  <c r="M63" i="8"/>
  <c r="O63" i="8" s="1"/>
  <c r="Q63" i="8" s="1"/>
  <c r="S63" i="8" s="1"/>
  <c r="T63" i="8" s="1"/>
  <c r="L63" i="8"/>
  <c r="S62" i="7"/>
  <c r="R62" i="7"/>
  <c r="T62" i="7" s="1"/>
  <c r="K10" i="8"/>
  <c r="M10" i="8" s="1"/>
  <c r="O10" i="8" s="1"/>
  <c r="Q10" i="8" s="1"/>
  <c r="S10" i="8" s="1"/>
  <c r="T10" i="8" s="1"/>
  <c r="O38" i="12"/>
  <c r="Q38" i="12" s="1"/>
  <c r="S38" i="12" s="1"/>
  <c r="N38" i="12"/>
  <c r="P38" i="12" s="1"/>
  <c r="R38" i="12" s="1"/>
  <c r="L9" i="1"/>
  <c r="L15" i="1"/>
  <c r="K4" i="1"/>
  <c r="M4" i="1" s="1"/>
  <c r="K43" i="1"/>
  <c r="M43" i="1" s="1"/>
  <c r="L70" i="1"/>
  <c r="L27" i="5"/>
  <c r="N27" i="5" s="1"/>
  <c r="L55" i="5"/>
  <c r="N55" i="5" s="1"/>
  <c r="K54" i="6"/>
  <c r="M54" i="6" s="1"/>
  <c r="N54" i="6" s="1"/>
  <c r="U39" i="6"/>
  <c r="L26" i="7"/>
  <c r="N26" i="7" s="1"/>
  <c r="L51" i="8"/>
  <c r="N51" i="8" s="1"/>
  <c r="P51" i="8" s="1"/>
  <c r="L61" i="5"/>
  <c r="N61" i="5" s="1"/>
  <c r="T22" i="7"/>
  <c r="S25" i="7"/>
  <c r="R25" i="7"/>
  <c r="T25" i="7" s="1"/>
  <c r="K54" i="7"/>
  <c r="M54" i="7" s="1"/>
  <c r="O54" i="7" s="1"/>
  <c r="Q54" i="7" s="1"/>
  <c r="R54" i="7" s="1"/>
  <c r="T54" i="7" s="1"/>
  <c r="L59" i="7"/>
  <c r="N59" i="7" s="1"/>
  <c r="R61" i="7"/>
  <c r="T61" i="7" s="1"/>
  <c r="S61" i="7"/>
  <c r="N66" i="7"/>
  <c r="L70" i="7"/>
  <c r="N70" i="7" s="1"/>
  <c r="N70" i="8"/>
  <c r="P70" i="8" s="1"/>
  <c r="Q46" i="12"/>
  <c r="S46" i="12" s="1"/>
  <c r="P46" i="12"/>
  <c r="R46" i="12" s="1"/>
  <c r="M54" i="8"/>
  <c r="O54" i="8" s="1"/>
  <c r="Q54" i="8" s="1"/>
  <c r="L54" i="8"/>
  <c r="N54" i="8" s="1"/>
  <c r="P54" i="8" s="1"/>
  <c r="L36" i="8"/>
  <c r="M36" i="8"/>
  <c r="O36" i="8" s="1"/>
  <c r="Q36" i="8" s="1"/>
  <c r="S36" i="8" s="1"/>
  <c r="T36" i="8" s="1"/>
  <c r="K38" i="8"/>
  <c r="M38" i="8" s="1"/>
  <c r="O38" i="8" s="1"/>
  <c r="Q38" i="8" s="1"/>
  <c r="S38" i="8" s="1"/>
  <c r="T38" i="8" s="1"/>
  <c r="L38" i="8"/>
  <c r="N38" i="8" s="1"/>
  <c r="P38" i="8" s="1"/>
  <c r="M32" i="14"/>
  <c r="N32" i="14" s="1"/>
  <c r="O32" i="14" s="1"/>
  <c r="P32" i="14" s="1"/>
  <c r="K13" i="1"/>
  <c r="M13" i="1" s="1"/>
  <c r="M46" i="1"/>
  <c r="M69" i="1"/>
  <c r="L59" i="5"/>
  <c r="N59" i="5" s="1"/>
  <c r="R40" i="10"/>
  <c r="N61" i="8"/>
  <c r="P61" i="8" s="1"/>
  <c r="M48" i="8"/>
  <c r="O48" i="8" s="1"/>
  <c r="Q48" i="8" s="1"/>
  <c r="L48" i="8"/>
  <c r="N48" i="8" s="1"/>
  <c r="P48" i="8" s="1"/>
  <c r="L49" i="7"/>
  <c r="N49" i="7" s="1"/>
  <c r="K49" i="7"/>
  <c r="M49" i="7" s="1"/>
  <c r="O49" i="7" s="1"/>
  <c r="Q49" i="7" s="1"/>
  <c r="R49" i="7" s="1"/>
  <c r="T49" i="7" s="1"/>
  <c r="L54" i="10"/>
  <c r="M54" i="10"/>
  <c r="O54" i="10" s="1"/>
  <c r="Q54" i="10" s="1"/>
  <c r="N41" i="12"/>
  <c r="P41" i="12" s="1"/>
  <c r="R41" i="12" s="1"/>
  <c r="M31" i="12"/>
  <c r="L31" i="12"/>
  <c r="N31" i="12" s="1"/>
  <c r="L19" i="1"/>
  <c r="L52" i="1"/>
  <c r="L66" i="1"/>
  <c r="L24" i="1"/>
  <c r="K6" i="1"/>
  <c r="K40" i="1"/>
  <c r="M40" i="1" s="1"/>
  <c r="K44" i="1"/>
  <c r="M44" i="1" s="1"/>
  <c r="K26" i="1"/>
  <c r="Q28" i="10"/>
  <c r="R28" i="10" s="1"/>
  <c r="S28" i="10" s="1"/>
  <c r="L57" i="5"/>
  <c r="N57" i="5" s="1"/>
  <c r="U59" i="6"/>
  <c r="U18" i="6"/>
  <c r="M10" i="5"/>
  <c r="L10" i="5"/>
  <c r="N10" i="5" s="1"/>
  <c r="M47" i="5"/>
  <c r="M57" i="8"/>
  <c r="L57" i="8"/>
  <c r="N57" i="8" s="1"/>
  <c r="P57" i="8" s="1"/>
  <c r="N9" i="8"/>
  <c r="P9" i="8" s="1"/>
  <c r="L48" i="10"/>
  <c r="M48" i="10"/>
  <c r="O48" i="10" s="1"/>
  <c r="Q48" i="10" s="1"/>
  <c r="L31" i="7"/>
  <c r="N31" i="7" s="1"/>
  <c r="L58" i="7"/>
  <c r="N58" i="7" s="1"/>
  <c r="K59" i="7"/>
  <c r="M59" i="7" s="1"/>
  <c r="O59" i="7" s="1"/>
  <c r="Q59" i="7" s="1"/>
  <c r="M68" i="7"/>
  <c r="O68" i="7" s="1"/>
  <c r="L25" i="8"/>
  <c r="M25" i="8"/>
  <c r="N25" i="8" s="1"/>
  <c r="P25" i="8" s="1"/>
  <c r="K26" i="8"/>
  <c r="M26" i="8" s="1"/>
  <c r="L26" i="8"/>
  <c r="N26" i="8" s="1"/>
  <c r="P26" i="8" s="1"/>
  <c r="M25" i="10"/>
  <c r="L25" i="10"/>
  <c r="N25" i="10" s="1"/>
  <c r="P25" i="10" s="1"/>
  <c r="R25" i="10" s="1"/>
  <c r="L34" i="10"/>
  <c r="M34" i="10"/>
  <c r="O34" i="10" s="1"/>
  <c r="Q34" i="10" s="1"/>
  <c r="S34" i="10" s="1"/>
  <c r="N59" i="8"/>
  <c r="P59" i="8" s="1"/>
  <c r="N46" i="7"/>
  <c r="L27" i="8"/>
  <c r="N27" i="8" s="1"/>
  <c r="P27" i="8" s="1"/>
  <c r="M70" i="8"/>
  <c r="O70" i="8" s="1"/>
  <c r="N24" i="12"/>
  <c r="P24" i="12" s="1"/>
  <c r="R24" i="12" s="1"/>
  <c r="K9" i="12"/>
  <c r="M9" i="12" s="1"/>
  <c r="O9" i="12" s="1"/>
  <c r="Q9" i="12" s="1"/>
  <c r="S9" i="12" s="1"/>
  <c r="L9" i="12"/>
  <c r="N9" i="12" s="1"/>
  <c r="K9" i="13"/>
  <c r="M9" i="13" s="1"/>
  <c r="O9" i="13" s="1"/>
  <c r="Q9" i="13" s="1"/>
  <c r="S9" i="13" s="1"/>
  <c r="L9" i="13"/>
  <c r="N9" i="13" s="1"/>
  <c r="P9" i="13" s="1"/>
  <c r="R9" i="13" s="1"/>
  <c r="M18" i="13"/>
  <c r="O18" i="13" s="1"/>
  <c r="Q18" i="13" s="1"/>
  <c r="S18" i="13" s="1"/>
  <c r="L18" i="13"/>
  <c r="L50" i="13"/>
  <c r="M50" i="13"/>
  <c r="O50" i="13" s="1"/>
  <c r="Q50" i="13" s="1"/>
  <c r="S50" i="13" s="1"/>
  <c r="P38" i="2"/>
  <c r="R38" i="2" s="1"/>
  <c r="K19" i="2"/>
  <c r="M19" i="2" s="1"/>
  <c r="O19" i="2" s="1"/>
  <c r="Q19" i="2" s="1"/>
  <c r="S19" i="2" s="1"/>
  <c r="L19" i="2"/>
  <c r="M29" i="2"/>
  <c r="L29" i="2"/>
  <c r="L73" i="2"/>
  <c r="M73" i="2"/>
  <c r="O73" i="2" s="1"/>
  <c r="L29" i="14"/>
  <c r="M29" i="14"/>
  <c r="L30" i="14"/>
  <c r="L31" i="14"/>
  <c r="N31" i="14" s="1"/>
  <c r="P31" i="14" s="1"/>
  <c r="R31" i="14" s="1"/>
  <c r="K31" i="14"/>
  <c r="M31" i="14" s="1"/>
  <c r="K45" i="14"/>
  <c r="M45" i="14" s="1"/>
  <c r="O45" i="14" s="1"/>
  <c r="Q45" i="14" s="1"/>
  <c r="S45" i="14" s="1"/>
  <c r="L45" i="14"/>
  <c r="N45" i="14" s="1"/>
  <c r="P45" i="14" s="1"/>
  <c r="R45" i="14" s="1"/>
  <c r="L62" i="14"/>
  <c r="N62" i="14" s="1"/>
  <c r="P62" i="14" s="1"/>
  <c r="R62" i="14" s="1"/>
  <c r="K62" i="14"/>
  <c r="M62" i="14" s="1"/>
  <c r="O62" i="14" s="1"/>
  <c r="Q62" i="14" s="1"/>
  <c r="S62" i="14" s="1"/>
  <c r="L72" i="14"/>
  <c r="M72" i="14"/>
  <c r="O72" i="14" s="1"/>
  <c r="K48" i="15"/>
  <c r="M48" i="15" s="1"/>
  <c r="O48" i="15" s="1"/>
  <c r="Q48" i="15" s="1"/>
  <c r="S48" i="15" s="1"/>
  <c r="O50" i="17"/>
  <c r="Q50" i="17" s="1"/>
  <c r="S50" i="17" s="1"/>
  <c r="N50" i="17"/>
  <c r="P50" i="17" s="1"/>
  <c r="R50" i="17" s="1"/>
  <c r="X50" i="17" s="1"/>
  <c r="AK50" i="17" s="1"/>
  <c r="N10" i="12"/>
  <c r="P10" i="12" s="1"/>
  <c r="R10" i="12" s="1"/>
  <c r="K43" i="12"/>
  <c r="M43" i="12" s="1"/>
  <c r="O43" i="12" s="1"/>
  <c r="Q43" i="12" s="1"/>
  <c r="S43" i="12" s="1"/>
  <c r="L43" i="12"/>
  <c r="N43" i="12" s="1"/>
  <c r="P43" i="12" s="1"/>
  <c r="K66" i="12"/>
  <c r="M66" i="12" s="1"/>
  <c r="O66" i="12" s="1"/>
  <c r="Q66" i="12" s="1"/>
  <c r="S66" i="12" s="1"/>
  <c r="L66" i="12"/>
  <c r="N66" i="12" s="1"/>
  <c r="P66" i="12" s="1"/>
  <c r="R66" i="12" s="1"/>
  <c r="L24" i="13"/>
  <c r="N24" i="13" s="1"/>
  <c r="P24" i="13" s="1"/>
  <c r="R24" i="13" s="1"/>
  <c r="L70" i="13"/>
  <c r="M70" i="13"/>
  <c r="K71" i="13"/>
  <c r="M71" i="13" s="1"/>
  <c r="O71" i="13" s="1"/>
  <c r="Q71" i="13" s="1"/>
  <c r="S71" i="13" s="1"/>
  <c r="M8" i="17"/>
  <c r="O8" i="17" s="1"/>
  <c r="Q8" i="17" s="1"/>
  <c r="S8" i="17" s="1"/>
  <c r="L8" i="17"/>
  <c r="N8" i="17" s="1"/>
  <c r="P8" i="17" s="1"/>
  <c r="R8" i="17" s="1"/>
  <c r="X8" i="17" s="1"/>
  <c r="AK8" i="17" s="1"/>
  <c r="M43" i="17"/>
  <c r="O43" i="17" s="1"/>
  <c r="Q43" i="17" s="1"/>
  <c r="S43" i="17" s="1"/>
  <c r="L43" i="17"/>
  <c r="L27" i="10"/>
  <c r="N27" i="10" s="1"/>
  <c r="P27" i="10" s="1"/>
  <c r="R27" i="10" s="1"/>
  <c r="L50" i="10"/>
  <c r="N50" i="10" s="1"/>
  <c r="P50" i="10" s="1"/>
  <c r="R50" i="10" s="1"/>
  <c r="L20" i="12"/>
  <c r="N20" i="12" s="1"/>
  <c r="P20" i="12" s="1"/>
  <c r="R20" i="12" s="1"/>
  <c r="L45" i="12"/>
  <c r="R8" i="12"/>
  <c r="K25" i="12"/>
  <c r="M25" i="12" s="1"/>
  <c r="O25" i="12" s="1"/>
  <c r="Q25" i="12" s="1"/>
  <c r="S25" i="12" s="1"/>
  <c r="L25" i="12"/>
  <c r="N25" i="12" s="1"/>
  <c r="P25" i="12" s="1"/>
  <c r="R25" i="12" s="1"/>
  <c r="K47" i="12"/>
  <c r="M47" i="12" s="1"/>
  <c r="O47" i="12" s="1"/>
  <c r="L47" i="12"/>
  <c r="N47" i="12" s="1"/>
  <c r="K57" i="12"/>
  <c r="M57" i="12" s="1"/>
  <c r="O57" i="12" s="1"/>
  <c r="Q57" i="12" s="1"/>
  <c r="L57" i="12"/>
  <c r="N57" i="12" s="1"/>
  <c r="P57" i="12" s="1"/>
  <c r="R57" i="12" s="1"/>
  <c r="M59" i="12"/>
  <c r="O59" i="12" s="1"/>
  <c r="Q59" i="12" s="1"/>
  <c r="S59" i="12" s="1"/>
  <c r="L59" i="12"/>
  <c r="N59" i="12" s="1"/>
  <c r="L77" i="13"/>
  <c r="N77" i="13" s="1"/>
  <c r="P77" i="13" s="1"/>
  <c r="R77" i="13" s="1"/>
  <c r="N49" i="13"/>
  <c r="P49" i="13" s="1"/>
  <c r="R49" i="13" s="1"/>
  <c r="N51" i="13"/>
  <c r="P51" i="13" s="1"/>
  <c r="R51" i="13" s="1"/>
  <c r="K65" i="13"/>
  <c r="M65" i="13" s="1"/>
  <c r="L65" i="13"/>
  <c r="R10" i="2"/>
  <c r="L35" i="2"/>
  <c r="M35" i="2"/>
  <c r="L41" i="2"/>
  <c r="N41" i="2" s="1"/>
  <c r="P41" i="2" s="1"/>
  <c r="R41" i="2" s="1"/>
  <c r="K56" i="2"/>
  <c r="M56" i="2" s="1"/>
  <c r="O56" i="2" s="1"/>
  <c r="Q56" i="2" s="1"/>
  <c r="L56" i="2"/>
  <c r="N56" i="2" s="1"/>
  <c r="P56" i="2" s="1"/>
  <c r="R56" i="2" s="1"/>
  <c r="L74" i="2"/>
  <c r="M74" i="2"/>
  <c r="O74" i="2" s="1"/>
  <c r="L41" i="14"/>
  <c r="M41" i="14"/>
  <c r="O41" i="14" s="1"/>
  <c r="Q41" i="14" s="1"/>
  <c r="S41" i="14" s="1"/>
  <c r="K14" i="16"/>
  <c r="M14" i="16" s="1"/>
  <c r="O14" i="16" s="1"/>
  <c r="Q14" i="16" s="1"/>
  <c r="S14" i="16" s="1"/>
  <c r="K26" i="16"/>
  <c r="M26" i="16" s="1"/>
  <c r="O26" i="16" s="1"/>
  <c r="Q26" i="16" s="1"/>
  <c r="S26" i="16" s="1"/>
  <c r="L26" i="16"/>
  <c r="K31" i="16"/>
  <c r="M31" i="16" s="1"/>
  <c r="L70" i="16"/>
  <c r="M70" i="16"/>
  <c r="K65" i="6"/>
  <c r="M65" i="6" s="1"/>
  <c r="N65" i="6" s="1"/>
  <c r="K71" i="7"/>
  <c r="M71" i="7" s="1"/>
  <c r="AB73" i="8"/>
  <c r="AD73" i="8" s="1"/>
  <c r="AF73" i="8" s="1"/>
  <c r="L11" i="10"/>
  <c r="N11" i="10" s="1"/>
  <c r="P11" i="10" s="1"/>
  <c r="R11" i="10" s="1"/>
  <c r="L23" i="10"/>
  <c r="N23" i="10" s="1"/>
  <c r="P23" i="10" s="1"/>
  <c r="R23" i="10" s="1"/>
  <c r="L37" i="10"/>
  <c r="N37" i="10" s="1"/>
  <c r="P37" i="10" s="1"/>
  <c r="R37" i="10" s="1"/>
  <c r="L71" i="10"/>
  <c r="N71" i="10" s="1"/>
  <c r="P71" i="10" s="1"/>
  <c r="R71" i="10" s="1"/>
  <c r="L15" i="12"/>
  <c r="N15" i="12" s="1"/>
  <c r="P15" i="12" s="1"/>
  <c r="R15" i="12" s="1"/>
  <c r="L69" i="12"/>
  <c r="N69" i="12" s="1"/>
  <c r="P69" i="12" s="1"/>
  <c r="R69" i="12" s="1"/>
  <c r="L21" i="12"/>
  <c r="N21" i="12" s="1"/>
  <c r="P21" i="12" s="1"/>
  <c r="R21" i="12" s="1"/>
  <c r="L44" i="12"/>
  <c r="N44" i="12" s="1"/>
  <c r="P44" i="12" s="1"/>
  <c r="R44" i="12" s="1"/>
  <c r="N18" i="12"/>
  <c r="P18" i="12" s="1"/>
  <c r="R18" i="12" s="1"/>
  <c r="M32" i="12"/>
  <c r="N32" i="12"/>
  <c r="O32" i="12" s="1"/>
  <c r="P32" i="12" s="1"/>
  <c r="M35" i="12"/>
  <c r="O35" i="12" s="1"/>
  <c r="L35" i="12"/>
  <c r="N35" i="12" s="1"/>
  <c r="P35" i="12" s="1"/>
  <c r="R35" i="12" s="1"/>
  <c r="M55" i="12"/>
  <c r="O55" i="12" s="1"/>
  <c r="Q55" i="12" s="1"/>
  <c r="L55" i="12"/>
  <c r="N55" i="12" s="1"/>
  <c r="P55" i="12" s="1"/>
  <c r="R55" i="12" s="1"/>
  <c r="M56" i="12"/>
  <c r="O56" i="12" s="1"/>
  <c r="Q56" i="12" s="1"/>
  <c r="L56" i="12"/>
  <c r="N56" i="12" s="1"/>
  <c r="P56" i="12" s="1"/>
  <c r="R56" i="12" s="1"/>
  <c r="M73" i="12"/>
  <c r="O73" i="12" s="1"/>
  <c r="L73" i="12"/>
  <c r="N73" i="12" s="1"/>
  <c r="P73" i="12" s="1"/>
  <c r="R73" i="12" s="1"/>
  <c r="L67" i="13"/>
  <c r="N67" i="13" s="1"/>
  <c r="P67" i="13" s="1"/>
  <c r="R67" i="13" s="1"/>
  <c r="N61" i="13"/>
  <c r="P61" i="13" s="1"/>
  <c r="R61" i="13" s="1"/>
  <c r="L26" i="13"/>
  <c r="N26" i="13" s="1"/>
  <c r="P26" i="13" s="1"/>
  <c r="R26" i="13" s="1"/>
  <c r="L25" i="13"/>
  <c r="N25" i="13" s="1"/>
  <c r="P25" i="13" s="1"/>
  <c r="R25" i="13" s="1"/>
  <c r="L35" i="13"/>
  <c r="M35" i="13"/>
  <c r="O35" i="13" s="1"/>
  <c r="K69" i="13"/>
  <c r="M69" i="13" s="1"/>
  <c r="O69" i="13" s="1"/>
  <c r="Q69" i="13" s="1"/>
  <c r="S69" i="13" s="1"/>
  <c r="L69" i="13"/>
  <c r="N69" i="13" s="1"/>
  <c r="P69" i="13" s="1"/>
  <c r="R69" i="13" s="1"/>
  <c r="N73" i="13"/>
  <c r="P73" i="13" s="1"/>
  <c r="R73" i="13" s="1"/>
  <c r="K9" i="2"/>
  <c r="M9" i="2" s="1"/>
  <c r="O9" i="2" s="1"/>
  <c r="Q9" i="2" s="1"/>
  <c r="S9" i="2" s="1"/>
  <c r="M12" i="2"/>
  <c r="O12" i="2" s="1"/>
  <c r="Q12" i="2" s="1"/>
  <c r="S12" i="2" s="1"/>
  <c r="K15" i="14"/>
  <c r="M15" i="14" s="1"/>
  <c r="O15" i="14" s="1"/>
  <c r="Q15" i="14" s="1"/>
  <c r="S15" i="14" s="1"/>
  <c r="M55" i="14"/>
  <c r="O55" i="14" s="1"/>
  <c r="Q55" i="14" s="1"/>
  <c r="M65" i="14"/>
  <c r="O65" i="14" s="1"/>
  <c r="Q65" i="14" s="1"/>
  <c r="S65" i="14" s="1"/>
  <c r="L26" i="12"/>
  <c r="AC77" i="12"/>
  <c r="AE77" i="12" s="1"/>
  <c r="L52" i="13"/>
  <c r="N52" i="13" s="1"/>
  <c r="M23" i="2"/>
  <c r="O23" i="2" s="1"/>
  <c r="Q23" i="2" s="1"/>
  <c r="S23" i="2" s="1"/>
  <c r="L25" i="14"/>
  <c r="N57" i="14"/>
  <c r="P57" i="14" s="1"/>
  <c r="R57" i="14" s="1"/>
  <c r="L73" i="14"/>
  <c r="N73" i="14" s="1"/>
  <c r="P73" i="14" s="1"/>
  <c r="R73" i="14" s="1"/>
  <c r="M73" i="14"/>
  <c r="O73" i="14" s="1"/>
  <c r="K25" i="15"/>
  <c r="M25" i="15" s="1"/>
  <c r="O25" i="15" s="1"/>
  <c r="Q25" i="15" s="1"/>
  <c r="S25" i="15" s="1"/>
  <c r="L25" i="15"/>
  <c r="N25" i="15" s="1"/>
  <c r="L73" i="15"/>
  <c r="N73" i="15" s="1"/>
  <c r="P73" i="15" s="1"/>
  <c r="R73" i="15" s="1"/>
  <c r="K23" i="16"/>
  <c r="M23" i="16" s="1"/>
  <c r="O23" i="16" s="1"/>
  <c r="Q23" i="16" s="1"/>
  <c r="S23" i="16" s="1"/>
  <c r="K29" i="16"/>
  <c r="M29" i="16" s="1"/>
  <c r="L35" i="16"/>
  <c r="N35" i="16" s="1"/>
  <c r="P35" i="16" s="1"/>
  <c r="R35" i="16" s="1"/>
  <c r="M35" i="16"/>
  <c r="O35" i="16" s="1"/>
  <c r="N54" i="16"/>
  <c r="P54" i="16" s="1"/>
  <c r="R54" i="16" s="1"/>
  <c r="L57" i="16"/>
  <c r="N57" i="16" s="1"/>
  <c r="P57" i="16" s="1"/>
  <c r="R57" i="16" s="1"/>
  <c r="N74" i="16"/>
  <c r="P74" i="16" s="1"/>
  <c r="R74" i="16" s="1"/>
  <c r="L75" i="16"/>
  <c r="N75" i="16" s="1"/>
  <c r="P75" i="16" s="1"/>
  <c r="R75" i="16" s="1"/>
  <c r="M76" i="16"/>
  <c r="O76" i="16" s="1"/>
  <c r="Q76" i="16" s="1"/>
  <c r="S76" i="16" s="1"/>
  <c r="M39" i="17"/>
  <c r="O39" i="17" s="1"/>
  <c r="Q39" i="17" s="1"/>
  <c r="S39" i="17" s="1"/>
  <c r="L39" i="17"/>
  <c r="N39" i="17" s="1"/>
  <c r="P39" i="17" s="1"/>
  <c r="R39" i="17" s="1"/>
  <c r="X39" i="17" s="1"/>
  <c r="AK39" i="17" s="1"/>
  <c r="P46" i="13"/>
  <c r="R46" i="13" s="1"/>
  <c r="L48" i="14"/>
  <c r="N69" i="14"/>
  <c r="P69" i="14" s="1"/>
  <c r="R69" i="14" s="1"/>
  <c r="L70" i="14"/>
  <c r="N70" i="14" s="1"/>
  <c r="P70" i="14" s="1"/>
  <c r="R70" i="14" s="1"/>
  <c r="M70" i="14"/>
  <c r="N71" i="14"/>
  <c r="P71" i="14" s="1"/>
  <c r="R71" i="14" s="1"/>
  <c r="K17" i="16"/>
  <c r="M17" i="16" s="1"/>
  <c r="O17" i="16" s="1"/>
  <c r="Q17" i="16" s="1"/>
  <c r="S17" i="16" s="1"/>
  <c r="L18" i="16"/>
  <c r="N18" i="16" s="1"/>
  <c r="K21" i="16"/>
  <c r="M21" i="16" s="1"/>
  <c r="O21" i="16" s="1"/>
  <c r="Q21" i="16" s="1"/>
  <c r="S21" i="16" s="1"/>
  <c r="N51" i="2"/>
  <c r="P51" i="2" s="1"/>
  <c r="R51" i="2" s="1"/>
  <c r="L56" i="14"/>
  <c r="N56" i="14" s="1"/>
  <c r="P56" i="14" s="1"/>
  <c r="R56" i="14" s="1"/>
  <c r="M63" i="14"/>
  <c r="O63" i="14" s="1"/>
  <c r="Q63" i="14" s="1"/>
  <c r="S63" i="14" s="1"/>
  <c r="M74" i="14"/>
  <c r="O74" i="14" s="1"/>
  <c r="L75" i="14"/>
  <c r="N75" i="14" s="1"/>
  <c r="P75" i="14" s="1"/>
  <c r="R75" i="14" s="1"/>
  <c r="L70" i="15"/>
  <c r="N70" i="15" s="1"/>
  <c r="P70" i="15" s="1"/>
  <c r="R70" i="15" s="1"/>
  <c r="L19" i="16"/>
  <c r="N19" i="16" s="1"/>
  <c r="L28" i="16"/>
  <c r="L30" i="16"/>
  <c r="N51" i="17"/>
  <c r="P51" i="17" s="1"/>
  <c r="R51" i="17" s="1"/>
  <c r="X51" i="17" s="1"/>
  <c r="AK51" i="17" s="1"/>
  <c r="L40" i="2"/>
  <c r="N40" i="2" s="1"/>
  <c r="P40" i="2" s="1"/>
  <c r="R40" i="2" s="1"/>
  <c r="P49" i="2"/>
  <c r="R49" i="2" s="1"/>
  <c r="L75" i="2"/>
  <c r="N75" i="2" s="1"/>
  <c r="P75" i="2" s="1"/>
  <c r="R75" i="2" s="1"/>
  <c r="K76" i="2"/>
  <c r="M76" i="2" s="1"/>
  <c r="L22" i="14"/>
  <c r="N22" i="14" s="1"/>
  <c r="P22" i="14" s="1"/>
  <c r="R22" i="14" s="1"/>
  <c r="L42" i="14"/>
  <c r="N42" i="14" s="1"/>
  <c r="P42" i="14" s="1"/>
  <c r="R42" i="14" s="1"/>
  <c r="L68" i="14"/>
  <c r="N68" i="14" s="1"/>
  <c r="P68" i="14" s="1"/>
  <c r="R68" i="14" s="1"/>
  <c r="L15" i="16"/>
  <c r="N15" i="16" s="1"/>
  <c r="P15" i="16" s="1"/>
  <c r="R15" i="16" s="1"/>
  <c r="L20" i="16"/>
  <c r="N20" i="16" s="1"/>
  <c r="P20" i="16" s="1"/>
  <c r="R20" i="16" s="1"/>
  <c r="N73" i="17"/>
  <c r="P73" i="17" s="1"/>
  <c r="R73" i="17" s="1"/>
  <c r="X73" i="17" s="1"/>
  <c r="AK73" i="17" s="1"/>
  <c r="N54" i="17"/>
  <c r="P54" i="17" s="1"/>
  <c r="R54" i="17" s="1"/>
  <c r="X54" i="17" s="1"/>
  <c r="AK54" i="17" s="1"/>
  <c r="S19" i="7"/>
  <c r="R19" i="7"/>
  <c r="T19" i="7" s="1"/>
  <c r="S44" i="7"/>
  <c r="R44" i="7"/>
  <c r="R65" i="7"/>
  <c r="S65" i="7"/>
  <c r="M7" i="1"/>
  <c r="L7" i="1"/>
  <c r="S55" i="7"/>
  <c r="R55" i="7"/>
  <c r="R41" i="10"/>
  <c r="S39" i="7"/>
  <c r="R39" i="7"/>
  <c r="T39" i="7" s="1"/>
  <c r="S43" i="7"/>
  <c r="R43" i="7"/>
  <c r="T43" i="7" s="1"/>
  <c r="S8" i="7"/>
  <c r="R8" i="7"/>
  <c r="T8" i="7" s="1"/>
  <c r="M51" i="7"/>
  <c r="O51" i="7" s="1"/>
  <c r="Q51" i="7" s="1"/>
  <c r="R51" i="7" s="1"/>
  <c r="T51" i="7" s="1"/>
  <c r="L51" i="7"/>
  <c r="N51" i="7" s="1"/>
  <c r="K16" i="8"/>
  <c r="M16" i="8" s="1"/>
  <c r="O16" i="8" s="1"/>
  <c r="Q16" i="8" s="1"/>
  <c r="S16" i="8" s="1"/>
  <c r="T16" i="8" s="1"/>
  <c r="L16" i="8"/>
  <c r="N16" i="8" s="1"/>
  <c r="P16" i="8" s="1"/>
  <c r="M28" i="8"/>
  <c r="N28" i="8" s="1"/>
  <c r="M68" i="8"/>
  <c r="O68" i="8" s="1"/>
  <c r="L68" i="8"/>
  <c r="M72" i="7"/>
  <c r="O72" i="7" s="1"/>
  <c r="Q72" i="7" s="1"/>
  <c r="L72" i="7"/>
  <c r="N72" i="7" s="1"/>
  <c r="K23" i="8"/>
  <c r="M23" i="8" s="1"/>
  <c r="O23" i="8" s="1"/>
  <c r="Q23" i="8" s="1"/>
  <c r="S23" i="8" s="1"/>
  <c r="T23" i="8" s="1"/>
  <c r="M43" i="10"/>
  <c r="O43" i="10" s="1"/>
  <c r="Q43" i="10" s="1"/>
  <c r="S43" i="10" s="1"/>
  <c r="L43" i="10"/>
  <c r="N43" i="10" s="1"/>
  <c r="P43" i="10" s="1"/>
  <c r="R43" i="10" s="1"/>
  <c r="Q32" i="13"/>
  <c r="R32" i="13" s="1"/>
  <c r="S32" i="13" s="1"/>
  <c r="L53" i="1"/>
  <c r="L20" i="1"/>
  <c r="L36" i="1"/>
  <c r="K48" i="1"/>
  <c r="M48" i="1" s="1"/>
  <c r="K18" i="1"/>
  <c r="K16" i="1"/>
  <c r="L11" i="1"/>
  <c r="L71" i="1"/>
  <c r="L25" i="1"/>
  <c r="K5" i="1"/>
  <c r="K37" i="1"/>
  <c r="K27" i="1"/>
  <c r="M27" i="1" s="1"/>
  <c r="L54" i="5"/>
  <c r="N54" i="5" s="1"/>
  <c r="M9" i="5"/>
  <c r="M67" i="5"/>
  <c r="L38" i="5"/>
  <c r="N38" i="5" s="1"/>
  <c r="U15" i="6"/>
  <c r="L37" i="7"/>
  <c r="N37" i="7" s="1"/>
  <c r="L71" i="5"/>
  <c r="N71" i="5" s="1"/>
  <c r="M42" i="5"/>
  <c r="K7" i="6"/>
  <c r="M7" i="6" s="1"/>
  <c r="N7" i="6" s="1"/>
  <c r="K8" i="6"/>
  <c r="M8" i="6" s="1"/>
  <c r="N8" i="6" s="1"/>
  <c r="K20" i="6"/>
  <c r="M20" i="6" s="1"/>
  <c r="N20" i="6" s="1"/>
  <c r="K23" i="6"/>
  <c r="M23" i="6" s="1"/>
  <c r="N23" i="6" s="1"/>
  <c r="K38" i="6"/>
  <c r="M38" i="6" s="1"/>
  <c r="N38" i="6" s="1"/>
  <c r="K52" i="6"/>
  <c r="M52" i="6" s="1"/>
  <c r="N52" i="6" s="1"/>
  <c r="U73" i="1"/>
  <c r="U61" i="1"/>
  <c r="U25" i="1"/>
  <c r="U10" i="1"/>
  <c r="L39" i="7"/>
  <c r="N39" i="7" s="1"/>
  <c r="L19" i="7"/>
  <c r="N19" i="7" s="1"/>
  <c r="L55" i="8"/>
  <c r="N55" i="8" s="1"/>
  <c r="P55" i="8" s="1"/>
  <c r="L40" i="8"/>
  <c r="N40" i="8" s="1"/>
  <c r="P40" i="8" s="1"/>
  <c r="L51" i="10"/>
  <c r="N51" i="10" s="1"/>
  <c r="P51" i="10" s="1"/>
  <c r="R51" i="10" s="1"/>
  <c r="P4" i="10"/>
  <c r="R4" i="10" s="1"/>
  <c r="K7" i="7"/>
  <c r="M7" i="7" s="1"/>
  <c r="O7" i="7" s="1"/>
  <c r="Q7" i="7" s="1"/>
  <c r="S15" i="7"/>
  <c r="T15" i="7" s="1"/>
  <c r="K25" i="7"/>
  <c r="M25" i="7" s="1"/>
  <c r="L38" i="7"/>
  <c r="M38" i="7"/>
  <c r="O38" i="7" s="1"/>
  <c r="Q38" i="7" s="1"/>
  <c r="S40" i="7"/>
  <c r="T40" i="7" s="1"/>
  <c r="M50" i="7"/>
  <c r="O50" i="7" s="1"/>
  <c r="Q50" i="7" s="1"/>
  <c r="R50" i="7" s="1"/>
  <c r="T50" i="7" s="1"/>
  <c r="L50" i="7"/>
  <c r="L55" i="7"/>
  <c r="N55" i="7" s="1"/>
  <c r="M64" i="7"/>
  <c r="O64" i="7" s="1"/>
  <c r="Q64" i="7" s="1"/>
  <c r="M73" i="7"/>
  <c r="O73" i="7" s="1"/>
  <c r="Q73" i="7" s="1"/>
  <c r="L73" i="7"/>
  <c r="N73" i="7" s="1"/>
  <c r="L7" i="8"/>
  <c r="N7" i="8" s="1"/>
  <c r="P7" i="8" s="1"/>
  <c r="M13" i="8"/>
  <c r="O13" i="8" s="1"/>
  <c r="Q13" i="8" s="1"/>
  <c r="S13" i="8" s="1"/>
  <c r="T13" i="8" s="1"/>
  <c r="L13" i="8"/>
  <c r="K18" i="8"/>
  <c r="M18" i="8" s="1"/>
  <c r="O18" i="8" s="1"/>
  <c r="Q18" i="8" s="1"/>
  <c r="S18" i="8" s="1"/>
  <c r="T18" i="8" s="1"/>
  <c r="K20" i="8"/>
  <c r="M20" i="8" s="1"/>
  <c r="O20" i="8" s="1"/>
  <c r="Q20" i="8" s="1"/>
  <c r="S20" i="8" s="1"/>
  <c r="T20" i="8" s="1"/>
  <c r="K35" i="8"/>
  <c r="M35" i="8" s="1"/>
  <c r="O35" i="8" s="1"/>
  <c r="Q35" i="8" s="1"/>
  <c r="S35" i="8" s="1"/>
  <c r="T35" i="8" s="1"/>
  <c r="N42" i="8"/>
  <c r="P42" i="8" s="1"/>
  <c r="L50" i="8"/>
  <c r="M50" i="8"/>
  <c r="O50" i="8" s="1"/>
  <c r="Q50" i="8" s="1"/>
  <c r="M14" i="10"/>
  <c r="O14" i="10" s="1"/>
  <c r="Q14" i="10" s="1"/>
  <c r="S14" i="10" s="1"/>
  <c r="L14" i="10"/>
  <c r="P16" i="10"/>
  <c r="R16" i="10" s="1"/>
  <c r="K18" i="10"/>
  <c r="M18" i="10" s="1"/>
  <c r="O18" i="10" s="1"/>
  <c r="Q18" i="10" s="1"/>
  <c r="S18" i="10" s="1"/>
  <c r="L18" i="10"/>
  <c r="N18" i="10" s="1"/>
  <c r="P18" i="10" s="1"/>
  <c r="R18" i="10" s="1"/>
  <c r="M24" i="10"/>
  <c r="L24" i="10"/>
  <c r="N24" i="10" s="1"/>
  <c r="P24" i="10" s="1"/>
  <c r="R24" i="10" s="1"/>
  <c r="L12" i="12"/>
  <c r="M12" i="12"/>
  <c r="O12" i="12" s="1"/>
  <c r="Q12" i="12" s="1"/>
  <c r="S12" i="12" s="1"/>
  <c r="N63" i="8"/>
  <c r="M16" i="7"/>
  <c r="O16" i="7" s="1"/>
  <c r="Q16" i="7" s="1"/>
  <c r="L16" i="7"/>
  <c r="M20" i="7"/>
  <c r="O20" i="7" s="1"/>
  <c r="Q20" i="7" s="1"/>
  <c r="L20" i="7"/>
  <c r="S47" i="7"/>
  <c r="R47" i="7"/>
  <c r="K63" i="7"/>
  <c r="M63" i="7" s="1"/>
  <c r="O63" i="7" s="1"/>
  <c r="Q63" i="7" s="1"/>
  <c r="M67" i="7"/>
  <c r="O67" i="7" s="1"/>
  <c r="Q67" i="7" s="1"/>
  <c r="L67" i="7"/>
  <c r="K39" i="8"/>
  <c r="M39" i="8" s="1"/>
  <c r="O39" i="8" s="1"/>
  <c r="Q39" i="8" s="1"/>
  <c r="S39" i="8" s="1"/>
  <c r="T39" i="8" s="1"/>
  <c r="M43" i="8"/>
  <c r="O43" i="8" s="1"/>
  <c r="Q43" i="8" s="1"/>
  <c r="S43" i="8" s="1"/>
  <c r="T43" i="8" s="1"/>
  <c r="L43" i="8"/>
  <c r="K41" i="1"/>
  <c r="L49" i="5"/>
  <c r="N49" i="5" s="1"/>
  <c r="L63" i="5"/>
  <c r="N63" i="5" s="1"/>
  <c r="M66" i="5"/>
  <c r="U11" i="6"/>
  <c r="U44" i="6"/>
  <c r="R23" i="7"/>
  <c r="T23" i="7" s="1"/>
  <c r="L40" i="5"/>
  <c r="N40" i="5" s="1"/>
  <c r="U57" i="6"/>
  <c r="U63" i="1"/>
  <c r="U53" i="1"/>
  <c r="U48" i="1"/>
  <c r="U27" i="1"/>
  <c r="U21" i="1"/>
  <c r="L15" i="7"/>
  <c r="N15" i="7" s="1"/>
  <c r="L5" i="8"/>
  <c r="N5" i="8" s="1"/>
  <c r="P5" i="8" s="1"/>
  <c r="N48" i="10"/>
  <c r="P48" i="10" s="1"/>
  <c r="R48" i="10" s="1"/>
  <c r="K11" i="7"/>
  <c r="M11" i="7" s="1"/>
  <c r="O11" i="7" s="1"/>
  <c r="Q11" i="7" s="1"/>
  <c r="S14" i="7"/>
  <c r="R14" i="7"/>
  <c r="S18" i="7"/>
  <c r="R18" i="7"/>
  <c r="M24" i="7"/>
  <c r="L24" i="7"/>
  <c r="K34" i="7"/>
  <c r="M34" i="7" s="1"/>
  <c r="O34" i="7" s="1"/>
  <c r="Q34" i="7" s="1"/>
  <c r="R42" i="7"/>
  <c r="S42" i="7"/>
  <c r="L48" i="7"/>
  <c r="M48" i="7"/>
  <c r="O48" i="7" s="1"/>
  <c r="Q48" i="7" s="1"/>
  <c r="R48" i="7" s="1"/>
  <c r="T48" i="7" s="1"/>
  <c r="R58" i="7"/>
  <c r="S58" i="7"/>
  <c r="K15" i="8"/>
  <c r="M15" i="8" s="1"/>
  <c r="O15" i="8" s="1"/>
  <c r="Q15" i="8" s="1"/>
  <c r="S15" i="8" s="1"/>
  <c r="T15" i="8" s="1"/>
  <c r="K17" i="8"/>
  <c r="M17" i="8" s="1"/>
  <c r="O17" i="8" s="1"/>
  <c r="Q17" i="8" s="1"/>
  <c r="S17" i="8" s="1"/>
  <c r="T17" i="8" s="1"/>
  <c r="K22" i="8"/>
  <c r="M22" i="8" s="1"/>
  <c r="O22" i="8" s="1"/>
  <c r="Q22" i="8" s="1"/>
  <c r="S22" i="8" s="1"/>
  <c r="T22" i="8" s="1"/>
  <c r="K24" i="8"/>
  <c r="M24" i="8" s="1"/>
  <c r="M41" i="8"/>
  <c r="O41" i="8" s="1"/>
  <c r="Q41" i="8" s="1"/>
  <c r="S41" i="8" s="1"/>
  <c r="T41" i="8" s="1"/>
  <c r="L41" i="8"/>
  <c r="P46" i="8"/>
  <c r="M47" i="8"/>
  <c r="O47" i="8" s="1"/>
  <c r="Q47" i="8" s="1"/>
  <c r="S47" i="8" s="1"/>
  <c r="T47" i="8" s="1"/>
  <c r="L47" i="8"/>
  <c r="N47" i="8" s="1"/>
  <c r="P47" i="8" s="1"/>
  <c r="L62" i="8"/>
  <c r="N62" i="8" s="1"/>
  <c r="P62" i="8" s="1"/>
  <c r="K64" i="8"/>
  <c r="M64" i="8" s="1"/>
  <c r="O64" i="8" s="1"/>
  <c r="Q64" i="8" s="1"/>
  <c r="S64" i="8" s="1"/>
  <c r="T64" i="8" s="1"/>
  <c r="M67" i="8"/>
  <c r="O67" i="8" s="1"/>
  <c r="Q67" i="8" s="1"/>
  <c r="S67" i="8" s="1"/>
  <c r="T67" i="8" s="1"/>
  <c r="L67" i="8"/>
  <c r="K7" i="10"/>
  <c r="M7" i="10" s="1"/>
  <c r="O7" i="10" s="1"/>
  <c r="Q7" i="10" s="1"/>
  <c r="S7" i="10" s="1"/>
  <c r="K36" i="10"/>
  <c r="M36" i="10" s="1"/>
  <c r="O36" i="10" s="1"/>
  <c r="Q36" i="10" s="1"/>
  <c r="S36" i="10" s="1"/>
  <c r="L38" i="10"/>
  <c r="M38" i="10"/>
  <c r="O38" i="10" s="1"/>
  <c r="Q38" i="10" s="1"/>
  <c r="S38" i="10" s="1"/>
  <c r="O47" i="10"/>
  <c r="Q47" i="10" s="1"/>
  <c r="S47" i="10" s="1"/>
  <c r="N47" i="10"/>
  <c r="P59" i="12"/>
  <c r="R59" i="12" s="1"/>
  <c r="O57" i="8"/>
  <c r="Q57" i="8" s="1"/>
  <c r="S57" i="8" s="1"/>
  <c r="T57" i="8" s="1"/>
  <c r="K41" i="7"/>
  <c r="M41" i="7" s="1"/>
  <c r="O41" i="7" s="1"/>
  <c r="Q41" i="7" s="1"/>
  <c r="K14" i="8"/>
  <c r="M14" i="8" s="1"/>
  <c r="O14" i="8" s="1"/>
  <c r="Q14" i="8" s="1"/>
  <c r="S14" i="8" s="1"/>
  <c r="T14" i="8" s="1"/>
  <c r="M8" i="10"/>
  <c r="O8" i="10" s="1"/>
  <c r="Q8" i="10" s="1"/>
  <c r="S8" i="10" s="1"/>
  <c r="L8" i="10"/>
  <c r="L43" i="1"/>
  <c r="L35" i="1"/>
  <c r="L73" i="1"/>
  <c r="K14" i="1"/>
  <c r="M14" i="1" s="1"/>
  <c r="K21" i="1"/>
  <c r="M21" i="1" s="1"/>
  <c r="L63" i="1"/>
  <c r="L22" i="1"/>
  <c r="L61" i="1"/>
  <c r="L67" i="1"/>
  <c r="L38" i="1"/>
  <c r="L34" i="1"/>
  <c r="K51" i="1"/>
  <c r="K65" i="1"/>
  <c r="K55" i="1"/>
  <c r="K58" i="1"/>
  <c r="L10" i="1"/>
  <c r="K39" i="1"/>
  <c r="M39" i="1" s="1"/>
  <c r="K8" i="1"/>
  <c r="L52" i="5"/>
  <c r="N52" i="5" s="1"/>
  <c r="L36" i="5"/>
  <c r="N36" i="5" s="1"/>
  <c r="L58" i="5"/>
  <c r="N58" i="5" s="1"/>
  <c r="L24" i="5"/>
  <c r="N24" i="5" s="1"/>
  <c r="L20" i="5"/>
  <c r="N20" i="5" s="1"/>
  <c r="L16" i="5"/>
  <c r="N16" i="5" s="1"/>
  <c r="U14" i="6"/>
  <c r="R37" i="7"/>
  <c r="T37" i="7" s="1"/>
  <c r="R45" i="7"/>
  <c r="T45" i="7" s="1"/>
  <c r="R36" i="7"/>
  <c r="S36" i="7"/>
  <c r="P69" i="8"/>
  <c r="P4" i="8"/>
  <c r="N36" i="8"/>
  <c r="P36" i="8" s="1"/>
  <c r="L8" i="7"/>
  <c r="N8" i="7" s="1"/>
  <c r="L21" i="7"/>
  <c r="M21" i="7"/>
  <c r="O21" i="7" s="1"/>
  <c r="Q21" i="7" s="1"/>
  <c r="N28" i="7"/>
  <c r="O28" i="7" s="1"/>
  <c r="M35" i="7"/>
  <c r="O35" i="7" s="1"/>
  <c r="Q35" i="7" s="1"/>
  <c r="L35" i="7"/>
  <c r="N35" i="7" s="1"/>
  <c r="L40" i="7"/>
  <c r="N40" i="7" s="1"/>
  <c r="L43" i="7"/>
  <c r="N43" i="7" s="1"/>
  <c r="L44" i="7"/>
  <c r="N44" i="7" s="1"/>
  <c r="L52" i="7"/>
  <c r="N52" i="7" s="1"/>
  <c r="L53" i="7"/>
  <c r="M53" i="7"/>
  <c r="O53" i="7" s="1"/>
  <c r="Q53" i="7" s="1"/>
  <c r="R53" i="7" s="1"/>
  <c r="T53" i="7" s="1"/>
  <c r="L65" i="7"/>
  <c r="N65" i="7" s="1"/>
  <c r="L8" i="8"/>
  <c r="N8" i="8" s="1"/>
  <c r="P8" i="8" s="1"/>
  <c r="M8" i="8"/>
  <c r="O8" i="8" s="1"/>
  <c r="Q8" i="8" s="1"/>
  <c r="S8" i="8" s="1"/>
  <c r="T8" i="8" s="1"/>
  <c r="K19" i="8"/>
  <c r="M19" i="8" s="1"/>
  <c r="O19" i="8" s="1"/>
  <c r="Q19" i="8" s="1"/>
  <c r="S19" i="8" s="1"/>
  <c r="T19" i="8" s="1"/>
  <c r="K21" i="8"/>
  <c r="M21" i="8" s="1"/>
  <c r="O21" i="8" s="1"/>
  <c r="Q21" i="8" s="1"/>
  <c r="S21" i="8" s="1"/>
  <c r="T21" i="8" s="1"/>
  <c r="M37" i="8"/>
  <c r="O37" i="8" s="1"/>
  <c r="Q37" i="8" s="1"/>
  <c r="S37" i="8" s="1"/>
  <c r="T37" i="8" s="1"/>
  <c r="L37" i="8"/>
  <c r="L44" i="8"/>
  <c r="N44" i="8" s="1"/>
  <c r="P44" i="8" s="1"/>
  <c r="L49" i="8"/>
  <c r="M49" i="8"/>
  <c r="O49" i="8" s="1"/>
  <c r="Q49" i="8" s="1"/>
  <c r="M6" i="10"/>
  <c r="O6" i="10" s="1"/>
  <c r="Q6" i="10" s="1"/>
  <c r="S6" i="10" s="1"/>
  <c r="L6" i="10"/>
  <c r="N6" i="10" s="1"/>
  <c r="P6" i="10" s="1"/>
  <c r="R6" i="10" s="1"/>
  <c r="M15" i="10"/>
  <c r="O15" i="10" s="1"/>
  <c r="Q15" i="10" s="1"/>
  <c r="S15" i="10" s="1"/>
  <c r="L15" i="10"/>
  <c r="N15" i="10" s="1"/>
  <c r="P15" i="10" s="1"/>
  <c r="R15" i="10" s="1"/>
  <c r="M26" i="10"/>
  <c r="L26" i="10"/>
  <c r="O65" i="10"/>
  <c r="Q65" i="10" s="1"/>
  <c r="S65" i="10" s="1"/>
  <c r="N65" i="10"/>
  <c r="L58" i="8"/>
  <c r="N58" i="8" s="1"/>
  <c r="P58" i="8" s="1"/>
  <c r="M49" i="10"/>
  <c r="O49" i="10" s="1"/>
  <c r="Q49" i="10" s="1"/>
  <c r="L49" i="10"/>
  <c r="K59" i="10"/>
  <c r="M59" i="10" s="1"/>
  <c r="O59" i="10" s="1"/>
  <c r="Q59" i="10" s="1"/>
  <c r="S59" i="10" s="1"/>
  <c r="P31" i="12"/>
  <c r="R31" i="12" s="1"/>
  <c r="P9" i="12"/>
  <c r="R9" i="12" s="1"/>
  <c r="K19" i="12"/>
  <c r="M19" i="12" s="1"/>
  <c r="O19" i="12" s="1"/>
  <c r="Q19" i="12" s="1"/>
  <c r="S19" i="12" s="1"/>
  <c r="L22" i="12"/>
  <c r="N22" i="12" s="1"/>
  <c r="P22" i="12" s="1"/>
  <c r="R22" i="12" s="1"/>
  <c r="K22" i="12"/>
  <c r="M22" i="12" s="1"/>
  <c r="O22" i="12" s="1"/>
  <c r="Q22" i="12" s="1"/>
  <c r="S22" i="12" s="1"/>
  <c r="K48" i="12"/>
  <c r="M48" i="12" s="1"/>
  <c r="O48" i="12" s="1"/>
  <c r="Q48" i="12" s="1"/>
  <c r="S48" i="12" s="1"/>
  <c r="O61" i="12"/>
  <c r="Q61" i="12" s="1"/>
  <c r="S61" i="12" s="1"/>
  <c r="N61" i="12"/>
  <c r="M68" i="12"/>
  <c r="O68" i="12" s="1"/>
  <c r="Q68" i="12" s="1"/>
  <c r="S68" i="12" s="1"/>
  <c r="L68" i="12"/>
  <c r="L27" i="13"/>
  <c r="N27" i="13" s="1"/>
  <c r="P27" i="13" s="1"/>
  <c r="R27" i="13" s="1"/>
  <c r="M30" i="13"/>
  <c r="L30" i="13"/>
  <c r="M31" i="13"/>
  <c r="L31" i="13"/>
  <c r="N31" i="13" s="1"/>
  <c r="P31" i="13" s="1"/>
  <c r="R31" i="13" s="1"/>
  <c r="O63" i="13"/>
  <c r="Q63" i="13" s="1"/>
  <c r="S63" i="13" s="1"/>
  <c r="N63" i="13"/>
  <c r="K6" i="7"/>
  <c r="M6" i="7" s="1"/>
  <c r="O6" i="7" s="1"/>
  <c r="Q6" i="7" s="1"/>
  <c r="K10" i="7"/>
  <c r="M10" i="7" s="1"/>
  <c r="O10" i="7" s="1"/>
  <c r="Q10" i="7" s="1"/>
  <c r="L45" i="8"/>
  <c r="N45" i="8" s="1"/>
  <c r="P45" i="8" s="1"/>
  <c r="K73" i="8"/>
  <c r="M73" i="8" s="1"/>
  <c r="O73" i="8" s="1"/>
  <c r="Q73" i="8" s="1"/>
  <c r="S73" i="8" s="1"/>
  <c r="T73" i="8" s="1"/>
  <c r="N17" i="10"/>
  <c r="P17" i="10" s="1"/>
  <c r="R17" i="10" s="1"/>
  <c r="L19" i="10"/>
  <c r="N19" i="10" s="1"/>
  <c r="P19" i="10" s="1"/>
  <c r="R19" i="10" s="1"/>
  <c r="L21" i="10"/>
  <c r="N21" i="10" s="1"/>
  <c r="P21" i="10" s="1"/>
  <c r="R21" i="10" s="1"/>
  <c r="K58" i="10"/>
  <c r="M58" i="10" s="1"/>
  <c r="O58" i="10" s="1"/>
  <c r="Q58" i="10" s="1"/>
  <c r="S58" i="10" s="1"/>
  <c r="M63" i="12"/>
  <c r="O63" i="12" s="1"/>
  <c r="Q63" i="12" s="1"/>
  <c r="S63" i="12" s="1"/>
  <c r="L63" i="12"/>
  <c r="N63" i="12" s="1"/>
  <c r="P63" i="12" s="1"/>
  <c r="R63" i="12" s="1"/>
  <c r="L11" i="12"/>
  <c r="M11" i="12"/>
  <c r="O11" i="12" s="1"/>
  <c r="Q11" i="12" s="1"/>
  <c r="S11" i="12" s="1"/>
  <c r="R43" i="12"/>
  <c r="N26" i="12"/>
  <c r="P26" i="12" s="1"/>
  <c r="R26" i="12" s="1"/>
  <c r="O26" i="12"/>
  <c r="Q26" i="12" s="1"/>
  <c r="S26" i="12" s="1"/>
  <c r="O42" i="12"/>
  <c r="Q42" i="12" s="1"/>
  <c r="S42" i="12" s="1"/>
  <c r="N42" i="12"/>
  <c r="K28" i="12"/>
  <c r="M28" i="12" s="1"/>
  <c r="M29" i="12"/>
  <c r="L29" i="12"/>
  <c r="Q47" i="12"/>
  <c r="S47" i="12" s="1"/>
  <c r="P47" i="12"/>
  <c r="K5" i="7"/>
  <c r="M5" i="7" s="1"/>
  <c r="O5" i="7" s="1"/>
  <c r="Q5" i="7" s="1"/>
  <c r="K9" i="7"/>
  <c r="M9" i="7" s="1"/>
  <c r="O9" i="7" s="1"/>
  <c r="Q9" i="7" s="1"/>
  <c r="K71" i="8"/>
  <c r="M71" i="8" s="1"/>
  <c r="L20" i="10"/>
  <c r="N20" i="10" s="1"/>
  <c r="P20" i="10" s="1"/>
  <c r="R20" i="10" s="1"/>
  <c r="L22" i="10"/>
  <c r="N22" i="10" s="1"/>
  <c r="P22" i="10" s="1"/>
  <c r="R22" i="10" s="1"/>
  <c r="K35" i="10"/>
  <c r="M35" i="10" s="1"/>
  <c r="O35" i="10" s="1"/>
  <c r="Q35" i="10" s="1"/>
  <c r="S35" i="10" s="1"/>
  <c r="M44" i="10"/>
  <c r="O44" i="10" s="1"/>
  <c r="Q44" i="10" s="1"/>
  <c r="S44" i="10" s="1"/>
  <c r="L44" i="10"/>
  <c r="K57" i="10"/>
  <c r="M57" i="10" s="1"/>
  <c r="O57" i="10" s="1"/>
  <c r="Q57" i="10" s="1"/>
  <c r="S57" i="10" s="1"/>
  <c r="N45" i="12"/>
  <c r="P45" i="12" s="1"/>
  <c r="R45" i="12" s="1"/>
  <c r="K9" i="10"/>
  <c r="M9" i="10" s="1"/>
  <c r="O9" i="10" s="1"/>
  <c r="Q9" i="10" s="1"/>
  <c r="S9" i="10" s="1"/>
  <c r="K53" i="10"/>
  <c r="M53" i="10" s="1"/>
  <c r="O53" i="10" s="1"/>
  <c r="Q53" i="10" s="1"/>
  <c r="M70" i="10"/>
  <c r="P52" i="13"/>
  <c r="R52" i="13" s="1"/>
  <c r="N47" i="13"/>
  <c r="O47" i="13"/>
  <c r="Q47" i="13" s="1"/>
  <c r="S47" i="13" s="1"/>
  <c r="L76" i="13"/>
  <c r="N76" i="13" s="1"/>
  <c r="P76" i="13" s="1"/>
  <c r="R76" i="13" s="1"/>
  <c r="M23" i="12"/>
  <c r="O23" i="12" s="1"/>
  <c r="Q23" i="12" s="1"/>
  <c r="S23" i="12" s="1"/>
  <c r="N18" i="13"/>
  <c r="P18" i="13" s="1"/>
  <c r="R18" i="13" s="1"/>
  <c r="M12" i="13"/>
  <c r="O12" i="13" s="1"/>
  <c r="Q12" i="13" s="1"/>
  <c r="S12" i="13" s="1"/>
  <c r="L12" i="13"/>
  <c r="M14" i="13"/>
  <c r="O14" i="13" s="1"/>
  <c r="Q14" i="13" s="1"/>
  <c r="S14" i="13" s="1"/>
  <c r="L14" i="13"/>
  <c r="M20" i="13"/>
  <c r="O20" i="13" s="1"/>
  <c r="Q20" i="13" s="1"/>
  <c r="S20" i="13" s="1"/>
  <c r="L20" i="13"/>
  <c r="M22" i="13"/>
  <c r="O22" i="13" s="1"/>
  <c r="Q22" i="13" s="1"/>
  <c r="S22" i="13" s="1"/>
  <c r="L22" i="13"/>
  <c r="O65" i="13"/>
  <c r="Q65" i="13" s="1"/>
  <c r="S65" i="13" s="1"/>
  <c r="N65" i="13"/>
  <c r="K30" i="12"/>
  <c r="M30" i="12" s="1"/>
  <c r="P44" i="13"/>
  <c r="R44" i="13" s="1"/>
  <c r="R28" i="13"/>
  <c r="N10" i="13"/>
  <c r="P10" i="13" s="1"/>
  <c r="R10" i="13" s="1"/>
  <c r="M38" i="13"/>
  <c r="O38" i="13" s="1"/>
  <c r="Q38" i="13" s="1"/>
  <c r="S38" i="13" s="1"/>
  <c r="L38" i="13"/>
  <c r="M41" i="13"/>
  <c r="O41" i="13" s="1"/>
  <c r="Q41" i="13" s="1"/>
  <c r="S41" i="13" s="1"/>
  <c r="L41" i="13"/>
  <c r="M43" i="13"/>
  <c r="O43" i="13" s="1"/>
  <c r="Q43" i="13" s="1"/>
  <c r="S43" i="13" s="1"/>
  <c r="L43" i="13"/>
  <c r="L48" i="13"/>
  <c r="N48" i="13" s="1"/>
  <c r="P48" i="13" s="1"/>
  <c r="R48" i="13" s="1"/>
  <c r="O32" i="2"/>
  <c r="P32" i="2" s="1"/>
  <c r="K48" i="13"/>
  <c r="M48" i="13" s="1"/>
  <c r="O48" i="13" s="1"/>
  <c r="Q48" i="13" s="1"/>
  <c r="S48" i="13" s="1"/>
  <c r="M8" i="2"/>
  <c r="O8" i="2" s="1"/>
  <c r="Q8" i="2" s="1"/>
  <c r="S8" i="2" s="1"/>
  <c r="L8" i="2"/>
  <c r="L50" i="2"/>
  <c r="M50" i="2"/>
  <c r="O50" i="2" s="1"/>
  <c r="Q50" i="2" s="1"/>
  <c r="S50" i="2" s="1"/>
  <c r="K39" i="14"/>
  <c r="M39" i="14" s="1"/>
  <c r="O39" i="14" s="1"/>
  <c r="Q39" i="14" s="1"/>
  <c r="S39" i="14" s="1"/>
  <c r="K27" i="15"/>
  <c r="M27" i="15" s="1"/>
  <c r="O27" i="15" s="1"/>
  <c r="Q27" i="15" s="1"/>
  <c r="S27" i="15" s="1"/>
  <c r="L8" i="13"/>
  <c r="N8" i="13" s="1"/>
  <c r="P8" i="13" s="1"/>
  <c r="R8" i="13" s="1"/>
  <c r="L11" i="13"/>
  <c r="N11" i="13" s="1"/>
  <c r="P11" i="13" s="1"/>
  <c r="R11" i="13" s="1"/>
  <c r="K13" i="13"/>
  <c r="M13" i="13" s="1"/>
  <c r="O13" i="13" s="1"/>
  <c r="Q13" i="13" s="1"/>
  <c r="S13" i="13" s="1"/>
  <c r="L19" i="13"/>
  <c r="N19" i="13" s="1"/>
  <c r="P19" i="13" s="1"/>
  <c r="R19" i="13" s="1"/>
  <c r="K21" i="13"/>
  <c r="M21" i="13" s="1"/>
  <c r="O21" i="13" s="1"/>
  <c r="Q21" i="13" s="1"/>
  <c r="S21" i="13" s="1"/>
  <c r="K27" i="13"/>
  <c r="M27" i="13" s="1"/>
  <c r="O27" i="13" s="1"/>
  <c r="Q27" i="13" s="1"/>
  <c r="S27" i="13" s="1"/>
  <c r="L57" i="13"/>
  <c r="N57" i="13" s="1"/>
  <c r="P57" i="13" s="1"/>
  <c r="R57" i="13" s="1"/>
  <c r="L62" i="13"/>
  <c r="N62" i="13" s="1"/>
  <c r="P62" i="13" s="1"/>
  <c r="R62" i="13" s="1"/>
  <c r="L68" i="13"/>
  <c r="N68" i="13" s="1"/>
  <c r="P68" i="13" s="1"/>
  <c r="R68" i="13" s="1"/>
  <c r="K17" i="2"/>
  <c r="M17" i="2" s="1"/>
  <c r="O17" i="2" s="1"/>
  <c r="Q17" i="2" s="1"/>
  <c r="S17" i="2" s="1"/>
  <c r="M26" i="2"/>
  <c r="O26" i="2" s="1"/>
  <c r="Q26" i="2" s="1"/>
  <c r="S26" i="2" s="1"/>
  <c r="L26" i="2"/>
  <c r="M39" i="2"/>
  <c r="O39" i="2" s="1"/>
  <c r="Q39" i="2" s="1"/>
  <c r="S39" i="2" s="1"/>
  <c r="L39" i="2"/>
  <c r="M47" i="2"/>
  <c r="O47" i="2" s="1"/>
  <c r="Q47" i="2" s="1"/>
  <c r="S47" i="2" s="1"/>
  <c r="L47" i="2"/>
  <c r="K48" i="2"/>
  <c r="M48" i="2" s="1"/>
  <c r="O48" i="2" s="1"/>
  <c r="Q48" i="2" s="1"/>
  <c r="S48" i="2" s="1"/>
  <c r="L62" i="2"/>
  <c r="N62" i="2" s="1"/>
  <c r="P62" i="2" s="1"/>
  <c r="R62" i="2" s="1"/>
  <c r="M47" i="14"/>
  <c r="O47" i="14" s="1"/>
  <c r="Q47" i="14" s="1"/>
  <c r="S47" i="14" s="1"/>
  <c r="L47" i="14"/>
  <c r="N47" i="14" s="1"/>
  <c r="P47" i="14" s="1"/>
  <c r="R47" i="14" s="1"/>
  <c r="L15" i="13"/>
  <c r="N15" i="13" s="1"/>
  <c r="P15" i="13" s="1"/>
  <c r="R15" i="13" s="1"/>
  <c r="L17" i="13"/>
  <c r="N17" i="13" s="1"/>
  <c r="P17" i="13" s="1"/>
  <c r="R17" i="13" s="1"/>
  <c r="L23" i="13"/>
  <c r="N23" i="13" s="1"/>
  <c r="P23" i="13" s="1"/>
  <c r="R23" i="13" s="1"/>
  <c r="L39" i="13"/>
  <c r="N39" i="13" s="1"/>
  <c r="P39" i="13" s="1"/>
  <c r="R39" i="13" s="1"/>
  <c r="L40" i="13"/>
  <c r="N40" i="13" s="1"/>
  <c r="P40" i="13" s="1"/>
  <c r="R40" i="13" s="1"/>
  <c r="L58" i="13"/>
  <c r="N58" i="13" s="1"/>
  <c r="P58" i="13" s="1"/>
  <c r="R58" i="13" s="1"/>
  <c r="K75" i="13"/>
  <c r="M75" i="13" s="1"/>
  <c r="L75" i="13"/>
  <c r="N75" i="13" s="1"/>
  <c r="P75" i="13" s="1"/>
  <c r="R75" i="13" s="1"/>
  <c r="K76" i="13"/>
  <c r="M76" i="13" s="1"/>
  <c r="O76" i="13" s="1"/>
  <c r="Q76" i="13" s="1"/>
  <c r="S76" i="13" s="1"/>
  <c r="P22" i="2"/>
  <c r="R22" i="2" s="1"/>
  <c r="K25" i="2"/>
  <c r="M25" i="2" s="1"/>
  <c r="O25" i="2" s="1"/>
  <c r="Q25" i="2" s="1"/>
  <c r="S25" i="2" s="1"/>
  <c r="L25" i="2"/>
  <c r="N25" i="2" s="1"/>
  <c r="P25" i="2" s="1"/>
  <c r="R25" i="2" s="1"/>
  <c r="M30" i="2"/>
  <c r="L30" i="2"/>
  <c r="N30" i="2" s="1"/>
  <c r="P30" i="2" s="1"/>
  <c r="R30" i="2" s="1"/>
  <c r="K67" i="2"/>
  <c r="M67" i="2" s="1"/>
  <c r="O67" i="2" s="1"/>
  <c r="Q67" i="2" s="1"/>
  <c r="S67" i="2" s="1"/>
  <c r="L67" i="2"/>
  <c r="N67" i="2" s="1"/>
  <c r="P67" i="2" s="1"/>
  <c r="R67" i="2" s="1"/>
  <c r="K71" i="2"/>
  <c r="M71" i="2" s="1"/>
  <c r="O71" i="2" s="1"/>
  <c r="Q71" i="2" s="1"/>
  <c r="S71" i="2" s="1"/>
  <c r="M77" i="2"/>
  <c r="O77" i="2" s="1"/>
  <c r="Q77" i="2" s="1"/>
  <c r="S77" i="2" s="1"/>
  <c r="L77" i="2"/>
  <c r="K23" i="14"/>
  <c r="M23" i="14" s="1"/>
  <c r="O23" i="14" s="1"/>
  <c r="Q23" i="14" s="1"/>
  <c r="S23" i="14" s="1"/>
  <c r="L23" i="14"/>
  <c r="N23" i="14" s="1"/>
  <c r="P23" i="14" s="1"/>
  <c r="R23" i="14" s="1"/>
  <c r="Q31" i="14"/>
  <c r="S31" i="14" s="1"/>
  <c r="K45" i="13"/>
  <c r="M45" i="13" s="1"/>
  <c r="O45" i="13" s="1"/>
  <c r="Q45" i="13" s="1"/>
  <c r="S45" i="13" s="1"/>
  <c r="L55" i="13"/>
  <c r="N55" i="13" s="1"/>
  <c r="P55" i="13" s="1"/>
  <c r="R55" i="13" s="1"/>
  <c r="L56" i="13"/>
  <c r="N56" i="13" s="1"/>
  <c r="P56" i="13" s="1"/>
  <c r="R56" i="13" s="1"/>
  <c r="L59" i="13"/>
  <c r="N59" i="13" s="1"/>
  <c r="P59" i="13" s="1"/>
  <c r="R59" i="13" s="1"/>
  <c r="N31" i="2"/>
  <c r="P31" i="2" s="1"/>
  <c r="R31" i="2" s="1"/>
  <c r="M21" i="2"/>
  <c r="O21" i="2" s="1"/>
  <c r="Q21" i="2" s="1"/>
  <c r="S21" i="2" s="1"/>
  <c r="L21" i="2"/>
  <c r="N21" i="2" s="1"/>
  <c r="P21" i="2" s="1"/>
  <c r="R21" i="2" s="1"/>
  <c r="K42" i="2"/>
  <c r="M42" i="2" s="1"/>
  <c r="O42" i="2" s="1"/>
  <c r="Q42" i="2" s="1"/>
  <c r="S42" i="2" s="1"/>
  <c r="L43" i="2"/>
  <c r="N43" i="2" s="1"/>
  <c r="P43" i="2" s="1"/>
  <c r="R43" i="2" s="1"/>
  <c r="L46" i="2"/>
  <c r="M46" i="2"/>
  <c r="O46" i="2" s="1"/>
  <c r="Q46" i="2" s="1"/>
  <c r="S46" i="2" s="1"/>
  <c r="Q53" i="2"/>
  <c r="P53" i="2"/>
  <c r="O76" i="2"/>
  <c r="Q76" i="2" s="1"/>
  <c r="S76" i="2" s="1"/>
  <c r="L15" i="2"/>
  <c r="N15" i="2" s="1"/>
  <c r="P15" i="2" s="1"/>
  <c r="R15" i="2" s="1"/>
  <c r="L27" i="2"/>
  <c r="N27" i="2" s="1"/>
  <c r="P27" i="2" s="1"/>
  <c r="R27" i="2" s="1"/>
  <c r="L52" i="2"/>
  <c r="N52" i="2" s="1"/>
  <c r="P52" i="2" s="1"/>
  <c r="R52" i="2" s="1"/>
  <c r="L65" i="2"/>
  <c r="N65" i="2" s="1"/>
  <c r="P65" i="2" s="1"/>
  <c r="R65" i="2" s="1"/>
  <c r="K68" i="2"/>
  <c r="M68" i="2" s="1"/>
  <c r="O68" i="2" s="1"/>
  <c r="Q68" i="2" s="1"/>
  <c r="S68" i="2" s="1"/>
  <c r="L68" i="2"/>
  <c r="N68" i="2" s="1"/>
  <c r="P68" i="2" s="1"/>
  <c r="R68" i="2" s="1"/>
  <c r="M14" i="14"/>
  <c r="O14" i="14" s="1"/>
  <c r="Q14" i="14" s="1"/>
  <c r="S14" i="14" s="1"/>
  <c r="L14" i="14"/>
  <c r="L38" i="14"/>
  <c r="N38" i="14" s="1"/>
  <c r="P38" i="14" s="1"/>
  <c r="R38" i="14" s="1"/>
  <c r="K9" i="15"/>
  <c r="M9" i="15" s="1"/>
  <c r="O9" i="15" s="1"/>
  <c r="Q9" i="15" s="1"/>
  <c r="S9" i="15" s="1"/>
  <c r="N29" i="2"/>
  <c r="P29" i="2" s="1"/>
  <c r="R29" i="2" s="1"/>
  <c r="L13" i="2"/>
  <c r="N13" i="2" s="1"/>
  <c r="P13" i="2" s="1"/>
  <c r="R13" i="2" s="1"/>
  <c r="N19" i="2"/>
  <c r="P19" i="2" s="1"/>
  <c r="R19" i="2" s="1"/>
  <c r="K44" i="2"/>
  <c r="M44" i="2" s="1"/>
  <c r="O44" i="2" s="1"/>
  <c r="Q44" i="2" s="1"/>
  <c r="S44" i="2" s="1"/>
  <c r="L59" i="2"/>
  <c r="N59" i="2" s="1"/>
  <c r="P59" i="2" s="1"/>
  <c r="R59" i="2" s="1"/>
  <c r="L63" i="2"/>
  <c r="N63" i="2" s="1"/>
  <c r="P63" i="2" s="1"/>
  <c r="R63" i="2" s="1"/>
  <c r="L69" i="2"/>
  <c r="N69" i="2" s="1"/>
  <c r="P69" i="2" s="1"/>
  <c r="R69" i="2" s="1"/>
  <c r="M24" i="14"/>
  <c r="O24" i="14" s="1"/>
  <c r="Q24" i="14" s="1"/>
  <c r="S24" i="14" s="1"/>
  <c r="L24" i="14"/>
  <c r="N24" i="14" s="1"/>
  <c r="P24" i="14" s="1"/>
  <c r="R24" i="14" s="1"/>
  <c r="K28" i="14"/>
  <c r="M28" i="14" s="1"/>
  <c r="N29" i="14"/>
  <c r="P29" i="14" s="1"/>
  <c r="R29" i="14" s="1"/>
  <c r="M46" i="14"/>
  <c r="O46" i="14" s="1"/>
  <c r="Q46" i="14" s="1"/>
  <c r="S46" i="14" s="1"/>
  <c r="L46" i="14"/>
  <c r="K61" i="14"/>
  <c r="M61" i="14" s="1"/>
  <c r="O61" i="14" s="1"/>
  <c r="Q61" i="14" s="1"/>
  <c r="S61" i="14" s="1"/>
  <c r="N65" i="14"/>
  <c r="P65" i="14" s="1"/>
  <c r="R65" i="14" s="1"/>
  <c r="L72" i="13"/>
  <c r="N72" i="13" s="1"/>
  <c r="P72" i="13" s="1"/>
  <c r="R72" i="13" s="1"/>
  <c r="N11" i="2"/>
  <c r="P11" i="2" s="1"/>
  <c r="R11" i="2" s="1"/>
  <c r="K14" i="2"/>
  <c r="M14" i="2" s="1"/>
  <c r="O14" i="2" s="1"/>
  <c r="Q14" i="2" s="1"/>
  <c r="S14" i="2" s="1"/>
  <c r="K18" i="2"/>
  <c r="M18" i="2" s="1"/>
  <c r="O18" i="2" s="1"/>
  <c r="Q18" i="2" s="1"/>
  <c r="S18" i="2" s="1"/>
  <c r="L24" i="2"/>
  <c r="N24" i="2" s="1"/>
  <c r="P24" i="2" s="1"/>
  <c r="R24" i="2" s="1"/>
  <c r="K24" i="2"/>
  <c r="M24" i="2" s="1"/>
  <c r="O24" i="2" s="1"/>
  <c r="Q24" i="2" s="1"/>
  <c r="S24" i="2" s="1"/>
  <c r="L28" i="2"/>
  <c r="N28" i="2" s="1"/>
  <c r="P28" i="2" s="1"/>
  <c r="R28" i="2" s="1"/>
  <c r="K45" i="2"/>
  <c r="M45" i="2" s="1"/>
  <c r="O45" i="2" s="1"/>
  <c r="Q45" i="2" s="1"/>
  <c r="S45" i="2" s="1"/>
  <c r="L45" i="2"/>
  <c r="N45" i="2" s="1"/>
  <c r="P45" i="2" s="1"/>
  <c r="R45" i="2" s="1"/>
  <c r="L61" i="2"/>
  <c r="N61" i="2" s="1"/>
  <c r="P61" i="2" s="1"/>
  <c r="R61" i="2" s="1"/>
  <c r="L66" i="2"/>
  <c r="N66" i="2" s="1"/>
  <c r="P66" i="2" s="1"/>
  <c r="R66" i="2" s="1"/>
  <c r="K13" i="14"/>
  <c r="M13" i="14" s="1"/>
  <c r="O13" i="14" s="1"/>
  <c r="Q13" i="14" s="1"/>
  <c r="S13" i="14" s="1"/>
  <c r="L13" i="14"/>
  <c r="N13" i="14" s="1"/>
  <c r="P13" i="14" s="1"/>
  <c r="R13" i="14" s="1"/>
  <c r="N21" i="14"/>
  <c r="P21" i="14" s="1"/>
  <c r="R21" i="14" s="1"/>
  <c r="L35" i="14"/>
  <c r="M35" i="14"/>
  <c r="O35" i="14" s="1"/>
  <c r="M40" i="14"/>
  <c r="O40" i="14" s="1"/>
  <c r="Q40" i="14" s="1"/>
  <c r="S40" i="14" s="1"/>
  <c r="L40" i="14"/>
  <c r="AE77" i="2"/>
  <c r="AG77" i="2" s="1"/>
  <c r="L8" i="14"/>
  <c r="N8" i="14" s="1"/>
  <c r="P8" i="14" s="1"/>
  <c r="R8" i="14" s="1"/>
  <c r="K9" i="14"/>
  <c r="M9" i="14" s="1"/>
  <c r="O9" i="14" s="1"/>
  <c r="Q9" i="14" s="1"/>
  <c r="S9" i="14" s="1"/>
  <c r="M10" i="14"/>
  <c r="O10" i="14" s="1"/>
  <c r="Q10" i="14" s="1"/>
  <c r="S10" i="14" s="1"/>
  <c r="L10" i="14"/>
  <c r="N17" i="14"/>
  <c r="P17" i="14" s="1"/>
  <c r="R17" i="14" s="1"/>
  <c r="L18" i="14"/>
  <c r="N18" i="14" s="1"/>
  <c r="P18" i="14" s="1"/>
  <c r="R18" i="14" s="1"/>
  <c r="K19" i="14"/>
  <c r="M19" i="14" s="1"/>
  <c r="O19" i="14" s="1"/>
  <c r="Q19" i="14" s="1"/>
  <c r="S19" i="14" s="1"/>
  <c r="L19" i="14"/>
  <c r="N19" i="14" s="1"/>
  <c r="P19" i="14" s="1"/>
  <c r="R19" i="14" s="1"/>
  <c r="M20" i="14"/>
  <c r="O20" i="14" s="1"/>
  <c r="Q20" i="14" s="1"/>
  <c r="S20" i="14" s="1"/>
  <c r="L20" i="14"/>
  <c r="N20" i="14" s="1"/>
  <c r="P20" i="14" s="1"/>
  <c r="R20" i="14" s="1"/>
  <c r="N25" i="14"/>
  <c r="P25" i="14" s="1"/>
  <c r="R25" i="14" s="1"/>
  <c r="L26" i="14"/>
  <c r="N26" i="14" s="1"/>
  <c r="P26" i="14" s="1"/>
  <c r="R26" i="14" s="1"/>
  <c r="K27" i="14"/>
  <c r="M27" i="14" s="1"/>
  <c r="O27" i="14" s="1"/>
  <c r="Q27" i="14" s="1"/>
  <c r="S27" i="14" s="1"/>
  <c r="L27" i="14"/>
  <c r="N27" i="14" s="1"/>
  <c r="P27" i="14" s="1"/>
  <c r="R27" i="14" s="1"/>
  <c r="N48" i="14"/>
  <c r="P48" i="14" s="1"/>
  <c r="R48" i="14" s="1"/>
  <c r="N30" i="14"/>
  <c r="P30" i="14" s="1"/>
  <c r="R30" i="14" s="1"/>
  <c r="N41" i="14"/>
  <c r="P41" i="14" s="1"/>
  <c r="R41" i="14" s="1"/>
  <c r="K43" i="14"/>
  <c r="M43" i="14" s="1"/>
  <c r="O43" i="14" s="1"/>
  <c r="Q43" i="14" s="1"/>
  <c r="S43" i="14" s="1"/>
  <c r="M44" i="14"/>
  <c r="O44" i="14" s="1"/>
  <c r="Q44" i="14" s="1"/>
  <c r="S44" i="14" s="1"/>
  <c r="L44" i="14"/>
  <c r="M49" i="14"/>
  <c r="O49" i="14" s="1"/>
  <c r="Q49" i="14" s="1"/>
  <c r="S49" i="14" s="1"/>
  <c r="L49" i="14"/>
  <c r="N49" i="14" s="1"/>
  <c r="P49" i="14" s="1"/>
  <c r="R49" i="14" s="1"/>
  <c r="L58" i="14"/>
  <c r="N58" i="14" s="1"/>
  <c r="P58" i="14" s="1"/>
  <c r="R58" i="14" s="1"/>
  <c r="K59" i="14"/>
  <c r="M59" i="14" s="1"/>
  <c r="O59" i="14" s="1"/>
  <c r="Q59" i="14" s="1"/>
  <c r="S59" i="14" s="1"/>
  <c r="M66" i="14"/>
  <c r="O66" i="14" s="1"/>
  <c r="Q66" i="14" s="1"/>
  <c r="S66" i="14" s="1"/>
  <c r="L66" i="14"/>
  <c r="L76" i="14"/>
  <c r="N76" i="14" s="1"/>
  <c r="P76" i="14" s="1"/>
  <c r="R76" i="14" s="1"/>
  <c r="L24" i="15"/>
  <c r="M24" i="15"/>
  <c r="O24" i="15" s="1"/>
  <c r="Q24" i="15" s="1"/>
  <c r="S24" i="15" s="1"/>
  <c r="K26" i="15"/>
  <c r="M26" i="15" s="1"/>
  <c r="O26" i="15" s="1"/>
  <c r="Q26" i="15" s="1"/>
  <c r="S26" i="15" s="1"/>
  <c r="L58" i="15"/>
  <c r="M58" i="15"/>
  <c r="O58" i="15" s="1"/>
  <c r="Q58" i="15" s="1"/>
  <c r="K67" i="14"/>
  <c r="M67" i="14" s="1"/>
  <c r="O67" i="14" s="1"/>
  <c r="Q67" i="14" s="1"/>
  <c r="S67" i="14" s="1"/>
  <c r="L13" i="15"/>
  <c r="N13" i="15" s="1"/>
  <c r="P13" i="15" s="1"/>
  <c r="R13" i="15" s="1"/>
  <c r="K13" i="15"/>
  <c r="M13" i="15" s="1"/>
  <c r="O13" i="15" s="1"/>
  <c r="Q13" i="15" s="1"/>
  <c r="S13" i="15" s="1"/>
  <c r="K23" i="15"/>
  <c r="M23" i="15" s="1"/>
  <c r="O23" i="15" s="1"/>
  <c r="Q23" i="15" s="1"/>
  <c r="S23" i="15" s="1"/>
  <c r="O32" i="16"/>
  <c r="P32" i="16" s="1"/>
  <c r="M50" i="14"/>
  <c r="O50" i="14" s="1"/>
  <c r="Q50" i="14" s="1"/>
  <c r="S50" i="14" s="1"/>
  <c r="L50" i="14"/>
  <c r="M51" i="14"/>
  <c r="O51" i="14" s="1"/>
  <c r="Q51" i="14" s="1"/>
  <c r="S51" i="14" s="1"/>
  <c r="L51" i="14"/>
  <c r="K53" i="14"/>
  <c r="M53" i="14" s="1"/>
  <c r="O53" i="14" s="1"/>
  <c r="Q53" i="14" s="1"/>
  <c r="N55" i="14"/>
  <c r="P55" i="14" s="1"/>
  <c r="R55" i="14" s="1"/>
  <c r="K77" i="14"/>
  <c r="M77" i="14" s="1"/>
  <c r="O77" i="14" s="1"/>
  <c r="Q77" i="14" s="1"/>
  <c r="S77" i="14" s="1"/>
  <c r="K11" i="15"/>
  <c r="M11" i="15" s="1"/>
  <c r="O11" i="15" s="1"/>
  <c r="Q11" i="15" s="1"/>
  <c r="S11" i="15" s="1"/>
  <c r="L8" i="15"/>
  <c r="L10" i="15"/>
  <c r="N10" i="15" s="1"/>
  <c r="P10" i="15" s="1"/>
  <c r="R10" i="15" s="1"/>
  <c r="L12" i="15"/>
  <c r="N12" i="15" s="1"/>
  <c r="P12" i="15" s="1"/>
  <c r="R12" i="15" s="1"/>
  <c r="L31" i="15"/>
  <c r="N31" i="15" s="1"/>
  <c r="P31" i="15" s="1"/>
  <c r="R31" i="15" s="1"/>
  <c r="L35" i="15"/>
  <c r="N35" i="15" s="1"/>
  <c r="P35" i="15" s="1"/>
  <c r="R35" i="15" s="1"/>
  <c r="L51" i="15"/>
  <c r="L71" i="15"/>
  <c r="N71" i="15" s="1"/>
  <c r="P71" i="15" s="1"/>
  <c r="R71" i="15" s="1"/>
  <c r="N27" i="16"/>
  <c r="P27" i="16" s="1"/>
  <c r="R27" i="16" s="1"/>
  <c r="M42" i="16"/>
  <c r="O42" i="16" s="1"/>
  <c r="Q42" i="16" s="1"/>
  <c r="S42" i="16" s="1"/>
  <c r="L42" i="16"/>
  <c r="P18" i="16"/>
  <c r="R18" i="16" s="1"/>
  <c r="P19" i="16"/>
  <c r="R19" i="16" s="1"/>
  <c r="N26" i="16"/>
  <c r="P26" i="16" s="1"/>
  <c r="R26" i="16" s="1"/>
  <c r="N28" i="16"/>
  <c r="P28" i="16" s="1"/>
  <c r="R28" i="16" s="1"/>
  <c r="N30" i="16"/>
  <c r="P30" i="16" s="1"/>
  <c r="R30" i="16" s="1"/>
  <c r="M44" i="16"/>
  <c r="O44" i="16" s="1"/>
  <c r="Q44" i="16" s="1"/>
  <c r="S44" i="16" s="1"/>
  <c r="L44" i="16"/>
  <c r="L58" i="16"/>
  <c r="M58" i="16"/>
  <c r="O58" i="16" s="1"/>
  <c r="Q58" i="16" s="1"/>
  <c r="L71" i="16"/>
  <c r="M71" i="16"/>
  <c r="O71" i="16" s="1"/>
  <c r="Q71" i="16" s="1"/>
  <c r="S71" i="16" s="1"/>
  <c r="L52" i="15"/>
  <c r="N52" i="15" s="1"/>
  <c r="P52" i="15" s="1"/>
  <c r="R52" i="15" s="1"/>
  <c r="L53" i="15"/>
  <c r="N53" i="15" s="1"/>
  <c r="P53" i="15" s="1"/>
  <c r="L56" i="15"/>
  <c r="N56" i="15" s="1"/>
  <c r="P56" i="15" s="1"/>
  <c r="R56" i="15" s="1"/>
  <c r="L25" i="16"/>
  <c r="N25" i="16" s="1"/>
  <c r="P25" i="16" s="1"/>
  <c r="R25" i="16" s="1"/>
  <c r="M38" i="16"/>
  <c r="O38" i="16" s="1"/>
  <c r="Q38" i="16" s="1"/>
  <c r="S38" i="16" s="1"/>
  <c r="L38" i="16"/>
  <c r="N38" i="16" s="1"/>
  <c r="P38" i="16" s="1"/>
  <c r="R38" i="16" s="1"/>
  <c r="M46" i="16"/>
  <c r="O46" i="16" s="1"/>
  <c r="Q46" i="16" s="1"/>
  <c r="S46" i="16" s="1"/>
  <c r="L46" i="16"/>
  <c r="O49" i="16"/>
  <c r="Q49" i="16" s="1"/>
  <c r="S49" i="16" s="1"/>
  <c r="N49" i="16"/>
  <c r="P49" i="16" s="1"/>
  <c r="R49" i="16" s="1"/>
  <c r="K52" i="16"/>
  <c r="M52" i="16" s="1"/>
  <c r="O52" i="16" s="1"/>
  <c r="Q52" i="16" s="1"/>
  <c r="N49" i="15"/>
  <c r="P49" i="15" s="1"/>
  <c r="R49" i="15" s="1"/>
  <c r="L63" i="15"/>
  <c r="N63" i="15" s="1"/>
  <c r="P63" i="15" s="1"/>
  <c r="R63" i="15" s="1"/>
  <c r="M8" i="16"/>
  <c r="O8" i="16" s="1"/>
  <c r="Q8" i="16" s="1"/>
  <c r="S8" i="16" s="1"/>
  <c r="L8" i="16"/>
  <c r="M9" i="16"/>
  <c r="O9" i="16" s="1"/>
  <c r="Q9" i="16" s="1"/>
  <c r="S9" i="16" s="1"/>
  <c r="L9" i="16"/>
  <c r="N9" i="16" s="1"/>
  <c r="P9" i="16" s="1"/>
  <c r="R9" i="16" s="1"/>
  <c r="M10" i="16"/>
  <c r="O10" i="16" s="1"/>
  <c r="Q10" i="16" s="1"/>
  <c r="S10" i="16" s="1"/>
  <c r="L10" i="16"/>
  <c r="M11" i="16"/>
  <c r="O11" i="16" s="1"/>
  <c r="Q11" i="16" s="1"/>
  <c r="S11" i="16" s="1"/>
  <c r="L11" i="16"/>
  <c r="N11" i="16" s="1"/>
  <c r="P11" i="16" s="1"/>
  <c r="R11" i="16" s="1"/>
  <c r="M12" i="16"/>
  <c r="O12" i="16" s="1"/>
  <c r="Q12" i="16" s="1"/>
  <c r="S12" i="16" s="1"/>
  <c r="L12" i="16"/>
  <c r="M13" i="16"/>
  <c r="O13" i="16" s="1"/>
  <c r="Q13" i="16" s="1"/>
  <c r="S13" i="16" s="1"/>
  <c r="L13" i="16"/>
  <c r="N13" i="16" s="1"/>
  <c r="P13" i="16" s="1"/>
  <c r="R13" i="16" s="1"/>
  <c r="L24" i="16"/>
  <c r="N24" i="16" s="1"/>
  <c r="P24" i="16" s="1"/>
  <c r="R24" i="16" s="1"/>
  <c r="M40" i="16"/>
  <c r="O40" i="16" s="1"/>
  <c r="Q40" i="16" s="1"/>
  <c r="S40" i="16" s="1"/>
  <c r="L40" i="16"/>
  <c r="K55" i="16"/>
  <c r="M55" i="16" s="1"/>
  <c r="O55" i="16" s="1"/>
  <c r="Q55" i="16" s="1"/>
  <c r="L73" i="16"/>
  <c r="N73" i="16" s="1"/>
  <c r="P73" i="16" s="1"/>
  <c r="R73" i="16" s="1"/>
  <c r="M73" i="16"/>
  <c r="O73" i="16" s="1"/>
  <c r="AE77" i="15"/>
  <c r="AG77" i="15" s="1"/>
  <c r="N50" i="16"/>
  <c r="P50" i="16" s="1"/>
  <c r="R50" i="16" s="1"/>
  <c r="M65" i="16"/>
  <c r="O65" i="16" s="1"/>
  <c r="Q65" i="16" s="1"/>
  <c r="S65" i="16" s="1"/>
  <c r="L65" i="16"/>
  <c r="M67" i="16"/>
  <c r="O67" i="16" s="1"/>
  <c r="Q67" i="16" s="1"/>
  <c r="S67" i="16" s="1"/>
  <c r="L67" i="16"/>
  <c r="M69" i="16"/>
  <c r="O69" i="16" s="1"/>
  <c r="Q69" i="16" s="1"/>
  <c r="S69" i="16" s="1"/>
  <c r="L69" i="16"/>
  <c r="N76" i="16"/>
  <c r="P76" i="16" s="1"/>
  <c r="R76" i="16" s="1"/>
  <c r="K47" i="16"/>
  <c r="M47" i="16" s="1"/>
  <c r="O47" i="16" s="1"/>
  <c r="Q47" i="16" s="1"/>
  <c r="S47" i="16" s="1"/>
  <c r="L47" i="16"/>
  <c r="N47" i="16" s="1"/>
  <c r="P47" i="16" s="1"/>
  <c r="R47" i="16" s="1"/>
  <c r="N51" i="16"/>
  <c r="P51" i="16" s="1"/>
  <c r="R51" i="16" s="1"/>
  <c r="M66" i="16"/>
  <c r="O66" i="16" s="1"/>
  <c r="Q66" i="16" s="1"/>
  <c r="S66" i="16" s="1"/>
  <c r="L66" i="16"/>
  <c r="M68" i="16"/>
  <c r="O68" i="16" s="1"/>
  <c r="Q68" i="16" s="1"/>
  <c r="S68" i="16" s="1"/>
  <c r="L68" i="16"/>
  <c r="M31" i="17"/>
  <c r="L31" i="17"/>
  <c r="M39" i="16"/>
  <c r="O39" i="16" s="1"/>
  <c r="Q39" i="16" s="1"/>
  <c r="S39" i="16" s="1"/>
  <c r="L39" i="16"/>
  <c r="M41" i="16"/>
  <c r="O41" i="16" s="1"/>
  <c r="Q41" i="16" s="1"/>
  <c r="S41" i="16" s="1"/>
  <c r="L41" i="16"/>
  <c r="M43" i="16"/>
  <c r="O43" i="16" s="1"/>
  <c r="Q43" i="16" s="1"/>
  <c r="S43" i="16" s="1"/>
  <c r="L43" i="16"/>
  <c r="M45" i="16"/>
  <c r="O45" i="16" s="1"/>
  <c r="Q45" i="16" s="1"/>
  <c r="S45" i="16" s="1"/>
  <c r="L45" i="16"/>
  <c r="K48" i="16"/>
  <c r="M48" i="16" s="1"/>
  <c r="O48" i="16" s="1"/>
  <c r="Q48" i="16" s="1"/>
  <c r="S48" i="16" s="1"/>
  <c r="M59" i="16"/>
  <c r="O59" i="16" s="1"/>
  <c r="Q59" i="16" s="1"/>
  <c r="S59" i="16" s="1"/>
  <c r="L59" i="16"/>
  <c r="M63" i="17"/>
  <c r="O63" i="17" s="1"/>
  <c r="Q63" i="17" s="1"/>
  <c r="S63" i="17" s="1"/>
  <c r="L63" i="17"/>
  <c r="L53" i="16"/>
  <c r="N53" i="16" s="1"/>
  <c r="P53" i="16" s="1"/>
  <c r="R53" i="16" s="1"/>
  <c r="L56" i="16"/>
  <c r="N56" i="16" s="1"/>
  <c r="P56" i="16" s="1"/>
  <c r="R56" i="16" s="1"/>
  <c r="L61" i="16"/>
  <c r="N61" i="16" s="1"/>
  <c r="P61" i="16" s="1"/>
  <c r="R61" i="16" s="1"/>
  <c r="L62" i="16"/>
  <c r="N62" i="16" s="1"/>
  <c r="P62" i="16" s="1"/>
  <c r="R62" i="16" s="1"/>
  <c r="L63" i="16"/>
  <c r="N63" i="16" s="1"/>
  <c r="P63" i="16" s="1"/>
  <c r="R63" i="16" s="1"/>
  <c r="M72" i="16"/>
  <c r="O72" i="16" s="1"/>
  <c r="L12" i="17"/>
  <c r="N12" i="17" s="1"/>
  <c r="P12" i="17" s="1"/>
  <c r="R12" i="17" s="1"/>
  <c r="X12" i="17" s="1"/>
  <c r="AK12" i="17" s="1"/>
  <c r="L77" i="17"/>
  <c r="N77" i="17" s="1"/>
  <c r="P77" i="17" s="1"/>
  <c r="R77" i="17" s="1"/>
  <c r="X77" i="17" s="1"/>
  <c r="AK77" i="17" s="1"/>
  <c r="N49" i="17"/>
  <c r="P49" i="17" s="1"/>
  <c r="R49" i="17" s="1"/>
  <c r="X49" i="17" s="1"/>
  <c r="AK49" i="17" s="1"/>
  <c r="L71" i="17"/>
  <c r="N71" i="17" s="1"/>
  <c r="P71" i="17" s="1"/>
  <c r="R71" i="17" s="1"/>
  <c r="X71" i="17" s="1"/>
  <c r="AK71" i="17" s="1"/>
  <c r="L22" i="16"/>
  <c r="N22" i="16" s="1"/>
  <c r="P22" i="16" s="1"/>
  <c r="R22" i="16" s="1"/>
  <c r="N8" i="15"/>
  <c r="P8" i="15" s="1"/>
  <c r="R8" i="15" s="1"/>
  <c r="L15" i="15"/>
  <c r="N15" i="15" s="1"/>
  <c r="P15" i="15" s="1"/>
  <c r="R15" i="15" s="1"/>
  <c r="L18" i="15"/>
  <c r="N18" i="15" s="1"/>
  <c r="P18" i="15" s="1"/>
  <c r="R18" i="15" s="1"/>
  <c r="L75" i="15"/>
  <c r="M75" i="15"/>
  <c r="P25" i="15"/>
  <c r="R25" i="15" s="1"/>
  <c r="K29" i="15"/>
  <c r="M29" i="15" s="1"/>
  <c r="L72" i="15"/>
  <c r="M72" i="15"/>
  <c r="O72" i="15" s="1"/>
  <c r="K14" i="15"/>
  <c r="M14" i="15" s="1"/>
  <c r="O14" i="15" s="1"/>
  <c r="Q14" i="15" s="1"/>
  <c r="S14" i="15" s="1"/>
  <c r="K22" i="15"/>
  <c r="M22" i="15" s="1"/>
  <c r="O22" i="15" s="1"/>
  <c r="Q22" i="15" s="1"/>
  <c r="S22" i="15" s="1"/>
  <c r="K30" i="15"/>
  <c r="M30" i="15" s="1"/>
  <c r="K20" i="15"/>
  <c r="M20" i="15" s="1"/>
  <c r="O20" i="15" s="1"/>
  <c r="Q20" i="15" s="1"/>
  <c r="S20" i="15" s="1"/>
  <c r="R53" i="15"/>
  <c r="M68" i="15"/>
  <c r="O68" i="15" s="1"/>
  <c r="Q68" i="15" s="1"/>
  <c r="S68" i="15" s="1"/>
  <c r="L68" i="15"/>
  <c r="L62" i="15"/>
  <c r="N62" i="15" s="1"/>
  <c r="P62" i="15" s="1"/>
  <c r="R62" i="15" s="1"/>
  <c r="M67" i="15"/>
  <c r="O67" i="15" s="1"/>
  <c r="Q67" i="15" s="1"/>
  <c r="S67" i="15" s="1"/>
  <c r="L67" i="15"/>
  <c r="L17" i="15"/>
  <c r="N17" i="15" s="1"/>
  <c r="P17" i="15" s="1"/>
  <c r="R17" i="15" s="1"/>
  <c r="L19" i="15"/>
  <c r="N19" i="15" s="1"/>
  <c r="P19" i="15" s="1"/>
  <c r="R19" i="15" s="1"/>
  <c r="L21" i="15"/>
  <c r="N21" i="15" s="1"/>
  <c r="P21" i="15" s="1"/>
  <c r="R21" i="15" s="1"/>
  <c r="L61" i="15"/>
  <c r="N61" i="15" s="1"/>
  <c r="P61" i="15" s="1"/>
  <c r="R61" i="15" s="1"/>
  <c r="M66" i="15"/>
  <c r="O66" i="15" s="1"/>
  <c r="Q66" i="15" s="1"/>
  <c r="S66" i="15" s="1"/>
  <c r="L66" i="15"/>
  <c r="M74" i="15"/>
  <c r="O74" i="15" s="1"/>
  <c r="M77" i="15"/>
  <c r="O77" i="15" s="1"/>
  <c r="Q77" i="15" s="1"/>
  <c r="S77" i="15" s="1"/>
  <c r="L77" i="15"/>
  <c r="K47" i="15"/>
  <c r="M47" i="15" s="1"/>
  <c r="O47" i="15" s="1"/>
  <c r="Q47" i="15" s="1"/>
  <c r="S47" i="15" s="1"/>
  <c r="L47" i="15"/>
  <c r="N47" i="15" s="1"/>
  <c r="P47" i="15" s="1"/>
  <c r="R47" i="15" s="1"/>
  <c r="L28" i="15"/>
  <c r="N28" i="15" s="1"/>
  <c r="P28" i="15" s="1"/>
  <c r="R28" i="15" s="1"/>
  <c r="M65" i="15"/>
  <c r="O65" i="15" s="1"/>
  <c r="Q65" i="15" s="1"/>
  <c r="S65" i="15" s="1"/>
  <c r="L65" i="15"/>
  <c r="N65" i="15" s="1"/>
  <c r="P65" i="15" s="1"/>
  <c r="R65" i="15" s="1"/>
  <c r="M69" i="15"/>
  <c r="O69" i="15" s="1"/>
  <c r="Q69" i="15" s="1"/>
  <c r="S69" i="15" s="1"/>
  <c r="L69" i="15"/>
  <c r="N32" i="15"/>
  <c r="M38" i="15"/>
  <c r="O38" i="15" s="1"/>
  <c r="Q38" i="15" s="1"/>
  <c r="S38" i="15" s="1"/>
  <c r="L38" i="15"/>
  <c r="M39" i="15"/>
  <c r="O39" i="15" s="1"/>
  <c r="Q39" i="15" s="1"/>
  <c r="S39" i="15" s="1"/>
  <c r="L39" i="15"/>
  <c r="M40" i="15"/>
  <c r="O40" i="15" s="1"/>
  <c r="Q40" i="15" s="1"/>
  <c r="S40" i="15" s="1"/>
  <c r="L40" i="15"/>
  <c r="M41" i="15"/>
  <c r="O41" i="15" s="1"/>
  <c r="Q41" i="15" s="1"/>
  <c r="S41" i="15" s="1"/>
  <c r="L41" i="15"/>
  <c r="M42" i="15"/>
  <c r="O42" i="15" s="1"/>
  <c r="Q42" i="15" s="1"/>
  <c r="S42" i="15" s="1"/>
  <c r="L42" i="15"/>
  <c r="M43" i="15"/>
  <c r="O43" i="15" s="1"/>
  <c r="Q43" i="15" s="1"/>
  <c r="S43" i="15" s="1"/>
  <c r="L43" i="15"/>
  <c r="M44" i="15"/>
  <c r="O44" i="15" s="1"/>
  <c r="Q44" i="15" s="1"/>
  <c r="S44" i="15" s="1"/>
  <c r="L44" i="15"/>
  <c r="M45" i="15"/>
  <c r="O45" i="15" s="1"/>
  <c r="Q45" i="15" s="1"/>
  <c r="S45" i="15" s="1"/>
  <c r="L45" i="15"/>
  <c r="M46" i="15"/>
  <c r="O46" i="15" s="1"/>
  <c r="Q46" i="15" s="1"/>
  <c r="S46" i="15" s="1"/>
  <c r="L46" i="15"/>
  <c r="M50" i="15"/>
  <c r="O50" i="15" s="1"/>
  <c r="Q50" i="15" s="1"/>
  <c r="S50" i="15" s="1"/>
  <c r="L50" i="15"/>
  <c r="N51" i="15"/>
  <c r="P51" i="15" s="1"/>
  <c r="R51" i="15" s="1"/>
  <c r="M59" i="15"/>
  <c r="O59" i="15" s="1"/>
  <c r="Q59" i="15" s="1"/>
  <c r="S59" i="15" s="1"/>
  <c r="L59" i="15"/>
  <c r="M76" i="15"/>
  <c r="O76" i="15" s="1"/>
  <c r="Q76" i="15" s="1"/>
  <c r="S76" i="15" s="1"/>
  <c r="L76" i="15"/>
  <c r="N11" i="17"/>
  <c r="P11" i="17" s="1"/>
  <c r="R11" i="17" s="1"/>
  <c r="X11" i="17" s="1"/>
  <c r="AK11" i="17" s="1"/>
  <c r="L13" i="17"/>
  <c r="N13" i="17" s="1"/>
  <c r="P13" i="17" s="1"/>
  <c r="R13" i="17" s="1"/>
  <c r="X13" i="17" s="1"/>
  <c r="AK13" i="17" s="1"/>
  <c r="L53" i="17"/>
  <c r="N53" i="17" s="1"/>
  <c r="P53" i="17" s="1"/>
  <c r="R53" i="17" s="1"/>
  <c r="X53" i="17" s="1"/>
  <c r="AK53" i="17" s="1"/>
  <c r="L68" i="17"/>
  <c r="N68" i="17" s="1"/>
  <c r="P68" i="17" s="1"/>
  <c r="R68" i="17" s="1"/>
  <c r="X68" i="17" s="1"/>
  <c r="AK68" i="17" s="1"/>
  <c r="L52" i="17"/>
  <c r="N52" i="17" s="1"/>
  <c r="P52" i="17" s="1"/>
  <c r="R52" i="17" s="1"/>
  <c r="X52" i="17" s="1"/>
  <c r="AK52" i="17" s="1"/>
  <c r="L26" i="17"/>
  <c r="N26" i="17" s="1"/>
  <c r="P26" i="17" s="1"/>
  <c r="R26" i="17" s="1"/>
  <c r="X26" i="17" s="1"/>
  <c r="AK26" i="17" s="1"/>
  <c r="L58" i="17"/>
  <c r="N58" i="17" s="1"/>
  <c r="P58" i="17" s="1"/>
  <c r="R58" i="17" s="1"/>
  <c r="X58" i="17" s="1"/>
  <c r="AK58" i="17" s="1"/>
  <c r="L23" i="17"/>
  <c r="N23" i="17" s="1"/>
  <c r="P23" i="17" s="1"/>
  <c r="R23" i="17" s="1"/>
  <c r="X23" i="17" s="1"/>
  <c r="AK23" i="17" s="1"/>
  <c r="N46" i="17"/>
  <c r="P46" i="17" s="1"/>
  <c r="R46" i="17" s="1"/>
  <c r="X46" i="17" s="1"/>
  <c r="AK46" i="17" s="1"/>
  <c r="L75" i="17"/>
  <c r="N75" i="17" s="1"/>
  <c r="P75" i="17" s="1"/>
  <c r="R75" i="17" s="1"/>
  <c r="X75" i="17" s="1"/>
  <c r="AK75" i="17" s="1"/>
  <c r="L30" i="17"/>
  <c r="N30" i="17" s="1"/>
  <c r="P30" i="17" s="1"/>
  <c r="R30" i="17" s="1"/>
  <c r="X30" i="17" s="1"/>
  <c r="AK30" i="17" s="1"/>
  <c r="L48" i="17"/>
  <c r="N48" i="17" s="1"/>
  <c r="P48" i="17" s="1"/>
  <c r="R48" i="17" s="1"/>
  <c r="X48" i="17" s="1"/>
  <c r="AK48" i="17" s="1"/>
  <c r="L57" i="17"/>
  <c r="N57" i="17" s="1"/>
  <c r="P57" i="17" s="1"/>
  <c r="R57" i="17" s="1"/>
  <c r="X57" i="17" s="1"/>
  <c r="AK57" i="17" s="1"/>
  <c r="L62" i="17"/>
  <c r="N62" i="17" s="1"/>
  <c r="P62" i="17" s="1"/>
  <c r="R62" i="17" s="1"/>
  <c r="X62" i="17" s="1"/>
  <c r="AK62" i="17" s="1"/>
  <c r="L42" i="17"/>
  <c r="N42" i="17" s="1"/>
  <c r="P42" i="17" s="1"/>
  <c r="R42" i="17" s="1"/>
  <c r="X42" i="17" s="1"/>
  <c r="AK42" i="17" s="1"/>
  <c r="L27" i="17"/>
  <c r="N27" i="17" s="1"/>
  <c r="P27" i="17" s="1"/>
  <c r="R27" i="17" s="1"/>
  <c r="X27" i="17" s="1"/>
  <c r="AK27" i="17" s="1"/>
  <c r="L19" i="17"/>
  <c r="N19" i="17" s="1"/>
  <c r="P19" i="17" s="1"/>
  <c r="R19" i="17" s="1"/>
  <c r="X19" i="17" s="1"/>
  <c r="AK19" i="17" s="1"/>
  <c r="O32" i="17"/>
  <c r="P32" i="17"/>
  <c r="L23" i="1" l="1"/>
  <c r="L72" i="1"/>
  <c r="L44" i="1"/>
  <c r="L62" i="1"/>
  <c r="N74" i="14"/>
  <c r="P74" i="14" s="1"/>
  <c r="R74" i="14" s="1"/>
  <c r="N35" i="14"/>
  <c r="P35" i="14" s="1"/>
  <c r="R35" i="14" s="1"/>
  <c r="L9" i="15"/>
  <c r="N9" i="15" s="1"/>
  <c r="P9" i="15" s="1"/>
  <c r="R9" i="15" s="1"/>
  <c r="N73" i="2"/>
  <c r="P73" i="2" s="1"/>
  <c r="R73" i="2" s="1"/>
  <c r="N23" i="2"/>
  <c r="P23" i="2" s="1"/>
  <c r="R23" i="2" s="1"/>
  <c r="N38" i="10"/>
  <c r="P38" i="10" s="1"/>
  <c r="R38" i="10" s="1"/>
  <c r="N48" i="7"/>
  <c r="L63" i="7"/>
  <c r="N63" i="7" s="1"/>
  <c r="L7" i="7"/>
  <c r="N7" i="7" s="1"/>
  <c r="L40" i="1"/>
  <c r="L14" i="16"/>
  <c r="N14" i="16" s="1"/>
  <c r="P14" i="16" s="1"/>
  <c r="R14" i="16" s="1"/>
  <c r="N35" i="2"/>
  <c r="P35" i="2" s="1"/>
  <c r="R35" i="2" s="1"/>
  <c r="O35" i="2"/>
  <c r="N58" i="15"/>
  <c r="P58" i="15" s="1"/>
  <c r="R58" i="15" s="1"/>
  <c r="L30" i="15"/>
  <c r="N30" i="15" s="1"/>
  <c r="P30" i="15" s="1"/>
  <c r="R30" i="15" s="1"/>
  <c r="N12" i="16"/>
  <c r="P12" i="16" s="1"/>
  <c r="R12" i="16" s="1"/>
  <c r="N10" i="16"/>
  <c r="P10" i="16" s="1"/>
  <c r="R10" i="16" s="1"/>
  <c r="N8" i="16"/>
  <c r="P8" i="16" s="1"/>
  <c r="R8" i="16" s="1"/>
  <c r="L52" i="16"/>
  <c r="N52" i="16" s="1"/>
  <c r="P52" i="16" s="1"/>
  <c r="R52" i="16" s="1"/>
  <c r="N46" i="16"/>
  <c r="P46" i="16" s="1"/>
  <c r="R46" i="16" s="1"/>
  <c r="N44" i="16"/>
  <c r="P44" i="16" s="1"/>
  <c r="R44" i="16" s="1"/>
  <c r="N72" i="16"/>
  <c r="P72" i="16" s="1"/>
  <c r="R72" i="16" s="1"/>
  <c r="L53" i="14"/>
  <c r="N53" i="14" s="1"/>
  <c r="P53" i="14" s="1"/>
  <c r="R53" i="14" s="1"/>
  <c r="N72" i="14"/>
  <c r="P72" i="14" s="1"/>
  <c r="R72" i="14" s="1"/>
  <c r="L26" i="15"/>
  <c r="N26" i="15" s="1"/>
  <c r="P26" i="15" s="1"/>
  <c r="R26" i="15" s="1"/>
  <c r="L59" i="14"/>
  <c r="N59" i="14" s="1"/>
  <c r="P59" i="14" s="1"/>
  <c r="R59" i="14" s="1"/>
  <c r="N63" i="14"/>
  <c r="P63" i="14" s="1"/>
  <c r="R63" i="14" s="1"/>
  <c r="L61" i="14"/>
  <c r="N61" i="14" s="1"/>
  <c r="P61" i="14" s="1"/>
  <c r="R61" i="14" s="1"/>
  <c r="L28" i="14"/>
  <c r="N28" i="14" s="1"/>
  <c r="P28" i="14" s="1"/>
  <c r="R28" i="14" s="1"/>
  <c r="L44" i="2"/>
  <c r="N44" i="2" s="1"/>
  <c r="P44" i="2" s="1"/>
  <c r="R44" i="2" s="1"/>
  <c r="N14" i="14"/>
  <c r="P14" i="14" s="1"/>
  <c r="R14" i="14" s="1"/>
  <c r="N77" i="2"/>
  <c r="P77" i="2" s="1"/>
  <c r="R77" i="2" s="1"/>
  <c r="N50" i="2"/>
  <c r="P50" i="2" s="1"/>
  <c r="R50" i="2" s="1"/>
  <c r="L13" i="13"/>
  <c r="N13" i="13" s="1"/>
  <c r="P13" i="13" s="1"/>
  <c r="R13" i="13" s="1"/>
  <c r="L57" i="10"/>
  <c r="N57" i="10" s="1"/>
  <c r="P57" i="10" s="1"/>
  <c r="R57" i="10" s="1"/>
  <c r="L35" i="10"/>
  <c r="N35" i="10" s="1"/>
  <c r="P35" i="10" s="1"/>
  <c r="R35" i="10" s="1"/>
  <c r="P63" i="13"/>
  <c r="R63" i="13" s="1"/>
  <c r="N30" i="13"/>
  <c r="P30" i="13" s="1"/>
  <c r="R30" i="13" s="1"/>
  <c r="T58" i="7"/>
  <c r="T42" i="7"/>
  <c r="S4" i="7"/>
  <c r="N12" i="12"/>
  <c r="P12" i="12" s="1"/>
  <c r="R12" i="12" s="1"/>
  <c r="L23" i="8"/>
  <c r="N23" i="8" s="1"/>
  <c r="P23" i="8" s="1"/>
  <c r="N68" i="8"/>
  <c r="P68" i="8" s="1"/>
  <c r="L76" i="2"/>
  <c r="N76" i="2" s="1"/>
  <c r="P76" i="2" s="1"/>
  <c r="R76" i="2" s="1"/>
  <c r="L23" i="16"/>
  <c r="N23" i="16" s="1"/>
  <c r="P23" i="16" s="1"/>
  <c r="R23" i="16" s="1"/>
  <c r="L15" i="14"/>
  <c r="N15" i="14" s="1"/>
  <c r="P15" i="14" s="1"/>
  <c r="R15" i="14" s="1"/>
  <c r="N35" i="13"/>
  <c r="P35" i="13" s="1"/>
  <c r="R35" i="13" s="1"/>
  <c r="N70" i="16"/>
  <c r="P70" i="16" s="1"/>
  <c r="R70" i="16" s="1"/>
  <c r="N12" i="2"/>
  <c r="P12" i="2" s="1"/>
  <c r="R12" i="2" s="1"/>
  <c r="N43" i="17"/>
  <c r="P43" i="17" s="1"/>
  <c r="R43" i="17" s="1"/>
  <c r="X43" i="17" s="1"/>
  <c r="AK43" i="17" s="1"/>
  <c r="L71" i="13"/>
  <c r="N71" i="13" s="1"/>
  <c r="P71" i="13" s="1"/>
  <c r="R71" i="13" s="1"/>
  <c r="L48" i="15"/>
  <c r="N48" i="15" s="1"/>
  <c r="P48" i="15" s="1"/>
  <c r="R48" i="15" s="1"/>
  <c r="L71" i="7"/>
  <c r="N71" i="7" s="1"/>
  <c r="N34" i="10"/>
  <c r="P34" i="10" s="1"/>
  <c r="R34" i="10" s="1"/>
  <c r="S59" i="7"/>
  <c r="R59" i="7"/>
  <c r="L54" i="7"/>
  <c r="N54" i="7" s="1"/>
  <c r="L10" i="8"/>
  <c r="N10" i="8" s="1"/>
  <c r="P10" i="8" s="1"/>
  <c r="L18" i="2"/>
  <c r="N18" i="2" s="1"/>
  <c r="P18" i="2" s="1"/>
  <c r="R18" i="2" s="1"/>
  <c r="N46" i="2"/>
  <c r="P46" i="2" s="1"/>
  <c r="R46" i="2" s="1"/>
  <c r="L59" i="10"/>
  <c r="N59" i="10" s="1"/>
  <c r="P59" i="10" s="1"/>
  <c r="R59" i="10" s="1"/>
  <c r="L13" i="1"/>
  <c r="L34" i="7"/>
  <c r="N34" i="7" s="1"/>
  <c r="L11" i="7"/>
  <c r="N11" i="7" s="1"/>
  <c r="L17" i="16"/>
  <c r="N17" i="16" s="1"/>
  <c r="P17" i="16" s="1"/>
  <c r="R17" i="16" s="1"/>
  <c r="L31" i="16"/>
  <c r="N31" i="16" s="1"/>
  <c r="P31" i="16" s="1"/>
  <c r="R31" i="16" s="1"/>
  <c r="N74" i="2"/>
  <c r="P74" i="2" s="1"/>
  <c r="R74" i="2" s="1"/>
  <c r="N50" i="13"/>
  <c r="P50" i="13" s="1"/>
  <c r="R50" i="13" s="1"/>
  <c r="L6" i="1"/>
  <c r="M6" i="1"/>
  <c r="L48" i="2"/>
  <c r="N48" i="2" s="1"/>
  <c r="P48" i="2" s="1"/>
  <c r="R48" i="2" s="1"/>
  <c r="P47" i="13"/>
  <c r="R47" i="13" s="1"/>
  <c r="N21" i="7"/>
  <c r="L41" i="7"/>
  <c r="N41" i="7" s="1"/>
  <c r="L24" i="8"/>
  <c r="N24" i="8" s="1"/>
  <c r="P24" i="8" s="1"/>
  <c r="L71" i="8"/>
  <c r="N71" i="8" s="1"/>
  <c r="P71" i="8" s="1"/>
  <c r="L4" i="1"/>
  <c r="T65" i="7"/>
  <c r="L21" i="16"/>
  <c r="N21" i="16" s="1"/>
  <c r="P21" i="16" s="1"/>
  <c r="R21" i="16" s="1"/>
  <c r="L29" i="16"/>
  <c r="N29" i="16" s="1"/>
  <c r="P29" i="16" s="1"/>
  <c r="R29" i="16" s="1"/>
  <c r="N70" i="13"/>
  <c r="P70" i="13" s="1"/>
  <c r="R70" i="13" s="1"/>
  <c r="L9" i="2"/>
  <c r="N9" i="2" s="1"/>
  <c r="P9" i="2" s="1"/>
  <c r="R9" i="2" s="1"/>
  <c r="M26" i="1"/>
  <c r="L26" i="1"/>
  <c r="N54" i="10"/>
  <c r="P54" i="10" s="1"/>
  <c r="R54" i="10" s="1"/>
  <c r="Q32" i="14"/>
  <c r="R32" i="14" s="1"/>
  <c r="S32" i="14" s="1"/>
  <c r="O28" i="8"/>
  <c r="P28" i="8" s="1"/>
  <c r="Q28" i="8" s="1"/>
  <c r="Q32" i="12"/>
  <c r="R32" i="12" s="1"/>
  <c r="S32" i="12" s="1"/>
  <c r="Q32" i="16"/>
  <c r="R32" i="16" s="1"/>
  <c r="S32" i="16" s="1"/>
  <c r="L16" i="1"/>
  <c r="M16" i="1"/>
  <c r="S10" i="7"/>
  <c r="R10" i="7"/>
  <c r="R20" i="7"/>
  <c r="S20" i="7"/>
  <c r="S38" i="7"/>
  <c r="R38" i="7"/>
  <c r="T38" i="7" s="1"/>
  <c r="L5" i="7"/>
  <c r="N5" i="7" s="1"/>
  <c r="M5" i="1"/>
  <c r="L5" i="1"/>
  <c r="N67" i="15"/>
  <c r="P67" i="15" s="1"/>
  <c r="R67" i="15" s="1"/>
  <c r="N68" i="15"/>
  <c r="P68" i="15" s="1"/>
  <c r="R68" i="15" s="1"/>
  <c r="L20" i="15"/>
  <c r="N20" i="15" s="1"/>
  <c r="P20" i="15" s="1"/>
  <c r="R20" i="15" s="1"/>
  <c r="L22" i="15"/>
  <c r="N22" i="15" s="1"/>
  <c r="P22" i="15" s="1"/>
  <c r="R22" i="15" s="1"/>
  <c r="N59" i="16"/>
  <c r="P59" i="16" s="1"/>
  <c r="R59" i="16" s="1"/>
  <c r="N45" i="16"/>
  <c r="P45" i="16" s="1"/>
  <c r="R45" i="16" s="1"/>
  <c r="N41" i="16"/>
  <c r="P41" i="16" s="1"/>
  <c r="R41" i="16" s="1"/>
  <c r="N31" i="17"/>
  <c r="P31" i="17" s="1"/>
  <c r="R31" i="17" s="1"/>
  <c r="X31" i="17" s="1"/>
  <c r="AK31" i="17" s="1"/>
  <c r="N66" i="16"/>
  <c r="P66" i="16" s="1"/>
  <c r="R66" i="16" s="1"/>
  <c r="N67" i="16"/>
  <c r="P67" i="16" s="1"/>
  <c r="R67" i="16" s="1"/>
  <c r="L55" i="16"/>
  <c r="N55" i="16" s="1"/>
  <c r="P55" i="16" s="1"/>
  <c r="R55" i="16" s="1"/>
  <c r="N71" i="16"/>
  <c r="P71" i="16" s="1"/>
  <c r="R71" i="16" s="1"/>
  <c r="N42" i="16"/>
  <c r="P42" i="16" s="1"/>
  <c r="R42" i="16" s="1"/>
  <c r="L11" i="15"/>
  <c r="N11" i="15" s="1"/>
  <c r="P11" i="15" s="1"/>
  <c r="R11" i="15" s="1"/>
  <c r="N50" i="14"/>
  <c r="P50" i="14" s="1"/>
  <c r="R50" i="14" s="1"/>
  <c r="L23" i="15"/>
  <c r="N23" i="15" s="1"/>
  <c r="P23" i="15" s="1"/>
  <c r="R23" i="15" s="1"/>
  <c r="L67" i="14"/>
  <c r="N67" i="14" s="1"/>
  <c r="P67" i="14" s="1"/>
  <c r="R67" i="14" s="1"/>
  <c r="N66" i="14"/>
  <c r="P66" i="14" s="1"/>
  <c r="R66" i="14" s="1"/>
  <c r="N44" i="14"/>
  <c r="P44" i="14" s="1"/>
  <c r="R44" i="14" s="1"/>
  <c r="L9" i="14"/>
  <c r="N9" i="14" s="1"/>
  <c r="P9" i="14" s="1"/>
  <c r="R9" i="14" s="1"/>
  <c r="N40" i="14"/>
  <c r="P40" i="14" s="1"/>
  <c r="R40" i="14" s="1"/>
  <c r="N46" i="14"/>
  <c r="P46" i="14" s="1"/>
  <c r="R46" i="14" s="1"/>
  <c r="L42" i="2"/>
  <c r="N42" i="2" s="1"/>
  <c r="P42" i="2" s="1"/>
  <c r="R42" i="2" s="1"/>
  <c r="L45" i="13"/>
  <c r="N45" i="13" s="1"/>
  <c r="P45" i="13" s="1"/>
  <c r="R45" i="13" s="1"/>
  <c r="L71" i="2"/>
  <c r="N71" i="2" s="1"/>
  <c r="P71" i="2" s="1"/>
  <c r="R71" i="2" s="1"/>
  <c r="N39" i="2"/>
  <c r="P39" i="2" s="1"/>
  <c r="R39" i="2" s="1"/>
  <c r="L27" i="15"/>
  <c r="N27" i="15" s="1"/>
  <c r="P27" i="15" s="1"/>
  <c r="R27" i="15" s="1"/>
  <c r="N43" i="13"/>
  <c r="P43" i="13" s="1"/>
  <c r="R43" i="13" s="1"/>
  <c r="N38" i="13"/>
  <c r="P38" i="13" s="1"/>
  <c r="R38" i="13" s="1"/>
  <c r="N22" i="13"/>
  <c r="P22" i="13" s="1"/>
  <c r="R22" i="13" s="1"/>
  <c r="N14" i="13"/>
  <c r="P14" i="13" s="1"/>
  <c r="R14" i="13" s="1"/>
  <c r="N44" i="10"/>
  <c r="P44" i="10" s="1"/>
  <c r="R44" i="10" s="1"/>
  <c r="R47" i="12"/>
  <c r="L28" i="12"/>
  <c r="N28" i="12" s="1"/>
  <c r="P28" i="12" s="1"/>
  <c r="R28" i="12" s="1"/>
  <c r="N11" i="12"/>
  <c r="P11" i="12" s="1"/>
  <c r="R11" i="12" s="1"/>
  <c r="L58" i="10"/>
  <c r="N58" i="10" s="1"/>
  <c r="P58" i="10" s="1"/>
  <c r="R58" i="10" s="1"/>
  <c r="S6" i="7"/>
  <c r="R6" i="7"/>
  <c r="T6" i="7" s="1"/>
  <c r="N68" i="12"/>
  <c r="P68" i="12" s="1"/>
  <c r="R68" i="12" s="1"/>
  <c r="L48" i="12"/>
  <c r="N48" i="12" s="1"/>
  <c r="P48" i="12" s="1"/>
  <c r="R48" i="12" s="1"/>
  <c r="L19" i="12"/>
  <c r="N19" i="12" s="1"/>
  <c r="P19" i="12" s="1"/>
  <c r="R19" i="12" s="1"/>
  <c r="N49" i="10"/>
  <c r="P49" i="10" s="1"/>
  <c r="R49" i="10" s="1"/>
  <c r="N26" i="10"/>
  <c r="P26" i="10" s="1"/>
  <c r="R26" i="10" s="1"/>
  <c r="N49" i="8"/>
  <c r="P49" i="8" s="1"/>
  <c r="L21" i="8"/>
  <c r="N21" i="8" s="1"/>
  <c r="P21" i="8" s="1"/>
  <c r="S35" i="7"/>
  <c r="R35" i="7"/>
  <c r="T35" i="7" s="1"/>
  <c r="L8" i="1"/>
  <c r="M8" i="1"/>
  <c r="M55" i="1"/>
  <c r="L55" i="1"/>
  <c r="L14" i="1"/>
  <c r="N8" i="10"/>
  <c r="P8" i="10" s="1"/>
  <c r="R8" i="10" s="1"/>
  <c r="S41" i="7"/>
  <c r="R41" i="7"/>
  <c r="T41" i="7" s="1"/>
  <c r="L7" i="10"/>
  <c r="N7" i="10" s="1"/>
  <c r="P7" i="10" s="1"/>
  <c r="R7" i="10" s="1"/>
  <c r="L64" i="8"/>
  <c r="N64" i="8" s="1"/>
  <c r="P64" i="8" s="1"/>
  <c r="L17" i="8"/>
  <c r="N17" i="8" s="1"/>
  <c r="P17" i="8" s="1"/>
  <c r="N24" i="7"/>
  <c r="T14" i="7"/>
  <c r="L10" i="7"/>
  <c r="N10" i="7" s="1"/>
  <c r="N43" i="8"/>
  <c r="P43" i="8" s="1"/>
  <c r="N67" i="7"/>
  <c r="T47" i="7"/>
  <c r="N16" i="7"/>
  <c r="N14" i="10"/>
  <c r="P14" i="10" s="1"/>
  <c r="R14" i="10" s="1"/>
  <c r="N50" i="8"/>
  <c r="P50" i="8" s="1"/>
  <c r="L20" i="8"/>
  <c r="N20" i="8" s="1"/>
  <c r="P20" i="8" s="1"/>
  <c r="N13" i="8"/>
  <c r="P13" i="8" s="1"/>
  <c r="S73" i="7"/>
  <c r="R73" i="7"/>
  <c r="T73" i="7" s="1"/>
  <c r="N50" i="7"/>
  <c r="N38" i="7"/>
  <c r="R7" i="7"/>
  <c r="S7" i="7"/>
  <c r="L18" i="1"/>
  <c r="M18" i="1"/>
  <c r="R72" i="7"/>
  <c r="S72" i="7"/>
  <c r="L48" i="1"/>
  <c r="L27" i="1"/>
  <c r="S5" i="7"/>
  <c r="R5" i="7"/>
  <c r="T5" i="7" s="1"/>
  <c r="L58" i="1"/>
  <c r="M58" i="1"/>
  <c r="Q32" i="2"/>
  <c r="R32" i="2"/>
  <c r="S32" i="2" s="1"/>
  <c r="L30" i="12"/>
  <c r="N30" i="12" s="1"/>
  <c r="P30" i="12" s="1"/>
  <c r="R30" i="12" s="1"/>
  <c r="O70" i="10"/>
  <c r="N70" i="10"/>
  <c r="P70" i="10" s="1"/>
  <c r="R70" i="10" s="1"/>
  <c r="M65" i="1"/>
  <c r="L65" i="1"/>
  <c r="L9" i="7"/>
  <c r="N9" i="7" s="1"/>
  <c r="M41" i="1"/>
  <c r="L41" i="1"/>
  <c r="R67" i="7"/>
  <c r="T67" i="7" s="1"/>
  <c r="S67" i="7"/>
  <c r="S16" i="7"/>
  <c r="R16" i="7"/>
  <c r="T16" i="7" s="1"/>
  <c r="R64" i="7"/>
  <c r="T64" i="7" s="1"/>
  <c r="S64" i="7"/>
  <c r="N64" i="7"/>
  <c r="L21" i="1"/>
  <c r="N59" i="15"/>
  <c r="P59" i="15" s="1"/>
  <c r="R59" i="15" s="1"/>
  <c r="N50" i="15"/>
  <c r="P50" i="15" s="1"/>
  <c r="R50" i="15" s="1"/>
  <c r="N45" i="15"/>
  <c r="P45" i="15" s="1"/>
  <c r="R45" i="15" s="1"/>
  <c r="N43" i="15"/>
  <c r="P43" i="15" s="1"/>
  <c r="R43" i="15" s="1"/>
  <c r="N41" i="15"/>
  <c r="P41" i="15" s="1"/>
  <c r="R41" i="15" s="1"/>
  <c r="N39" i="15"/>
  <c r="P39" i="15" s="1"/>
  <c r="R39" i="15" s="1"/>
  <c r="L29" i="15"/>
  <c r="N29" i="15" s="1"/>
  <c r="P29" i="15" s="1"/>
  <c r="R29" i="15" s="1"/>
  <c r="N75" i="15"/>
  <c r="P75" i="15" s="1"/>
  <c r="R75" i="15" s="1"/>
  <c r="N63" i="17"/>
  <c r="P63" i="17" s="1"/>
  <c r="R63" i="17" s="1"/>
  <c r="X63" i="17" s="1"/>
  <c r="AK63" i="17" s="1"/>
  <c r="L48" i="16"/>
  <c r="N48" i="16" s="1"/>
  <c r="P48" i="16" s="1"/>
  <c r="R48" i="16" s="1"/>
  <c r="N43" i="16"/>
  <c r="P43" i="16" s="1"/>
  <c r="R43" i="16" s="1"/>
  <c r="N39" i="16"/>
  <c r="P39" i="16" s="1"/>
  <c r="R39" i="16" s="1"/>
  <c r="N68" i="16"/>
  <c r="P68" i="16" s="1"/>
  <c r="R68" i="16" s="1"/>
  <c r="N69" i="16"/>
  <c r="P69" i="16" s="1"/>
  <c r="R69" i="16" s="1"/>
  <c r="N65" i="16"/>
  <c r="P65" i="16" s="1"/>
  <c r="R65" i="16" s="1"/>
  <c r="N40" i="16"/>
  <c r="P40" i="16" s="1"/>
  <c r="R40" i="16" s="1"/>
  <c r="N58" i="16"/>
  <c r="P58" i="16" s="1"/>
  <c r="R58" i="16" s="1"/>
  <c r="L77" i="14"/>
  <c r="N77" i="14" s="1"/>
  <c r="P77" i="14" s="1"/>
  <c r="R77" i="14" s="1"/>
  <c r="N51" i="14"/>
  <c r="P51" i="14" s="1"/>
  <c r="R51" i="14" s="1"/>
  <c r="N24" i="15"/>
  <c r="P24" i="15" s="1"/>
  <c r="R24" i="15" s="1"/>
  <c r="L43" i="14"/>
  <c r="N43" i="14" s="1"/>
  <c r="P43" i="14" s="1"/>
  <c r="R43" i="14" s="1"/>
  <c r="N10" i="14"/>
  <c r="P10" i="14" s="1"/>
  <c r="R10" i="14" s="1"/>
  <c r="L14" i="2"/>
  <c r="N14" i="2" s="1"/>
  <c r="P14" i="2" s="1"/>
  <c r="R14" i="2" s="1"/>
  <c r="R53" i="2"/>
  <c r="N47" i="2"/>
  <c r="P47" i="2" s="1"/>
  <c r="R47" i="2" s="1"/>
  <c r="N26" i="2"/>
  <c r="P26" i="2" s="1"/>
  <c r="R26" i="2" s="1"/>
  <c r="L17" i="2"/>
  <c r="N17" i="2" s="1"/>
  <c r="P17" i="2" s="1"/>
  <c r="R17" i="2" s="1"/>
  <c r="L39" i="14"/>
  <c r="N39" i="14" s="1"/>
  <c r="P39" i="14" s="1"/>
  <c r="R39" i="14" s="1"/>
  <c r="N8" i="2"/>
  <c r="P8" i="2" s="1"/>
  <c r="R8" i="2" s="1"/>
  <c r="N41" i="13"/>
  <c r="P41" i="13" s="1"/>
  <c r="R41" i="13" s="1"/>
  <c r="P65" i="13"/>
  <c r="R65" i="13" s="1"/>
  <c r="N20" i="13"/>
  <c r="P20" i="13" s="1"/>
  <c r="R20" i="13" s="1"/>
  <c r="N12" i="13"/>
  <c r="P12" i="13" s="1"/>
  <c r="R12" i="13" s="1"/>
  <c r="L21" i="13"/>
  <c r="N21" i="13" s="1"/>
  <c r="P21" i="13" s="1"/>
  <c r="R21" i="13" s="1"/>
  <c r="S9" i="7"/>
  <c r="R9" i="7"/>
  <c r="N29" i="12"/>
  <c r="P29" i="12" s="1"/>
  <c r="R29" i="12" s="1"/>
  <c r="P42" i="12"/>
  <c r="R42" i="12" s="1"/>
  <c r="P61" i="12"/>
  <c r="R61" i="12" s="1"/>
  <c r="L53" i="10"/>
  <c r="N53" i="10" s="1"/>
  <c r="P53" i="10" s="1"/>
  <c r="R53" i="10" s="1"/>
  <c r="L9" i="10"/>
  <c r="N9" i="10" s="1"/>
  <c r="P9" i="10" s="1"/>
  <c r="R9" i="10" s="1"/>
  <c r="P65" i="10"/>
  <c r="R65" i="10" s="1"/>
  <c r="N37" i="8"/>
  <c r="P37" i="8" s="1"/>
  <c r="L19" i="8"/>
  <c r="N19" i="8" s="1"/>
  <c r="P19" i="8" s="1"/>
  <c r="N53" i="7"/>
  <c r="S21" i="7"/>
  <c r="R21" i="7"/>
  <c r="T21" i="7" s="1"/>
  <c r="T36" i="7"/>
  <c r="M51" i="1"/>
  <c r="L51" i="1"/>
  <c r="L14" i="8"/>
  <c r="N14" i="8" s="1"/>
  <c r="P14" i="8" s="1"/>
  <c r="P47" i="10"/>
  <c r="R47" i="10" s="1"/>
  <c r="L36" i="10"/>
  <c r="N36" i="10" s="1"/>
  <c r="P36" i="10" s="1"/>
  <c r="R36" i="10" s="1"/>
  <c r="N67" i="8"/>
  <c r="P67" i="8" s="1"/>
  <c r="N41" i="8"/>
  <c r="P41" i="8" s="1"/>
  <c r="L22" i="8"/>
  <c r="N22" i="8" s="1"/>
  <c r="P22" i="8" s="1"/>
  <c r="L15" i="8"/>
  <c r="N15" i="8" s="1"/>
  <c r="P15" i="8" s="1"/>
  <c r="S34" i="7"/>
  <c r="R34" i="7"/>
  <c r="T34" i="7" s="1"/>
  <c r="T18" i="7"/>
  <c r="R11" i="7"/>
  <c r="T11" i="7" s="1"/>
  <c r="S11" i="7"/>
  <c r="T4" i="7"/>
  <c r="L39" i="1"/>
  <c r="L39" i="8"/>
  <c r="N39" i="8" s="1"/>
  <c r="P39" i="8" s="1"/>
  <c r="S63" i="7"/>
  <c r="R63" i="7"/>
  <c r="T63" i="7" s="1"/>
  <c r="N20" i="7"/>
  <c r="P63" i="8"/>
  <c r="N23" i="12"/>
  <c r="P23" i="12" s="1"/>
  <c r="R23" i="12" s="1"/>
  <c r="L73" i="8"/>
  <c r="N73" i="8" s="1"/>
  <c r="P73" i="8" s="1"/>
  <c r="L35" i="8"/>
  <c r="N35" i="8" s="1"/>
  <c r="P35" i="8" s="1"/>
  <c r="L18" i="8"/>
  <c r="N18" i="8" s="1"/>
  <c r="P18" i="8" s="1"/>
  <c r="L25" i="7"/>
  <c r="N25" i="7" s="1"/>
  <c r="L6" i="7"/>
  <c r="N6" i="7" s="1"/>
  <c r="M37" i="1"/>
  <c r="L37" i="1"/>
  <c r="T55" i="7"/>
  <c r="T44" i="7"/>
  <c r="O32" i="15"/>
  <c r="P32" i="15" s="1"/>
  <c r="N72" i="15"/>
  <c r="P72" i="15" s="1"/>
  <c r="R72" i="15" s="1"/>
  <c r="N74" i="15"/>
  <c r="P74" i="15" s="1"/>
  <c r="R74" i="15" s="1"/>
  <c r="N66" i="15"/>
  <c r="P66" i="15" s="1"/>
  <c r="R66" i="15" s="1"/>
  <c r="L14" i="15"/>
  <c r="N14" i="15" s="1"/>
  <c r="P14" i="15" s="1"/>
  <c r="R14" i="15" s="1"/>
  <c r="N76" i="15"/>
  <c r="P76" i="15" s="1"/>
  <c r="R76" i="15" s="1"/>
  <c r="N46" i="15"/>
  <c r="P46" i="15" s="1"/>
  <c r="R46" i="15" s="1"/>
  <c r="N44" i="15"/>
  <c r="P44" i="15" s="1"/>
  <c r="R44" i="15" s="1"/>
  <c r="N42" i="15"/>
  <c r="P42" i="15" s="1"/>
  <c r="R42" i="15" s="1"/>
  <c r="N40" i="15"/>
  <c r="P40" i="15" s="1"/>
  <c r="R40" i="15" s="1"/>
  <c r="N38" i="15"/>
  <c r="P38" i="15" s="1"/>
  <c r="R38" i="15" s="1"/>
  <c r="N69" i="15"/>
  <c r="P69" i="15" s="1"/>
  <c r="R69" i="15" s="1"/>
  <c r="N77" i="15"/>
  <c r="P77" i="15" s="1"/>
  <c r="R77" i="15" s="1"/>
  <c r="Q32" i="17"/>
  <c r="R32" i="17" s="1"/>
  <c r="T20" i="7" l="1"/>
  <c r="T10" i="7"/>
  <c r="T59" i="7"/>
  <c r="T9" i="7"/>
  <c r="T72" i="7"/>
  <c r="T7" i="7"/>
  <c r="Q32" i="15"/>
  <c r="R32" i="15" s="1"/>
  <c r="S32" i="15" s="1"/>
  <c r="S32" i="17"/>
  <c r="X32" i="17" s="1"/>
  <c r="AK32" i="17" s="1"/>
</calcChain>
</file>

<file path=xl/comments1.xml><?xml version="1.0" encoding="utf-8"?>
<comments xmlns="http://schemas.openxmlformats.org/spreadsheetml/2006/main">
  <authors>
    <author>Fco. Javier Glez. Vallejo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Fiscalización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Secretaría Técnica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Fco. Javier Glez. Vallejo
De acuerdo con la Unidad de </t>
        </r>
        <r>
          <rPr>
            <sz val="9"/>
            <color indexed="81"/>
            <rFont val="Tahoma"/>
            <family val="2"/>
          </rPr>
          <t>Prerrogativas este año no se deben realizar actividades de esta comisión.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Participación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DOE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Jurídico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Informática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Secretaria Ejecutiva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Género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S. Ejecutiva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Coordinación de Moises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Contraloria</t>
        </r>
      </text>
    </comment>
    <comment ref="C65" authorId="0" shapeId="0">
      <text>
        <r>
          <rPr>
            <b/>
            <sz val="9"/>
            <color indexed="81"/>
            <rFont val="Tahoma"/>
            <family val="2"/>
          </rPr>
          <t>Fco. Javier Glez. Vallejo:</t>
        </r>
        <r>
          <rPr>
            <sz val="9"/>
            <color indexed="81"/>
            <rFont val="Tahoma"/>
            <family val="2"/>
          </rPr>
          <t xml:space="preserve">
Comunicación Social</t>
        </r>
      </text>
    </comment>
  </commentList>
</comments>
</file>

<file path=xl/sharedStrings.xml><?xml version="1.0" encoding="utf-8"?>
<sst xmlns="http://schemas.openxmlformats.org/spreadsheetml/2006/main" count="5945" uniqueCount="140">
  <si>
    <t>Ediciones y publicaciones institucionales.</t>
  </si>
  <si>
    <t>Difusión, promoción y distribución de productos editoriales.</t>
  </si>
  <si>
    <t>Producción gráfica editorial.</t>
  </si>
  <si>
    <t>Estratégico</t>
  </si>
  <si>
    <t>X</t>
  </si>
  <si>
    <t>Porcentaje</t>
  </si>
  <si>
    <t>100</t>
  </si>
  <si>
    <t>Comité de clasificación</t>
  </si>
  <si>
    <t>Acceso a la información</t>
  </si>
  <si>
    <t>Portal de internet, transparencia.</t>
  </si>
  <si>
    <t>Promoción y vinculación.</t>
  </si>
  <si>
    <t>Programa de capacitación en transparencia.</t>
  </si>
  <si>
    <t>Recepción y revisión de los informes financieros que presenten las agrupaciones políticas con motivo de los gastos efectuados en el ejercicio anual 2015.</t>
  </si>
  <si>
    <t>Orientación, asesoría y capacitación a las agrupaciones políticas y actividades desconcentradas.</t>
  </si>
  <si>
    <t>Seguimiento de actividades.</t>
  </si>
  <si>
    <t>Proyecto de investigación y análisis de la fiscalización de los recursos de los partidos políticos en Jalisco de 2008 a 2014.</t>
  </si>
  <si>
    <t>NOMBRE DEL PROGRAMA</t>
  </si>
  <si>
    <t>TIPO DE INDICADOR</t>
  </si>
  <si>
    <t>DIMENSIÓN A MEDIR</t>
  </si>
  <si>
    <t>UNIDAD DE MEDIDA</t>
  </si>
  <si>
    <t>VALOR DE LA META</t>
  </si>
  <si>
    <t>CUMPLIMIENTO DE LA META</t>
  </si>
  <si>
    <t>AVANCE DE PROCESOS</t>
  </si>
  <si>
    <t>Eficacia</t>
  </si>
  <si>
    <t>Eficiencia</t>
  </si>
  <si>
    <t>Economía</t>
  </si>
  <si>
    <t>Absoluto                         (A)</t>
  </si>
  <si>
    <t>Programado                   (C)</t>
  </si>
  <si>
    <t>Cumplimiento de la Meta                                             =(D/C)</t>
  </si>
  <si>
    <t>Desarrollo y seguimiento de sesiones y reuniones de trabajo de comisiones y comités de Consejeros Electorales.</t>
  </si>
  <si>
    <t>Estandarización, gestión e implementación de la agenda de las comisiones y comités técnicos.</t>
  </si>
  <si>
    <t>Asesoría en la programación, preparación y desarrollo de las actividades de la comisión de debates.</t>
  </si>
  <si>
    <t>Secretaría Técnica de Comisiones</t>
  </si>
  <si>
    <t>Financiamiento público a partidos políticos.</t>
  </si>
  <si>
    <t>Tiempos de Radio y Televisión.</t>
  </si>
  <si>
    <t>Investigación y cultura de debates.</t>
  </si>
  <si>
    <t>Promoción de la política de inclusión a partidos y agrupaciones políticas.</t>
  </si>
  <si>
    <t>Capacitación a partidos políticos y agrupaciones políticas.</t>
  </si>
  <si>
    <t>Prerrogativas a Partidos Políticos</t>
  </si>
  <si>
    <t>Participación más allá del sufragio y herramientas para el ciudadano activo.</t>
  </si>
  <si>
    <t>Redes sociales para la incidencia pública y hackaton cívico.</t>
  </si>
  <si>
    <t>Incubadoras de ONG's</t>
  </si>
  <si>
    <t>Fortalecimiento de la participación y liderazgo femenino.</t>
  </si>
  <si>
    <t>Participación Ciudadana</t>
  </si>
  <si>
    <t>Estadística electoral (ESELEC)</t>
  </si>
  <si>
    <t>Geografía y cartografía electoral.</t>
  </si>
  <si>
    <t>Rehabilitar el material electoral recuperado (RHAMER)</t>
  </si>
  <si>
    <t>Logística, validación de información y aplicación de encuestas.</t>
  </si>
  <si>
    <t>Seguimiento, análisis y evaluación (PROSAE)</t>
  </si>
  <si>
    <t>Seguimiento, análisis y evaluación.</t>
  </si>
  <si>
    <t>Organización, Geografía y Estadística electoral</t>
  </si>
  <si>
    <t>Asesoría jurídica interna.</t>
  </si>
  <si>
    <t>Asesoría jurídica externa.</t>
  </si>
  <si>
    <t>Gestión y trámites.</t>
  </si>
  <si>
    <t>Atención de correspondencia.</t>
  </si>
  <si>
    <t>Procedimiento sancionador administrativo.</t>
  </si>
  <si>
    <t>Procedimientos jurisdiccionales.</t>
  </si>
  <si>
    <t>Cuadrantes y estadísticas.</t>
  </si>
  <si>
    <t>Sesiones de consejo general.</t>
  </si>
  <si>
    <t>Programa integral del procedimiento administrativo sancionador ordinario (PIPASO 2016)</t>
  </si>
  <si>
    <t>Investigación.</t>
  </si>
  <si>
    <t>Jurídico</t>
  </si>
  <si>
    <t>Urna electrónica</t>
  </si>
  <si>
    <t>Infraestructura de tecnologías de información.</t>
  </si>
  <si>
    <t>Desarrollo de aplicaciones.</t>
  </si>
  <si>
    <t>Servicio y mantenimiento a tecnologias de información y soporte a usuarios.</t>
  </si>
  <si>
    <t>Informática</t>
  </si>
  <si>
    <t>Coordinación de Actividades.</t>
  </si>
  <si>
    <t>Cultura inclusión para la participación ciudadana.</t>
  </si>
  <si>
    <t>Certificación internacional "ISO ELECTORAL OEA".</t>
  </si>
  <si>
    <t>Vinculación interinstitucional.</t>
  </si>
  <si>
    <t>Capacitación.</t>
  </si>
  <si>
    <t>Servicio profesional electoral.</t>
  </si>
  <si>
    <t>Dirección General Ejecutiva</t>
  </si>
  <si>
    <t>Fiscalización ingresos y egresos del presupuesto 2015.</t>
  </si>
  <si>
    <t>Fiscalización ingresos y egresos del presupuesto 2016.</t>
  </si>
  <si>
    <t>Depuración del padrón de proveedores del IEPC.</t>
  </si>
  <si>
    <t>Declaraciones patrimoniales.</t>
  </si>
  <si>
    <t>Quejas y denuncias.</t>
  </si>
  <si>
    <t>5to foro nacional de contralores.</t>
  </si>
  <si>
    <t>Contraloría</t>
  </si>
  <si>
    <t>Cobertura y difusión de actividades.</t>
  </si>
  <si>
    <t>Producción audiovisual.</t>
  </si>
  <si>
    <t>Prensa y difusión en la web.</t>
  </si>
  <si>
    <t>Programa de monitoreo</t>
  </si>
  <si>
    <t>Atención a medios</t>
  </si>
  <si>
    <t>Plataforma educar para la democracia.</t>
  </si>
  <si>
    <t>Servicio social y prácticas profesionales.</t>
  </si>
  <si>
    <t>Formación ciudadana y difusión de la cultura democrática.</t>
  </si>
  <si>
    <t>Concursos cívicos y futuros ciudadanos.</t>
  </si>
  <si>
    <t>Investigación y capacitación electoral.</t>
  </si>
  <si>
    <t>Administración de los Recursos Humanos.</t>
  </si>
  <si>
    <t>Mensual</t>
  </si>
  <si>
    <t>12</t>
  </si>
  <si>
    <t>Recursos Financieros.</t>
  </si>
  <si>
    <t>Recursos Materiales.</t>
  </si>
  <si>
    <t>Administración y Finanzas</t>
  </si>
  <si>
    <t>ENERO</t>
  </si>
  <si>
    <t>FEBRERO</t>
  </si>
  <si>
    <t>MARZO</t>
  </si>
  <si>
    <t>ABRIL</t>
  </si>
  <si>
    <t>Relativo                            (B) (Acumulado)</t>
  </si>
  <si>
    <t>Realizado                          (D) (Acumulado)</t>
  </si>
  <si>
    <t>MAYO</t>
  </si>
  <si>
    <t>JUNIO</t>
  </si>
  <si>
    <t>AREAS</t>
  </si>
  <si>
    <t xml:space="preserve">Educación Cívica
</t>
  </si>
  <si>
    <t>Comunicación Social</t>
  </si>
  <si>
    <t>Editorial</t>
  </si>
  <si>
    <t>Transparencia e Información Pública</t>
  </si>
  <si>
    <t>Fiscalización de los Recursos de los Partidos Políticos</t>
  </si>
  <si>
    <t>INDICADORES DE RESULTADOS FEBRERO 2016</t>
  </si>
  <si>
    <t>INDICADORES DE RESULTADOS MARZO 2016</t>
  </si>
  <si>
    <t>INDICADORES DE RESULTADOS ABRIL 2016</t>
  </si>
  <si>
    <t>INDICADORES DE RESULTADOS MAYO 2016</t>
  </si>
  <si>
    <t>INDICADORES DE RESULTADOS JUNIO 2016</t>
  </si>
  <si>
    <t>JULIO</t>
  </si>
  <si>
    <t>INDICADORES DE RESULTADOS JULIO 2016</t>
  </si>
  <si>
    <t>INSTITUTO ELECTORAL Y DE PARTICIPACIÓN CIUDADANA DEL ESTADO DE JALISCO</t>
  </si>
  <si>
    <t>AGOSTO</t>
  </si>
  <si>
    <t>INDICADORES DE RESULTADOS AGOSTO 2016</t>
  </si>
  <si>
    <t>INDICADORES DE RESULTADOS SEPTIEMBRE 2016</t>
  </si>
  <si>
    <t>SEPTIEMBRE</t>
  </si>
  <si>
    <r>
      <t xml:space="preserve">Valor de la Meta                        </t>
    </r>
    <r>
      <rPr>
        <sz val="12"/>
        <rFont val="Arial Narrow"/>
        <family val="2"/>
      </rPr>
      <t xml:space="preserve">  </t>
    </r>
    <r>
      <rPr>
        <b/>
        <sz val="12"/>
        <rFont val="Arial Narrow"/>
        <family val="2"/>
      </rPr>
      <t>=(B/A)</t>
    </r>
  </si>
  <si>
    <t>INDICADORES DE RESULTADOS OCTUBRE 2016</t>
  </si>
  <si>
    <t>OCTUBRE</t>
  </si>
  <si>
    <r>
      <t xml:space="preserve">Valor de la Meta                        </t>
    </r>
    <r>
      <rPr>
        <sz val="12"/>
        <rFont val="Arial"/>
        <family val="2"/>
      </rPr>
      <t xml:space="preserve">  </t>
    </r>
    <r>
      <rPr>
        <b/>
        <sz val="12"/>
        <rFont val="Arial"/>
        <family val="2"/>
      </rPr>
      <t>=(B/A)</t>
    </r>
  </si>
  <si>
    <r>
      <t xml:space="preserve">Valor de la Meta                        </t>
    </r>
    <r>
      <rPr>
        <sz val="10"/>
        <rFont val="Arial Narrow"/>
        <family val="2"/>
      </rPr>
      <t xml:space="preserve">  </t>
    </r>
    <r>
      <rPr>
        <b/>
        <sz val="10"/>
        <rFont val="Arial Narrow"/>
        <family val="2"/>
      </rPr>
      <t>=(B/A)</t>
    </r>
  </si>
  <si>
    <t>INDICADORES DE RESULTADOS NOVIEMBRE 2016</t>
  </si>
  <si>
    <t>33*</t>
  </si>
  <si>
    <t>*Nota: La información de los programas marcados con asterisco fue actualizada este mes</t>
  </si>
  <si>
    <t>0*</t>
  </si>
  <si>
    <t>*Nota: La información de los programas marcados se actualizó este mes</t>
  </si>
  <si>
    <t>INDICADORES DE RESULTADOS DICIEMBRE 2016</t>
  </si>
  <si>
    <t>Cumplimiento de la Meta=(D/C)</t>
  </si>
  <si>
    <r>
      <t>Valor de la Meta</t>
    </r>
    <r>
      <rPr>
        <b/>
        <sz val="12"/>
        <rFont val="Arial Narrow"/>
        <family val="2"/>
      </rPr>
      <t>=(B/A)</t>
    </r>
  </si>
  <si>
    <t>Realizado (D) (Acumulado)</t>
  </si>
  <si>
    <t>Programado (C)</t>
  </si>
  <si>
    <t>Relativo (B) (Acumulado)</t>
  </si>
  <si>
    <t>Absoluto 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</si>
</sst>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&quot;$&quot;#,##0.00"/>
    <numFmt numFmtId="165" formatCode="_-[$€-2]* #,##0.00_-;\-[$€-2]* #,##0.00_-;_-[$€-2]* &quot;-&quot;??_-"/>
    <numFmt numFmtId="166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6">
    <xf numFmtId="0" fontId="0" fillId="0" borderId="0" xfId="0"/>
    <xf numFmtId="0" fontId="4" fillId="0" borderId="0" xfId="0" applyFont="1"/>
    <xf numFmtId="0" fontId="7" fillId="2" borderId="9" xfId="1" applyFont="1" applyFill="1" applyBorder="1" applyAlignment="1">
      <alignment horizontal="center" vertical="center" textRotation="90"/>
    </xf>
    <xf numFmtId="0" fontId="7" fillId="2" borderId="9" xfId="1" applyFont="1" applyFill="1" applyBorder="1" applyAlignment="1">
      <alignment vertical="center" textRotation="90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3" borderId="9" xfId="1" applyNumberFormat="1" applyFont="1" applyFill="1" applyBorder="1" applyAlignment="1">
      <alignment horizontal="center" vertical="center" wrapText="1"/>
    </xf>
    <xf numFmtId="49" fontId="8" fillId="3" borderId="9" xfId="1" applyNumberFormat="1" applyFont="1" applyFill="1" applyBorder="1" applyAlignment="1">
      <alignment horizontal="center" vertical="center" wrapText="1"/>
    </xf>
    <xf numFmtId="164" fontId="7" fillId="2" borderId="9" xfId="1" applyNumberFormat="1" applyFont="1" applyFill="1" applyBorder="1" applyAlignment="1">
      <alignment horizontal="center" vertical="center" wrapText="1"/>
    </xf>
    <xf numFmtId="9" fontId="7" fillId="2" borderId="9" xfId="3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vertical="center" wrapText="1"/>
    </xf>
    <xf numFmtId="49" fontId="10" fillId="0" borderId="10" xfId="1" applyNumberFormat="1" applyFont="1" applyFill="1" applyBorder="1" applyAlignment="1">
      <alignment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 vertical="center"/>
    </xf>
    <xf numFmtId="49" fontId="10" fillId="0" borderId="3" xfId="3" applyNumberFormat="1" applyFont="1" applyFill="1" applyBorder="1" applyAlignment="1">
      <alignment horizontal="center" vertical="center"/>
    </xf>
    <xf numFmtId="1" fontId="10" fillId="0" borderId="3" xfId="3" applyNumberFormat="1" applyFont="1" applyFill="1" applyBorder="1" applyAlignment="1">
      <alignment horizontal="center" vertical="center"/>
    </xf>
    <xf numFmtId="1" fontId="10" fillId="0" borderId="3" xfId="3" applyNumberFormat="1" applyFont="1" applyFill="1" applyBorder="1" applyAlignment="1">
      <alignment horizontal="center" vertical="center" wrapText="1"/>
    </xf>
    <xf numFmtId="164" fontId="10" fillId="0" borderId="3" xfId="3" applyNumberFormat="1" applyFont="1" applyFill="1" applyBorder="1" applyAlignment="1">
      <alignment horizontal="right" vertical="center"/>
    </xf>
    <xf numFmtId="10" fontId="10" fillId="0" borderId="3" xfId="3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vertical="center" wrapText="1"/>
    </xf>
    <xf numFmtId="49" fontId="10" fillId="0" borderId="5" xfId="1" applyNumberFormat="1" applyFont="1" applyFill="1" applyBorder="1" applyAlignment="1">
      <alignment vertical="center" wrapText="1"/>
    </xf>
    <xf numFmtId="3" fontId="10" fillId="0" borderId="6" xfId="1" applyNumberFormat="1" applyFont="1" applyFill="1" applyBorder="1" applyAlignment="1">
      <alignment horizontal="center" vertical="center"/>
    </xf>
    <xf numFmtId="4" fontId="10" fillId="0" borderId="6" xfId="3" applyNumberFormat="1" applyFont="1" applyFill="1" applyBorder="1" applyAlignment="1">
      <alignment horizontal="center" vertical="center"/>
    </xf>
    <xf numFmtId="49" fontId="10" fillId="0" borderId="6" xfId="3" applyNumberFormat="1" applyFont="1" applyFill="1" applyBorder="1" applyAlignment="1">
      <alignment horizontal="center" vertical="center"/>
    </xf>
    <xf numFmtId="1" fontId="10" fillId="0" borderId="6" xfId="3" applyNumberFormat="1" applyFont="1" applyFill="1" applyBorder="1" applyAlignment="1">
      <alignment horizontal="center" vertical="center"/>
    </xf>
    <xf numFmtId="1" fontId="10" fillId="0" borderId="6" xfId="3" applyNumberFormat="1" applyFont="1" applyFill="1" applyBorder="1" applyAlignment="1">
      <alignment horizontal="center" vertical="center" wrapText="1"/>
    </xf>
    <xf numFmtId="164" fontId="10" fillId="0" borderId="6" xfId="3" applyNumberFormat="1" applyFont="1" applyFill="1" applyBorder="1" applyAlignment="1">
      <alignment horizontal="right" vertical="center"/>
    </xf>
    <xf numFmtId="9" fontId="10" fillId="0" borderId="6" xfId="6" applyFont="1" applyFill="1" applyBorder="1" applyAlignment="1">
      <alignment horizontal="center" vertical="center"/>
    </xf>
    <xf numFmtId="10" fontId="10" fillId="0" borderId="6" xfId="3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vertical="center"/>
    </xf>
    <xf numFmtId="3" fontId="10" fillId="0" borderId="6" xfId="1" applyNumberFormat="1" applyFont="1" applyFill="1" applyBorder="1" applyAlignment="1">
      <alignment horizontal="center" vertical="center" wrapText="1"/>
    </xf>
    <xf numFmtId="4" fontId="10" fillId="0" borderId="6" xfId="3" applyNumberFormat="1" applyFont="1" applyFill="1" applyBorder="1" applyAlignment="1">
      <alignment horizontal="center" vertical="center" wrapText="1"/>
    </xf>
    <xf numFmtId="49" fontId="10" fillId="0" borderId="6" xfId="3" applyNumberFormat="1" applyFont="1" applyFill="1" applyBorder="1" applyAlignment="1">
      <alignment horizontal="center" vertical="center" wrapText="1"/>
    </xf>
    <xf numFmtId="10" fontId="10" fillId="0" borderId="6" xfId="3" applyNumberFormat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vertical="center"/>
    </xf>
    <xf numFmtId="49" fontId="10" fillId="0" borderId="8" xfId="1" applyNumberFormat="1" applyFont="1" applyFill="1" applyBorder="1" applyAlignment="1">
      <alignment vertical="center" wrapText="1"/>
    </xf>
    <xf numFmtId="3" fontId="10" fillId="0" borderId="9" xfId="1" applyNumberFormat="1" applyFont="1" applyFill="1" applyBorder="1" applyAlignment="1">
      <alignment horizontal="center" vertical="center"/>
    </xf>
    <xf numFmtId="4" fontId="10" fillId="0" borderId="9" xfId="3" applyNumberFormat="1" applyFont="1" applyFill="1" applyBorder="1" applyAlignment="1">
      <alignment horizontal="center" vertical="center"/>
    </xf>
    <xf numFmtId="49" fontId="10" fillId="0" borderId="9" xfId="3" applyNumberFormat="1" applyFont="1" applyFill="1" applyBorder="1" applyAlignment="1">
      <alignment horizontal="center" vertical="center"/>
    </xf>
    <xf numFmtId="1" fontId="10" fillId="0" borderId="9" xfId="3" applyNumberFormat="1" applyFont="1" applyFill="1" applyBorder="1" applyAlignment="1">
      <alignment horizontal="center" vertical="center"/>
    </xf>
    <xf numFmtId="1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right" vertical="center"/>
    </xf>
    <xf numFmtId="9" fontId="10" fillId="0" borderId="9" xfId="6" applyFont="1" applyFill="1" applyBorder="1" applyAlignment="1">
      <alignment horizontal="center" vertical="center"/>
    </xf>
    <xf numFmtId="10" fontId="10" fillId="0" borderId="9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164" fontId="10" fillId="0" borderId="0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2" borderId="13" xfId="1" applyNumberFormat="1" applyFont="1" applyFill="1" applyBorder="1" applyAlignment="1">
      <alignment horizontal="center" vertical="center" wrapText="1"/>
    </xf>
    <xf numFmtId="164" fontId="10" fillId="0" borderId="6" xfId="3" applyNumberFormat="1" applyFont="1" applyFill="1" applyBorder="1" applyAlignment="1">
      <alignment horizontal="right" vertical="center" wrapText="1"/>
    </xf>
    <xf numFmtId="10" fontId="10" fillId="0" borderId="4" xfId="3" applyNumberFormat="1" applyFont="1" applyFill="1" applyBorder="1" applyAlignment="1">
      <alignment horizontal="center" vertical="center"/>
    </xf>
    <xf numFmtId="10" fontId="10" fillId="0" borderId="7" xfId="3" applyNumberFormat="1" applyFont="1" applyFill="1" applyBorder="1" applyAlignment="1">
      <alignment horizontal="center" vertical="center"/>
    </xf>
    <xf numFmtId="1" fontId="10" fillId="0" borderId="0" xfId="3" applyNumberFormat="1" applyFont="1" applyFill="1" applyBorder="1" applyAlignment="1">
      <alignment horizontal="right" vertical="center" wrapText="1"/>
    </xf>
    <xf numFmtId="49" fontId="10" fillId="0" borderId="5" xfId="1" applyNumberFormat="1" applyFont="1" applyFill="1" applyBorder="1" applyAlignment="1">
      <alignment vertical="center"/>
    </xf>
    <xf numFmtId="0" fontId="4" fillId="0" borderId="2" xfId="0" applyFont="1" applyBorder="1"/>
    <xf numFmtId="0" fontId="4" fillId="0" borderId="14" xfId="0" applyFont="1" applyBorder="1"/>
    <xf numFmtId="0" fontId="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/>
    <xf numFmtId="49" fontId="10" fillId="0" borderId="5" xfId="1" applyNumberFormat="1" applyFont="1" applyFill="1" applyBorder="1" applyAlignment="1">
      <alignment horizontal="center" vertical="center"/>
    </xf>
    <xf numFmtId="1" fontId="11" fillId="0" borderId="6" xfId="3" applyNumberFormat="1" applyFont="1" applyFill="1" applyBorder="1" applyAlignment="1">
      <alignment horizontal="center" vertical="center" wrapText="1"/>
    </xf>
    <xf numFmtId="1" fontId="11" fillId="0" borderId="6" xfId="3" applyNumberFormat="1" applyFont="1" applyFill="1" applyBorder="1" applyAlignment="1">
      <alignment horizontal="center" vertical="center"/>
    </xf>
    <xf numFmtId="1" fontId="11" fillId="0" borderId="9" xfId="3" applyNumberFormat="1" applyFont="1" applyFill="1" applyBorder="1" applyAlignment="1">
      <alignment horizontal="center" vertical="center"/>
    </xf>
    <xf numFmtId="1" fontId="11" fillId="0" borderId="3" xfId="3" applyNumberFormat="1" applyFont="1" applyFill="1" applyBorder="1" applyAlignment="1">
      <alignment horizontal="center" vertical="center" wrapText="1"/>
    </xf>
    <xf numFmtId="0" fontId="16" fillId="2" borderId="9" xfId="1" applyFont="1" applyFill="1" applyBorder="1" applyAlignment="1">
      <alignment horizontal="center" vertical="center" textRotation="90"/>
    </xf>
    <xf numFmtId="0" fontId="16" fillId="2" borderId="9" xfId="1" applyFont="1" applyFill="1" applyBorder="1" applyAlignment="1">
      <alignment vertical="center" textRotation="90" wrapText="1"/>
    </xf>
    <xf numFmtId="49" fontId="16" fillId="2" borderId="9" xfId="1" applyNumberFormat="1" applyFont="1" applyFill="1" applyBorder="1" applyAlignment="1">
      <alignment horizontal="center" vertical="center" wrapText="1"/>
    </xf>
    <xf numFmtId="49" fontId="16" fillId="3" borderId="9" xfId="1" applyNumberFormat="1" applyFont="1" applyFill="1" applyBorder="1" applyAlignment="1">
      <alignment horizontal="center" vertical="center" wrapText="1"/>
    </xf>
    <xf numFmtId="49" fontId="17" fillId="3" borderId="9" xfId="1" applyNumberFormat="1" applyFont="1" applyFill="1" applyBorder="1" applyAlignment="1">
      <alignment horizontal="center" vertical="center" wrapText="1"/>
    </xf>
    <xf numFmtId="164" fontId="16" fillId="2" borderId="9" xfId="1" applyNumberFormat="1" applyFont="1" applyFill="1" applyBorder="1" applyAlignment="1">
      <alignment horizontal="center" vertical="center" wrapText="1"/>
    </xf>
    <xf numFmtId="9" fontId="16" fillId="2" borderId="9" xfId="3" applyFont="1" applyFill="1" applyBorder="1" applyAlignment="1">
      <alignment horizontal="center" vertical="center" wrapText="1"/>
    </xf>
    <xf numFmtId="49" fontId="19" fillId="0" borderId="3" xfId="1" applyNumberFormat="1" applyFont="1" applyFill="1" applyBorder="1" applyAlignment="1">
      <alignment vertical="center" wrapText="1"/>
    </xf>
    <xf numFmtId="49" fontId="19" fillId="0" borderId="10" xfId="1" applyNumberFormat="1" applyFont="1" applyFill="1" applyBorder="1" applyAlignment="1">
      <alignment vertical="center" wrapText="1"/>
    </xf>
    <xf numFmtId="3" fontId="19" fillId="0" borderId="3" xfId="1" applyNumberFormat="1" applyFont="1" applyFill="1" applyBorder="1" applyAlignment="1">
      <alignment horizontal="center" vertical="center"/>
    </xf>
    <xf numFmtId="4" fontId="19" fillId="0" borderId="3" xfId="3" applyNumberFormat="1" applyFont="1" applyFill="1" applyBorder="1" applyAlignment="1">
      <alignment horizontal="center" vertical="center"/>
    </xf>
    <xf numFmtId="49" fontId="19" fillId="0" borderId="3" xfId="3" applyNumberFormat="1" applyFont="1" applyFill="1" applyBorder="1" applyAlignment="1">
      <alignment horizontal="center" vertical="center"/>
    </xf>
    <xf numFmtId="1" fontId="19" fillId="0" borderId="3" xfId="3" applyNumberFormat="1" applyFont="1" applyFill="1" applyBorder="1" applyAlignment="1">
      <alignment horizontal="center" vertical="center"/>
    </xf>
    <xf numFmtId="1" fontId="19" fillId="0" borderId="3" xfId="3" applyNumberFormat="1" applyFont="1" applyFill="1" applyBorder="1" applyAlignment="1">
      <alignment horizontal="center" vertical="center" wrapText="1"/>
    </xf>
    <xf numFmtId="164" fontId="19" fillId="0" borderId="3" xfId="3" applyNumberFormat="1" applyFont="1" applyFill="1" applyBorder="1" applyAlignment="1">
      <alignment horizontal="right" vertical="center"/>
    </xf>
    <xf numFmtId="10" fontId="19" fillId="0" borderId="3" xfId="3" applyNumberFormat="1" applyFont="1" applyFill="1" applyBorder="1" applyAlignment="1">
      <alignment horizontal="center" vertical="center"/>
    </xf>
    <xf numFmtId="49" fontId="19" fillId="0" borderId="6" xfId="1" applyNumberFormat="1" applyFont="1" applyFill="1" applyBorder="1" applyAlignment="1">
      <alignment vertical="center" wrapText="1"/>
    </xf>
    <xf numFmtId="49" fontId="19" fillId="0" borderId="5" xfId="1" applyNumberFormat="1" applyFont="1" applyFill="1" applyBorder="1" applyAlignment="1">
      <alignment vertical="center" wrapText="1"/>
    </xf>
    <xf numFmtId="3" fontId="19" fillId="0" borderId="6" xfId="1" applyNumberFormat="1" applyFont="1" applyFill="1" applyBorder="1" applyAlignment="1">
      <alignment horizontal="center" vertical="center"/>
    </xf>
    <xf numFmtId="4" fontId="19" fillId="0" borderId="6" xfId="3" applyNumberFormat="1" applyFont="1" applyFill="1" applyBorder="1" applyAlignment="1">
      <alignment horizontal="center" vertical="center"/>
    </xf>
    <xf numFmtId="49" fontId="19" fillId="0" borderId="6" xfId="3" applyNumberFormat="1" applyFont="1" applyFill="1" applyBorder="1" applyAlignment="1">
      <alignment horizontal="center" vertical="center"/>
    </xf>
    <xf numFmtId="1" fontId="19" fillId="0" borderId="6" xfId="3" applyNumberFormat="1" applyFont="1" applyFill="1" applyBorder="1" applyAlignment="1">
      <alignment horizontal="center" vertical="center"/>
    </xf>
    <xf numFmtId="1" fontId="19" fillId="0" borderId="6" xfId="3" applyNumberFormat="1" applyFont="1" applyFill="1" applyBorder="1" applyAlignment="1">
      <alignment horizontal="center" vertical="center" wrapText="1"/>
    </xf>
    <xf numFmtId="164" fontId="19" fillId="0" borderId="6" xfId="3" applyNumberFormat="1" applyFont="1" applyFill="1" applyBorder="1" applyAlignment="1">
      <alignment horizontal="right" vertical="center"/>
    </xf>
    <xf numFmtId="9" fontId="19" fillId="0" borderId="6" xfId="6" applyFont="1" applyFill="1" applyBorder="1" applyAlignment="1">
      <alignment horizontal="center" vertical="center"/>
    </xf>
    <xf numFmtId="10" fontId="19" fillId="0" borderId="6" xfId="3" applyNumberFormat="1" applyFont="1" applyFill="1" applyBorder="1" applyAlignment="1">
      <alignment horizontal="center" vertical="center"/>
    </xf>
    <xf numFmtId="49" fontId="19" fillId="0" borderId="6" xfId="1" applyNumberFormat="1" applyFont="1" applyFill="1" applyBorder="1" applyAlignment="1">
      <alignment vertical="center"/>
    </xf>
    <xf numFmtId="3" fontId="19" fillId="0" borderId="6" xfId="1" applyNumberFormat="1" applyFont="1" applyFill="1" applyBorder="1" applyAlignment="1">
      <alignment horizontal="center" vertical="center" wrapText="1"/>
    </xf>
    <xf numFmtId="4" fontId="19" fillId="0" borderId="6" xfId="3" applyNumberFormat="1" applyFont="1" applyFill="1" applyBorder="1" applyAlignment="1">
      <alignment horizontal="center" vertical="center" wrapText="1"/>
    </xf>
    <xf numFmtId="49" fontId="19" fillId="0" borderId="6" xfId="3" applyNumberFormat="1" applyFont="1" applyFill="1" applyBorder="1" applyAlignment="1">
      <alignment horizontal="center" vertical="center" wrapText="1"/>
    </xf>
    <xf numFmtId="10" fontId="19" fillId="0" borderId="6" xfId="3" applyNumberFormat="1" applyFont="1" applyFill="1" applyBorder="1" applyAlignment="1">
      <alignment horizontal="center" vertical="center" wrapText="1"/>
    </xf>
    <xf numFmtId="49" fontId="19" fillId="0" borderId="9" xfId="1" applyNumberFormat="1" applyFont="1" applyFill="1" applyBorder="1" applyAlignment="1">
      <alignment vertical="center"/>
    </xf>
    <xf numFmtId="49" fontId="19" fillId="0" borderId="8" xfId="1" applyNumberFormat="1" applyFont="1" applyFill="1" applyBorder="1" applyAlignment="1">
      <alignment vertical="center" wrapText="1"/>
    </xf>
    <xf numFmtId="3" fontId="19" fillId="0" borderId="9" xfId="1" applyNumberFormat="1" applyFont="1" applyFill="1" applyBorder="1" applyAlignment="1">
      <alignment horizontal="center" vertical="center"/>
    </xf>
    <xf numFmtId="4" fontId="19" fillId="0" borderId="9" xfId="3" applyNumberFormat="1" applyFont="1" applyFill="1" applyBorder="1" applyAlignment="1">
      <alignment horizontal="center" vertical="center"/>
    </xf>
    <xf numFmtId="49" fontId="19" fillId="0" borderId="9" xfId="3" applyNumberFormat="1" applyFont="1" applyFill="1" applyBorder="1" applyAlignment="1">
      <alignment horizontal="center" vertical="center"/>
    </xf>
    <xf numFmtId="1" fontId="19" fillId="0" borderId="9" xfId="3" applyNumberFormat="1" applyFont="1" applyFill="1" applyBorder="1" applyAlignment="1">
      <alignment horizontal="center" vertical="center"/>
    </xf>
    <xf numFmtId="1" fontId="19" fillId="0" borderId="9" xfId="3" applyNumberFormat="1" applyFont="1" applyFill="1" applyBorder="1" applyAlignment="1">
      <alignment horizontal="center" vertical="center" wrapText="1"/>
    </xf>
    <xf numFmtId="164" fontId="19" fillId="0" borderId="9" xfId="3" applyNumberFormat="1" applyFont="1" applyFill="1" applyBorder="1" applyAlignment="1">
      <alignment horizontal="right" vertical="center"/>
    </xf>
    <xf numFmtId="9" fontId="19" fillId="0" borderId="9" xfId="6" applyFont="1" applyFill="1" applyBorder="1" applyAlignment="1">
      <alignment horizontal="center" vertical="center"/>
    </xf>
    <xf numFmtId="10" fontId="19" fillId="0" borderId="9" xfId="3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164" fontId="19" fillId="0" borderId="0" xfId="3" applyNumberFormat="1" applyFont="1" applyFill="1" applyBorder="1" applyAlignment="1">
      <alignment horizontal="right" vertical="center"/>
    </xf>
    <xf numFmtId="164" fontId="19" fillId="0" borderId="0" xfId="3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textRotation="90"/>
    </xf>
    <xf numFmtId="0" fontId="20" fillId="2" borderId="9" xfId="1" applyFont="1" applyFill="1" applyBorder="1" applyAlignment="1">
      <alignment vertical="center" textRotation="90" wrapText="1"/>
    </xf>
    <xf numFmtId="49" fontId="20" fillId="2" borderId="9" xfId="1" applyNumberFormat="1" applyFont="1" applyFill="1" applyBorder="1" applyAlignment="1">
      <alignment horizontal="center" vertical="center" wrapText="1"/>
    </xf>
    <xf numFmtId="49" fontId="20" fillId="3" borderId="9" xfId="1" applyNumberFormat="1" applyFont="1" applyFill="1" applyBorder="1" applyAlignment="1">
      <alignment horizontal="center" vertical="center" wrapText="1"/>
    </xf>
    <xf numFmtId="164" fontId="20" fillId="2" borderId="9" xfId="1" applyNumberFormat="1" applyFont="1" applyFill="1" applyBorder="1" applyAlignment="1">
      <alignment horizontal="center" vertical="center" wrapText="1"/>
    </xf>
    <xf numFmtId="9" fontId="20" fillId="2" borderId="9" xfId="3" applyFont="1" applyFill="1" applyBorder="1" applyAlignment="1">
      <alignment horizontal="center" vertical="center" wrapText="1"/>
    </xf>
    <xf numFmtId="0" fontId="22" fillId="0" borderId="0" xfId="0" applyFont="1"/>
    <xf numFmtId="10" fontId="10" fillId="0" borderId="13" xfId="3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164" fontId="24" fillId="0" borderId="0" xfId="0" applyNumberFormat="1" applyFont="1"/>
    <xf numFmtId="49" fontId="10" fillId="0" borderId="10" xfId="1" applyNumberFormat="1" applyFont="1" applyFill="1" applyBorder="1" applyAlignment="1">
      <alignment vertical="center"/>
    </xf>
    <xf numFmtId="9" fontId="7" fillId="2" borderId="13" xfId="3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8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41" fontId="7" fillId="2" borderId="3" xfId="1" applyNumberFormat="1" applyFont="1" applyFill="1" applyBorder="1" applyAlignment="1">
      <alignment horizontal="center" vertical="center" wrapText="1"/>
    </xf>
    <xf numFmtId="41" fontId="7" fillId="2" borderId="9" xfId="1" applyNumberFormat="1" applyFont="1" applyFill="1" applyBorder="1" applyAlignment="1">
      <alignment horizontal="center" vertical="center" wrapText="1"/>
    </xf>
    <xf numFmtId="49" fontId="7" fillId="2" borderId="13" xfId="1" applyNumberFormat="1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15" xfId="0" applyFont="1" applyBorder="1" applyAlignment="1">
      <alignment horizontal="center" vertical="center"/>
    </xf>
    <xf numFmtId="49" fontId="16" fillId="2" borderId="3" xfId="1" applyNumberFormat="1" applyFont="1" applyFill="1" applyBorder="1" applyAlignment="1">
      <alignment horizontal="center" vertical="center" wrapText="1"/>
    </xf>
    <xf numFmtId="49" fontId="16" fillId="2" borderId="9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7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41" fontId="16" fillId="2" borderId="3" xfId="1" applyNumberFormat="1" applyFont="1" applyFill="1" applyBorder="1" applyAlignment="1">
      <alignment horizontal="center" vertical="center" wrapText="1"/>
    </xf>
    <xf numFmtId="41" fontId="16" fillId="2" borderId="9" xfId="1" applyNumberFormat="1" applyFont="1" applyFill="1" applyBorder="1" applyAlignment="1">
      <alignment horizontal="center" vertical="center" wrapText="1"/>
    </xf>
    <xf numFmtId="49" fontId="16" fillId="2" borderId="1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49" fontId="16" fillId="2" borderId="12" xfId="1" applyNumberFormat="1" applyFont="1" applyFill="1" applyBorder="1" applyAlignment="1">
      <alignment horizontal="center" vertical="center" wrapText="1"/>
    </xf>
    <xf numFmtId="164" fontId="16" fillId="2" borderId="13" xfId="1" applyNumberFormat="1" applyFont="1" applyFill="1" applyBorder="1" applyAlignment="1">
      <alignment horizontal="center" vertical="center" wrapText="1"/>
    </xf>
    <xf numFmtId="9" fontId="16" fillId="2" borderId="13" xfId="3" applyFont="1" applyFill="1" applyBorder="1" applyAlignment="1">
      <alignment horizontal="center" vertical="center" wrapText="1"/>
    </xf>
    <xf numFmtId="49" fontId="20" fillId="2" borderId="3" xfId="1" applyNumberFormat="1" applyFont="1" applyFill="1" applyBorder="1" applyAlignment="1">
      <alignment horizontal="center" vertical="center" wrapText="1"/>
    </xf>
    <xf numFmtId="49" fontId="20" fillId="2" borderId="9" xfId="1" applyNumberFormat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41" fontId="20" fillId="2" borderId="3" xfId="1" applyNumberFormat="1" applyFont="1" applyFill="1" applyBorder="1" applyAlignment="1">
      <alignment horizontal="center" vertical="center" wrapText="1"/>
    </xf>
    <xf numFmtId="41" fontId="20" fillId="2" borderId="9" xfId="1" applyNumberFormat="1" applyFont="1" applyFill="1" applyBorder="1" applyAlignment="1">
      <alignment horizontal="center" vertical="center" wrapText="1"/>
    </xf>
    <xf numFmtId="49" fontId="20" fillId="2" borderId="11" xfId="1" applyNumberFormat="1" applyFont="1" applyFill="1" applyBorder="1" applyAlignment="1">
      <alignment horizontal="center" vertical="center" wrapText="1"/>
    </xf>
    <xf numFmtId="49" fontId="20" fillId="2" borderId="1" xfId="1" applyNumberFormat="1" applyFont="1" applyFill="1" applyBorder="1" applyAlignment="1">
      <alignment horizontal="center" vertical="center" wrapText="1"/>
    </xf>
    <xf numFmtId="49" fontId="20" fillId="2" borderId="12" xfId="1" applyNumberFormat="1" applyFont="1" applyFill="1" applyBorder="1" applyAlignment="1">
      <alignment horizontal="center" vertical="center" wrapText="1"/>
    </xf>
    <xf numFmtId="164" fontId="20" fillId="2" borderId="13" xfId="1" applyNumberFormat="1" applyFont="1" applyFill="1" applyBorder="1" applyAlignment="1">
      <alignment horizontal="center" vertical="center" wrapText="1"/>
    </xf>
    <xf numFmtId="9" fontId="20" fillId="2" borderId="13" xfId="3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15" xfId="0" applyFont="1" applyBorder="1" applyAlignment="1">
      <alignment horizontal="center" vertical="center"/>
    </xf>
  </cellXfs>
  <cellStyles count="7">
    <cellStyle name="Euro" xfId="2"/>
    <cellStyle name="Millares 2" xfId="5"/>
    <cellStyle name="Normal" xfId="0" builtinId="0"/>
    <cellStyle name="Normal 2" xfId="1"/>
    <cellStyle name="Normal 3" xfId="4"/>
    <cellStyle name="Porcentaje" xfId="6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76200</xdr:rowOff>
    </xdr:from>
    <xdr:to>
      <xdr:col>2</xdr:col>
      <xdr:colOff>1323975</xdr:colOff>
      <xdr:row>4</xdr:row>
      <xdr:rowOff>57150</xdr:rowOff>
    </xdr:to>
    <xdr:pic>
      <xdr:nvPicPr>
        <xdr:cNvPr id="2" name="Imagen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76200</xdr:rowOff>
    </xdr:from>
    <xdr:to>
      <xdr:col>2</xdr:col>
      <xdr:colOff>1323975</xdr:colOff>
      <xdr:row>4</xdr:row>
      <xdr:rowOff>57150</xdr:rowOff>
    </xdr:to>
    <xdr:pic>
      <xdr:nvPicPr>
        <xdr:cNvPr id="2" name="Imagen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28725" cy="796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66675</xdr:rowOff>
    </xdr:from>
    <xdr:to>
      <xdr:col>2</xdr:col>
      <xdr:colOff>1666875</xdr:colOff>
      <xdr:row>4</xdr:row>
      <xdr:rowOff>174625</xdr:rowOff>
    </xdr:to>
    <xdr:pic>
      <xdr:nvPicPr>
        <xdr:cNvPr id="3" name="Imagen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675"/>
          <a:ext cx="1419225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76200</xdr:rowOff>
    </xdr:from>
    <xdr:to>
      <xdr:col>2</xdr:col>
      <xdr:colOff>1323975</xdr:colOff>
      <xdr:row>4</xdr:row>
      <xdr:rowOff>57150</xdr:rowOff>
    </xdr:to>
    <xdr:pic>
      <xdr:nvPicPr>
        <xdr:cNvPr id="2" name="Imagen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287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66675</xdr:rowOff>
    </xdr:from>
    <xdr:to>
      <xdr:col>2</xdr:col>
      <xdr:colOff>1666875</xdr:colOff>
      <xdr:row>4</xdr:row>
      <xdr:rowOff>174625</xdr:rowOff>
    </xdr:to>
    <xdr:pic>
      <xdr:nvPicPr>
        <xdr:cNvPr id="2" name="Imagen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675"/>
          <a:ext cx="1419225" cy="99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66675</xdr:rowOff>
    </xdr:from>
    <xdr:to>
      <xdr:col>2</xdr:col>
      <xdr:colOff>1666875</xdr:colOff>
      <xdr:row>4</xdr:row>
      <xdr:rowOff>174625</xdr:rowOff>
    </xdr:to>
    <xdr:pic>
      <xdr:nvPicPr>
        <xdr:cNvPr id="2" name="Imagen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675"/>
          <a:ext cx="1419225" cy="993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0</xdr:row>
      <xdr:rowOff>66675</xdr:rowOff>
    </xdr:from>
    <xdr:to>
      <xdr:col>2</xdr:col>
      <xdr:colOff>1666875</xdr:colOff>
      <xdr:row>4</xdr:row>
      <xdr:rowOff>174625</xdr:rowOff>
    </xdr:to>
    <xdr:pic>
      <xdr:nvPicPr>
        <xdr:cNvPr id="2" name="Imagen 1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675"/>
          <a:ext cx="1419225" cy="993775"/>
        </a:xfrm>
        <a:prstGeom prst="rect">
          <a:avLst/>
        </a:prstGeom>
        <a:solidFill>
          <a:sysClr val="window" lastClr="FFFFFF"/>
        </a:solidFill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cisco.gonzalez/AppData/Local/Microsoft/Windows/Temporary%20Internet%20Files/Content.Outlook/DQQRVT72/Papeles%20de%20trabajo_PresupuestalDic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) Analítico Ingresos"/>
      <sheetName val="b) Clasificación COG (Cap-Conc)"/>
      <sheetName val="Ajuste al 10 de Agosto"/>
    </sheetNames>
    <sheetDataSet>
      <sheetData sheetId="0" refreshError="1"/>
      <sheetData sheetId="1" refreshError="1">
        <row r="9">
          <cell r="H9">
            <v>99392150.140000001</v>
          </cell>
        </row>
        <row r="24">
          <cell r="H24">
            <v>838887.94999999984</v>
          </cell>
        </row>
        <row r="50">
          <cell r="H50">
            <v>22493250.299999997</v>
          </cell>
        </row>
        <row r="281">
          <cell r="F281">
            <v>1560556.22</v>
          </cell>
        </row>
      </sheetData>
      <sheetData sheetId="2" refreshError="1">
        <row r="8">
          <cell r="AC8">
            <v>119732697.15785229</v>
          </cell>
        </row>
        <row r="25">
          <cell r="AC25">
            <v>939682.3899999999</v>
          </cell>
        </row>
        <row r="53">
          <cell r="AC53">
            <v>23430504.759999994</v>
          </cell>
        </row>
        <row r="96">
          <cell r="AC96">
            <v>1679239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zoomScaleNormal="100" workbookViewId="0">
      <pane ySplit="3" topLeftCell="A4" activePane="bottomLeft" state="frozen"/>
      <selection pane="bottomLeft" activeCell="B20" sqref="B20"/>
    </sheetView>
  </sheetViews>
  <sheetFormatPr baseColWidth="10" defaultRowHeight="16.5" x14ac:dyDescent="0.3"/>
  <cols>
    <col min="1" max="1" width="4" style="44" customWidth="1"/>
    <col min="2" max="2" width="33.85546875" style="1" customWidth="1"/>
    <col min="3" max="3" width="40.42578125" style="1" customWidth="1"/>
    <col min="4" max="4" width="13.85546875" style="1" customWidth="1"/>
    <col min="5" max="6" width="4.5703125" style="1" bestFit="1" customWidth="1"/>
    <col min="7" max="7" width="7" style="1" bestFit="1" customWidth="1"/>
    <col min="8" max="8" width="11.42578125" style="1"/>
    <col min="9" max="9" width="11.5703125" style="1" bestFit="1" customWidth="1"/>
    <col min="10" max="10" width="11.42578125" style="1"/>
    <col min="11" max="11" width="12.5703125" style="1" hidden="1" customWidth="1"/>
    <col min="12" max="12" width="13.140625" style="1" hidden="1" customWidth="1"/>
    <col min="13" max="13" width="0" style="1" hidden="1" customWidth="1"/>
    <col min="14" max="14" width="13.85546875" style="1" hidden="1" customWidth="1"/>
    <col min="15" max="15" width="15.85546875" style="44" bestFit="1" customWidth="1"/>
    <col min="16" max="16" width="15.85546875" style="44" customWidth="1"/>
    <col min="17" max="19" width="15.85546875" style="44" hidden="1" customWidth="1"/>
    <col min="20" max="20" width="16" style="1" hidden="1" customWidth="1"/>
    <col min="21" max="21" width="11.42578125" style="1"/>
    <col min="22" max="22" width="13.28515625" style="1" customWidth="1"/>
    <col min="23" max="16384" width="11.42578125" style="1"/>
  </cols>
  <sheetData>
    <row r="2" spans="1:22" ht="30" customHeight="1" x14ac:dyDescent="0.3">
      <c r="B2" s="124" t="s">
        <v>16</v>
      </c>
      <c r="C2" s="125"/>
      <c r="D2" s="128" t="s">
        <v>17</v>
      </c>
      <c r="E2" s="130" t="s">
        <v>18</v>
      </c>
      <c r="F2" s="131"/>
      <c r="G2" s="132"/>
      <c r="H2" s="133" t="s">
        <v>19</v>
      </c>
      <c r="I2" s="135" t="s">
        <v>20</v>
      </c>
      <c r="J2" s="135"/>
      <c r="K2" s="135"/>
      <c r="L2" s="135"/>
      <c r="M2" s="135"/>
      <c r="N2" s="135"/>
      <c r="O2" s="136" t="s">
        <v>21</v>
      </c>
      <c r="P2" s="136"/>
      <c r="Q2" s="136"/>
      <c r="R2" s="136"/>
      <c r="S2" s="136"/>
      <c r="T2" s="136"/>
      <c r="U2" s="123" t="s">
        <v>22</v>
      </c>
      <c r="V2" s="123"/>
    </row>
    <row r="3" spans="1:22" ht="78.75" x14ac:dyDescent="0.3">
      <c r="B3" s="126"/>
      <c r="C3" s="127"/>
      <c r="D3" s="129"/>
      <c r="E3" s="2" t="s">
        <v>23</v>
      </c>
      <c r="F3" s="2" t="s">
        <v>24</v>
      </c>
      <c r="G3" s="3" t="s">
        <v>25</v>
      </c>
      <c r="H3" s="134"/>
      <c r="I3" s="4" t="s">
        <v>26</v>
      </c>
      <c r="J3" s="4" t="s">
        <v>101</v>
      </c>
      <c r="K3" s="5" t="s">
        <v>98</v>
      </c>
      <c r="L3" s="4" t="s">
        <v>101</v>
      </c>
      <c r="M3" s="5" t="s">
        <v>99</v>
      </c>
      <c r="N3" s="4" t="s">
        <v>101</v>
      </c>
      <c r="O3" s="7" t="s">
        <v>27</v>
      </c>
      <c r="P3" s="7" t="s">
        <v>102</v>
      </c>
      <c r="Q3" s="5" t="s">
        <v>98</v>
      </c>
      <c r="R3" s="7" t="s">
        <v>102</v>
      </c>
      <c r="S3" s="5" t="s">
        <v>99</v>
      </c>
      <c r="T3" s="7" t="s">
        <v>102</v>
      </c>
      <c r="U3" s="8" t="s">
        <v>123</v>
      </c>
      <c r="V3" s="8" t="s">
        <v>28</v>
      </c>
    </row>
    <row r="4" spans="1:22" x14ac:dyDescent="0.3">
      <c r="A4" s="44">
        <v>1</v>
      </c>
      <c r="B4" s="19" t="s">
        <v>108</v>
      </c>
      <c r="C4" s="19" t="s">
        <v>0</v>
      </c>
      <c r="D4" s="20" t="s">
        <v>3</v>
      </c>
      <c r="E4" s="20" t="s">
        <v>4</v>
      </c>
      <c r="F4" s="20"/>
      <c r="G4" s="20"/>
      <c r="H4" s="21" t="s">
        <v>5</v>
      </c>
      <c r="I4" s="22" t="s">
        <v>6</v>
      </c>
      <c r="J4" s="23">
        <v>8.3333333333333339</v>
      </c>
      <c r="K4" s="23" t="e">
        <f>+#REF!</f>
        <v>#REF!</v>
      </c>
      <c r="L4" s="23" t="e">
        <f t="shared" ref="L4:L35" si="0">SUM(J4:K4)</f>
        <v>#REF!</v>
      </c>
      <c r="M4" s="23" t="e">
        <f>+K4</f>
        <v>#REF!</v>
      </c>
      <c r="N4" s="23" t="e">
        <f>SUM(L4:M4)</f>
        <v>#REF!</v>
      </c>
      <c r="O4" s="25">
        <v>1343750.08</v>
      </c>
      <c r="P4" s="25">
        <v>0</v>
      </c>
      <c r="Q4" s="25">
        <v>0</v>
      </c>
      <c r="R4" s="25"/>
      <c r="S4" s="25">
        <v>0</v>
      </c>
      <c r="T4" s="25">
        <f t="shared" ref="T4:T67" si="1">SUM(P4:S4)</f>
        <v>0</v>
      </c>
      <c r="U4" s="27">
        <f>+J4/I4</f>
        <v>8.3333333333333343E-2</v>
      </c>
      <c r="V4" s="27">
        <f>+P4/O4</f>
        <v>0</v>
      </c>
    </row>
    <row r="5" spans="1:22" x14ac:dyDescent="0.3">
      <c r="A5" s="44">
        <v>2</v>
      </c>
      <c r="B5" s="19" t="s">
        <v>108</v>
      </c>
      <c r="C5" s="19" t="s">
        <v>1</v>
      </c>
      <c r="D5" s="20" t="s">
        <v>3</v>
      </c>
      <c r="E5" s="20" t="s">
        <v>4</v>
      </c>
      <c r="F5" s="20"/>
      <c r="G5" s="20"/>
      <c r="H5" s="21" t="s">
        <v>5</v>
      </c>
      <c r="I5" s="22" t="s">
        <v>6</v>
      </c>
      <c r="J5" s="23">
        <v>8.3333333333333339</v>
      </c>
      <c r="K5" s="23" t="e">
        <f>+#REF!</f>
        <v>#REF!</v>
      </c>
      <c r="L5" s="23" t="e">
        <f t="shared" si="0"/>
        <v>#REF!</v>
      </c>
      <c r="M5" s="23" t="e">
        <f t="shared" ref="M5:M11" si="2">+K5</f>
        <v>#REF!</v>
      </c>
      <c r="N5" s="23" t="e">
        <f t="shared" ref="N5:N68" si="3">SUM(L5:M5)</f>
        <v>#REF!</v>
      </c>
      <c r="O5" s="25">
        <v>400000</v>
      </c>
      <c r="P5" s="25">
        <v>0</v>
      </c>
      <c r="Q5" s="25">
        <v>0</v>
      </c>
      <c r="R5" s="25"/>
      <c r="S5" s="25">
        <v>0</v>
      </c>
      <c r="T5" s="25">
        <f t="shared" si="1"/>
        <v>0</v>
      </c>
      <c r="U5" s="27">
        <f t="shared" ref="U5:U68" si="4">+J5/I5</f>
        <v>8.3333333333333343E-2</v>
      </c>
      <c r="V5" s="27">
        <f>+IF((P5/O5)&gt;0,(P5/O5),0%)</f>
        <v>0</v>
      </c>
    </row>
    <row r="6" spans="1:22" x14ac:dyDescent="0.3">
      <c r="A6" s="44">
        <v>3</v>
      </c>
      <c r="B6" s="19" t="s">
        <v>108</v>
      </c>
      <c r="C6" s="19" t="s">
        <v>2</v>
      </c>
      <c r="D6" s="20" t="s">
        <v>3</v>
      </c>
      <c r="E6" s="20" t="s">
        <v>4</v>
      </c>
      <c r="F6" s="20"/>
      <c r="G6" s="20"/>
      <c r="H6" s="21" t="s">
        <v>5</v>
      </c>
      <c r="I6" s="22" t="s">
        <v>6</v>
      </c>
      <c r="J6" s="23">
        <v>8.3333333333333339</v>
      </c>
      <c r="K6" s="23" t="e">
        <f>+#REF!</f>
        <v>#REF!</v>
      </c>
      <c r="L6" s="23" t="e">
        <f t="shared" si="0"/>
        <v>#REF!</v>
      </c>
      <c r="M6" s="23" t="e">
        <f t="shared" si="2"/>
        <v>#REF!</v>
      </c>
      <c r="N6" s="23" t="e">
        <f t="shared" si="3"/>
        <v>#REF!</v>
      </c>
      <c r="O6" s="25">
        <v>0</v>
      </c>
      <c r="P6" s="25">
        <v>0</v>
      </c>
      <c r="Q6" s="25">
        <v>0</v>
      </c>
      <c r="R6" s="25"/>
      <c r="S6" s="25">
        <v>0</v>
      </c>
      <c r="T6" s="25">
        <f t="shared" si="1"/>
        <v>0</v>
      </c>
      <c r="U6" s="27">
        <f t="shared" si="4"/>
        <v>8.3333333333333343E-2</v>
      </c>
      <c r="V6" s="27">
        <v>0</v>
      </c>
    </row>
    <row r="7" spans="1:22" x14ac:dyDescent="0.3">
      <c r="A7" s="44">
        <v>4</v>
      </c>
      <c r="B7" s="52" t="s">
        <v>109</v>
      </c>
      <c r="C7" s="19" t="s">
        <v>7</v>
      </c>
      <c r="D7" s="20" t="s">
        <v>3</v>
      </c>
      <c r="E7" s="20" t="s">
        <v>4</v>
      </c>
      <c r="F7" s="20"/>
      <c r="G7" s="20"/>
      <c r="H7" s="21" t="s">
        <v>5</v>
      </c>
      <c r="I7" s="22" t="s">
        <v>6</v>
      </c>
      <c r="J7" s="23">
        <v>8.3333333333333339</v>
      </c>
      <c r="K7" s="23" t="e">
        <f>+#REF!</f>
        <v>#REF!</v>
      </c>
      <c r="L7" s="23" t="e">
        <f t="shared" si="0"/>
        <v>#REF!</v>
      </c>
      <c r="M7" s="23" t="e">
        <f t="shared" si="2"/>
        <v>#REF!</v>
      </c>
      <c r="N7" s="23" t="e">
        <f t="shared" si="3"/>
        <v>#REF!</v>
      </c>
      <c r="O7" s="25">
        <v>0</v>
      </c>
      <c r="P7" s="25">
        <v>0</v>
      </c>
      <c r="Q7" s="25">
        <v>0</v>
      </c>
      <c r="R7" s="25"/>
      <c r="S7" s="25">
        <v>0</v>
      </c>
      <c r="T7" s="25">
        <f t="shared" si="1"/>
        <v>0</v>
      </c>
      <c r="U7" s="27">
        <f t="shared" si="4"/>
        <v>8.3333333333333343E-2</v>
      </c>
      <c r="V7" s="27">
        <v>0</v>
      </c>
    </row>
    <row r="8" spans="1:22" x14ac:dyDescent="0.3">
      <c r="A8" s="44">
        <v>5</v>
      </c>
      <c r="B8" s="52" t="s">
        <v>109</v>
      </c>
      <c r="C8" s="19" t="s">
        <v>8</v>
      </c>
      <c r="D8" s="20" t="s">
        <v>3</v>
      </c>
      <c r="E8" s="20" t="s">
        <v>4</v>
      </c>
      <c r="F8" s="20"/>
      <c r="G8" s="20"/>
      <c r="H8" s="21" t="s">
        <v>5</v>
      </c>
      <c r="I8" s="22" t="s">
        <v>6</v>
      </c>
      <c r="J8" s="23">
        <v>8.3333333333333339</v>
      </c>
      <c r="K8" s="23" t="e">
        <f>+#REF!</f>
        <v>#REF!</v>
      </c>
      <c r="L8" s="23" t="e">
        <f t="shared" si="0"/>
        <v>#REF!</v>
      </c>
      <c r="M8" s="23" t="e">
        <f t="shared" si="2"/>
        <v>#REF!</v>
      </c>
      <c r="N8" s="23" t="e">
        <f t="shared" si="3"/>
        <v>#REF!</v>
      </c>
      <c r="O8" s="25">
        <v>2000</v>
      </c>
      <c r="P8" s="25">
        <v>0</v>
      </c>
      <c r="Q8" s="25">
        <v>0</v>
      </c>
      <c r="R8" s="25"/>
      <c r="S8" s="25">
        <v>0</v>
      </c>
      <c r="T8" s="25">
        <f t="shared" si="1"/>
        <v>0</v>
      </c>
      <c r="U8" s="27">
        <f t="shared" si="4"/>
        <v>8.3333333333333343E-2</v>
      </c>
      <c r="V8" s="27">
        <f t="shared" ref="V8:V68" si="5">+P8/O8</f>
        <v>0</v>
      </c>
    </row>
    <row r="9" spans="1:22" x14ac:dyDescent="0.3">
      <c r="A9" s="44">
        <v>6</v>
      </c>
      <c r="B9" s="52" t="s">
        <v>109</v>
      </c>
      <c r="C9" s="19" t="s">
        <v>9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v>8.3333333333333339</v>
      </c>
      <c r="K9" s="23" t="e">
        <f>+#REF!</f>
        <v>#REF!</v>
      </c>
      <c r="L9" s="23" t="e">
        <f t="shared" si="0"/>
        <v>#REF!</v>
      </c>
      <c r="M9" s="23" t="e">
        <f t="shared" si="2"/>
        <v>#REF!</v>
      </c>
      <c r="N9" s="23" t="e">
        <f t="shared" si="3"/>
        <v>#REF!</v>
      </c>
      <c r="O9" s="25">
        <v>0</v>
      </c>
      <c r="P9" s="25">
        <v>0</v>
      </c>
      <c r="Q9" s="25">
        <v>0</v>
      </c>
      <c r="R9" s="25"/>
      <c r="S9" s="25">
        <v>0</v>
      </c>
      <c r="T9" s="25">
        <f t="shared" si="1"/>
        <v>0</v>
      </c>
      <c r="U9" s="27">
        <f t="shared" si="4"/>
        <v>8.3333333333333343E-2</v>
      </c>
      <c r="V9" s="27">
        <v>0</v>
      </c>
    </row>
    <row r="10" spans="1:22" x14ac:dyDescent="0.3">
      <c r="A10" s="44">
        <v>7</v>
      </c>
      <c r="B10" s="52" t="s">
        <v>109</v>
      </c>
      <c r="C10" s="19" t="s">
        <v>10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v>8.3333333333333339</v>
      </c>
      <c r="K10" s="23" t="e">
        <f>+#REF!</f>
        <v>#REF!</v>
      </c>
      <c r="L10" s="23" t="e">
        <f t="shared" si="0"/>
        <v>#REF!</v>
      </c>
      <c r="M10" s="23" t="e">
        <f t="shared" si="2"/>
        <v>#REF!</v>
      </c>
      <c r="N10" s="23" t="e">
        <f t="shared" si="3"/>
        <v>#REF!</v>
      </c>
      <c r="O10" s="25">
        <v>110000</v>
      </c>
      <c r="P10" s="25">
        <v>0</v>
      </c>
      <c r="Q10" s="25">
        <v>0</v>
      </c>
      <c r="R10" s="25"/>
      <c r="S10" s="25">
        <v>0</v>
      </c>
      <c r="T10" s="25">
        <f t="shared" si="1"/>
        <v>0</v>
      </c>
      <c r="U10" s="27">
        <f t="shared" si="4"/>
        <v>8.3333333333333343E-2</v>
      </c>
      <c r="V10" s="27">
        <f t="shared" si="5"/>
        <v>0</v>
      </c>
    </row>
    <row r="11" spans="1:22" x14ac:dyDescent="0.3">
      <c r="A11" s="44">
        <v>8</v>
      </c>
      <c r="B11" s="52" t="s">
        <v>109</v>
      </c>
      <c r="C11" s="19" t="s">
        <v>11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v>8.3333333333333339</v>
      </c>
      <c r="K11" s="23" t="e">
        <f>+#REF!</f>
        <v>#REF!</v>
      </c>
      <c r="L11" s="23" t="e">
        <f t="shared" si="0"/>
        <v>#REF!</v>
      </c>
      <c r="M11" s="23" t="e">
        <f t="shared" si="2"/>
        <v>#REF!</v>
      </c>
      <c r="N11" s="23" t="e">
        <f t="shared" si="3"/>
        <v>#REF!</v>
      </c>
      <c r="O11" s="25">
        <v>0</v>
      </c>
      <c r="P11" s="25">
        <v>0</v>
      </c>
      <c r="Q11" s="25">
        <v>0</v>
      </c>
      <c r="R11" s="25"/>
      <c r="S11" s="25">
        <v>0</v>
      </c>
      <c r="T11" s="25">
        <f t="shared" si="1"/>
        <v>0</v>
      </c>
      <c r="U11" s="27">
        <f t="shared" si="4"/>
        <v>8.3333333333333343E-2</v>
      </c>
      <c r="V11" s="27">
        <v>0</v>
      </c>
    </row>
    <row r="12" spans="1:22" s="52" customFormat="1" ht="38.25" x14ac:dyDescent="0.25">
      <c r="A12" s="58">
        <v>9</v>
      </c>
      <c r="B12" s="19" t="s">
        <v>110</v>
      </c>
      <c r="C12" s="19" t="s">
        <v>12</v>
      </c>
      <c r="D12" s="52" t="s">
        <v>3</v>
      </c>
      <c r="E12" s="52" t="s">
        <v>4</v>
      </c>
      <c r="H12" s="21" t="s">
        <v>5</v>
      </c>
      <c r="I12" s="22" t="s">
        <v>6</v>
      </c>
      <c r="J12" s="23">
        <v>0</v>
      </c>
      <c r="K12" s="52">
        <v>0</v>
      </c>
      <c r="L12" s="52">
        <f t="shared" si="0"/>
        <v>0</v>
      </c>
      <c r="M12" s="52">
        <v>0</v>
      </c>
      <c r="N12" s="52">
        <f t="shared" si="3"/>
        <v>0</v>
      </c>
      <c r="O12" s="25">
        <v>0</v>
      </c>
      <c r="P12" s="25">
        <v>0</v>
      </c>
      <c r="Q12" s="52">
        <v>0</v>
      </c>
      <c r="S12" s="52">
        <v>0</v>
      </c>
      <c r="T12" s="52">
        <f t="shared" si="1"/>
        <v>0</v>
      </c>
      <c r="U12" s="27">
        <f t="shared" si="4"/>
        <v>0</v>
      </c>
      <c r="V12" s="27">
        <v>0</v>
      </c>
    </row>
    <row r="13" spans="1:22" s="52" customFormat="1" ht="25.5" x14ac:dyDescent="0.25">
      <c r="A13" s="58">
        <v>10</v>
      </c>
      <c r="B13" s="19" t="s">
        <v>110</v>
      </c>
      <c r="C13" s="19" t="s">
        <v>13</v>
      </c>
      <c r="D13" s="52" t="s">
        <v>3</v>
      </c>
      <c r="E13" s="52" t="s">
        <v>4</v>
      </c>
      <c r="H13" s="21" t="s">
        <v>5</v>
      </c>
      <c r="I13" s="22" t="s">
        <v>6</v>
      </c>
      <c r="J13" s="23">
        <v>8.3333333333333339</v>
      </c>
      <c r="K13" s="52" t="e">
        <f>+#REF!</f>
        <v>#REF!</v>
      </c>
      <c r="L13" s="52" t="e">
        <f t="shared" si="0"/>
        <v>#REF!</v>
      </c>
      <c r="M13" s="52" t="e">
        <f t="shared" ref="M13:M27" si="6">+K13</f>
        <v>#REF!</v>
      </c>
      <c r="N13" s="52" t="e">
        <f t="shared" si="3"/>
        <v>#REF!</v>
      </c>
      <c r="O13" s="25">
        <v>0</v>
      </c>
      <c r="P13" s="25">
        <v>0</v>
      </c>
      <c r="Q13" s="52">
        <v>0</v>
      </c>
      <c r="S13" s="52">
        <v>0</v>
      </c>
      <c r="T13" s="52">
        <f t="shared" si="1"/>
        <v>0</v>
      </c>
      <c r="U13" s="27">
        <f t="shared" si="4"/>
        <v>8.3333333333333343E-2</v>
      </c>
      <c r="V13" s="27">
        <v>0</v>
      </c>
    </row>
    <row r="14" spans="1:22" s="52" customFormat="1" ht="12.75" x14ac:dyDescent="0.25">
      <c r="A14" s="58">
        <v>11</v>
      </c>
      <c r="B14" s="19" t="s">
        <v>110</v>
      </c>
      <c r="C14" s="19" t="s">
        <v>14</v>
      </c>
      <c r="D14" s="52" t="s">
        <v>3</v>
      </c>
      <c r="E14" s="52" t="s">
        <v>4</v>
      </c>
      <c r="H14" s="21" t="s">
        <v>5</v>
      </c>
      <c r="I14" s="22" t="s">
        <v>6</v>
      </c>
      <c r="J14" s="23">
        <v>8.3333333333333339</v>
      </c>
      <c r="K14" s="52" t="e">
        <f>+#REF!</f>
        <v>#REF!</v>
      </c>
      <c r="L14" s="52" t="e">
        <f t="shared" si="0"/>
        <v>#REF!</v>
      </c>
      <c r="M14" s="52" t="e">
        <f t="shared" si="6"/>
        <v>#REF!</v>
      </c>
      <c r="N14" s="52" t="e">
        <f t="shared" si="3"/>
        <v>#REF!</v>
      </c>
      <c r="O14" s="25">
        <v>0</v>
      </c>
      <c r="P14" s="25">
        <v>0</v>
      </c>
      <c r="Q14" s="52">
        <v>0</v>
      </c>
      <c r="S14" s="52">
        <v>0</v>
      </c>
      <c r="T14" s="52">
        <f t="shared" si="1"/>
        <v>0</v>
      </c>
      <c r="U14" s="27">
        <f t="shared" si="4"/>
        <v>8.3333333333333343E-2</v>
      </c>
      <c r="V14" s="27">
        <v>0</v>
      </c>
    </row>
    <row r="15" spans="1:22" s="52" customFormat="1" ht="25.5" x14ac:dyDescent="0.25">
      <c r="A15" s="58">
        <v>12</v>
      </c>
      <c r="B15" s="19" t="s">
        <v>110</v>
      </c>
      <c r="C15" s="19" t="s">
        <v>15</v>
      </c>
      <c r="D15" s="52" t="s">
        <v>3</v>
      </c>
      <c r="E15" s="52" t="s">
        <v>4</v>
      </c>
      <c r="H15" s="21" t="s">
        <v>5</v>
      </c>
      <c r="I15" s="22" t="s">
        <v>6</v>
      </c>
      <c r="J15" s="23">
        <v>8.3333333333333339</v>
      </c>
      <c r="K15" s="52" t="e">
        <f>+#REF!</f>
        <v>#REF!</v>
      </c>
      <c r="L15" s="52" t="e">
        <f t="shared" si="0"/>
        <v>#REF!</v>
      </c>
      <c r="M15" s="52" t="e">
        <f t="shared" si="6"/>
        <v>#REF!</v>
      </c>
      <c r="N15" s="52" t="e">
        <f t="shared" si="3"/>
        <v>#REF!</v>
      </c>
      <c r="O15" s="25">
        <v>0</v>
      </c>
      <c r="P15" s="25">
        <v>0</v>
      </c>
      <c r="Q15" s="52">
        <v>0</v>
      </c>
      <c r="S15" s="52">
        <v>0</v>
      </c>
      <c r="T15" s="52">
        <f t="shared" si="1"/>
        <v>0</v>
      </c>
      <c r="U15" s="27">
        <f t="shared" si="4"/>
        <v>8.3333333333333343E-2</v>
      </c>
      <c r="V15" s="27">
        <v>0</v>
      </c>
    </row>
    <row r="16" spans="1:22" ht="25.5" x14ac:dyDescent="0.3">
      <c r="A16" s="44">
        <v>13</v>
      </c>
      <c r="B16" s="19" t="s">
        <v>32</v>
      </c>
      <c r="C16" s="19" t="s">
        <v>29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v>8.3333333333333339</v>
      </c>
      <c r="K16" s="23" t="e">
        <f>+#REF!</f>
        <v>#REF!</v>
      </c>
      <c r="L16" s="23" t="e">
        <f t="shared" si="0"/>
        <v>#REF!</v>
      </c>
      <c r="M16" s="23" t="e">
        <f t="shared" si="6"/>
        <v>#REF!</v>
      </c>
      <c r="N16" s="23" t="e">
        <f t="shared" si="3"/>
        <v>#REF!</v>
      </c>
      <c r="O16" s="25">
        <v>0</v>
      </c>
      <c r="P16" s="25">
        <v>0</v>
      </c>
      <c r="Q16" s="25">
        <v>0</v>
      </c>
      <c r="R16" s="25"/>
      <c r="S16" s="25">
        <v>0</v>
      </c>
      <c r="T16" s="25">
        <f t="shared" si="1"/>
        <v>0</v>
      </c>
      <c r="U16" s="27">
        <f t="shared" si="4"/>
        <v>8.3333333333333343E-2</v>
      </c>
      <c r="V16" s="27">
        <v>0</v>
      </c>
    </row>
    <row r="17" spans="1:22" ht="25.5" x14ac:dyDescent="0.3">
      <c r="A17" s="44">
        <v>14</v>
      </c>
      <c r="B17" s="19" t="s">
        <v>32</v>
      </c>
      <c r="C17" s="19" t="s">
        <v>30</v>
      </c>
      <c r="D17" s="20" t="s">
        <v>3</v>
      </c>
      <c r="E17" s="20" t="s">
        <v>4</v>
      </c>
      <c r="F17" s="20"/>
      <c r="G17" s="20"/>
      <c r="H17" s="21" t="s">
        <v>5</v>
      </c>
      <c r="I17" s="22" t="s">
        <v>6</v>
      </c>
      <c r="J17" s="23">
        <v>8.3333333333333339</v>
      </c>
      <c r="K17" s="23" t="e">
        <f>+#REF!</f>
        <v>#REF!</v>
      </c>
      <c r="L17" s="23" t="e">
        <f t="shared" si="0"/>
        <v>#REF!</v>
      </c>
      <c r="M17" s="23" t="e">
        <f t="shared" si="6"/>
        <v>#REF!</v>
      </c>
      <c r="N17" s="23" t="e">
        <f t="shared" si="3"/>
        <v>#REF!</v>
      </c>
      <c r="O17" s="25">
        <v>0</v>
      </c>
      <c r="P17" s="25">
        <v>0</v>
      </c>
      <c r="Q17" s="25">
        <v>0</v>
      </c>
      <c r="R17" s="25"/>
      <c r="S17" s="25">
        <v>0</v>
      </c>
      <c r="T17" s="25">
        <f t="shared" si="1"/>
        <v>0</v>
      </c>
      <c r="U17" s="27">
        <f t="shared" si="4"/>
        <v>8.3333333333333343E-2</v>
      </c>
      <c r="V17" s="27">
        <v>0</v>
      </c>
    </row>
    <row r="18" spans="1:22" ht="25.5" x14ac:dyDescent="0.3">
      <c r="A18" s="44">
        <v>15</v>
      </c>
      <c r="B18" s="19" t="s">
        <v>32</v>
      </c>
      <c r="C18" s="19" t="s">
        <v>31</v>
      </c>
      <c r="D18" s="20" t="s">
        <v>3</v>
      </c>
      <c r="E18" s="20" t="s">
        <v>4</v>
      </c>
      <c r="F18" s="20"/>
      <c r="G18" s="20"/>
      <c r="H18" s="21" t="s">
        <v>5</v>
      </c>
      <c r="I18" s="22" t="s">
        <v>6</v>
      </c>
      <c r="J18" s="23">
        <v>8.3333333333333339</v>
      </c>
      <c r="K18" s="23" t="e">
        <f>+#REF!</f>
        <v>#REF!</v>
      </c>
      <c r="L18" s="23" t="e">
        <f t="shared" si="0"/>
        <v>#REF!</v>
      </c>
      <c r="M18" s="23" t="e">
        <f t="shared" si="6"/>
        <v>#REF!</v>
      </c>
      <c r="N18" s="23" t="e">
        <f t="shared" si="3"/>
        <v>#REF!</v>
      </c>
      <c r="O18" s="25">
        <v>0</v>
      </c>
      <c r="P18" s="25">
        <v>0</v>
      </c>
      <c r="Q18" s="25">
        <v>0</v>
      </c>
      <c r="R18" s="25"/>
      <c r="S18" s="25">
        <v>0</v>
      </c>
      <c r="T18" s="25">
        <f t="shared" si="1"/>
        <v>0</v>
      </c>
      <c r="U18" s="27">
        <f t="shared" si="4"/>
        <v>8.3333333333333343E-2</v>
      </c>
      <c r="V18" s="27">
        <v>0</v>
      </c>
    </row>
    <row r="19" spans="1:22" x14ac:dyDescent="0.3">
      <c r="A19" s="44">
        <v>16</v>
      </c>
      <c r="B19" s="19" t="s">
        <v>38</v>
      </c>
      <c r="C19" s="19" t="s">
        <v>33</v>
      </c>
      <c r="D19" s="20" t="s">
        <v>3</v>
      </c>
      <c r="E19" s="20" t="s">
        <v>4</v>
      </c>
      <c r="F19" s="20"/>
      <c r="G19" s="20"/>
      <c r="H19" s="21" t="s">
        <v>5</v>
      </c>
      <c r="I19" s="22" t="s">
        <v>6</v>
      </c>
      <c r="J19" s="23">
        <v>8.3333333333333339</v>
      </c>
      <c r="K19" s="23" t="e">
        <f>+#REF!</f>
        <v>#REF!</v>
      </c>
      <c r="L19" s="23" t="e">
        <f t="shared" si="0"/>
        <v>#REF!</v>
      </c>
      <c r="M19" s="23" t="e">
        <f t="shared" si="6"/>
        <v>#REF!</v>
      </c>
      <c r="N19" s="23" t="e">
        <f t="shared" si="3"/>
        <v>#REF!</v>
      </c>
      <c r="O19" s="25">
        <v>0</v>
      </c>
      <c r="P19" s="25">
        <v>0</v>
      </c>
      <c r="Q19" s="25">
        <v>0</v>
      </c>
      <c r="R19" s="25"/>
      <c r="S19" s="25">
        <v>0</v>
      </c>
      <c r="T19" s="25">
        <f t="shared" si="1"/>
        <v>0</v>
      </c>
      <c r="U19" s="27">
        <f t="shared" si="4"/>
        <v>8.3333333333333343E-2</v>
      </c>
      <c r="V19" s="27">
        <v>0</v>
      </c>
    </row>
    <row r="20" spans="1:22" x14ac:dyDescent="0.3">
      <c r="A20" s="44">
        <v>17</v>
      </c>
      <c r="B20" s="19" t="s">
        <v>38</v>
      </c>
      <c r="C20" s="19" t="s">
        <v>34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v>8.3333333333333339</v>
      </c>
      <c r="K20" s="23" t="e">
        <f>+#REF!</f>
        <v>#REF!</v>
      </c>
      <c r="L20" s="23" t="e">
        <f t="shared" si="0"/>
        <v>#REF!</v>
      </c>
      <c r="M20" s="23" t="e">
        <f t="shared" si="6"/>
        <v>#REF!</v>
      </c>
      <c r="N20" s="23" t="e">
        <f t="shared" si="3"/>
        <v>#REF!</v>
      </c>
      <c r="O20" s="25">
        <v>0</v>
      </c>
      <c r="P20" s="25">
        <v>0</v>
      </c>
      <c r="Q20" s="25">
        <v>0</v>
      </c>
      <c r="R20" s="25"/>
      <c r="S20" s="25">
        <v>0</v>
      </c>
      <c r="T20" s="25">
        <f t="shared" si="1"/>
        <v>0</v>
      </c>
      <c r="U20" s="27">
        <f t="shared" si="4"/>
        <v>8.3333333333333343E-2</v>
      </c>
      <c r="V20" s="27">
        <v>0</v>
      </c>
    </row>
    <row r="21" spans="1:22" x14ac:dyDescent="0.3">
      <c r="A21" s="44">
        <v>18</v>
      </c>
      <c r="B21" s="52" t="s">
        <v>38</v>
      </c>
      <c r="C21" s="19" t="s">
        <v>35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v>8.3333333333333339</v>
      </c>
      <c r="K21" s="23" t="e">
        <f>+#REF!</f>
        <v>#REF!</v>
      </c>
      <c r="L21" s="23" t="e">
        <f t="shared" si="0"/>
        <v>#REF!</v>
      </c>
      <c r="M21" s="23" t="e">
        <f t="shared" si="6"/>
        <v>#REF!</v>
      </c>
      <c r="N21" s="23" t="e">
        <f t="shared" si="3"/>
        <v>#REF!</v>
      </c>
      <c r="O21" s="25">
        <v>51000</v>
      </c>
      <c r="P21" s="25">
        <v>0</v>
      </c>
      <c r="Q21" s="25">
        <v>0</v>
      </c>
      <c r="R21" s="25"/>
      <c r="S21" s="25">
        <v>0</v>
      </c>
      <c r="T21" s="25">
        <f t="shared" si="1"/>
        <v>0</v>
      </c>
      <c r="U21" s="27">
        <f t="shared" si="4"/>
        <v>8.3333333333333343E-2</v>
      </c>
      <c r="V21" s="27">
        <f t="shared" si="5"/>
        <v>0</v>
      </c>
    </row>
    <row r="22" spans="1:22" ht="25.5" x14ac:dyDescent="0.3">
      <c r="A22" s="44">
        <v>19</v>
      </c>
      <c r="B22" s="52" t="s">
        <v>38</v>
      </c>
      <c r="C22" s="19" t="s">
        <v>36</v>
      </c>
      <c r="D22" s="20" t="s">
        <v>3</v>
      </c>
      <c r="E22" s="20"/>
      <c r="F22" s="20" t="s">
        <v>4</v>
      </c>
      <c r="G22" s="20"/>
      <c r="H22" s="21" t="s">
        <v>5</v>
      </c>
      <c r="I22" s="22" t="s">
        <v>6</v>
      </c>
      <c r="J22" s="23">
        <v>8.3333333333333339</v>
      </c>
      <c r="K22" s="23" t="e">
        <f>+#REF!</f>
        <v>#REF!</v>
      </c>
      <c r="L22" s="23" t="e">
        <f t="shared" si="0"/>
        <v>#REF!</v>
      </c>
      <c r="M22" s="23" t="e">
        <f t="shared" si="6"/>
        <v>#REF!</v>
      </c>
      <c r="N22" s="23" t="e">
        <f t="shared" si="3"/>
        <v>#REF!</v>
      </c>
      <c r="O22" s="25">
        <v>22599.759999999998</v>
      </c>
      <c r="P22" s="25">
        <v>0</v>
      </c>
      <c r="Q22" s="25">
        <v>0</v>
      </c>
      <c r="R22" s="25"/>
      <c r="S22" s="25">
        <v>0</v>
      </c>
      <c r="T22" s="25">
        <f t="shared" si="1"/>
        <v>0</v>
      </c>
      <c r="U22" s="27">
        <f t="shared" si="4"/>
        <v>8.3333333333333343E-2</v>
      </c>
      <c r="V22" s="27">
        <f t="shared" si="5"/>
        <v>0</v>
      </c>
    </row>
    <row r="23" spans="1:22" x14ac:dyDescent="0.3">
      <c r="A23" s="44">
        <v>20</v>
      </c>
      <c r="B23" s="52" t="s">
        <v>38</v>
      </c>
      <c r="C23" s="19" t="s">
        <v>37</v>
      </c>
      <c r="D23" s="20" t="s">
        <v>3</v>
      </c>
      <c r="E23" s="20"/>
      <c r="F23" s="20" t="s">
        <v>4</v>
      </c>
      <c r="G23" s="20"/>
      <c r="H23" s="21" t="s">
        <v>5</v>
      </c>
      <c r="I23" s="22" t="s">
        <v>6</v>
      </c>
      <c r="J23" s="23">
        <v>8.3333333333333339</v>
      </c>
      <c r="K23" s="23" t="e">
        <f>+#REF!</f>
        <v>#REF!</v>
      </c>
      <c r="L23" s="23" t="e">
        <f t="shared" si="0"/>
        <v>#REF!</v>
      </c>
      <c r="M23" s="23" t="e">
        <f t="shared" si="6"/>
        <v>#REF!</v>
      </c>
      <c r="N23" s="23" t="e">
        <f t="shared" si="3"/>
        <v>#REF!</v>
      </c>
      <c r="O23" s="25">
        <v>0</v>
      </c>
      <c r="P23" s="25">
        <v>0</v>
      </c>
      <c r="Q23" s="25">
        <v>0</v>
      </c>
      <c r="R23" s="25"/>
      <c r="S23" s="25">
        <v>0</v>
      </c>
      <c r="T23" s="25">
        <f t="shared" si="1"/>
        <v>0</v>
      </c>
      <c r="U23" s="27">
        <f t="shared" si="4"/>
        <v>8.3333333333333343E-2</v>
      </c>
      <c r="V23" s="27">
        <v>0</v>
      </c>
    </row>
    <row r="24" spans="1:22" ht="25.5" x14ac:dyDescent="0.3">
      <c r="A24" s="44">
        <v>21</v>
      </c>
      <c r="B24" s="19" t="s">
        <v>43</v>
      </c>
      <c r="C24" s="19" t="s">
        <v>39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v>10</v>
      </c>
      <c r="K24" s="23" t="e">
        <f>+#REF!</f>
        <v>#REF!</v>
      </c>
      <c r="L24" s="23" t="e">
        <f t="shared" si="0"/>
        <v>#REF!</v>
      </c>
      <c r="M24" s="23" t="e">
        <f t="shared" si="6"/>
        <v>#REF!</v>
      </c>
      <c r="N24" s="23" t="e">
        <f t="shared" si="3"/>
        <v>#REF!</v>
      </c>
      <c r="O24" s="25">
        <v>1956710.78</v>
      </c>
      <c r="P24" s="25">
        <v>0</v>
      </c>
      <c r="Q24" s="25">
        <v>0</v>
      </c>
      <c r="R24" s="25"/>
      <c r="S24" s="25">
        <v>0</v>
      </c>
      <c r="T24" s="25">
        <f t="shared" si="1"/>
        <v>0</v>
      </c>
      <c r="U24" s="27">
        <f t="shared" si="4"/>
        <v>0.1</v>
      </c>
      <c r="V24" s="27">
        <f t="shared" si="5"/>
        <v>0</v>
      </c>
    </row>
    <row r="25" spans="1:22" x14ac:dyDescent="0.3">
      <c r="A25" s="44">
        <v>22</v>
      </c>
      <c r="B25" s="52" t="s">
        <v>43</v>
      </c>
      <c r="C25" s="19" t="s">
        <v>40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v>1.6666666666666667</v>
      </c>
      <c r="K25" s="23" t="e">
        <f>+#REF!</f>
        <v>#REF!</v>
      </c>
      <c r="L25" s="23" t="e">
        <f t="shared" si="0"/>
        <v>#REF!</v>
      </c>
      <c r="M25" s="23" t="e">
        <f t="shared" si="6"/>
        <v>#REF!</v>
      </c>
      <c r="N25" s="23" t="e">
        <f t="shared" si="3"/>
        <v>#REF!</v>
      </c>
      <c r="O25" s="25">
        <v>635000</v>
      </c>
      <c r="P25" s="25">
        <v>0</v>
      </c>
      <c r="Q25" s="25">
        <v>0</v>
      </c>
      <c r="R25" s="25"/>
      <c r="S25" s="25">
        <v>0</v>
      </c>
      <c r="T25" s="25">
        <f t="shared" si="1"/>
        <v>0</v>
      </c>
      <c r="U25" s="27">
        <f t="shared" si="4"/>
        <v>1.6666666666666666E-2</v>
      </c>
      <c r="V25" s="27">
        <f t="shared" si="5"/>
        <v>0</v>
      </c>
    </row>
    <row r="26" spans="1:22" x14ac:dyDescent="0.3">
      <c r="A26" s="44">
        <v>23</v>
      </c>
      <c r="B26" s="52" t="s">
        <v>43</v>
      </c>
      <c r="C26" s="19" t="s">
        <v>41</v>
      </c>
      <c r="D26" s="20" t="s">
        <v>3</v>
      </c>
      <c r="E26" s="20" t="s">
        <v>4</v>
      </c>
      <c r="F26" s="20"/>
      <c r="G26" s="20"/>
      <c r="H26" s="21" t="s">
        <v>5</v>
      </c>
      <c r="I26" s="22" t="s">
        <v>6</v>
      </c>
      <c r="J26" s="23">
        <v>3.3333333333333335</v>
      </c>
      <c r="K26" s="23" t="e">
        <f>+#REF!</f>
        <v>#REF!</v>
      </c>
      <c r="L26" s="23" t="e">
        <f t="shared" si="0"/>
        <v>#REF!</v>
      </c>
      <c r="M26" s="23" t="e">
        <f t="shared" si="6"/>
        <v>#REF!</v>
      </c>
      <c r="N26" s="23" t="e">
        <f t="shared" si="3"/>
        <v>#REF!</v>
      </c>
      <c r="O26" s="25">
        <v>313500.03999999998</v>
      </c>
      <c r="P26" s="25">
        <v>0</v>
      </c>
      <c r="Q26" s="25">
        <v>0</v>
      </c>
      <c r="R26" s="25"/>
      <c r="S26" s="25">
        <v>0</v>
      </c>
      <c r="T26" s="25">
        <f t="shared" si="1"/>
        <v>0</v>
      </c>
      <c r="U26" s="27">
        <f t="shared" si="4"/>
        <v>3.3333333333333333E-2</v>
      </c>
      <c r="V26" s="27">
        <f t="shared" si="5"/>
        <v>0</v>
      </c>
    </row>
    <row r="27" spans="1:22" x14ac:dyDescent="0.3">
      <c r="A27" s="44">
        <v>24</v>
      </c>
      <c r="B27" s="52" t="s">
        <v>43</v>
      </c>
      <c r="C27" s="19" t="s">
        <v>42</v>
      </c>
      <c r="D27" s="20" t="s">
        <v>3</v>
      </c>
      <c r="E27" s="20" t="s">
        <v>4</v>
      </c>
      <c r="F27" s="20"/>
      <c r="G27" s="20"/>
      <c r="H27" s="21" t="s">
        <v>5</v>
      </c>
      <c r="I27" s="22" t="s">
        <v>6</v>
      </c>
      <c r="J27" s="23">
        <v>8.3333333333333339</v>
      </c>
      <c r="K27" s="23" t="e">
        <f>+#REF!</f>
        <v>#REF!</v>
      </c>
      <c r="L27" s="23" t="e">
        <f t="shared" si="0"/>
        <v>#REF!</v>
      </c>
      <c r="M27" s="23" t="e">
        <f t="shared" si="6"/>
        <v>#REF!</v>
      </c>
      <c r="N27" s="23" t="e">
        <f t="shared" si="3"/>
        <v>#REF!</v>
      </c>
      <c r="O27" s="25">
        <v>230348.91</v>
      </c>
      <c r="P27" s="25">
        <v>0</v>
      </c>
      <c r="Q27" s="25">
        <v>0</v>
      </c>
      <c r="R27" s="25"/>
      <c r="S27" s="25">
        <v>0</v>
      </c>
      <c r="T27" s="25">
        <f t="shared" si="1"/>
        <v>0</v>
      </c>
      <c r="U27" s="27">
        <f t="shared" si="4"/>
        <v>8.3333333333333343E-2</v>
      </c>
      <c r="V27" s="27">
        <f t="shared" si="5"/>
        <v>0</v>
      </c>
    </row>
    <row r="28" spans="1:22" x14ac:dyDescent="0.3">
      <c r="A28" s="44">
        <v>25</v>
      </c>
      <c r="B28" s="52" t="s">
        <v>50</v>
      </c>
      <c r="C28" s="19" t="s">
        <v>44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v>9.85</v>
      </c>
      <c r="K28" s="23">
        <v>14.23</v>
      </c>
      <c r="L28" s="23">
        <f t="shared" si="0"/>
        <v>24.08</v>
      </c>
      <c r="M28" s="23">
        <v>19</v>
      </c>
      <c r="N28" s="23">
        <f t="shared" si="3"/>
        <v>43.08</v>
      </c>
      <c r="O28" s="25">
        <v>10000</v>
      </c>
      <c r="P28" s="25">
        <v>0</v>
      </c>
      <c r="Q28" s="25">
        <v>0</v>
      </c>
      <c r="R28" s="25"/>
      <c r="S28" s="25">
        <v>0</v>
      </c>
      <c r="T28" s="25">
        <f t="shared" si="1"/>
        <v>0</v>
      </c>
      <c r="U28" s="27">
        <f t="shared" si="4"/>
        <v>9.849999999999999E-2</v>
      </c>
      <c r="V28" s="27">
        <f t="shared" si="5"/>
        <v>0</v>
      </c>
    </row>
    <row r="29" spans="1:22" x14ac:dyDescent="0.3">
      <c r="A29" s="44">
        <v>26</v>
      </c>
      <c r="B29" s="52" t="s">
        <v>50</v>
      </c>
      <c r="C29" s="19" t="s">
        <v>45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v>0</v>
      </c>
      <c r="K29" s="23">
        <v>0</v>
      </c>
      <c r="L29" s="23">
        <f t="shared" si="0"/>
        <v>0</v>
      </c>
      <c r="M29" s="23">
        <v>0</v>
      </c>
      <c r="N29" s="23">
        <f t="shared" si="3"/>
        <v>0</v>
      </c>
      <c r="O29" s="25">
        <v>400000</v>
      </c>
      <c r="P29" s="25">
        <v>0</v>
      </c>
      <c r="Q29" s="25">
        <v>0</v>
      </c>
      <c r="R29" s="25"/>
      <c r="S29" s="25">
        <v>0</v>
      </c>
      <c r="T29" s="25">
        <f t="shared" si="1"/>
        <v>0</v>
      </c>
      <c r="U29" s="27">
        <f t="shared" si="4"/>
        <v>0</v>
      </c>
      <c r="V29" s="27">
        <f t="shared" si="5"/>
        <v>0</v>
      </c>
    </row>
    <row r="30" spans="1:22" x14ac:dyDescent="0.3">
      <c r="A30" s="44">
        <v>27</v>
      </c>
      <c r="B30" s="52" t="s">
        <v>50</v>
      </c>
      <c r="C30" s="19" t="s">
        <v>46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v>0</v>
      </c>
      <c r="K30" s="23">
        <v>0</v>
      </c>
      <c r="L30" s="23">
        <f t="shared" si="0"/>
        <v>0</v>
      </c>
      <c r="M30" s="23">
        <v>0</v>
      </c>
      <c r="N30" s="23">
        <f t="shared" si="3"/>
        <v>0</v>
      </c>
      <c r="O30" s="25">
        <v>990000</v>
      </c>
      <c r="P30" s="25">
        <v>0</v>
      </c>
      <c r="Q30" s="25">
        <v>0</v>
      </c>
      <c r="R30" s="25"/>
      <c r="S30" s="25">
        <v>0</v>
      </c>
      <c r="T30" s="25">
        <f t="shared" si="1"/>
        <v>0</v>
      </c>
      <c r="U30" s="27">
        <f t="shared" si="4"/>
        <v>0</v>
      </c>
      <c r="V30" s="27">
        <f t="shared" si="5"/>
        <v>0</v>
      </c>
    </row>
    <row r="31" spans="1:22" x14ac:dyDescent="0.3">
      <c r="A31" s="44">
        <v>28</v>
      </c>
      <c r="B31" s="52" t="s">
        <v>50</v>
      </c>
      <c r="C31" s="19" t="s">
        <v>47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v>17.5</v>
      </c>
      <c r="K31" s="23" t="e">
        <f>+#REF!</f>
        <v>#REF!</v>
      </c>
      <c r="L31" s="23" t="e">
        <f t="shared" si="0"/>
        <v>#REF!</v>
      </c>
      <c r="M31" s="23" t="e">
        <f>+K31</f>
        <v>#REF!</v>
      </c>
      <c r="N31" s="23" t="e">
        <f t="shared" si="3"/>
        <v>#REF!</v>
      </c>
      <c r="O31" s="25">
        <v>10000</v>
      </c>
      <c r="P31" s="25">
        <v>0</v>
      </c>
      <c r="Q31" s="25">
        <v>0</v>
      </c>
      <c r="R31" s="25"/>
      <c r="S31" s="25">
        <v>0</v>
      </c>
      <c r="T31" s="25">
        <f t="shared" si="1"/>
        <v>0</v>
      </c>
      <c r="U31" s="27">
        <f t="shared" si="4"/>
        <v>0.17499999999999999</v>
      </c>
      <c r="V31" s="27">
        <f t="shared" si="5"/>
        <v>0</v>
      </c>
    </row>
    <row r="32" spans="1:22" x14ac:dyDescent="0.3">
      <c r="A32" s="44">
        <v>29</v>
      </c>
      <c r="B32" s="52" t="s">
        <v>50</v>
      </c>
      <c r="C32" s="19" t="s">
        <v>48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0</v>
      </c>
      <c r="K32" s="23">
        <v>0</v>
      </c>
      <c r="L32" s="23">
        <f t="shared" si="0"/>
        <v>0</v>
      </c>
      <c r="M32" s="23">
        <v>0</v>
      </c>
      <c r="N32" s="23">
        <f t="shared" si="3"/>
        <v>0</v>
      </c>
      <c r="O32" s="25">
        <v>0</v>
      </c>
      <c r="P32" s="25">
        <v>0</v>
      </c>
      <c r="Q32" s="25">
        <v>0</v>
      </c>
      <c r="R32" s="25"/>
      <c r="S32" s="25">
        <v>0</v>
      </c>
      <c r="T32" s="25">
        <f t="shared" si="1"/>
        <v>0</v>
      </c>
      <c r="U32" s="27">
        <f t="shared" si="4"/>
        <v>0</v>
      </c>
      <c r="V32" s="27">
        <v>0</v>
      </c>
    </row>
    <row r="33" spans="1:22" x14ac:dyDescent="0.3">
      <c r="A33" s="44">
        <v>30</v>
      </c>
      <c r="B33" s="52" t="s">
        <v>50</v>
      </c>
      <c r="C33" s="19" t="s">
        <v>49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0"/>
        <v>0</v>
      </c>
      <c r="M33" s="23">
        <v>0</v>
      </c>
      <c r="N33" s="23">
        <f t="shared" si="3"/>
        <v>0</v>
      </c>
      <c r="O33" s="25">
        <v>0</v>
      </c>
      <c r="P33" s="25">
        <v>0</v>
      </c>
      <c r="Q33" s="25">
        <v>0</v>
      </c>
      <c r="R33" s="25"/>
      <c r="S33" s="25">
        <v>0</v>
      </c>
      <c r="T33" s="25">
        <f t="shared" si="1"/>
        <v>0</v>
      </c>
      <c r="U33" s="27">
        <f t="shared" si="4"/>
        <v>0</v>
      </c>
      <c r="V33" s="27">
        <v>0</v>
      </c>
    </row>
    <row r="34" spans="1:22" x14ac:dyDescent="0.3">
      <c r="A34" s="44">
        <v>31</v>
      </c>
      <c r="B34" s="19" t="s">
        <v>61</v>
      </c>
      <c r="C34" s="19" t="s">
        <v>51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v>8.3333333333333339</v>
      </c>
      <c r="K34" s="23" t="e">
        <f>+#REF!</f>
        <v>#REF!</v>
      </c>
      <c r="L34" s="23" t="e">
        <f t="shared" si="0"/>
        <v>#REF!</v>
      </c>
      <c r="M34" s="23" t="e">
        <f t="shared" ref="M34:M55" si="7">+K34</f>
        <v>#REF!</v>
      </c>
      <c r="N34" s="23" t="e">
        <f t="shared" si="3"/>
        <v>#REF!</v>
      </c>
      <c r="O34" s="25">
        <v>0</v>
      </c>
      <c r="P34" s="25">
        <v>0</v>
      </c>
      <c r="Q34" s="25">
        <v>0</v>
      </c>
      <c r="R34" s="25"/>
      <c r="S34" s="25">
        <v>0</v>
      </c>
      <c r="T34" s="25">
        <f t="shared" si="1"/>
        <v>0</v>
      </c>
      <c r="U34" s="27">
        <f t="shared" si="4"/>
        <v>8.3333333333333343E-2</v>
      </c>
      <c r="V34" s="27">
        <v>0</v>
      </c>
    </row>
    <row r="35" spans="1:22" x14ac:dyDescent="0.3">
      <c r="A35" s="44">
        <v>32</v>
      </c>
      <c r="B35" s="52" t="s">
        <v>61</v>
      </c>
      <c r="C35" s="19" t="s">
        <v>52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v>8.3333333333333339</v>
      </c>
      <c r="K35" s="23" t="e">
        <f>+#REF!</f>
        <v>#REF!</v>
      </c>
      <c r="L35" s="23" t="e">
        <f t="shared" si="0"/>
        <v>#REF!</v>
      </c>
      <c r="M35" s="23" t="e">
        <f t="shared" si="7"/>
        <v>#REF!</v>
      </c>
      <c r="N35" s="23" t="e">
        <f t="shared" si="3"/>
        <v>#REF!</v>
      </c>
      <c r="O35" s="25">
        <v>0</v>
      </c>
      <c r="P35" s="25">
        <v>0</v>
      </c>
      <c r="Q35" s="25">
        <v>0</v>
      </c>
      <c r="R35" s="25"/>
      <c r="S35" s="25">
        <v>0</v>
      </c>
      <c r="T35" s="25">
        <f t="shared" si="1"/>
        <v>0</v>
      </c>
      <c r="U35" s="27">
        <f t="shared" si="4"/>
        <v>8.3333333333333343E-2</v>
      </c>
      <c r="V35" s="27">
        <v>0</v>
      </c>
    </row>
    <row r="36" spans="1:22" x14ac:dyDescent="0.3">
      <c r="A36" s="44">
        <v>33</v>
      </c>
      <c r="B36" s="52" t="s">
        <v>61</v>
      </c>
      <c r="C36" s="19" t="s">
        <v>53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v>8.3333333333333339</v>
      </c>
      <c r="K36" s="23" t="e">
        <f>+#REF!</f>
        <v>#REF!</v>
      </c>
      <c r="L36" s="23" t="e">
        <f t="shared" ref="L36:L67" si="8">SUM(J36:K36)</f>
        <v>#REF!</v>
      </c>
      <c r="M36" s="23" t="e">
        <f t="shared" si="7"/>
        <v>#REF!</v>
      </c>
      <c r="N36" s="23" t="e">
        <f t="shared" si="3"/>
        <v>#REF!</v>
      </c>
      <c r="O36" s="25">
        <v>0</v>
      </c>
      <c r="P36" s="25">
        <v>0</v>
      </c>
      <c r="Q36" s="25">
        <v>0</v>
      </c>
      <c r="R36" s="25"/>
      <c r="S36" s="25">
        <v>0</v>
      </c>
      <c r="T36" s="25">
        <f t="shared" si="1"/>
        <v>0</v>
      </c>
      <c r="U36" s="27">
        <f t="shared" si="4"/>
        <v>8.3333333333333343E-2</v>
      </c>
      <c r="V36" s="27">
        <v>0</v>
      </c>
    </row>
    <row r="37" spans="1:22" x14ac:dyDescent="0.3">
      <c r="A37" s="44">
        <v>34</v>
      </c>
      <c r="B37" s="52" t="s">
        <v>61</v>
      </c>
      <c r="C37" s="19" t="s">
        <v>54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v>8.3333333333333339</v>
      </c>
      <c r="K37" s="23" t="e">
        <f>+#REF!</f>
        <v>#REF!</v>
      </c>
      <c r="L37" s="23" t="e">
        <f t="shared" si="8"/>
        <v>#REF!</v>
      </c>
      <c r="M37" s="23" t="e">
        <f t="shared" si="7"/>
        <v>#REF!</v>
      </c>
      <c r="N37" s="23" t="e">
        <f t="shared" si="3"/>
        <v>#REF!</v>
      </c>
      <c r="O37" s="25">
        <v>0</v>
      </c>
      <c r="P37" s="25">
        <v>0</v>
      </c>
      <c r="Q37" s="25">
        <v>0</v>
      </c>
      <c r="R37" s="25"/>
      <c r="S37" s="25">
        <v>0</v>
      </c>
      <c r="T37" s="25">
        <f t="shared" si="1"/>
        <v>0</v>
      </c>
      <c r="U37" s="27">
        <f t="shared" si="4"/>
        <v>8.3333333333333343E-2</v>
      </c>
      <c r="V37" s="27">
        <v>0</v>
      </c>
    </row>
    <row r="38" spans="1:22" x14ac:dyDescent="0.3">
      <c r="A38" s="44">
        <v>35</v>
      </c>
      <c r="B38" s="52" t="s">
        <v>61</v>
      </c>
      <c r="C38" s="19" t="s">
        <v>55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v>8.3333333333333339</v>
      </c>
      <c r="K38" s="23" t="e">
        <f>+#REF!</f>
        <v>#REF!</v>
      </c>
      <c r="L38" s="23" t="e">
        <f t="shared" si="8"/>
        <v>#REF!</v>
      </c>
      <c r="M38" s="23" t="e">
        <f t="shared" si="7"/>
        <v>#REF!</v>
      </c>
      <c r="N38" s="23" t="e">
        <f t="shared" si="3"/>
        <v>#REF!</v>
      </c>
      <c r="O38" s="25">
        <v>0</v>
      </c>
      <c r="P38" s="25">
        <v>0</v>
      </c>
      <c r="Q38" s="25">
        <v>0</v>
      </c>
      <c r="R38" s="25"/>
      <c r="S38" s="25">
        <v>0</v>
      </c>
      <c r="T38" s="25">
        <f t="shared" si="1"/>
        <v>0</v>
      </c>
      <c r="U38" s="27">
        <f t="shared" si="4"/>
        <v>8.3333333333333343E-2</v>
      </c>
      <c r="V38" s="27">
        <v>0</v>
      </c>
    </row>
    <row r="39" spans="1:22" x14ac:dyDescent="0.3">
      <c r="A39" s="44">
        <v>36</v>
      </c>
      <c r="B39" s="52" t="s">
        <v>61</v>
      </c>
      <c r="C39" s="19" t="s">
        <v>56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v>8.3333333333333339</v>
      </c>
      <c r="K39" s="23" t="e">
        <f>+#REF!</f>
        <v>#REF!</v>
      </c>
      <c r="L39" s="23" t="e">
        <f t="shared" si="8"/>
        <v>#REF!</v>
      </c>
      <c r="M39" s="23" t="e">
        <f t="shared" si="7"/>
        <v>#REF!</v>
      </c>
      <c r="N39" s="23" t="e">
        <f t="shared" si="3"/>
        <v>#REF!</v>
      </c>
      <c r="O39" s="25">
        <v>0</v>
      </c>
      <c r="P39" s="25">
        <v>0</v>
      </c>
      <c r="Q39" s="25">
        <v>0</v>
      </c>
      <c r="R39" s="25"/>
      <c r="S39" s="25">
        <v>0</v>
      </c>
      <c r="T39" s="25">
        <f t="shared" si="1"/>
        <v>0</v>
      </c>
      <c r="U39" s="27">
        <f t="shared" si="4"/>
        <v>8.3333333333333343E-2</v>
      </c>
      <c r="V39" s="27">
        <v>0</v>
      </c>
    </row>
    <row r="40" spans="1:22" x14ac:dyDescent="0.3">
      <c r="A40" s="44">
        <v>37</v>
      </c>
      <c r="B40" s="52" t="s">
        <v>61</v>
      </c>
      <c r="C40" s="19" t="s">
        <v>57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v>8.3333333333333339</v>
      </c>
      <c r="K40" s="23" t="e">
        <f>+#REF!</f>
        <v>#REF!</v>
      </c>
      <c r="L40" s="23" t="e">
        <f t="shared" si="8"/>
        <v>#REF!</v>
      </c>
      <c r="M40" s="23" t="e">
        <f t="shared" si="7"/>
        <v>#REF!</v>
      </c>
      <c r="N40" s="23" t="e">
        <f t="shared" si="3"/>
        <v>#REF!</v>
      </c>
      <c r="O40" s="25">
        <v>0</v>
      </c>
      <c r="P40" s="25">
        <v>0</v>
      </c>
      <c r="Q40" s="25">
        <v>0</v>
      </c>
      <c r="R40" s="25"/>
      <c r="S40" s="25">
        <v>0</v>
      </c>
      <c r="T40" s="25">
        <f t="shared" si="1"/>
        <v>0</v>
      </c>
      <c r="U40" s="27">
        <f t="shared" si="4"/>
        <v>8.3333333333333343E-2</v>
      </c>
      <c r="V40" s="27">
        <v>0</v>
      </c>
    </row>
    <row r="41" spans="1:22" x14ac:dyDescent="0.3">
      <c r="A41" s="44">
        <v>38</v>
      </c>
      <c r="B41" s="52" t="s">
        <v>61</v>
      </c>
      <c r="C41" s="19" t="s">
        <v>58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v>8.3333333333333339</v>
      </c>
      <c r="K41" s="23" t="e">
        <f>+#REF!</f>
        <v>#REF!</v>
      </c>
      <c r="L41" s="23" t="e">
        <f t="shared" si="8"/>
        <v>#REF!</v>
      </c>
      <c r="M41" s="23" t="e">
        <f t="shared" si="7"/>
        <v>#REF!</v>
      </c>
      <c r="N41" s="23" t="e">
        <f t="shared" si="3"/>
        <v>#REF!</v>
      </c>
      <c r="O41" s="25">
        <v>0</v>
      </c>
      <c r="P41" s="25">
        <v>0</v>
      </c>
      <c r="Q41" s="25">
        <v>0</v>
      </c>
      <c r="R41" s="25"/>
      <c r="S41" s="25">
        <v>0</v>
      </c>
      <c r="T41" s="25">
        <f t="shared" si="1"/>
        <v>0</v>
      </c>
      <c r="U41" s="27">
        <f t="shared" si="4"/>
        <v>8.3333333333333343E-2</v>
      </c>
      <c r="V41" s="27">
        <v>0</v>
      </c>
    </row>
    <row r="42" spans="1:22" ht="25.5" x14ac:dyDescent="0.3">
      <c r="A42" s="44">
        <v>39</v>
      </c>
      <c r="B42" s="19" t="s">
        <v>61</v>
      </c>
      <c r="C42" s="19" t="s">
        <v>59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v>6</v>
      </c>
      <c r="K42" s="23" t="e">
        <f>+#REF!</f>
        <v>#REF!</v>
      </c>
      <c r="L42" s="23" t="e">
        <f t="shared" si="8"/>
        <v>#REF!</v>
      </c>
      <c r="M42" s="23" t="e">
        <f t="shared" si="7"/>
        <v>#REF!</v>
      </c>
      <c r="N42" s="23" t="e">
        <f t="shared" si="3"/>
        <v>#REF!</v>
      </c>
      <c r="O42" s="25">
        <v>0</v>
      </c>
      <c r="P42" s="25">
        <v>0</v>
      </c>
      <c r="Q42" s="25">
        <v>0</v>
      </c>
      <c r="R42" s="25"/>
      <c r="S42" s="25">
        <v>0</v>
      </c>
      <c r="T42" s="25">
        <f t="shared" si="1"/>
        <v>0</v>
      </c>
      <c r="U42" s="27">
        <f t="shared" si="4"/>
        <v>0.06</v>
      </c>
      <c r="V42" s="27">
        <v>0</v>
      </c>
    </row>
    <row r="43" spans="1:22" x14ac:dyDescent="0.3">
      <c r="A43" s="44">
        <v>40</v>
      </c>
      <c r="B43" s="52" t="s">
        <v>61</v>
      </c>
      <c r="C43" s="19" t="s">
        <v>60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v>8.3333333333333339</v>
      </c>
      <c r="K43" s="23" t="e">
        <f>+#REF!</f>
        <v>#REF!</v>
      </c>
      <c r="L43" s="23" t="e">
        <f t="shared" si="8"/>
        <v>#REF!</v>
      </c>
      <c r="M43" s="23" t="e">
        <f t="shared" si="7"/>
        <v>#REF!</v>
      </c>
      <c r="N43" s="23" t="e">
        <f t="shared" si="3"/>
        <v>#REF!</v>
      </c>
      <c r="O43" s="25">
        <v>0</v>
      </c>
      <c r="P43" s="25">
        <v>0</v>
      </c>
      <c r="Q43" s="25">
        <v>0</v>
      </c>
      <c r="R43" s="25"/>
      <c r="S43" s="25">
        <v>0</v>
      </c>
      <c r="T43" s="25">
        <f t="shared" si="1"/>
        <v>0</v>
      </c>
      <c r="U43" s="27">
        <f t="shared" si="4"/>
        <v>8.3333333333333343E-2</v>
      </c>
      <c r="V43" s="27">
        <v>0</v>
      </c>
    </row>
    <row r="44" spans="1:22" x14ac:dyDescent="0.3">
      <c r="A44" s="44">
        <v>41</v>
      </c>
      <c r="B44" s="19" t="s">
        <v>66</v>
      </c>
      <c r="C44" s="19" t="s">
        <v>62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v>8.3333333333333339</v>
      </c>
      <c r="K44" s="23" t="e">
        <f>+#REF!</f>
        <v>#REF!</v>
      </c>
      <c r="L44" s="23" t="e">
        <f t="shared" si="8"/>
        <v>#REF!</v>
      </c>
      <c r="M44" s="23" t="e">
        <f t="shared" si="7"/>
        <v>#REF!</v>
      </c>
      <c r="N44" s="23" t="e">
        <f t="shared" si="3"/>
        <v>#REF!</v>
      </c>
      <c r="O44" s="25">
        <v>0</v>
      </c>
      <c r="P44" s="25">
        <v>0</v>
      </c>
      <c r="Q44" s="25">
        <v>0</v>
      </c>
      <c r="R44" s="25"/>
      <c r="S44" s="25">
        <v>0</v>
      </c>
      <c r="T44" s="25">
        <f t="shared" si="1"/>
        <v>0</v>
      </c>
      <c r="U44" s="27">
        <f t="shared" si="4"/>
        <v>8.3333333333333343E-2</v>
      </c>
      <c r="V44" s="27">
        <v>0</v>
      </c>
    </row>
    <row r="45" spans="1:22" x14ac:dyDescent="0.3">
      <c r="A45" s="44">
        <v>42</v>
      </c>
      <c r="B45" s="52" t="s">
        <v>66</v>
      </c>
      <c r="C45" s="19" t="s">
        <v>63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v>6.666666666666667</v>
      </c>
      <c r="K45" s="23" t="e">
        <f>+#REF!</f>
        <v>#REF!</v>
      </c>
      <c r="L45" s="23" t="e">
        <f t="shared" si="8"/>
        <v>#REF!</v>
      </c>
      <c r="M45" s="23" t="e">
        <f t="shared" si="7"/>
        <v>#REF!</v>
      </c>
      <c r="N45" s="23" t="e">
        <f t="shared" si="3"/>
        <v>#REF!</v>
      </c>
      <c r="O45" s="25">
        <v>1583500</v>
      </c>
      <c r="P45" s="25">
        <v>0</v>
      </c>
      <c r="Q45" s="25">
        <v>0</v>
      </c>
      <c r="R45" s="25"/>
      <c r="S45" s="25">
        <v>0</v>
      </c>
      <c r="T45" s="25">
        <f t="shared" si="1"/>
        <v>0</v>
      </c>
      <c r="U45" s="27">
        <f t="shared" si="4"/>
        <v>6.6666666666666666E-2</v>
      </c>
      <c r="V45" s="27">
        <f t="shared" si="5"/>
        <v>0</v>
      </c>
    </row>
    <row r="46" spans="1:22" x14ac:dyDescent="0.3">
      <c r="A46" s="44">
        <v>43</v>
      </c>
      <c r="B46" s="52" t="s">
        <v>66</v>
      </c>
      <c r="C46" s="19" t="s">
        <v>64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6.666666666666667</v>
      </c>
      <c r="K46" s="23" t="e">
        <f>+#REF!</f>
        <v>#REF!</v>
      </c>
      <c r="L46" s="23" t="e">
        <f t="shared" si="8"/>
        <v>#REF!</v>
      </c>
      <c r="M46" s="23" t="e">
        <f t="shared" si="7"/>
        <v>#REF!</v>
      </c>
      <c r="N46" s="23" t="e">
        <f t="shared" si="3"/>
        <v>#REF!</v>
      </c>
      <c r="O46" s="25">
        <v>155000</v>
      </c>
      <c r="P46" s="25">
        <v>0</v>
      </c>
      <c r="Q46" s="25">
        <v>0</v>
      </c>
      <c r="R46" s="25"/>
      <c r="S46" s="25">
        <v>0</v>
      </c>
      <c r="T46" s="25">
        <f t="shared" si="1"/>
        <v>0</v>
      </c>
      <c r="U46" s="27">
        <f t="shared" si="4"/>
        <v>6.6666666666666666E-2</v>
      </c>
      <c r="V46" s="27">
        <f t="shared" si="5"/>
        <v>0</v>
      </c>
    </row>
    <row r="47" spans="1:22" ht="25.5" x14ac:dyDescent="0.3">
      <c r="A47" s="44">
        <v>44</v>
      </c>
      <c r="B47" s="52" t="s">
        <v>66</v>
      </c>
      <c r="C47" s="19" t="s">
        <v>65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v>6.666666666666667</v>
      </c>
      <c r="K47" s="23" t="e">
        <f>+#REF!</f>
        <v>#REF!</v>
      </c>
      <c r="L47" s="23" t="e">
        <f t="shared" si="8"/>
        <v>#REF!</v>
      </c>
      <c r="M47" s="23" t="e">
        <f t="shared" si="7"/>
        <v>#REF!</v>
      </c>
      <c r="N47" s="23" t="e">
        <f t="shared" si="3"/>
        <v>#REF!</v>
      </c>
      <c r="O47" s="25">
        <v>330000</v>
      </c>
      <c r="P47" s="25">
        <v>0</v>
      </c>
      <c r="Q47" s="25">
        <v>0</v>
      </c>
      <c r="R47" s="25"/>
      <c r="S47" s="25">
        <v>0</v>
      </c>
      <c r="T47" s="25">
        <f t="shared" si="1"/>
        <v>0</v>
      </c>
      <c r="U47" s="27">
        <f t="shared" si="4"/>
        <v>6.6666666666666666E-2</v>
      </c>
      <c r="V47" s="27">
        <f t="shared" si="5"/>
        <v>0</v>
      </c>
    </row>
    <row r="48" spans="1:22" x14ac:dyDescent="0.3">
      <c r="A48" s="44">
        <v>45</v>
      </c>
      <c r="B48" s="19" t="s">
        <v>73</v>
      </c>
      <c r="C48" s="19" t="s">
        <v>67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v>8.3333333333333339</v>
      </c>
      <c r="K48" s="23" t="e">
        <f>+#REF!</f>
        <v>#REF!</v>
      </c>
      <c r="L48" s="23" t="e">
        <f t="shared" si="8"/>
        <v>#REF!</v>
      </c>
      <c r="M48" s="23" t="e">
        <f t="shared" si="7"/>
        <v>#REF!</v>
      </c>
      <c r="N48" s="23" t="e">
        <f t="shared" si="3"/>
        <v>#REF!</v>
      </c>
      <c r="O48" s="25">
        <v>0</v>
      </c>
      <c r="P48" s="25">
        <v>0</v>
      </c>
      <c r="Q48" s="25">
        <v>0</v>
      </c>
      <c r="R48" s="25"/>
      <c r="S48" s="25">
        <v>0</v>
      </c>
      <c r="T48" s="25">
        <f t="shared" si="1"/>
        <v>0</v>
      </c>
      <c r="U48" s="27">
        <f t="shared" si="4"/>
        <v>8.3333333333333343E-2</v>
      </c>
      <c r="V48" s="27">
        <v>0</v>
      </c>
    </row>
    <row r="49" spans="1:22" x14ac:dyDescent="0.3">
      <c r="A49" s="44">
        <v>46</v>
      </c>
      <c r="B49" s="52" t="s">
        <v>73</v>
      </c>
      <c r="C49" s="19" t="s">
        <v>68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v>8.3333333333333339</v>
      </c>
      <c r="K49" s="23" t="e">
        <f>+#REF!</f>
        <v>#REF!</v>
      </c>
      <c r="L49" s="23" t="e">
        <f t="shared" si="8"/>
        <v>#REF!</v>
      </c>
      <c r="M49" s="23" t="e">
        <f t="shared" si="7"/>
        <v>#REF!</v>
      </c>
      <c r="N49" s="23" t="e">
        <f t="shared" si="3"/>
        <v>#REF!</v>
      </c>
      <c r="O49" s="25">
        <v>40000</v>
      </c>
      <c r="P49" s="25">
        <v>0</v>
      </c>
      <c r="Q49" s="25">
        <v>0</v>
      </c>
      <c r="R49" s="25"/>
      <c r="S49" s="25">
        <v>0</v>
      </c>
      <c r="T49" s="25">
        <f t="shared" si="1"/>
        <v>0</v>
      </c>
      <c r="U49" s="27">
        <f t="shared" si="4"/>
        <v>8.3333333333333343E-2</v>
      </c>
      <c r="V49" s="27">
        <f t="shared" si="5"/>
        <v>0</v>
      </c>
    </row>
    <row r="50" spans="1:22" x14ac:dyDescent="0.3">
      <c r="A50" s="44">
        <v>47</v>
      </c>
      <c r="B50" s="52" t="s">
        <v>73</v>
      </c>
      <c r="C50" s="19" t="s">
        <v>69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0</v>
      </c>
      <c r="K50" s="23" t="e">
        <f>+#REF!</f>
        <v>#REF!</v>
      </c>
      <c r="L50" s="23" t="e">
        <f t="shared" si="8"/>
        <v>#REF!</v>
      </c>
      <c r="M50" s="23" t="e">
        <f t="shared" si="7"/>
        <v>#REF!</v>
      </c>
      <c r="N50" s="23" t="e">
        <f t="shared" si="3"/>
        <v>#REF!</v>
      </c>
      <c r="O50" s="25">
        <v>2550000</v>
      </c>
      <c r="P50" s="25">
        <v>0</v>
      </c>
      <c r="Q50" s="25">
        <v>0</v>
      </c>
      <c r="R50" s="25"/>
      <c r="S50" s="25">
        <v>0</v>
      </c>
      <c r="T50" s="25">
        <f t="shared" si="1"/>
        <v>0</v>
      </c>
      <c r="U50" s="27">
        <f t="shared" si="4"/>
        <v>0</v>
      </c>
      <c r="V50" s="27">
        <f t="shared" si="5"/>
        <v>0</v>
      </c>
    </row>
    <row r="51" spans="1:22" x14ac:dyDescent="0.3">
      <c r="A51" s="44">
        <v>48</v>
      </c>
      <c r="B51" s="52" t="s">
        <v>73</v>
      </c>
      <c r="C51" s="19" t="s">
        <v>14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v>8.3333333333333339</v>
      </c>
      <c r="K51" s="23" t="e">
        <f>+#REF!</f>
        <v>#REF!</v>
      </c>
      <c r="L51" s="23" t="e">
        <f t="shared" si="8"/>
        <v>#REF!</v>
      </c>
      <c r="M51" s="23" t="e">
        <f t="shared" si="7"/>
        <v>#REF!</v>
      </c>
      <c r="N51" s="23" t="e">
        <f t="shared" si="3"/>
        <v>#REF!</v>
      </c>
      <c r="O51" s="25">
        <v>0</v>
      </c>
      <c r="P51" s="25">
        <v>0</v>
      </c>
      <c r="Q51" s="25">
        <v>0</v>
      </c>
      <c r="R51" s="25"/>
      <c r="S51" s="25">
        <v>0</v>
      </c>
      <c r="T51" s="25">
        <f t="shared" si="1"/>
        <v>0</v>
      </c>
      <c r="U51" s="27">
        <f t="shared" si="4"/>
        <v>8.3333333333333343E-2</v>
      </c>
      <c r="V51" s="27">
        <v>0</v>
      </c>
    </row>
    <row r="52" spans="1:22" x14ac:dyDescent="0.3">
      <c r="A52" s="44">
        <v>49</v>
      </c>
      <c r="B52" s="52" t="s">
        <v>73</v>
      </c>
      <c r="C52" s="19" t="s">
        <v>70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v>8.3333333333333339</v>
      </c>
      <c r="K52" s="23" t="e">
        <f>+#REF!</f>
        <v>#REF!</v>
      </c>
      <c r="L52" s="23" t="e">
        <f t="shared" si="8"/>
        <v>#REF!</v>
      </c>
      <c r="M52" s="23" t="e">
        <f t="shared" si="7"/>
        <v>#REF!</v>
      </c>
      <c r="N52" s="23" t="e">
        <f t="shared" si="3"/>
        <v>#REF!</v>
      </c>
      <c r="O52" s="25">
        <v>0</v>
      </c>
      <c r="P52" s="25">
        <v>0</v>
      </c>
      <c r="Q52" s="25">
        <v>0</v>
      </c>
      <c r="R52" s="25"/>
      <c r="S52" s="25">
        <v>0</v>
      </c>
      <c r="T52" s="25">
        <f t="shared" si="1"/>
        <v>0</v>
      </c>
      <c r="U52" s="27">
        <f t="shared" si="4"/>
        <v>8.3333333333333343E-2</v>
      </c>
      <c r="V52" s="27">
        <v>0</v>
      </c>
    </row>
    <row r="53" spans="1:22" x14ac:dyDescent="0.3">
      <c r="A53" s="44">
        <v>50</v>
      </c>
      <c r="B53" s="52" t="s">
        <v>73</v>
      </c>
      <c r="C53" s="19" t="s">
        <v>71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v>8.3333333333333339</v>
      </c>
      <c r="K53" s="23" t="e">
        <f>+#REF!</f>
        <v>#REF!</v>
      </c>
      <c r="L53" s="23" t="e">
        <f t="shared" si="8"/>
        <v>#REF!</v>
      </c>
      <c r="M53" s="23" t="e">
        <f t="shared" si="7"/>
        <v>#REF!</v>
      </c>
      <c r="N53" s="23" t="e">
        <f t="shared" si="3"/>
        <v>#REF!</v>
      </c>
      <c r="O53" s="25">
        <v>1045700</v>
      </c>
      <c r="P53" s="25">
        <v>0</v>
      </c>
      <c r="Q53" s="25">
        <v>0</v>
      </c>
      <c r="R53" s="25"/>
      <c r="S53" s="25">
        <v>0</v>
      </c>
      <c r="T53" s="25">
        <f t="shared" si="1"/>
        <v>0</v>
      </c>
      <c r="U53" s="27">
        <f t="shared" si="4"/>
        <v>8.3333333333333343E-2</v>
      </c>
      <c r="V53" s="27">
        <f t="shared" si="5"/>
        <v>0</v>
      </c>
    </row>
    <row r="54" spans="1:22" x14ac:dyDescent="0.3">
      <c r="A54" s="44">
        <v>51</v>
      </c>
      <c r="B54" s="52" t="s">
        <v>73</v>
      </c>
      <c r="C54" s="19" t="s">
        <v>72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v>8.3333333333333339</v>
      </c>
      <c r="K54" s="23" t="e">
        <f>+#REF!</f>
        <v>#REF!</v>
      </c>
      <c r="L54" s="23" t="e">
        <f t="shared" si="8"/>
        <v>#REF!</v>
      </c>
      <c r="M54" s="23" t="e">
        <f t="shared" si="7"/>
        <v>#REF!</v>
      </c>
      <c r="N54" s="23" t="e">
        <f t="shared" si="3"/>
        <v>#REF!</v>
      </c>
      <c r="O54" s="25">
        <v>0</v>
      </c>
      <c r="P54" s="25">
        <v>0</v>
      </c>
      <c r="Q54" s="25">
        <v>0</v>
      </c>
      <c r="R54" s="25"/>
      <c r="S54" s="25">
        <v>0</v>
      </c>
      <c r="T54" s="25">
        <f t="shared" si="1"/>
        <v>0</v>
      </c>
      <c r="U54" s="27">
        <f t="shared" si="4"/>
        <v>8.3333333333333343E-2</v>
      </c>
      <c r="V54" s="27">
        <v>0</v>
      </c>
    </row>
    <row r="55" spans="1:22" x14ac:dyDescent="0.3">
      <c r="A55" s="44">
        <v>52</v>
      </c>
      <c r="B55" s="19" t="s">
        <v>80</v>
      </c>
      <c r="C55" s="19" t="s">
        <v>74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v>8.3333333333333339</v>
      </c>
      <c r="K55" s="23" t="e">
        <f>+#REF!</f>
        <v>#REF!</v>
      </c>
      <c r="L55" s="23" t="e">
        <f t="shared" si="8"/>
        <v>#REF!</v>
      </c>
      <c r="M55" s="23" t="e">
        <f t="shared" si="7"/>
        <v>#REF!</v>
      </c>
      <c r="N55" s="23" t="e">
        <f t="shared" si="3"/>
        <v>#REF!</v>
      </c>
      <c r="O55" s="25">
        <v>0</v>
      </c>
      <c r="P55" s="25">
        <v>0</v>
      </c>
      <c r="Q55" s="25">
        <v>0</v>
      </c>
      <c r="R55" s="25"/>
      <c r="S55" s="25">
        <v>0</v>
      </c>
      <c r="T55" s="25">
        <f t="shared" si="1"/>
        <v>0</v>
      </c>
      <c r="U55" s="27">
        <f t="shared" si="4"/>
        <v>8.3333333333333343E-2</v>
      </c>
      <c r="V55" s="27">
        <v>0</v>
      </c>
    </row>
    <row r="56" spans="1:22" x14ac:dyDescent="0.3">
      <c r="A56" s="44">
        <v>53</v>
      </c>
      <c r="B56" s="52" t="s">
        <v>80</v>
      </c>
      <c r="C56" s="19" t="s">
        <v>75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v>0</v>
      </c>
      <c r="K56" s="23">
        <v>0</v>
      </c>
      <c r="L56" s="23">
        <f t="shared" si="8"/>
        <v>0</v>
      </c>
      <c r="M56" s="23">
        <v>0</v>
      </c>
      <c r="N56" s="23">
        <f t="shared" si="3"/>
        <v>0</v>
      </c>
      <c r="O56" s="25">
        <v>0</v>
      </c>
      <c r="P56" s="25">
        <v>0</v>
      </c>
      <c r="Q56" s="25">
        <v>0</v>
      </c>
      <c r="R56" s="25"/>
      <c r="S56" s="25">
        <v>0</v>
      </c>
      <c r="T56" s="25">
        <f t="shared" si="1"/>
        <v>0</v>
      </c>
      <c r="U56" s="27">
        <f t="shared" si="4"/>
        <v>0</v>
      </c>
      <c r="V56" s="27">
        <v>0</v>
      </c>
    </row>
    <row r="57" spans="1:22" x14ac:dyDescent="0.3">
      <c r="A57" s="44">
        <v>54</v>
      </c>
      <c r="B57" s="52" t="s">
        <v>80</v>
      </c>
      <c r="C57" s="19" t="s">
        <v>76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v>8.3333333333333339</v>
      </c>
      <c r="K57" s="23" t="e">
        <f>+#REF!</f>
        <v>#REF!</v>
      </c>
      <c r="L57" s="23" t="e">
        <f t="shared" si="8"/>
        <v>#REF!</v>
      </c>
      <c r="M57" s="23" t="e">
        <f t="shared" ref="M57:M59" si="9">+K57</f>
        <v>#REF!</v>
      </c>
      <c r="N57" s="23" t="e">
        <f t="shared" si="3"/>
        <v>#REF!</v>
      </c>
      <c r="O57" s="25">
        <v>0</v>
      </c>
      <c r="P57" s="25">
        <v>0</v>
      </c>
      <c r="Q57" s="25">
        <v>0</v>
      </c>
      <c r="R57" s="25"/>
      <c r="S57" s="25">
        <v>0</v>
      </c>
      <c r="T57" s="25">
        <f t="shared" si="1"/>
        <v>0</v>
      </c>
      <c r="U57" s="27">
        <f t="shared" si="4"/>
        <v>8.3333333333333343E-2</v>
      </c>
      <c r="V57" s="27">
        <v>0</v>
      </c>
    </row>
    <row r="58" spans="1:22" x14ac:dyDescent="0.3">
      <c r="A58" s="44">
        <v>55</v>
      </c>
      <c r="B58" s="52" t="s">
        <v>80</v>
      </c>
      <c r="C58" s="19" t="s">
        <v>77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v>8.3333333333333339</v>
      </c>
      <c r="K58" s="23" t="e">
        <f>+#REF!</f>
        <v>#REF!</v>
      </c>
      <c r="L58" s="23" t="e">
        <f t="shared" si="8"/>
        <v>#REF!</v>
      </c>
      <c r="M58" s="23" t="e">
        <f t="shared" si="9"/>
        <v>#REF!</v>
      </c>
      <c r="N58" s="23" t="e">
        <f t="shared" si="3"/>
        <v>#REF!</v>
      </c>
      <c r="O58" s="25">
        <v>0</v>
      </c>
      <c r="P58" s="25">
        <v>0</v>
      </c>
      <c r="Q58" s="25">
        <v>0</v>
      </c>
      <c r="R58" s="25"/>
      <c r="S58" s="25">
        <v>0</v>
      </c>
      <c r="T58" s="25">
        <f t="shared" si="1"/>
        <v>0</v>
      </c>
      <c r="U58" s="27">
        <f t="shared" si="4"/>
        <v>8.3333333333333343E-2</v>
      </c>
      <c r="V58" s="27">
        <v>0</v>
      </c>
    </row>
    <row r="59" spans="1:22" x14ac:dyDescent="0.3">
      <c r="A59" s="44">
        <v>56</v>
      </c>
      <c r="B59" s="52" t="s">
        <v>80</v>
      </c>
      <c r="C59" s="19" t="s">
        <v>78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v>8.3333333333333339</v>
      </c>
      <c r="K59" s="23" t="e">
        <f>+#REF!</f>
        <v>#REF!</v>
      </c>
      <c r="L59" s="23" t="e">
        <f t="shared" si="8"/>
        <v>#REF!</v>
      </c>
      <c r="M59" s="23" t="e">
        <f t="shared" si="9"/>
        <v>#REF!</v>
      </c>
      <c r="N59" s="23" t="e">
        <f t="shared" si="3"/>
        <v>#REF!</v>
      </c>
      <c r="O59" s="25">
        <v>0</v>
      </c>
      <c r="P59" s="25">
        <v>0</v>
      </c>
      <c r="Q59" s="25">
        <v>0</v>
      </c>
      <c r="R59" s="25"/>
      <c r="S59" s="25">
        <v>0</v>
      </c>
      <c r="T59" s="25">
        <f t="shared" si="1"/>
        <v>0</v>
      </c>
      <c r="U59" s="27">
        <f t="shared" si="4"/>
        <v>8.3333333333333343E-2</v>
      </c>
      <c r="V59" s="27">
        <v>0</v>
      </c>
    </row>
    <row r="60" spans="1:22" x14ac:dyDescent="0.3">
      <c r="A60" s="44">
        <v>57</v>
      </c>
      <c r="B60" s="52" t="s">
        <v>80</v>
      </c>
      <c r="C60" s="19" t="s">
        <v>79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8"/>
        <v>0</v>
      </c>
      <c r="M60" s="23">
        <v>0</v>
      </c>
      <c r="N60" s="23">
        <f t="shared" si="3"/>
        <v>0</v>
      </c>
      <c r="O60" s="25">
        <v>0</v>
      </c>
      <c r="P60" s="25">
        <v>0</v>
      </c>
      <c r="Q60" s="25">
        <v>0</v>
      </c>
      <c r="R60" s="25"/>
      <c r="S60" s="25">
        <v>0</v>
      </c>
      <c r="T60" s="25">
        <f t="shared" si="1"/>
        <v>0</v>
      </c>
      <c r="U60" s="27">
        <f t="shared" si="4"/>
        <v>0</v>
      </c>
      <c r="V60" s="27">
        <v>0</v>
      </c>
    </row>
    <row r="61" spans="1:22" x14ac:dyDescent="0.3">
      <c r="A61" s="44">
        <v>58</v>
      </c>
      <c r="B61" s="52" t="s">
        <v>107</v>
      </c>
      <c r="C61" s="19" t="s">
        <v>81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v>8.3333333333333339</v>
      </c>
      <c r="K61" s="23" t="e">
        <f>+#REF!</f>
        <v>#REF!</v>
      </c>
      <c r="L61" s="23" t="e">
        <f t="shared" si="8"/>
        <v>#REF!</v>
      </c>
      <c r="M61" s="23" t="e">
        <f t="shared" ref="M61:M73" si="10">+K61</f>
        <v>#REF!</v>
      </c>
      <c r="N61" s="23" t="e">
        <f t="shared" si="3"/>
        <v>#REF!</v>
      </c>
      <c r="O61" s="25">
        <v>835740.02</v>
      </c>
      <c r="P61" s="25">
        <v>0</v>
      </c>
      <c r="Q61" s="25">
        <v>0</v>
      </c>
      <c r="R61" s="25"/>
      <c r="S61" s="25">
        <v>0</v>
      </c>
      <c r="T61" s="25">
        <f t="shared" si="1"/>
        <v>0</v>
      </c>
      <c r="U61" s="27">
        <f t="shared" si="4"/>
        <v>8.3333333333333343E-2</v>
      </c>
      <c r="V61" s="27">
        <f t="shared" si="5"/>
        <v>0</v>
      </c>
    </row>
    <row r="62" spans="1:22" x14ac:dyDescent="0.3">
      <c r="A62" s="44">
        <v>59</v>
      </c>
      <c r="B62" s="52" t="s">
        <v>107</v>
      </c>
      <c r="C62" s="19" t="s">
        <v>82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v>8.3333333333333339</v>
      </c>
      <c r="K62" s="23" t="e">
        <f>+#REF!</f>
        <v>#REF!</v>
      </c>
      <c r="L62" s="23" t="e">
        <f t="shared" si="8"/>
        <v>#REF!</v>
      </c>
      <c r="M62" s="23" t="e">
        <f t="shared" si="10"/>
        <v>#REF!</v>
      </c>
      <c r="N62" s="23" t="e">
        <f t="shared" si="3"/>
        <v>#REF!</v>
      </c>
      <c r="O62" s="25">
        <v>833636.06</v>
      </c>
      <c r="P62" s="25">
        <v>0</v>
      </c>
      <c r="Q62" s="25">
        <v>0</v>
      </c>
      <c r="R62" s="25"/>
      <c r="S62" s="25">
        <v>0</v>
      </c>
      <c r="T62" s="25">
        <f t="shared" si="1"/>
        <v>0</v>
      </c>
      <c r="U62" s="27">
        <f t="shared" si="4"/>
        <v>8.3333333333333343E-2</v>
      </c>
      <c r="V62" s="27">
        <f t="shared" si="5"/>
        <v>0</v>
      </c>
    </row>
    <row r="63" spans="1:22" x14ac:dyDescent="0.3">
      <c r="A63" s="44">
        <v>60</v>
      </c>
      <c r="B63" s="52" t="s">
        <v>107</v>
      </c>
      <c r="C63" s="19" t="s">
        <v>83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v>8.3333333333333339</v>
      </c>
      <c r="K63" s="23" t="e">
        <f>+#REF!</f>
        <v>#REF!</v>
      </c>
      <c r="L63" s="23" t="e">
        <f t="shared" si="8"/>
        <v>#REF!</v>
      </c>
      <c r="M63" s="23" t="e">
        <f t="shared" si="10"/>
        <v>#REF!</v>
      </c>
      <c r="N63" s="23" t="e">
        <f t="shared" si="3"/>
        <v>#REF!</v>
      </c>
      <c r="O63" s="25">
        <v>99999.96</v>
      </c>
      <c r="P63" s="25">
        <v>0</v>
      </c>
      <c r="Q63" s="25">
        <v>0</v>
      </c>
      <c r="R63" s="25"/>
      <c r="S63" s="25">
        <v>0</v>
      </c>
      <c r="T63" s="25">
        <f t="shared" si="1"/>
        <v>0</v>
      </c>
      <c r="U63" s="27">
        <f t="shared" si="4"/>
        <v>8.3333333333333343E-2</v>
      </c>
      <c r="V63" s="27">
        <f t="shared" si="5"/>
        <v>0</v>
      </c>
    </row>
    <row r="64" spans="1:22" x14ac:dyDescent="0.3">
      <c r="A64" s="44">
        <v>61</v>
      </c>
      <c r="B64" s="52" t="s">
        <v>107</v>
      </c>
      <c r="C64" s="19" t="s">
        <v>84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v>8.3333333333333339</v>
      </c>
      <c r="K64" s="23" t="e">
        <f>+#REF!</f>
        <v>#REF!</v>
      </c>
      <c r="L64" s="23" t="e">
        <f t="shared" si="8"/>
        <v>#REF!</v>
      </c>
      <c r="M64" s="23" t="e">
        <f t="shared" si="10"/>
        <v>#REF!</v>
      </c>
      <c r="N64" s="23" t="e">
        <f t="shared" si="3"/>
        <v>#REF!</v>
      </c>
      <c r="O64" s="25">
        <v>82000</v>
      </c>
      <c r="P64" s="25">
        <v>0</v>
      </c>
      <c r="Q64" s="25">
        <v>0</v>
      </c>
      <c r="R64" s="25"/>
      <c r="S64" s="25">
        <v>0</v>
      </c>
      <c r="T64" s="25">
        <f t="shared" si="1"/>
        <v>0</v>
      </c>
      <c r="U64" s="27">
        <f t="shared" si="4"/>
        <v>8.3333333333333343E-2</v>
      </c>
      <c r="V64" s="27">
        <f t="shared" si="5"/>
        <v>0</v>
      </c>
    </row>
    <row r="65" spans="1:22" x14ac:dyDescent="0.3">
      <c r="A65" s="44">
        <v>62</v>
      </c>
      <c r="B65" s="52" t="s">
        <v>107</v>
      </c>
      <c r="C65" s="19" t="s">
        <v>85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v>8.3333333333333339</v>
      </c>
      <c r="K65" s="23" t="e">
        <f>+#REF!</f>
        <v>#REF!</v>
      </c>
      <c r="L65" s="23" t="e">
        <f t="shared" si="8"/>
        <v>#REF!</v>
      </c>
      <c r="M65" s="23" t="e">
        <f t="shared" si="10"/>
        <v>#REF!</v>
      </c>
      <c r="N65" s="23" t="e">
        <f t="shared" si="3"/>
        <v>#REF!</v>
      </c>
      <c r="O65" s="25">
        <v>62004</v>
      </c>
      <c r="P65" s="25">
        <v>0</v>
      </c>
      <c r="Q65" s="25">
        <v>0</v>
      </c>
      <c r="R65" s="25"/>
      <c r="S65" s="25">
        <v>0</v>
      </c>
      <c r="T65" s="25">
        <f t="shared" si="1"/>
        <v>0</v>
      </c>
      <c r="U65" s="27">
        <f t="shared" si="4"/>
        <v>8.3333333333333343E-2</v>
      </c>
      <c r="V65" s="27">
        <f t="shared" si="5"/>
        <v>0</v>
      </c>
    </row>
    <row r="66" spans="1:22" x14ac:dyDescent="0.3">
      <c r="A66" s="44">
        <v>63</v>
      </c>
      <c r="B66" s="52" t="s">
        <v>106</v>
      </c>
      <c r="C66" s="19" t="s">
        <v>86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v>6.666666666666667</v>
      </c>
      <c r="K66" s="23" t="e">
        <f>+#REF!</f>
        <v>#REF!</v>
      </c>
      <c r="L66" s="23" t="e">
        <f t="shared" si="8"/>
        <v>#REF!</v>
      </c>
      <c r="M66" s="23" t="e">
        <f t="shared" si="10"/>
        <v>#REF!</v>
      </c>
      <c r="N66" s="23" t="e">
        <f t="shared" si="3"/>
        <v>#REF!</v>
      </c>
      <c r="O66" s="25">
        <v>4009999.76</v>
      </c>
      <c r="P66" s="25">
        <v>0</v>
      </c>
      <c r="Q66" s="25">
        <v>0</v>
      </c>
      <c r="R66" s="25"/>
      <c r="S66" s="25">
        <v>0</v>
      </c>
      <c r="T66" s="25">
        <f t="shared" si="1"/>
        <v>0</v>
      </c>
      <c r="U66" s="27">
        <f t="shared" si="4"/>
        <v>6.6666666666666666E-2</v>
      </c>
      <c r="V66" s="27">
        <f t="shared" si="5"/>
        <v>0</v>
      </c>
    </row>
    <row r="67" spans="1:22" x14ac:dyDescent="0.3">
      <c r="A67" s="44">
        <v>64</v>
      </c>
      <c r="B67" s="52" t="s">
        <v>106</v>
      </c>
      <c r="C67" s="19" t="s">
        <v>87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v>8.3333333333333339</v>
      </c>
      <c r="K67" s="23" t="e">
        <f>+#REF!</f>
        <v>#REF!</v>
      </c>
      <c r="L67" s="23" t="e">
        <f t="shared" si="8"/>
        <v>#REF!</v>
      </c>
      <c r="M67" s="23" t="e">
        <f t="shared" si="10"/>
        <v>#REF!</v>
      </c>
      <c r="N67" s="23" t="e">
        <f t="shared" si="3"/>
        <v>#REF!</v>
      </c>
      <c r="O67" s="25">
        <v>0</v>
      </c>
      <c r="P67" s="25">
        <v>0</v>
      </c>
      <c r="Q67" s="25">
        <v>0</v>
      </c>
      <c r="R67" s="25"/>
      <c r="S67" s="25">
        <v>0</v>
      </c>
      <c r="T67" s="25">
        <f t="shared" si="1"/>
        <v>0</v>
      </c>
      <c r="U67" s="27">
        <f t="shared" si="4"/>
        <v>8.3333333333333343E-2</v>
      </c>
      <c r="V67" s="27">
        <v>0</v>
      </c>
    </row>
    <row r="68" spans="1:22" x14ac:dyDescent="0.3">
      <c r="A68" s="44">
        <v>65</v>
      </c>
      <c r="B68" s="52" t="s">
        <v>106</v>
      </c>
      <c r="C68" s="19" t="s">
        <v>88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v>5</v>
      </c>
      <c r="K68" s="23" t="e">
        <f>+#REF!</f>
        <v>#REF!</v>
      </c>
      <c r="L68" s="23" t="e">
        <f t="shared" ref="L68:L73" si="11">SUM(J68:K68)</f>
        <v>#REF!</v>
      </c>
      <c r="M68" s="23" t="e">
        <f t="shared" si="10"/>
        <v>#REF!</v>
      </c>
      <c r="N68" s="23" t="e">
        <f t="shared" si="3"/>
        <v>#REF!</v>
      </c>
      <c r="O68" s="25">
        <v>3143499.52</v>
      </c>
      <c r="P68" s="25">
        <v>0</v>
      </c>
      <c r="Q68" s="25">
        <v>0</v>
      </c>
      <c r="R68" s="25"/>
      <c r="S68" s="25">
        <v>0</v>
      </c>
      <c r="T68" s="25">
        <f t="shared" ref="T68:T70" si="12">SUM(P68:S68)</f>
        <v>0</v>
      </c>
      <c r="U68" s="27">
        <f t="shared" si="4"/>
        <v>0.05</v>
      </c>
      <c r="V68" s="27">
        <f t="shared" si="5"/>
        <v>0</v>
      </c>
    </row>
    <row r="69" spans="1:22" x14ac:dyDescent="0.3">
      <c r="A69" s="44">
        <v>66</v>
      </c>
      <c r="B69" s="52" t="s">
        <v>106</v>
      </c>
      <c r="C69" s="19" t="s">
        <v>89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v>5</v>
      </c>
      <c r="K69" s="23" t="e">
        <f>+#REF!</f>
        <v>#REF!</v>
      </c>
      <c r="L69" s="23" t="e">
        <f t="shared" si="11"/>
        <v>#REF!</v>
      </c>
      <c r="M69" s="23" t="e">
        <f t="shared" si="10"/>
        <v>#REF!</v>
      </c>
      <c r="N69" s="23" t="e">
        <f t="shared" ref="N69:N73" si="13">SUM(L69:M69)</f>
        <v>#REF!</v>
      </c>
      <c r="O69" s="25">
        <v>1136999.8799999999</v>
      </c>
      <c r="P69" s="25">
        <v>0</v>
      </c>
      <c r="Q69" s="25">
        <v>0</v>
      </c>
      <c r="R69" s="25"/>
      <c r="S69" s="25">
        <v>0</v>
      </c>
      <c r="T69" s="25">
        <f t="shared" si="12"/>
        <v>0</v>
      </c>
      <c r="U69" s="27">
        <f t="shared" ref="U69:U73" si="14">+J69/I69</f>
        <v>0.05</v>
      </c>
      <c r="V69" s="27">
        <f t="shared" ref="V69:V73" si="15">+P69/O69</f>
        <v>0</v>
      </c>
    </row>
    <row r="70" spans="1:22" x14ac:dyDescent="0.3">
      <c r="A70" s="44">
        <v>67</v>
      </c>
      <c r="B70" s="52" t="s">
        <v>106</v>
      </c>
      <c r="C70" s="19" t="s">
        <v>90</v>
      </c>
      <c r="D70" s="20" t="s">
        <v>3</v>
      </c>
      <c r="E70" s="20"/>
      <c r="F70" s="20" t="s">
        <v>4</v>
      </c>
      <c r="G70" s="20"/>
      <c r="H70" s="21" t="s">
        <v>5</v>
      </c>
      <c r="I70" s="22" t="s">
        <v>6</v>
      </c>
      <c r="J70" s="23">
        <v>3.3333333333333335</v>
      </c>
      <c r="K70" s="23" t="e">
        <f>+#REF!</f>
        <v>#REF!</v>
      </c>
      <c r="L70" s="23" t="e">
        <f t="shared" si="11"/>
        <v>#REF!</v>
      </c>
      <c r="M70" s="23" t="e">
        <f t="shared" si="10"/>
        <v>#REF!</v>
      </c>
      <c r="N70" s="23" t="e">
        <f t="shared" si="13"/>
        <v>#REF!</v>
      </c>
      <c r="O70" s="25">
        <v>481750</v>
      </c>
      <c r="P70" s="25">
        <v>0</v>
      </c>
      <c r="Q70" s="25">
        <v>0</v>
      </c>
      <c r="R70" s="25"/>
      <c r="S70" s="25">
        <v>0</v>
      </c>
      <c r="T70" s="25">
        <f t="shared" si="12"/>
        <v>0</v>
      </c>
      <c r="U70" s="27">
        <f t="shared" si="14"/>
        <v>3.3333333333333333E-2</v>
      </c>
      <c r="V70" s="27">
        <f t="shared" si="15"/>
        <v>0</v>
      </c>
    </row>
    <row r="71" spans="1:22" x14ac:dyDescent="0.3">
      <c r="A71" s="44">
        <v>68</v>
      </c>
      <c r="B71" s="19" t="s">
        <v>96</v>
      </c>
      <c r="C71" s="19" t="s">
        <v>91</v>
      </c>
      <c r="D71" s="20" t="s">
        <v>3</v>
      </c>
      <c r="E71" s="20" t="s">
        <v>4</v>
      </c>
      <c r="F71" s="20"/>
      <c r="G71" s="20"/>
      <c r="H71" s="21" t="s">
        <v>92</v>
      </c>
      <c r="I71" s="22" t="s">
        <v>93</v>
      </c>
      <c r="J71" s="23">
        <v>1</v>
      </c>
      <c r="K71" s="23" t="e">
        <f>+#REF!</f>
        <v>#REF!</v>
      </c>
      <c r="L71" s="23" t="e">
        <f t="shared" si="11"/>
        <v>#REF!</v>
      </c>
      <c r="M71" s="23" t="e">
        <f t="shared" si="10"/>
        <v>#REF!</v>
      </c>
      <c r="N71" s="23" t="e">
        <f t="shared" si="13"/>
        <v>#REF!</v>
      </c>
      <c r="O71" s="25">
        <v>113693164.06999999</v>
      </c>
      <c r="P71" s="25">
        <v>7692794.1399999997</v>
      </c>
      <c r="Q71" s="25">
        <v>7088502.7000000002</v>
      </c>
      <c r="R71" s="25">
        <f>+P71+Q71</f>
        <v>14781296.84</v>
      </c>
      <c r="S71" s="25">
        <v>8664782.0500000007</v>
      </c>
      <c r="T71" s="25">
        <f>+R71+S71</f>
        <v>23446078.890000001</v>
      </c>
      <c r="U71" s="27">
        <f t="shared" si="14"/>
        <v>8.3333333333333329E-2</v>
      </c>
      <c r="V71" s="27">
        <f t="shared" si="15"/>
        <v>6.7662767616033681E-2</v>
      </c>
    </row>
    <row r="72" spans="1:22" x14ac:dyDescent="0.3">
      <c r="A72" s="44">
        <v>69</v>
      </c>
      <c r="B72" s="52" t="s">
        <v>96</v>
      </c>
      <c r="C72" s="19" t="s">
        <v>94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v>8.3333333333333339</v>
      </c>
      <c r="K72" s="23" t="e">
        <f>+#REF!</f>
        <v>#REF!</v>
      </c>
      <c r="L72" s="23" t="e">
        <f t="shared" si="11"/>
        <v>#REF!</v>
      </c>
      <c r="M72" s="23" t="e">
        <f t="shared" si="10"/>
        <v>#REF!</v>
      </c>
      <c r="N72" s="23" t="e">
        <f t="shared" si="13"/>
        <v>#REF!</v>
      </c>
      <c r="O72" s="25">
        <v>20488280</v>
      </c>
      <c r="P72" s="25">
        <v>13741.09</v>
      </c>
      <c r="Q72" s="25">
        <v>37938</v>
      </c>
      <c r="R72" s="25">
        <f t="shared" ref="R72:R73" si="16">+P72+Q72</f>
        <v>51679.09</v>
      </c>
      <c r="S72" s="25">
        <v>47552.87</v>
      </c>
      <c r="T72" s="25">
        <f t="shared" ref="T72:T73" si="17">+R72+S72</f>
        <v>99231.959999999992</v>
      </c>
      <c r="U72" s="27">
        <f t="shared" si="14"/>
        <v>8.3333333333333343E-2</v>
      </c>
      <c r="V72" s="27">
        <f t="shared" si="15"/>
        <v>6.7068050612350085E-4</v>
      </c>
    </row>
    <row r="73" spans="1:22" x14ac:dyDescent="0.3">
      <c r="A73" s="44">
        <v>70</v>
      </c>
      <c r="B73" s="52" t="s">
        <v>96</v>
      </c>
      <c r="C73" s="19" t="s">
        <v>95</v>
      </c>
      <c r="D73" s="20" t="s">
        <v>3</v>
      </c>
      <c r="E73" s="20"/>
      <c r="F73" s="20"/>
      <c r="G73" s="20" t="s">
        <v>4</v>
      </c>
      <c r="H73" s="21" t="s">
        <v>5</v>
      </c>
      <c r="I73" s="22" t="s">
        <v>6</v>
      </c>
      <c r="J73" s="23">
        <v>8.3333333333333339</v>
      </c>
      <c r="K73" s="23" t="e">
        <f>+#REF!</f>
        <v>#REF!</v>
      </c>
      <c r="L73" s="23" t="e">
        <f t="shared" si="11"/>
        <v>#REF!</v>
      </c>
      <c r="M73" s="23" t="e">
        <f t="shared" si="10"/>
        <v>#REF!</v>
      </c>
      <c r="N73" s="23" t="e">
        <f t="shared" si="13"/>
        <v>#REF!</v>
      </c>
      <c r="O73" s="25">
        <v>1656579</v>
      </c>
      <c r="P73" s="25">
        <v>507357.42</v>
      </c>
      <c r="Q73" s="25">
        <v>1013128.31</v>
      </c>
      <c r="R73" s="25">
        <f t="shared" si="16"/>
        <v>1520485.73</v>
      </c>
      <c r="S73" s="25">
        <v>621348.80000000005</v>
      </c>
      <c r="T73" s="25">
        <f t="shared" si="17"/>
        <v>2141834.5300000003</v>
      </c>
      <c r="U73" s="27">
        <f t="shared" si="14"/>
        <v>8.3333333333333343E-2</v>
      </c>
      <c r="V73" s="27">
        <f t="shared" si="15"/>
        <v>0.30626817073016138</v>
      </c>
    </row>
    <row r="74" spans="1:22" x14ac:dyDescent="0.3">
      <c r="O74" s="43"/>
    </row>
    <row r="75" spans="1:22" x14ac:dyDescent="0.3">
      <c r="O75" s="25">
        <f>SUM(O4:O74)</f>
        <v>158702761.84</v>
      </c>
      <c r="P75" s="45"/>
      <c r="Q75" s="45"/>
      <c r="R75" s="45"/>
      <c r="S75" s="45"/>
    </row>
  </sheetData>
  <mergeCells count="7">
    <mergeCell ref="U2:V2"/>
    <mergeCell ref="B2:C3"/>
    <mergeCell ref="D2:D3"/>
    <mergeCell ref="E2:G2"/>
    <mergeCell ref="H2:H3"/>
    <mergeCell ref="I2:N2"/>
    <mergeCell ref="O2:T2"/>
  </mergeCell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79"/>
  <sheetViews>
    <sheetView showGridLines="0" zoomScaleNormal="100" workbookViewId="0">
      <pane xSplit="3" ySplit="7" topLeftCell="D29" activePane="bottomRight" state="frozen"/>
      <selection activeCell="B1" sqref="B1:AH73"/>
      <selection pane="topRight" activeCell="B1" sqref="B1:AH73"/>
      <selection pane="bottomLeft" activeCell="B1" sqref="B1:AH73"/>
      <selection pane="bottomRight" activeCell="X29" sqref="X29"/>
    </sheetView>
  </sheetViews>
  <sheetFormatPr baseColWidth="10" defaultRowHeight="15" x14ac:dyDescent="0.25"/>
  <cols>
    <col min="1" max="1" width="4" hidden="1" customWidth="1"/>
    <col min="2" max="2" width="20.140625" hidden="1" customWidth="1"/>
    <col min="3" max="3" width="31.7109375" customWidth="1"/>
    <col min="4" max="4" width="10.28515625" customWidth="1"/>
    <col min="5" max="7" width="4.28515625" customWidth="1"/>
    <col min="9" max="9" width="9" bestFit="1" customWidth="1"/>
    <col min="10" max="10" width="8.7109375" hidden="1" customWidth="1"/>
    <col min="11" max="11" width="11.7109375" hidden="1" customWidth="1"/>
    <col min="12" max="12" width="12.140625" hidden="1" customWidth="1"/>
    <col min="13" max="13" width="8.85546875" hidden="1" customWidth="1"/>
    <col min="14" max="14" width="13.42578125" hidden="1" customWidth="1"/>
    <col min="15" max="15" width="7.42578125" hidden="1" customWidth="1"/>
    <col min="16" max="16" width="14.28515625" hidden="1" customWidth="1"/>
    <col min="17" max="17" width="7.5703125" hidden="1" customWidth="1"/>
    <col min="18" max="18" width="14.28515625" hidden="1" customWidth="1"/>
    <col min="19" max="19" width="7.7109375" hidden="1" customWidth="1"/>
    <col min="20" max="21" width="7.42578125" hidden="1" customWidth="1"/>
    <col min="22" max="22" width="9.7109375" hidden="1" customWidth="1"/>
    <col min="23" max="23" width="11.140625" customWidth="1"/>
    <col min="24" max="24" width="10.7109375" bestFit="1" customWidth="1"/>
    <col min="25" max="25" width="13.140625" style="105" customWidth="1"/>
    <col min="26" max="34" width="15.85546875" style="105" hidden="1" customWidth="1"/>
    <col min="35" max="35" width="10.85546875" style="105" hidden="1" customWidth="1"/>
    <col min="36" max="36" width="13.5703125" customWidth="1"/>
  </cols>
  <sheetData>
    <row r="2" spans="1:38" ht="21" x14ac:dyDescent="0.35">
      <c r="D2" s="144" t="s">
        <v>118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</row>
    <row r="5" spans="1:38" x14ac:dyDescent="0.25">
      <c r="D5" s="145" t="s">
        <v>124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</row>
    <row r="6" spans="1:38" ht="42" customHeight="1" x14ac:dyDescent="0.25">
      <c r="B6" s="146" t="s">
        <v>105</v>
      </c>
      <c r="C6" s="146" t="s">
        <v>16</v>
      </c>
      <c r="D6" s="148" t="s">
        <v>17</v>
      </c>
      <c r="E6" s="150" t="s">
        <v>18</v>
      </c>
      <c r="F6" s="151"/>
      <c r="G6" s="152"/>
      <c r="H6" s="153" t="s">
        <v>19</v>
      </c>
      <c r="I6" s="155" t="s">
        <v>20</v>
      </c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7"/>
      <c r="Y6" s="158" t="s">
        <v>21</v>
      </c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9" t="s">
        <v>22</v>
      </c>
      <c r="AL6" s="159"/>
    </row>
    <row r="7" spans="1:38" ht="110.25" x14ac:dyDescent="0.25">
      <c r="B7" s="147"/>
      <c r="C7" s="147"/>
      <c r="D7" s="149"/>
      <c r="E7" s="63" t="s">
        <v>23</v>
      </c>
      <c r="F7" s="63" t="s">
        <v>24</v>
      </c>
      <c r="G7" s="64" t="s">
        <v>25</v>
      </c>
      <c r="H7" s="154"/>
      <c r="I7" s="65" t="s">
        <v>26</v>
      </c>
      <c r="J7" s="66" t="s">
        <v>97</v>
      </c>
      <c r="K7" s="66" t="s">
        <v>98</v>
      </c>
      <c r="L7" s="65" t="s">
        <v>101</v>
      </c>
      <c r="M7" s="66" t="s">
        <v>99</v>
      </c>
      <c r="N7" s="65" t="s">
        <v>101</v>
      </c>
      <c r="O7" s="66" t="s">
        <v>100</v>
      </c>
      <c r="P7" s="65" t="s">
        <v>101</v>
      </c>
      <c r="Q7" s="66" t="s">
        <v>103</v>
      </c>
      <c r="R7" s="65" t="s">
        <v>101</v>
      </c>
      <c r="S7" s="66" t="s">
        <v>104</v>
      </c>
      <c r="T7" s="66" t="s">
        <v>116</v>
      </c>
      <c r="U7" s="66" t="s">
        <v>119</v>
      </c>
      <c r="V7" s="67" t="s">
        <v>122</v>
      </c>
      <c r="W7" s="67" t="s">
        <v>125</v>
      </c>
      <c r="X7" s="65" t="s">
        <v>101</v>
      </c>
      <c r="Y7" s="68" t="s">
        <v>27</v>
      </c>
      <c r="Z7" s="66" t="s">
        <v>97</v>
      </c>
      <c r="AA7" s="66" t="s">
        <v>98</v>
      </c>
      <c r="AB7" s="68" t="s">
        <v>102</v>
      </c>
      <c r="AC7" s="66" t="s">
        <v>99</v>
      </c>
      <c r="AD7" s="68" t="s">
        <v>102</v>
      </c>
      <c r="AE7" s="66" t="s">
        <v>100</v>
      </c>
      <c r="AF7" s="68" t="s">
        <v>102</v>
      </c>
      <c r="AG7" s="66" t="s">
        <v>103</v>
      </c>
      <c r="AH7" s="68" t="s">
        <v>102</v>
      </c>
      <c r="AI7" s="66" t="s">
        <v>104</v>
      </c>
      <c r="AJ7" s="68" t="s">
        <v>102</v>
      </c>
      <c r="AK7" s="69" t="s">
        <v>126</v>
      </c>
      <c r="AL7" s="69" t="s">
        <v>28</v>
      </c>
    </row>
    <row r="8" spans="1:38" x14ac:dyDescent="0.25">
      <c r="A8">
        <v>1</v>
      </c>
      <c r="B8" s="70" t="s">
        <v>108</v>
      </c>
      <c r="C8" s="71" t="s">
        <v>0</v>
      </c>
      <c r="D8" s="72" t="s">
        <v>3</v>
      </c>
      <c r="E8" s="72" t="s">
        <v>4</v>
      </c>
      <c r="F8" s="72"/>
      <c r="G8" s="72"/>
      <c r="H8" s="73" t="s">
        <v>5</v>
      </c>
      <c r="I8" s="74" t="s">
        <v>6</v>
      </c>
      <c r="J8" s="75">
        <f>+I8/12</f>
        <v>8.3333333333333339</v>
      </c>
      <c r="K8" s="75">
        <f>+J8</f>
        <v>8.3333333333333339</v>
      </c>
      <c r="L8" s="75">
        <f>SUM(J8:K8)</f>
        <v>16.666666666666668</v>
      </c>
      <c r="M8" s="75">
        <f>+K8</f>
        <v>8.3333333333333339</v>
      </c>
      <c r="N8" s="75">
        <f>SUM(L8:M8)</f>
        <v>25</v>
      </c>
      <c r="O8" s="75">
        <f>+M8</f>
        <v>8.3333333333333339</v>
      </c>
      <c r="P8" s="76">
        <f>+N8+O8</f>
        <v>33.333333333333336</v>
      </c>
      <c r="Q8" s="76">
        <f>+O8</f>
        <v>8.3333333333333339</v>
      </c>
      <c r="R8" s="76">
        <f>+P8+Q8</f>
        <v>41.666666666666671</v>
      </c>
      <c r="S8" s="76">
        <f>+Q8</f>
        <v>8.3333333333333339</v>
      </c>
      <c r="T8" s="76">
        <v>8.3333333333333339</v>
      </c>
      <c r="U8" s="76">
        <v>8.3333333333333339</v>
      </c>
      <c r="V8" s="76">
        <v>8.3333333333333339</v>
      </c>
      <c r="W8" s="76">
        <v>8.3333333333333339</v>
      </c>
      <c r="X8" s="76">
        <f>+R8+S8+T8+U8+V8+W8</f>
        <v>83.333333333333329</v>
      </c>
      <c r="Y8" s="77">
        <v>0</v>
      </c>
      <c r="Z8" s="77">
        <v>0</v>
      </c>
      <c r="AA8" s="77">
        <v>0</v>
      </c>
      <c r="AB8" s="77"/>
      <c r="AC8" s="77">
        <v>0</v>
      </c>
      <c r="AD8" s="77"/>
      <c r="AE8" s="77">
        <v>0</v>
      </c>
      <c r="AF8" s="77"/>
      <c r="AG8" s="77">
        <v>0</v>
      </c>
      <c r="AH8" s="77"/>
      <c r="AI8" s="77">
        <v>0</v>
      </c>
      <c r="AJ8" s="77">
        <f>SUM(Z8:AE8)</f>
        <v>0</v>
      </c>
      <c r="AK8" s="78">
        <f t="shared" ref="AK8:AK71" si="0">+X8/I8</f>
        <v>0.83333333333333326</v>
      </c>
      <c r="AL8" s="78">
        <v>0</v>
      </c>
    </row>
    <row r="9" spans="1:38" ht="22.5" x14ac:dyDescent="0.25">
      <c r="A9">
        <v>2</v>
      </c>
      <c r="B9" s="79" t="s">
        <v>108</v>
      </c>
      <c r="C9" s="80" t="s">
        <v>1</v>
      </c>
      <c r="D9" s="81" t="s">
        <v>3</v>
      </c>
      <c r="E9" s="81" t="s">
        <v>4</v>
      </c>
      <c r="F9" s="81"/>
      <c r="G9" s="81"/>
      <c r="H9" s="82" t="s">
        <v>5</v>
      </c>
      <c r="I9" s="83" t="s">
        <v>6</v>
      </c>
      <c r="J9" s="84">
        <f t="shared" ref="J9:J27" si="1">+I9/12</f>
        <v>8.3333333333333339</v>
      </c>
      <c r="K9" s="84">
        <f t="shared" ref="K9:K31" si="2">+J9</f>
        <v>8.3333333333333339</v>
      </c>
      <c r="L9" s="84">
        <f t="shared" ref="L9:L72" si="3">SUM(J9:K9)</f>
        <v>16.666666666666668</v>
      </c>
      <c r="M9" s="84">
        <f t="shared" ref="M9:O15" si="4">+K9</f>
        <v>8.3333333333333339</v>
      </c>
      <c r="N9" s="84">
        <f t="shared" ref="N9:N72" si="5">SUM(L9:M9)</f>
        <v>25</v>
      </c>
      <c r="O9" s="84">
        <f t="shared" si="4"/>
        <v>8.3333333333333339</v>
      </c>
      <c r="P9" s="85">
        <f t="shared" ref="P9:P72" si="6">+N9+O9</f>
        <v>33.333333333333336</v>
      </c>
      <c r="Q9" s="85">
        <f t="shared" ref="Q9:Q15" si="7">+O9</f>
        <v>8.3333333333333339</v>
      </c>
      <c r="R9" s="85">
        <f t="shared" ref="R9:R72" si="8">+P9+Q9</f>
        <v>41.666666666666671</v>
      </c>
      <c r="S9" s="85">
        <f t="shared" ref="S9:S15" si="9">+Q9</f>
        <v>8.3333333333333339</v>
      </c>
      <c r="T9" s="85">
        <v>8.3333333333333339</v>
      </c>
      <c r="U9" s="85">
        <v>8.3333333333333339</v>
      </c>
      <c r="V9" s="85">
        <v>8.3333333333333339</v>
      </c>
      <c r="W9" s="85">
        <v>8.3333333333333339</v>
      </c>
      <c r="X9" s="85">
        <f t="shared" ref="X9:X72" si="10">+R9+S9+T9+U9+V9+W9</f>
        <v>83.333333333333329</v>
      </c>
      <c r="Y9" s="86">
        <v>0</v>
      </c>
      <c r="Z9" s="86">
        <v>0</v>
      </c>
      <c r="AA9" s="86">
        <v>0</v>
      </c>
      <c r="AB9" s="86"/>
      <c r="AC9" s="86">
        <v>0</v>
      </c>
      <c r="AD9" s="86"/>
      <c r="AE9" s="86">
        <v>0</v>
      </c>
      <c r="AF9" s="86"/>
      <c r="AG9" s="86">
        <v>0</v>
      </c>
      <c r="AH9" s="86"/>
      <c r="AI9" s="86">
        <v>0</v>
      </c>
      <c r="AJ9" s="86">
        <f t="shared" ref="AJ9:AJ72" si="11">SUM(Z9:AE9)</f>
        <v>0</v>
      </c>
      <c r="AK9" s="87">
        <f t="shared" si="0"/>
        <v>0.83333333333333326</v>
      </c>
      <c r="AL9" s="88">
        <v>0</v>
      </c>
    </row>
    <row r="10" spans="1:38" x14ac:dyDescent="0.25">
      <c r="A10">
        <v>3</v>
      </c>
      <c r="B10" s="79" t="s">
        <v>108</v>
      </c>
      <c r="C10" s="80" t="s">
        <v>2</v>
      </c>
      <c r="D10" s="81" t="s">
        <v>3</v>
      </c>
      <c r="E10" s="81" t="s">
        <v>4</v>
      </c>
      <c r="F10" s="81"/>
      <c r="G10" s="81"/>
      <c r="H10" s="82" t="s">
        <v>5</v>
      </c>
      <c r="I10" s="83" t="s">
        <v>6</v>
      </c>
      <c r="J10" s="84">
        <f t="shared" si="1"/>
        <v>8.3333333333333339</v>
      </c>
      <c r="K10" s="84">
        <f t="shared" si="2"/>
        <v>8.3333333333333339</v>
      </c>
      <c r="L10" s="84">
        <f t="shared" si="3"/>
        <v>16.666666666666668</v>
      </c>
      <c r="M10" s="84">
        <f t="shared" si="4"/>
        <v>8.3333333333333339</v>
      </c>
      <c r="N10" s="84">
        <f t="shared" si="5"/>
        <v>25</v>
      </c>
      <c r="O10" s="84">
        <f t="shared" si="4"/>
        <v>8.3333333333333339</v>
      </c>
      <c r="P10" s="85">
        <f t="shared" si="6"/>
        <v>33.333333333333336</v>
      </c>
      <c r="Q10" s="85">
        <f t="shared" si="7"/>
        <v>8.3333333333333339</v>
      </c>
      <c r="R10" s="85">
        <f t="shared" si="8"/>
        <v>41.666666666666671</v>
      </c>
      <c r="S10" s="85">
        <f t="shared" si="9"/>
        <v>8.3333333333333339</v>
      </c>
      <c r="T10" s="85">
        <v>8.3333333333333339</v>
      </c>
      <c r="U10" s="85">
        <v>8.3333333333333339</v>
      </c>
      <c r="V10" s="85">
        <v>8.3333333333333339</v>
      </c>
      <c r="W10" s="85">
        <v>8.3333333333333339</v>
      </c>
      <c r="X10" s="85">
        <f t="shared" si="10"/>
        <v>83.333333333333329</v>
      </c>
      <c r="Y10" s="86">
        <v>0</v>
      </c>
      <c r="Z10" s="86">
        <v>0</v>
      </c>
      <c r="AA10" s="86">
        <v>0</v>
      </c>
      <c r="AB10" s="86"/>
      <c r="AC10" s="86">
        <v>0</v>
      </c>
      <c r="AD10" s="86"/>
      <c r="AE10" s="86">
        <v>0</v>
      </c>
      <c r="AF10" s="86"/>
      <c r="AG10" s="86">
        <v>0</v>
      </c>
      <c r="AH10" s="86"/>
      <c r="AI10" s="86">
        <v>0</v>
      </c>
      <c r="AJ10" s="86">
        <f t="shared" si="11"/>
        <v>0</v>
      </c>
      <c r="AK10" s="87">
        <f t="shared" si="0"/>
        <v>0.83333333333333326</v>
      </c>
      <c r="AL10" s="88">
        <v>0</v>
      </c>
    </row>
    <row r="11" spans="1:38" x14ac:dyDescent="0.25">
      <c r="A11">
        <v>4</v>
      </c>
      <c r="B11" s="89" t="s">
        <v>109</v>
      </c>
      <c r="C11" s="80" t="s">
        <v>7</v>
      </c>
      <c r="D11" s="81" t="s">
        <v>3</v>
      </c>
      <c r="E11" s="81" t="s">
        <v>4</v>
      </c>
      <c r="F11" s="81"/>
      <c r="G11" s="81"/>
      <c r="H11" s="82" t="s">
        <v>5</v>
      </c>
      <c r="I11" s="83" t="s">
        <v>6</v>
      </c>
      <c r="J11" s="84">
        <f t="shared" si="1"/>
        <v>8.3333333333333339</v>
      </c>
      <c r="K11" s="84">
        <f t="shared" si="2"/>
        <v>8.3333333333333339</v>
      </c>
      <c r="L11" s="84">
        <f t="shared" si="3"/>
        <v>16.666666666666668</v>
      </c>
      <c r="M11" s="84">
        <f t="shared" si="4"/>
        <v>8.3333333333333339</v>
      </c>
      <c r="N11" s="84">
        <f t="shared" si="5"/>
        <v>25</v>
      </c>
      <c r="O11" s="84">
        <f t="shared" si="4"/>
        <v>8.3333333333333339</v>
      </c>
      <c r="P11" s="85">
        <f t="shared" si="6"/>
        <v>33.333333333333336</v>
      </c>
      <c r="Q11" s="85">
        <f t="shared" si="7"/>
        <v>8.3333333333333339</v>
      </c>
      <c r="R11" s="85">
        <f t="shared" si="8"/>
        <v>41.666666666666671</v>
      </c>
      <c r="S11" s="85">
        <f t="shared" si="9"/>
        <v>8.3333333333333339</v>
      </c>
      <c r="T11" s="85">
        <v>8.3333333333333339</v>
      </c>
      <c r="U11" s="85">
        <v>8.3333333333333339</v>
      </c>
      <c r="V11" s="85">
        <v>8.3333333333333339</v>
      </c>
      <c r="W11" s="85">
        <v>8.3333333333333339</v>
      </c>
      <c r="X11" s="85">
        <f t="shared" si="10"/>
        <v>83.333333333333329</v>
      </c>
      <c r="Y11" s="86">
        <v>0</v>
      </c>
      <c r="Z11" s="86">
        <v>0</v>
      </c>
      <c r="AA11" s="86">
        <v>0</v>
      </c>
      <c r="AB11" s="86"/>
      <c r="AC11" s="86">
        <v>0</v>
      </c>
      <c r="AD11" s="86"/>
      <c r="AE11" s="86">
        <v>0</v>
      </c>
      <c r="AF11" s="86"/>
      <c r="AG11" s="86">
        <v>0</v>
      </c>
      <c r="AH11" s="86"/>
      <c r="AI11" s="86">
        <v>0</v>
      </c>
      <c r="AJ11" s="86">
        <f t="shared" si="11"/>
        <v>0</v>
      </c>
      <c r="AK11" s="87">
        <f t="shared" si="0"/>
        <v>0.83333333333333326</v>
      </c>
      <c r="AL11" s="88">
        <v>0</v>
      </c>
    </row>
    <row r="12" spans="1:38" x14ac:dyDescent="0.25">
      <c r="A12">
        <v>5</v>
      </c>
      <c r="B12" s="89" t="s">
        <v>109</v>
      </c>
      <c r="C12" s="80" t="s">
        <v>8</v>
      </c>
      <c r="D12" s="81" t="s">
        <v>3</v>
      </c>
      <c r="E12" s="81" t="s">
        <v>4</v>
      </c>
      <c r="F12" s="81"/>
      <c r="G12" s="81"/>
      <c r="H12" s="82" t="s">
        <v>5</v>
      </c>
      <c r="I12" s="83" t="s">
        <v>6</v>
      </c>
      <c r="J12" s="84">
        <f t="shared" si="1"/>
        <v>8.3333333333333339</v>
      </c>
      <c r="K12" s="84">
        <f t="shared" si="2"/>
        <v>8.3333333333333339</v>
      </c>
      <c r="L12" s="84">
        <f t="shared" si="3"/>
        <v>16.666666666666668</v>
      </c>
      <c r="M12" s="84">
        <f t="shared" si="4"/>
        <v>8.3333333333333339</v>
      </c>
      <c r="N12" s="84">
        <f t="shared" si="5"/>
        <v>25</v>
      </c>
      <c r="O12" s="84">
        <f t="shared" si="4"/>
        <v>8.3333333333333339</v>
      </c>
      <c r="P12" s="85">
        <f t="shared" si="6"/>
        <v>33.333333333333336</v>
      </c>
      <c r="Q12" s="85">
        <f t="shared" si="7"/>
        <v>8.3333333333333339</v>
      </c>
      <c r="R12" s="85">
        <f t="shared" si="8"/>
        <v>41.666666666666671</v>
      </c>
      <c r="S12" s="85">
        <f t="shared" si="9"/>
        <v>8.3333333333333339</v>
      </c>
      <c r="T12" s="85">
        <v>8.3333333333333339</v>
      </c>
      <c r="U12" s="85">
        <v>8.3333333333333339</v>
      </c>
      <c r="V12" s="85">
        <v>8.3333333333333339</v>
      </c>
      <c r="W12" s="85">
        <v>8.3333333333333339</v>
      </c>
      <c r="X12" s="85">
        <f t="shared" si="10"/>
        <v>83.333333333333329</v>
      </c>
      <c r="Y12" s="86">
        <v>0</v>
      </c>
      <c r="Z12" s="86">
        <v>0</v>
      </c>
      <c r="AA12" s="86">
        <v>0</v>
      </c>
      <c r="AB12" s="86"/>
      <c r="AC12" s="86">
        <v>0</v>
      </c>
      <c r="AD12" s="86"/>
      <c r="AE12" s="86">
        <v>0</v>
      </c>
      <c r="AF12" s="86"/>
      <c r="AG12" s="86">
        <v>0</v>
      </c>
      <c r="AH12" s="86"/>
      <c r="AI12" s="86">
        <v>0</v>
      </c>
      <c r="AJ12" s="86">
        <f t="shared" si="11"/>
        <v>0</v>
      </c>
      <c r="AK12" s="87">
        <f t="shared" si="0"/>
        <v>0.83333333333333326</v>
      </c>
      <c r="AL12" s="88">
        <v>0</v>
      </c>
    </row>
    <row r="13" spans="1:38" x14ac:dyDescent="0.25">
      <c r="A13">
        <v>6</v>
      </c>
      <c r="B13" s="89" t="s">
        <v>109</v>
      </c>
      <c r="C13" s="80" t="s">
        <v>9</v>
      </c>
      <c r="D13" s="81" t="s">
        <v>3</v>
      </c>
      <c r="E13" s="81" t="s">
        <v>4</v>
      </c>
      <c r="F13" s="81"/>
      <c r="G13" s="81"/>
      <c r="H13" s="82" t="s">
        <v>5</v>
      </c>
      <c r="I13" s="83" t="s">
        <v>6</v>
      </c>
      <c r="J13" s="84">
        <f t="shared" si="1"/>
        <v>8.3333333333333339</v>
      </c>
      <c r="K13" s="84">
        <f t="shared" si="2"/>
        <v>8.3333333333333339</v>
      </c>
      <c r="L13" s="84">
        <f t="shared" si="3"/>
        <v>16.666666666666668</v>
      </c>
      <c r="M13" s="84">
        <f t="shared" si="4"/>
        <v>8.3333333333333339</v>
      </c>
      <c r="N13" s="84">
        <f t="shared" si="5"/>
        <v>25</v>
      </c>
      <c r="O13" s="84">
        <f t="shared" si="4"/>
        <v>8.3333333333333339</v>
      </c>
      <c r="P13" s="85">
        <f t="shared" si="6"/>
        <v>33.333333333333336</v>
      </c>
      <c r="Q13" s="85">
        <f t="shared" si="7"/>
        <v>8.3333333333333339</v>
      </c>
      <c r="R13" s="85">
        <f t="shared" si="8"/>
        <v>41.666666666666671</v>
      </c>
      <c r="S13" s="85">
        <f t="shared" si="9"/>
        <v>8.3333333333333339</v>
      </c>
      <c r="T13" s="85">
        <v>8.3333333333333339</v>
      </c>
      <c r="U13" s="85">
        <v>8.3333333333333339</v>
      </c>
      <c r="V13" s="85">
        <v>8.3333333333333339</v>
      </c>
      <c r="W13" s="85">
        <v>8.3333333333333339</v>
      </c>
      <c r="X13" s="85">
        <f t="shared" si="10"/>
        <v>83.333333333333329</v>
      </c>
      <c r="Y13" s="86">
        <v>0</v>
      </c>
      <c r="Z13" s="86">
        <v>0</v>
      </c>
      <c r="AA13" s="86">
        <v>0</v>
      </c>
      <c r="AB13" s="86"/>
      <c r="AC13" s="86">
        <v>0</v>
      </c>
      <c r="AD13" s="86"/>
      <c r="AE13" s="86">
        <v>0</v>
      </c>
      <c r="AF13" s="86"/>
      <c r="AG13" s="86">
        <v>0</v>
      </c>
      <c r="AH13" s="86"/>
      <c r="AI13" s="86">
        <v>0</v>
      </c>
      <c r="AJ13" s="86">
        <f t="shared" si="11"/>
        <v>0</v>
      </c>
      <c r="AK13" s="87">
        <f t="shared" si="0"/>
        <v>0.83333333333333326</v>
      </c>
      <c r="AL13" s="88">
        <v>0</v>
      </c>
    </row>
    <row r="14" spans="1:38" x14ac:dyDescent="0.25">
      <c r="A14">
        <v>7</v>
      </c>
      <c r="B14" s="89" t="s">
        <v>109</v>
      </c>
      <c r="C14" s="80" t="s">
        <v>10</v>
      </c>
      <c r="D14" s="81" t="s">
        <v>3</v>
      </c>
      <c r="E14" s="81" t="s">
        <v>4</v>
      </c>
      <c r="F14" s="81"/>
      <c r="G14" s="81"/>
      <c r="H14" s="82" t="s">
        <v>5</v>
      </c>
      <c r="I14" s="83" t="s">
        <v>6</v>
      </c>
      <c r="J14" s="84">
        <f t="shared" si="1"/>
        <v>8.3333333333333339</v>
      </c>
      <c r="K14" s="84">
        <f t="shared" si="2"/>
        <v>8.3333333333333339</v>
      </c>
      <c r="L14" s="84">
        <f t="shared" si="3"/>
        <v>16.666666666666668</v>
      </c>
      <c r="M14" s="84">
        <f t="shared" si="4"/>
        <v>8.3333333333333339</v>
      </c>
      <c r="N14" s="84">
        <f t="shared" si="5"/>
        <v>25</v>
      </c>
      <c r="O14" s="84">
        <f t="shared" si="4"/>
        <v>8.3333333333333339</v>
      </c>
      <c r="P14" s="85">
        <f t="shared" si="6"/>
        <v>33.333333333333336</v>
      </c>
      <c r="Q14" s="85">
        <f t="shared" si="7"/>
        <v>8.3333333333333339</v>
      </c>
      <c r="R14" s="85">
        <f t="shared" si="8"/>
        <v>41.666666666666671</v>
      </c>
      <c r="S14" s="85">
        <f t="shared" si="9"/>
        <v>8.3333333333333339</v>
      </c>
      <c r="T14" s="85">
        <v>8.3333333333333339</v>
      </c>
      <c r="U14" s="85">
        <v>8.3333333333333339</v>
      </c>
      <c r="V14" s="85">
        <v>8.3333333333333339</v>
      </c>
      <c r="W14" s="85">
        <v>8.3333333333333339</v>
      </c>
      <c r="X14" s="85">
        <f t="shared" si="10"/>
        <v>83.333333333333329</v>
      </c>
      <c r="Y14" s="86">
        <v>0</v>
      </c>
      <c r="Z14" s="86">
        <v>0</v>
      </c>
      <c r="AA14" s="86">
        <v>0</v>
      </c>
      <c r="AB14" s="86"/>
      <c r="AC14" s="86">
        <v>0</v>
      </c>
      <c r="AD14" s="86"/>
      <c r="AE14" s="86">
        <v>0</v>
      </c>
      <c r="AF14" s="86"/>
      <c r="AG14" s="86">
        <v>0</v>
      </c>
      <c r="AH14" s="86"/>
      <c r="AI14" s="86">
        <v>0</v>
      </c>
      <c r="AJ14" s="86">
        <f t="shared" si="11"/>
        <v>0</v>
      </c>
      <c r="AK14" s="87">
        <f t="shared" si="0"/>
        <v>0.83333333333333326</v>
      </c>
      <c r="AL14" s="88">
        <v>0</v>
      </c>
    </row>
    <row r="15" spans="1:38" ht="22.5" x14ac:dyDescent="0.25">
      <c r="A15">
        <v>8</v>
      </c>
      <c r="B15" s="89" t="s">
        <v>109</v>
      </c>
      <c r="C15" s="80" t="s">
        <v>11</v>
      </c>
      <c r="D15" s="81" t="s">
        <v>3</v>
      </c>
      <c r="E15" s="81" t="s">
        <v>4</v>
      </c>
      <c r="F15" s="81"/>
      <c r="G15" s="81"/>
      <c r="H15" s="82" t="s">
        <v>5</v>
      </c>
      <c r="I15" s="83" t="s">
        <v>6</v>
      </c>
      <c r="J15" s="84">
        <f t="shared" si="1"/>
        <v>8.3333333333333339</v>
      </c>
      <c r="K15" s="84">
        <f t="shared" si="2"/>
        <v>8.3333333333333339</v>
      </c>
      <c r="L15" s="84">
        <f t="shared" si="3"/>
        <v>16.666666666666668</v>
      </c>
      <c r="M15" s="84">
        <f t="shared" si="4"/>
        <v>8.3333333333333339</v>
      </c>
      <c r="N15" s="84">
        <f t="shared" si="5"/>
        <v>25</v>
      </c>
      <c r="O15" s="84">
        <f t="shared" si="4"/>
        <v>8.3333333333333339</v>
      </c>
      <c r="P15" s="85">
        <f t="shared" si="6"/>
        <v>33.333333333333336</v>
      </c>
      <c r="Q15" s="85">
        <f t="shared" si="7"/>
        <v>8.3333333333333339</v>
      </c>
      <c r="R15" s="85">
        <f t="shared" si="8"/>
        <v>41.666666666666671</v>
      </c>
      <c r="S15" s="85">
        <f t="shared" si="9"/>
        <v>8.3333333333333339</v>
      </c>
      <c r="T15" s="85">
        <v>8.3333333333333339</v>
      </c>
      <c r="U15" s="85">
        <v>8.3333333333333339</v>
      </c>
      <c r="V15" s="85">
        <v>8.3333333333333339</v>
      </c>
      <c r="W15" s="85">
        <v>8.3333333333333339</v>
      </c>
      <c r="X15" s="85">
        <f t="shared" si="10"/>
        <v>83.333333333333329</v>
      </c>
      <c r="Y15" s="86">
        <v>0</v>
      </c>
      <c r="Z15" s="86">
        <v>0</v>
      </c>
      <c r="AA15" s="86">
        <v>0</v>
      </c>
      <c r="AB15" s="86"/>
      <c r="AC15" s="86">
        <v>0</v>
      </c>
      <c r="AD15" s="86"/>
      <c r="AE15" s="86">
        <v>0</v>
      </c>
      <c r="AF15" s="86"/>
      <c r="AG15" s="86">
        <v>0</v>
      </c>
      <c r="AH15" s="86"/>
      <c r="AI15" s="86">
        <v>0</v>
      </c>
      <c r="AJ15" s="86">
        <f t="shared" si="11"/>
        <v>0</v>
      </c>
      <c r="AK15" s="87">
        <f t="shared" si="0"/>
        <v>0.83333333333333326</v>
      </c>
      <c r="AL15" s="88">
        <v>0</v>
      </c>
    </row>
    <row r="16" spans="1:38" ht="56.25" x14ac:dyDescent="0.25">
      <c r="A16">
        <v>9</v>
      </c>
      <c r="B16" s="79" t="s">
        <v>110</v>
      </c>
      <c r="C16" s="80" t="s">
        <v>12</v>
      </c>
      <c r="D16" s="81" t="s">
        <v>3</v>
      </c>
      <c r="E16" s="81" t="s">
        <v>4</v>
      </c>
      <c r="F16" s="81"/>
      <c r="G16" s="81"/>
      <c r="H16" s="82" t="s">
        <v>5</v>
      </c>
      <c r="I16" s="83" t="s">
        <v>6</v>
      </c>
      <c r="J16" s="84">
        <v>0</v>
      </c>
      <c r="K16" s="84">
        <v>0</v>
      </c>
      <c r="L16" s="84">
        <f t="shared" si="3"/>
        <v>0</v>
      </c>
      <c r="M16" s="84">
        <v>0</v>
      </c>
      <c r="N16" s="84">
        <f t="shared" si="5"/>
        <v>0</v>
      </c>
      <c r="O16" s="84">
        <v>0</v>
      </c>
      <c r="P16" s="85">
        <f t="shared" si="6"/>
        <v>0</v>
      </c>
      <c r="Q16" s="85">
        <v>0</v>
      </c>
      <c r="R16" s="85">
        <f t="shared" si="8"/>
        <v>0</v>
      </c>
      <c r="S16" s="85">
        <v>0</v>
      </c>
      <c r="T16" s="85">
        <v>0</v>
      </c>
      <c r="U16" s="85">
        <v>0</v>
      </c>
      <c r="V16" s="85">
        <v>0</v>
      </c>
      <c r="W16" s="85">
        <v>100</v>
      </c>
      <c r="X16" s="85">
        <f t="shared" si="10"/>
        <v>100</v>
      </c>
      <c r="Y16" s="86">
        <v>0</v>
      </c>
      <c r="Z16" s="86">
        <v>0</v>
      </c>
      <c r="AA16" s="86">
        <v>0</v>
      </c>
      <c r="AB16" s="86"/>
      <c r="AC16" s="86">
        <v>0</v>
      </c>
      <c r="AD16" s="86"/>
      <c r="AE16" s="86">
        <v>0</v>
      </c>
      <c r="AF16" s="86"/>
      <c r="AG16" s="86">
        <v>0</v>
      </c>
      <c r="AH16" s="86"/>
      <c r="AI16" s="86">
        <v>0</v>
      </c>
      <c r="AJ16" s="86">
        <f t="shared" si="11"/>
        <v>0</v>
      </c>
      <c r="AK16" s="87">
        <f t="shared" si="0"/>
        <v>1</v>
      </c>
      <c r="AL16" s="88">
        <v>0</v>
      </c>
    </row>
    <row r="17" spans="1:38" ht="33.75" x14ac:dyDescent="0.25">
      <c r="A17">
        <v>10</v>
      </c>
      <c r="B17" s="79" t="s">
        <v>110</v>
      </c>
      <c r="C17" s="80" t="s">
        <v>13</v>
      </c>
      <c r="D17" s="90" t="s">
        <v>3</v>
      </c>
      <c r="E17" s="90" t="s">
        <v>4</v>
      </c>
      <c r="F17" s="90"/>
      <c r="G17" s="90"/>
      <c r="H17" s="91" t="s">
        <v>5</v>
      </c>
      <c r="I17" s="92" t="s">
        <v>6</v>
      </c>
      <c r="J17" s="84">
        <f t="shared" si="1"/>
        <v>8.3333333333333339</v>
      </c>
      <c r="K17" s="84">
        <f t="shared" si="2"/>
        <v>8.3333333333333339</v>
      </c>
      <c r="L17" s="84">
        <f t="shared" si="3"/>
        <v>16.666666666666668</v>
      </c>
      <c r="M17" s="84">
        <f t="shared" ref="M17:O31" si="12">+K17</f>
        <v>8.3333333333333339</v>
      </c>
      <c r="N17" s="84">
        <f t="shared" si="5"/>
        <v>25</v>
      </c>
      <c r="O17" s="84">
        <f t="shared" si="12"/>
        <v>8.3333333333333339</v>
      </c>
      <c r="P17" s="85">
        <f t="shared" si="6"/>
        <v>33.333333333333336</v>
      </c>
      <c r="Q17" s="85">
        <f t="shared" ref="Q17:Q27" si="13">+O17</f>
        <v>8.3333333333333339</v>
      </c>
      <c r="R17" s="85">
        <f t="shared" si="8"/>
        <v>41.666666666666671</v>
      </c>
      <c r="S17" s="85">
        <f t="shared" ref="S17:S31" si="14">+Q17</f>
        <v>8.3333333333333339</v>
      </c>
      <c r="T17" s="85">
        <v>8.3333333333333339</v>
      </c>
      <c r="U17" s="85">
        <v>8.3333333333333339</v>
      </c>
      <c r="V17" s="85">
        <v>8.3333333333333339</v>
      </c>
      <c r="W17" s="85">
        <v>8.3333333333333339</v>
      </c>
      <c r="X17" s="85">
        <f t="shared" si="10"/>
        <v>83.333333333333329</v>
      </c>
      <c r="Y17" s="86">
        <v>0</v>
      </c>
      <c r="Z17" s="86">
        <v>0</v>
      </c>
      <c r="AA17" s="86">
        <v>0</v>
      </c>
      <c r="AB17" s="86"/>
      <c r="AC17" s="86">
        <v>0</v>
      </c>
      <c r="AD17" s="86"/>
      <c r="AE17" s="86">
        <v>0</v>
      </c>
      <c r="AF17" s="86"/>
      <c r="AG17" s="86">
        <v>0</v>
      </c>
      <c r="AH17" s="86"/>
      <c r="AI17" s="86">
        <v>0</v>
      </c>
      <c r="AJ17" s="86">
        <f t="shared" si="11"/>
        <v>0</v>
      </c>
      <c r="AK17" s="87">
        <f t="shared" si="0"/>
        <v>0.83333333333333326</v>
      </c>
      <c r="AL17" s="93">
        <v>0</v>
      </c>
    </row>
    <row r="18" spans="1:38" ht="33.75" x14ac:dyDescent="0.25">
      <c r="A18">
        <v>11</v>
      </c>
      <c r="B18" s="79" t="s">
        <v>110</v>
      </c>
      <c r="C18" s="80" t="s">
        <v>14</v>
      </c>
      <c r="D18" s="90" t="s">
        <v>3</v>
      </c>
      <c r="E18" s="90" t="s">
        <v>4</v>
      </c>
      <c r="F18" s="90"/>
      <c r="G18" s="90"/>
      <c r="H18" s="91" t="s">
        <v>5</v>
      </c>
      <c r="I18" s="92" t="s">
        <v>6</v>
      </c>
      <c r="J18" s="84">
        <f t="shared" si="1"/>
        <v>8.3333333333333339</v>
      </c>
      <c r="K18" s="84">
        <f t="shared" si="2"/>
        <v>8.3333333333333339</v>
      </c>
      <c r="L18" s="84">
        <f t="shared" si="3"/>
        <v>16.666666666666668</v>
      </c>
      <c r="M18" s="84">
        <f t="shared" si="12"/>
        <v>8.3333333333333339</v>
      </c>
      <c r="N18" s="84">
        <f t="shared" si="5"/>
        <v>25</v>
      </c>
      <c r="O18" s="84">
        <f t="shared" si="12"/>
        <v>8.3333333333333339</v>
      </c>
      <c r="P18" s="85">
        <f t="shared" si="6"/>
        <v>33.333333333333336</v>
      </c>
      <c r="Q18" s="85">
        <f t="shared" si="13"/>
        <v>8.3333333333333339</v>
      </c>
      <c r="R18" s="85">
        <f t="shared" si="8"/>
        <v>41.666666666666671</v>
      </c>
      <c r="S18" s="85">
        <f t="shared" si="14"/>
        <v>8.3333333333333339</v>
      </c>
      <c r="T18" s="85">
        <v>8.3333333333333339</v>
      </c>
      <c r="U18" s="85">
        <v>8.3333333333333339</v>
      </c>
      <c r="V18" s="85">
        <v>8.3333333333333339</v>
      </c>
      <c r="W18" s="85">
        <v>8.3333333333333339</v>
      </c>
      <c r="X18" s="85">
        <f t="shared" si="10"/>
        <v>83.333333333333329</v>
      </c>
      <c r="Y18" s="86">
        <v>0</v>
      </c>
      <c r="Z18" s="86">
        <v>0</v>
      </c>
      <c r="AA18" s="86">
        <v>0</v>
      </c>
      <c r="AB18" s="86"/>
      <c r="AC18" s="86">
        <v>0</v>
      </c>
      <c r="AD18" s="86"/>
      <c r="AE18" s="86">
        <v>0</v>
      </c>
      <c r="AF18" s="86"/>
      <c r="AG18" s="86">
        <v>0</v>
      </c>
      <c r="AH18" s="86"/>
      <c r="AI18" s="86">
        <v>0</v>
      </c>
      <c r="AJ18" s="86">
        <f t="shared" si="11"/>
        <v>0</v>
      </c>
      <c r="AK18" s="87">
        <f t="shared" si="0"/>
        <v>0.83333333333333326</v>
      </c>
      <c r="AL18" s="93">
        <v>0</v>
      </c>
    </row>
    <row r="19" spans="1:38" ht="45" x14ac:dyDescent="0.25">
      <c r="A19">
        <v>12</v>
      </c>
      <c r="B19" s="79" t="s">
        <v>110</v>
      </c>
      <c r="C19" s="80" t="s">
        <v>15</v>
      </c>
      <c r="D19" s="90" t="s">
        <v>3</v>
      </c>
      <c r="E19" s="90" t="s">
        <v>4</v>
      </c>
      <c r="F19" s="90"/>
      <c r="G19" s="90"/>
      <c r="H19" s="91" t="s">
        <v>5</v>
      </c>
      <c r="I19" s="92" t="s">
        <v>6</v>
      </c>
      <c r="J19" s="84">
        <f t="shared" si="1"/>
        <v>8.3333333333333339</v>
      </c>
      <c r="K19" s="84">
        <f t="shared" si="2"/>
        <v>8.3333333333333339</v>
      </c>
      <c r="L19" s="84">
        <f t="shared" si="3"/>
        <v>16.666666666666668</v>
      </c>
      <c r="M19" s="84">
        <f t="shared" si="12"/>
        <v>8.3333333333333339</v>
      </c>
      <c r="N19" s="84">
        <f t="shared" si="5"/>
        <v>25</v>
      </c>
      <c r="O19" s="84">
        <f t="shared" si="12"/>
        <v>8.3333333333333339</v>
      </c>
      <c r="P19" s="85">
        <f t="shared" si="6"/>
        <v>33.333333333333336</v>
      </c>
      <c r="Q19" s="85">
        <f t="shared" si="13"/>
        <v>8.3333333333333339</v>
      </c>
      <c r="R19" s="85">
        <f t="shared" si="8"/>
        <v>41.666666666666671</v>
      </c>
      <c r="S19" s="85">
        <f t="shared" si="14"/>
        <v>8.3333333333333339</v>
      </c>
      <c r="T19" s="85">
        <v>8.3333333333333339</v>
      </c>
      <c r="U19" s="85">
        <v>8.3333333333333339</v>
      </c>
      <c r="V19" s="85">
        <v>8.3333333333333339</v>
      </c>
      <c r="W19" s="85">
        <v>8.3333333333333339</v>
      </c>
      <c r="X19" s="85">
        <f t="shared" si="10"/>
        <v>83.333333333333329</v>
      </c>
      <c r="Y19" s="86">
        <v>0</v>
      </c>
      <c r="Z19" s="86">
        <v>0</v>
      </c>
      <c r="AA19" s="86">
        <v>0</v>
      </c>
      <c r="AB19" s="86"/>
      <c r="AC19" s="86">
        <v>0</v>
      </c>
      <c r="AD19" s="86"/>
      <c r="AE19" s="86">
        <v>0</v>
      </c>
      <c r="AF19" s="86"/>
      <c r="AG19" s="86">
        <v>0</v>
      </c>
      <c r="AH19" s="86"/>
      <c r="AI19" s="86">
        <v>0</v>
      </c>
      <c r="AJ19" s="86">
        <f t="shared" si="11"/>
        <v>0</v>
      </c>
      <c r="AK19" s="87">
        <f t="shared" si="0"/>
        <v>0.83333333333333326</v>
      </c>
      <c r="AL19" s="93">
        <v>0</v>
      </c>
    </row>
    <row r="20" spans="1:38" ht="33.75" x14ac:dyDescent="0.25">
      <c r="A20">
        <v>13</v>
      </c>
      <c r="B20" s="79" t="s">
        <v>32</v>
      </c>
      <c r="C20" s="80" t="s">
        <v>29</v>
      </c>
      <c r="D20" s="81" t="s">
        <v>3</v>
      </c>
      <c r="E20" s="81" t="s">
        <v>4</v>
      </c>
      <c r="F20" s="81"/>
      <c r="G20" s="81"/>
      <c r="H20" s="82" t="s">
        <v>5</v>
      </c>
      <c r="I20" s="83" t="s">
        <v>6</v>
      </c>
      <c r="J20" s="84">
        <f t="shared" si="1"/>
        <v>8.3333333333333339</v>
      </c>
      <c r="K20" s="84">
        <f t="shared" si="2"/>
        <v>8.3333333333333339</v>
      </c>
      <c r="L20" s="84">
        <f t="shared" si="3"/>
        <v>16.666666666666668</v>
      </c>
      <c r="M20" s="84">
        <f t="shared" si="12"/>
        <v>8.3333333333333339</v>
      </c>
      <c r="N20" s="84">
        <f t="shared" si="5"/>
        <v>25</v>
      </c>
      <c r="O20" s="84">
        <f t="shared" si="12"/>
        <v>8.3333333333333339</v>
      </c>
      <c r="P20" s="85">
        <f t="shared" si="6"/>
        <v>33.333333333333336</v>
      </c>
      <c r="Q20" s="85">
        <f t="shared" si="13"/>
        <v>8.3333333333333339</v>
      </c>
      <c r="R20" s="85">
        <f t="shared" si="8"/>
        <v>41.666666666666671</v>
      </c>
      <c r="S20" s="85">
        <f t="shared" si="14"/>
        <v>8.3333333333333339</v>
      </c>
      <c r="T20" s="85">
        <v>8.3333333333333339</v>
      </c>
      <c r="U20" s="85">
        <v>8.3333333333333339</v>
      </c>
      <c r="V20" s="85">
        <v>8.3333333333333339</v>
      </c>
      <c r="W20" s="85">
        <v>8.3333333333333339</v>
      </c>
      <c r="X20" s="85">
        <f t="shared" si="10"/>
        <v>83.333333333333329</v>
      </c>
      <c r="Y20" s="86">
        <v>0</v>
      </c>
      <c r="Z20" s="86">
        <v>0</v>
      </c>
      <c r="AA20" s="86">
        <v>0</v>
      </c>
      <c r="AB20" s="86"/>
      <c r="AC20" s="86">
        <v>0</v>
      </c>
      <c r="AD20" s="86"/>
      <c r="AE20" s="86">
        <v>0</v>
      </c>
      <c r="AF20" s="86"/>
      <c r="AG20" s="86">
        <v>0</v>
      </c>
      <c r="AH20" s="86"/>
      <c r="AI20" s="86">
        <v>0</v>
      </c>
      <c r="AJ20" s="86">
        <f t="shared" si="11"/>
        <v>0</v>
      </c>
      <c r="AK20" s="87">
        <f t="shared" si="0"/>
        <v>0.83333333333333326</v>
      </c>
      <c r="AL20" s="88">
        <v>0</v>
      </c>
    </row>
    <row r="21" spans="1:38" ht="33.75" x14ac:dyDescent="0.25">
      <c r="A21">
        <v>14</v>
      </c>
      <c r="B21" s="79" t="s">
        <v>32</v>
      </c>
      <c r="C21" s="80" t="s">
        <v>30</v>
      </c>
      <c r="D21" s="81" t="s">
        <v>3</v>
      </c>
      <c r="E21" s="81" t="s">
        <v>4</v>
      </c>
      <c r="F21" s="81"/>
      <c r="G21" s="81"/>
      <c r="H21" s="82" t="s">
        <v>5</v>
      </c>
      <c r="I21" s="83" t="s">
        <v>6</v>
      </c>
      <c r="J21" s="84">
        <f t="shared" si="1"/>
        <v>8.3333333333333339</v>
      </c>
      <c r="K21" s="84">
        <f t="shared" si="2"/>
        <v>8.3333333333333339</v>
      </c>
      <c r="L21" s="84">
        <f t="shared" si="3"/>
        <v>16.666666666666668</v>
      </c>
      <c r="M21" s="84">
        <f t="shared" si="12"/>
        <v>8.3333333333333339</v>
      </c>
      <c r="N21" s="84">
        <f t="shared" si="5"/>
        <v>25</v>
      </c>
      <c r="O21" s="84">
        <f t="shared" si="12"/>
        <v>8.3333333333333339</v>
      </c>
      <c r="P21" s="85">
        <f t="shared" si="6"/>
        <v>33.333333333333336</v>
      </c>
      <c r="Q21" s="85">
        <f t="shared" si="13"/>
        <v>8.3333333333333339</v>
      </c>
      <c r="R21" s="85">
        <f t="shared" si="8"/>
        <v>41.666666666666671</v>
      </c>
      <c r="S21" s="85">
        <f t="shared" si="14"/>
        <v>8.3333333333333339</v>
      </c>
      <c r="T21" s="85">
        <v>8.3333333333333339</v>
      </c>
      <c r="U21" s="85">
        <v>8.3333333333333339</v>
      </c>
      <c r="V21" s="85">
        <v>8.3333333333333339</v>
      </c>
      <c r="W21" s="85">
        <v>8.3333333333333339</v>
      </c>
      <c r="X21" s="85">
        <f t="shared" si="10"/>
        <v>83.333333333333329</v>
      </c>
      <c r="Y21" s="86">
        <v>0</v>
      </c>
      <c r="Z21" s="86">
        <v>0</v>
      </c>
      <c r="AA21" s="86">
        <v>0</v>
      </c>
      <c r="AB21" s="86"/>
      <c r="AC21" s="86">
        <v>0</v>
      </c>
      <c r="AD21" s="86"/>
      <c r="AE21" s="86">
        <v>0</v>
      </c>
      <c r="AF21" s="86"/>
      <c r="AG21" s="86">
        <v>0</v>
      </c>
      <c r="AH21" s="86"/>
      <c r="AI21" s="86">
        <v>0</v>
      </c>
      <c r="AJ21" s="86">
        <f t="shared" si="11"/>
        <v>0</v>
      </c>
      <c r="AK21" s="87">
        <f t="shared" si="0"/>
        <v>0.83333333333333326</v>
      </c>
      <c r="AL21" s="88">
        <v>0</v>
      </c>
    </row>
    <row r="22" spans="1:38" ht="33.75" x14ac:dyDescent="0.25">
      <c r="A22">
        <v>15</v>
      </c>
      <c r="B22" s="79" t="s">
        <v>32</v>
      </c>
      <c r="C22" s="80" t="s">
        <v>31</v>
      </c>
      <c r="D22" s="81" t="s">
        <v>3</v>
      </c>
      <c r="E22" s="81" t="s">
        <v>4</v>
      </c>
      <c r="F22" s="81"/>
      <c r="G22" s="81"/>
      <c r="H22" s="82" t="s">
        <v>5</v>
      </c>
      <c r="I22" s="83" t="s">
        <v>6</v>
      </c>
      <c r="J22" s="84">
        <f t="shared" si="1"/>
        <v>8.3333333333333339</v>
      </c>
      <c r="K22" s="84">
        <f t="shared" si="2"/>
        <v>8.3333333333333339</v>
      </c>
      <c r="L22" s="84">
        <f t="shared" si="3"/>
        <v>16.666666666666668</v>
      </c>
      <c r="M22" s="84">
        <f t="shared" si="12"/>
        <v>8.3333333333333339</v>
      </c>
      <c r="N22" s="84">
        <f t="shared" si="5"/>
        <v>25</v>
      </c>
      <c r="O22" s="84">
        <f t="shared" si="12"/>
        <v>8.3333333333333339</v>
      </c>
      <c r="P22" s="85">
        <f t="shared" si="6"/>
        <v>33.333333333333336</v>
      </c>
      <c r="Q22" s="85">
        <f t="shared" si="13"/>
        <v>8.3333333333333339</v>
      </c>
      <c r="R22" s="85">
        <f t="shared" si="8"/>
        <v>41.666666666666671</v>
      </c>
      <c r="S22" s="85">
        <f t="shared" si="14"/>
        <v>8.3333333333333339</v>
      </c>
      <c r="T22" s="85">
        <v>8.3333333333333339</v>
      </c>
      <c r="U22" s="85">
        <v>8.3333333333333339</v>
      </c>
      <c r="V22" s="85">
        <v>8.3333333333333339</v>
      </c>
      <c r="W22" s="85">
        <v>8.3333333333333339</v>
      </c>
      <c r="X22" s="85">
        <f t="shared" si="10"/>
        <v>83.333333333333329</v>
      </c>
      <c r="Y22" s="86">
        <v>0</v>
      </c>
      <c r="Z22" s="86">
        <v>0</v>
      </c>
      <c r="AA22" s="86">
        <v>0</v>
      </c>
      <c r="AB22" s="86"/>
      <c r="AC22" s="86">
        <v>0</v>
      </c>
      <c r="AD22" s="86"/>
      <c r="AE22" s="86">
        <v>0</v>
      </c>
      <c r="AF22" s="86"/>
      <c r="AG22" s="86">
        <v>0</v>
      </c>
      <c r="AH22" s="86"/>
      <c r="AI22" s="86">
        <v>0</v>
      </c>
      <c r="AJ22" s="86">
        <f t="shared" si="11"/>
        <v>0</v>
      </c>
      <c r="AK22" s="87">
        <f t="shared" si="0"/>
        <v>0.83333333333333326</v>
      </c>
      <c r="AL22" s="88">
        <v>0</v>
      </c>
    </row>
    <row r="23" spans="1:38" ht="22.5" x14ac:dyDescent="0.25">
      <c r="A23">
        <v>16</v>
      </c>
      <c r="B23" s="79" t="s">
        <v>38</v>
      </c>
      <c r="C23" s="80" t="s">
        <v>33</v>
      </c>
      <c r="D23" s="81" t="s">
        <v>3</v>
      </c>
      <c r="E23" s="81" t="s">
        <v>4</v>
      </c>
      <c r="F23" s="81"/>
      <c r="G23" s="81"/>
      <c r="H23" s="82" t="s">
        <v>5</v>
      </c>
      <c r="I23" s="83" t="s">
        <v>6</v>
      </c>
      <c r="J23" s="84">
        <f t="shared" si="1"/>
        <v>8.3333333333333339</v>
      </c>
      <c r="K23" s="84">
        <f t="shared" si="2"/>
        <v>8.3333333333333339</v>
      </c>
      <c r="L23" s="84">
        <f t="shared" si="3"/>
        <v>16.666666666666668</v>
      </c>
      <c r="M23" s="84">
        <f t="shared" si="12"/>
        <v>8.3333333333333339</v>
      </c>
      <c r="N23" s="84">
        <f t="shared" si="5"/>
        <v>25</v>
      </c>
      <c r="O23" s="84">
        <f t="shared" si="12"/>
        <v>8.3333333333333339</v>
      </c>
      <c r="P23" s="85">
        <f t="shared" si="6"/>
        <v>33.333333333333336</v>
      </c>
      <c r="Q23" s="85">
        <f t="shared" si="13"/>
        <v>8.3333333333333339</v>
      </c>
      <c r="R23" s="85">
        <f t="shared" si="8"/>
        <v>41.666666666666671</v>
      </c>
      <c r="S23" s="85">
        <f t="shared" si="14"/>
        <v>8.3333333333333339</v>
      </c>
      <c r="T23" s="85">
        <v>8.3333333333333339</v>
      </c>
      <c r="U23" s="85">
        <v>8.3333333333333339</v>
      </c>
      <c r="V23" s="85">
        <v>8.3333333333333339</v>
      </c>
      <c r="W23" s="85">
        <v>8.3333333333333339</v>
      </c>
      <c r="X23" s="85">
        <f t="shared" si="10"/>
        <v>83.333333333333329</v>
      </c>
      <c r="Y23" s="86">
        <v>0</v>
      </c>
      <c r="Z23" s="86">
        <v>0</v>
      </c>
      <c r="AA23" s="86">
        <v>0</v>
      </c>
      <c r="AB23" s="86"/>
      <c r="AC23" s="86">
        <v>0</v>
      </c>
      <c r="AD23" s="86"/>
      <c r="AE23" s="86">
        <v>0</v>
      </c>
      <c r="AF23" s="86"/>
      <c r="AG23" s="86">
        <v>0</v>
      </c>
      <c r="AH23" s="86"/>
      <c r="AI23" s="86">
        <v>0</v>
      </c>
      <c r="AJ23" s="86">
        <f t="shared" si="11"/>
        <v>0</v>
      </c>
      <c r="AK23" s="87">
        <f t="shared" si="0"/>
        <v>0.83333333333333326</v>
      </c>
      <c r="AL23" s="88">
        <v>0</v>
      </c>
    </row>
    <row r="24" spans="1:38" ht="22.5" x14ac:dyDescent="0.25">
      <c r="A24">
        <v>17</v>
      </c>
      <c r="B24" s="79" t="s">
        <v>38</v>
      </c>
      <c r="C24" s="80" t="s">
        <v>34</v>
      </c>
      <c r="D24" s="81" t="s">
        <v>3</v>
      </c>
      <c r="E24" s="81" t="s">
        <v>4</v>
      </c>
      <c r="F24" s="81"/>
      <c r="G24" s="81"/>
      <c r="H24" s="82" t="s">
        <v>5</v>
      </c>
      <c r="I24" s="83" t="s">
        <v>6</v>
      </c>
      <c r="J24" s="84">
        <f t="shared" si="1"/>
        <v>8.3333333333333339</v>
      </c>
      <c r="K24" s="84">
        <f t="shared" si="2"/>
        <v>8.3333333333333339</v>
      </c>
      <c r="L24" s="84">
        <f t="shared" si="3"/>
        <v>16.666666666666668</v>
      </c>
      <c r="M24" s="84">
        <f t="shared" si="12"/>
        <v>8.3333333333333339</v>
      </c>
      <c r="N24" s="84">
        <f t="shared" si="5"/>
        <v>25</v>
      </c>
      <c r="O24" s="84">
        <f t="shared" si="12"/>
        <v>8.3333333333333339</v>
      </c>
      <c r="P24" s="85">
        <f t="shared" si="6"/>
        <v>33.333333333333336</v>
      </c>
      <c r="Q24" s="85">
        <f t="shared" si="13"/>
        <v>8.3333333333333339</v>
      </c>
      <c r="R24" s="85">
        <f t="shared" si="8"/>
        <v>41.666666666666671</v>
      </c>
      <c r="S24" s="85">
        <f t="shared" si="14"/>
        <v>8.3333333333333339</v>
      </c>
      <c r="T24" s="85">
        <v>8.3333333333333339</v>
      </c>
      <c r="U24" s="85">
        <v>8.3333333333333339</v>
      </c>
      <c r="V24" s="85">
        <v>8.3333333333333339</v>
      </c>
      <c r="W24" s="85">
        <v>8.3333333333333339</v>
      </c>
      <c r="X24" s="85">
        <f t="shared" si="10"/>
        <v>83.333333333333329</v>
      </c>
      <c r="Y24" s="86">
        <v>0</v>
      </c>
      <c r="Z24" s="86">
        <v>0</v>
      </c>
      <c r="AA24" s="86">
        <v>0</v>
      </c>
      <c r="AB24" s="86"/>
      <c r="AC24" s="86">
        <v>0</v>
      </c>
      <c r="AD24" s="86"/>
      <c r="AE24" s="86">
        <v>0</v>
      </c>
      <c r="AF24" s="86"/>
      <c r="AG24" s="86">
        <v>0</v>
      </c>
      <c r="AH24" s="86"/>
      <c r="AI24" s="86">
        <v>0</v>
      </c>
      <c r="AJ24" s="86">
        <f t="shared" si="11"/>
        <v>0</v>
      </c>
      <c r="AK24" s="87">
        <f t="shared" si="0"/>
        <v>0.83333333333333326</v>
      </c>
      <c r="AL24" s="88">
        <v>0</v>
      </c>
    </row>
    <row r="25" spans="1:38" x14ac:dyDescent="0.25">
      <c r="A25">
        <v>18</v>
      </c>
      <c r="B25" s="89" t="s">
        <v>38</v>
      </c>
      <c r="C25" s="80" t="s">
        <v>35</v>
      </c>
      <c r="D25" s="81" t="s">
        <v>3</v>
      </c>
      <c r="E25" s="81" t="s">
        <v>4</v>
      </c>
      <c r="F25" s="81"/>
      <c r="G25" s="81"/>
      <c r="H25" s="82" t="s">
        <v>5</v>
      </c>
      <c r="I25" s="83" t="s">
        <v>6</v>
      </c>
      <c r="J25" s="84">
        <f t="shared" si="1"/>
        <v>8.3333333333333339</v>
      </c>
      <c r="K25" s="84">
        <f t="shared" si="2"/>
        <v>8.3333333333333339</v>
      </c>
      <c r="L25" s="84">
        <f t="shared" si="3"/>
        <v>16.666666666666668</v>
      </c>
      <c r="M25" s="84">
        <f t="shared" si="12"/>
        <v>8.3333333333333339</v>
      </c>
      <c r="N25" s="84">
        <f t="shared" si="5"/>
        <v>25</v>
      </c>
      <c r="O25" s="84">
        <f t="shared" si="12"/>
        <v>8.3333333333333339</v>
      </c>
      <c r="P25" s="85">
        <f t="shared" si="6"/>
        <v>33.333333333333336</v>
      </c>
      <c r="Q25" s="85">
        <f t="shared" si="13"/>
        <v>8.3333333333333339</v>
      </c>
      <c r="R25" s="85">
        <f t="shared" si="8"/>
        <v>41.666666666666671</v>
      </c>
      <c r="S25" s="85">
        <f t="shared" si="14"/>
        <v>8.3333333333333339</v>
      </c>
      <c r="T25" s="85">
        <v>8.3333333333333339</v>
      </c>
      <c r="U25" s="85">
        <v>8.3333333333333339</v>
      </c>
      <c r="V25" s="85">
        <v>8.3333333333333339</v>
      </c>
      <c r="W25" s="85">
        <v>8.3333333333333339</v>
      </c>
      <c r="X25" s="85">
        <f t="shared" si="10"/>
        <v>83.333333333333329</v>
      </c>
      <c r="Y25" s="86">
        <v>0</v>
      </c>
      <c r="Z25" s="86">
        <v>0</v>
      </c>
      <c r="AA25" s="86">
        <v>0</v>
      </c>
      <c r="AB25" s="86"/>
      <c r="AC25" s="86">
        <v>0</v>
      </c>
      <c r="AD25" s="86"/>
      <c r="AE25" s="86">
        <v>0</v>
      </c>
      <c r="AF25" s="86"/>
      <c r="AG25" s="86">
        <v>0</v>
      </c>
      <c r="AH25" s="86"/>
      <c r="AI25" s="86">
        <v>0</v>
      </c>
      <c r="AJ25" s="86">
        <f t="shared" si="11"/>
        <v>0</v>
      </c>
      <c r="AK25" s="87">
        <f t="shared" si="0"/>
        <v>0.83333333333333326</v>
      </c>
      <c r="AL25" s="88">
        <v>0</v>
      </c>
    </row>
    <row r="26" spans="1:38" ht="22.5" x14ac:dyDescent="0.25">
      <c r="A26">
        <v>19</v>
      </c>
      <c r="B26" s="89" t="s">
        <v>38</v>
      </c>
      <c r="C26" s="80" t="s">
        <v>36</v>
      </c>
      <c r="D26" s="81" t="s">
        <v>3</v>
      </c>
      <c r="E26" s="81"/>
      <c r="F26" s="81" t="s">
        <v>4</v>
      </c>
      <c r="G26" s="81"/>
      <c r="H26" s="82" t="s">
        <v>5</v>
      </c>
      <c r="I26" s="83" t="s">
        <v>6</v>
      </c>
      <c r="J26" s="84">
        <f t="shared" si="1"/>
        <v>8.3333333333333339</v>
      </c>
      <c r="K26" s="84">
        <f t="shared" si="2"/>
        <v>8.3333333333333339</v>
      </c>
      <c r="L26" s="84">
        <f t="shared" si="3"/>
        <v>16.666666666666668</v>
      </c>
      <c r="M26" s="84">
        <f t="shared" si="12"/>
        <v>8.3333333333333339</v>
      </c>
      <c r="N26" s="84">
        <f t="shared" si="5"/>
        <v>25</v>
      </c>
      <c r="O26" s="84">
        <f t="shared" si="12"/>
        <v>8.3333333333333339</v>
      </c>
      <c r="P26" s="85">
        <f t="shared" si="6"/>
        <v>33.333333333333336</v>
      </c>
      <c r="Q26" s="85">
        <f t="shared" si="13"/>
        <v>8.3333333333333339</v>
      </c>
      <c r="R26" s="85">
        <f t="shared" si="8"/>
        <v>41.666666666666671</v>
      </c>
      <c r="S26" s="85">
        <f t="shared" si="14"/>
        <v>8.3333333333333339</v>
      </c>
      <c r="T26" s="85">
        <v>8.3333333333333339</v>
      </c>
      <c r="U26" s="85">
        <v>8.3333333333333339</v>
      </c>
      <c r="V26" s="85">
        <v>8.3333333333333339</v>
      </c>
      <c r="W26" s="85">
        <v>8.3333333333333339</v>
      </c>
      <c r="X26" s="85">
        <f t="shared" si="10"/>
        <v>83.333333333333329</v>
      </c>
      <c r="Y26" s="86">
        <v>0</v>
      </c>
      <c r="Z26" s="86">
        <v>0</v>
      </c>
      <c r="AA26" s="86">
        <v>0</v>
      </c>
      <c r="AB26" s="86"/>
      <c r="AC26" s="86">
        <v>0</v>
      </c>
      <c r="AD26" s="86"/>
      <c r="AE26" s="86">
        <v>0</v>
      </c>
      <c r="AF26" s="86"/>
      <c r="AG26" s="86">
        <v>0</v>
      </c>
      <c r="AH26" s="86"/>
      <c r="AI26" s="86">
        <v>0</v>
      </c>
      <c r="AJ26" s="86">
        <f t="shared" si="11"/>
        <v>0</v>
      </c>
      <c r="AK26" s="87">
        <f t="shared" si="0"/>
        <v>0.83333333333333326</v>
      </c>
      <c r="AL26" s="88">
        <v>0</v>
      </c>
    </row>
    <row r="27" spans="1:38" ht="22.5" x14ac:dyDescent="0.25">
      <c r="A27">
        <v>20</v>
      </c>
      <c r="B27" s="89" t="s">
        <v>38</v>
      </c>
      <c r="C27" s="80" t="s">
        <v>37</v>
      </c>
      <c r="D27" s="81" t="s">
        <v>3</v>
      </c>
      <c r="E27" s="81"/>
      <c r="F27" s="81" t="s">
        <v>4</v>
      </c>
      <c r="G27" s="81"/>
      <c r="H27" s="82" t="s">
        <v>5</v>
      </c>
      <c r="I27" s="83" t="s">
        <v>6</v>
      </c>
      <c r="J27" s="84">
        <f t="shared" si="1"/>
        <v>8.3333333333333339</v>
      </c>
      <c r="K27" s="84">
        <f t="shared" si="2"/>
        <v>8.3333333333333339</v>
      </c>
      <c r="L27" s="84">
        <f t="shared" si="3"/>
        <v>16.666666666666668</v>
      </c>
      <c r="M27" s="84">
        <f t="shared" si="12"/>
        <v>8.3333333333333339</v>
      </c>
      <c r="N27" s="84">
        <f t="shared" si="5"/>
        <v>25</v>
      </c>
      <c r="O27" s="84">
        <f t="shared" si="12"/>
        <v>8.3333333333333339</v>
      </c>
      <c r="P27" s="85">
        <f t="shared" si="6"/>
        <v>33.333333333333336</v>
      </c>
      <c r="Q27" s="85">
        <f t="shared" si="13"/>
        <v>8.3333333333333339</v>
      </c>
      <c r="R27" s="85">
        <f t="shared" si="8"/>
        <v>41.666666666666671</v>
      </c>
      <c r="S27" s="85">
        <f t="shared" si="14"/>
        <v>8.3333333333333339</v>
      </c>
      <c r="T27" s="85">
        <v>8.3333333333333339</v>
      </c>
      <c r="U27" s="85">
        <v>8.3333333333333339</v>
      </c>
      <c r="V27" s="85">
        <v>8.3333333333333339</v>
      </c>
      <c r="W27" s="85">
        <v>8.3333333333333339</v>
      </c>
      <c r="X27" s="85">
        <f t="shared" si="10"/>
        <v>83.333333333333329</v>
      </c>
      <c r="Y27" s="86">
        <v>0</v>
      </c>
      <c r="Z27" s="86">
        <v>0</v>
      </c>
      <c r="AA27" s="86">
        <v>0</v>
      </c>
      <c r="AB27" s="86"/>
      <c r="AC27" s="86">
        <v>0</v>
      </c>
      <c r="AD27" s="86"/>
      <c r="AE27" s="86">
        <v>0</v>
      </c>
      <c r="AF27" s="86"/>
      <c r="AG27" s="86">
        <v>0</v>
      </c>
      <c r="AH27" s="86"/>
      <c r="AI27" s="86">
        <v>0</v>
      </c>
      <c r="AJ27" s="86">
        <f t="shared" si="11"/>
        <v>0</v>
      </c>
      <c r="AK27" s="87">
        <f t="shared" si="0"/>
        <v>0.83333333333333326</v>
      </c>
      <c r="AL27" s="88">
        <v>0</v>
      </c>
    </row>
    <row r="28" spans="1:38" ht="22.5" x14ac:dyDescent="0.25">
      <c r="A28">
        <v>21</v>
      </c>
      <c r="B28" s="79" t="s">
        <v>43</v>
      </c>
      <c r="C28" s="80" t="s">
        <v>39</v>
      </c>
      <c r="D28" s="81" t="s">
        <v>3</v>
      </c>
      <c r="E28" s="81" t="s">
        <v>4</v>
      </c>
      <c r="F28" s="81"/>
      <c r="G28" s="81"/>
      <c r="H28" s="82" t="s">
        <v>5</v>
      </c>
      <c r="I28" s="83" t="s">
        <v>6</v>
      </c>
      <c r="J28" s="84">
        <f>100*0.3/3</f>
        <v>10</v>
      </c>
      <c r="K28" s="84">
        <f t="shared" si="2"/>
        <v>10</v>
      </c>
      <c r="L28" s="84">
        <f t="shared" si="3"/>
        <v>20</v>
      </c>
      <c r="M28" s="84">
        <f t="shared" si="12"/>
        <v>10</v>
      </c>
      <c r="N28" s="84">
        <f t="shared" si="5"/>
        <v>30</v>
      </c>
      <c r="O28" s="84">
        <f>100*0.3/3</f>
        <v>10</v>
      </c>
      <c r="P28" s="85">
        <f t="shared" si="6"/>
        <v>40</v>
      </c>
      <c r="Q28" s="85">
        <f>+O28</f>
        <v>10</v>
      </c>
      <c r="R28" s="85">
        <f t="shared" si="8"/>
        <v>50</v>
      </c>
      <c r="S28" s="85">
        <f t="shared" si="14"/>
        <v>10</v>
      </c>
      <c r="T28" s="85">
        <v>10</v>
      </c>
      <c r="U28" s="85">
        <v>10</v>
      </c>
      <c r="V28" s="85">
        <v>10</v>
      </c>
      <c r="W28" s="85">
        <v>10</v>
      </c>
      <c r="X28" s="85">
        <f t="shared" si="10"/>
        <v>100</v>
      </c>
      <c r="Y28" s="86">
        <v>0</v>
      </c>
      <c r="Z28" s="86">
        <v>0</v>
      </c>
      <c r="AA28" s="86">
        <v>0</v>
      </c>
      <c r="AB28" s="86"/>
      <c r="AC28" s="86">
        <v>0</v>
      </c>
      <c r="AD28" s="86"/>
      <c r="AE28" s="86">
        <v>0</v>
      </c>
      <c r="AF28" s="86"/>
      <c r="AG28" s="86">
        <v>0</v>
      </c>
      <c r="AH28" s="86"/>
      <c r="AI28" s="86">
        <v>0</v>
      </c>
      <c r="AJ28" s="86">
        <f t="shared" si="11"/>
        <v>0</v>
      </c>
      <c r="AK28" s="87">
        <f t="shared" si="0"/>
        <v>1</v>
      </c>
      <c r="AL28" s="88">
        <v>0</v>
      </c>
    </row>
    <row r="29" spans="1:38" ht="22.5" x14ac:dyDescent="0.25">
      <c r="A29">
        <v>22</v>
      </c>
      <c r="B29" s="89" t="s">
        <v>43</v>
      </c>
      <c r="C29" s="80" t="s">
        <v>40</v>
      </c>
      <c r="D29" s="81" t="s">
        <v>3</v>
      </c>
      <c r="E29" s="81" t="s">
        <v>4</v>
      </c>
      <c r="F29" s="81"/>
      <c r="G29" s="81"/>
      <c r="H29" s="82" t="s">
        <v>5</v>
      </c>
      <c r="I29" s="83" t="s">
        <v>6</v>
      </c>
      <c r="J29" s="84">
        <f>100*0.05/3</f>
        <v>1.6666666666666667</v>
      </c>
      <c r="K29" s="84">
        <f t="shared" si="2"/>
        <v>1.6666666666666667</v>
      </c>
      <c r="L29" s="84">
        <f t="shared" si="3"/>
        <v>3.3333333333333335</v>
      </c>
      <c r="M29" s="84">
        <f t="shared" si="12"/>
        <v>1.6666666666666667</v>
      </c>
      <c r="N29" s="84">
        <f t="shared" si="5"/>
        <v>5</v>
      </c>
      <c r="O29" s="84">
        <f>100*0.05/3</f>
        <v>1.6666666666666667</v>
      </c>
      <c r="P29" s="85">
        <f t="shared" si="6"/>
        <v>6.666666666666667</v>
      </c>
      <c r="Q29" s="85">
        <f t="shared" ref="Q29:Q31" si="15">+O29</f>
        <v>1.6666666666666667</v>
      </c>
      <c r="R29" s="85">
        <f t="shared" si="8"/>
        <v>8.3333333333333339</v>
      </c>
      <c r="S29" s="85">
        <f t="shared" si="14"/>
        <v>1.6666666666666667</v>
      </c>
      <c r="T29" s="85">
        <v>1.6666666666666667</v>
      </c>
      <c r="U29" s="85">
        <v>1.6666666666666667</v>
      </c>
      <c r="V29" s="85">
        <v>1.6666666666666667</v>
      </c>
      <c r="W29" s="85">
        <v>1.6666666666666667</v>
      </c>
      <c r="X29" s="85">
        <f t="shared" si="10"/>
        <v>16.666666666666664</v>
      </c>
      <c r="Y29" s="86">
        <v>0</v>
      </c>
      <c r="Z29" s="86">
        <v>0</v>
      </c>
      <c r="AA29" s="86">
        <v>0</v>
      </c>
      <c r="AB29" s="86"/>
      <c r="AC29" s="86">
        <v>0</v>
      </c>
      <c r="AD29" s="86"/>
      <c r="AE29" s="86">
        <v>0</v>
      </c>
      <c r="AF29" s="86"/>
      <c r="AG29" s="86">
        <v>0</v>
      </c>
      <c r="AH29" s="86"/>
      <c r="AI29" s="86">
        <v>0</v>
      </c>
      <c r="AJ29" s="86">
        <f t="shared" si="11"/>
        <v>0</v>
      </c>
      <c r="AK29" s="87">
        <f t="shared" si="0"/>
        <v>0.16666666666666663</v>
      </c>
      <c r="AL29" s="88">
        <v>0</v>
      </c>
    </row>
    <row r="30" spans="1:38" x14ac:dyDescent="0.25">
      <c r="A30">
        <v>23</v>
      </c>
      <c r="B30" s="89" t="s">
        <v>43</v>
      </c>
      <c r="C30" s="80" t="s">
        <v>41</v>
      </c>
      <c r="D30" s="81" t="s">
        <v>3</v>
      </c>
      <c r="E30" s="81" t="s">
        <v>4</v>
      </c>
      <c r="F30" s="81"/>
      <c r="G30" s="81"/>
      <c r="H30" s="82" t="s">
        <v>5</v>
      </c>
      <c r="I30" s="83" t="s">
        <v>6</v>
      </c>
      <c r="J30" s="84">
        <f>100*0.1/3</f>
        <v>3.3333333333333335</v>
      </c>
      <c r="K30" s="84">
        <f t="shared" si="2"/>
        <v>3.3333333333333335</v>
      </c>
      <c r="L30" s="84">
        <f t="shared" si="3"/>
        <v>6.666666666666667</v>
      </c>
      <c r="M30" s="84">
        <f t="shared" si="12"/>
        <v>3.3333333333333335</v>
      </c>
      <c r="N30" s="84">
        <f t="shared" si="5"/>
        <v>10</v>
      </c>
      <c r="O30" s="84">
        <f>100*0.1/3</f>
        <v>3.3333333333333335</v>
      </c>
      <c r="P30" s="85">
        <f t="shared" si="6"/>
        <v>13.333333333333334</v>
      </c>
      <c r="Q30" s="85">
        <f t="shared" si="15"/>
        <v>3.3333333333333335</v>
      </c>
      <c r="R30" s="85">
        <f t="shared" si="8"/>
        <v>16.666666666666668</v>
      </c>
      <c r="S30" s="85">
        <f t="shared" si="14"/>
        <v>3.3333333333333335</v>
      </c>
      <c r="T30" s="85">
        <v>3.3333333333333335</v>
      </c>
      <c r="U30" s="85">
        <v>3.3333333333333335</v>
      </c>
      <c r="V30" s="85">
        <v>3.3333333333333335</v>
      </c>
      <c r="W30" s="85">
        <v>3.3333333333333335</v>
      </c>
      <c r="X30" s="85">
        <f t="shared" si="10"/>
        <v>33.333333333333329</v>
      </c>
      <c r="Y30" s="86">
        <v>0</v>
      </c>
      <c r="Z30" s="86">
        <v>0</v>
      </c>
      <c r="AA30" s="86">
        <v>0</v>
      </c>
      <c r="AB30" s="86"/>
      <c r="AC30" s="86">
        <v>0</v>
      </c>
      <c r="AD30" s="86"/>
      <c r="AE30" s="86">
        <v>0</v>
      </c>
      <c r="AF30" s="86"/>
      <c r="AG30" s="86">
        <v>0</v>
      </c>
      <c r="AH30" s="86"/>
      <c r="AI30" s="86">
        <v>0</v>
      </c>
      <c r="AJ30" s="86">
        <f t="shared" si="11"/>
        <v>0</v>
      </c>
      <c r="AK30" s="87">
        <f t="shared" si="0"/>
        <v>0.33333333333333326</v>
      </c>
      <c r="AL30" s="88">
        <v>0</v>
      </c>
    </row>
    <row r="31" spans="1:38" ht="22.5" x14ac:dyDescent="0.25">
      <c r="A31">
        <v>24</v>
      </c>
      <c r="B31" s="89" t="s">
        <v>43</v>
      </c>
      <c r="C31" s="80" t="s">
        <v>42</v>
      </c>
      <c r="D31" s="81" t="s">
        <v>3</v>
      </c>
      <c r="E31" s="81" t="s">
        <v>4</v>
      </c>
      <c r="F31" s="81"/>
      <c r="G31" s="81"/>
      <c r="H31" s="82" t="s">
        <v>5</v>
      </c>
      <c r="I31" s="83" t="s">
        <v>6</v>
      </c>
      <c r="J31" s="84">
        <f>100*0.25/3</f>
        <v>8.3333333333333339</v>
      </c>
      <c r="K31" s="84">
        <f t="shared" si="2"/>
        <v>8.3333333333333339</v>
      </c>
      <c r="L31" s="84">
        <f t="shared" si="3"/>
        <v>16.666666666666668</v>
      </c>
      <c r="M31" s="84">
        <f t="shared" si="12"/>
        <v>8.3333333333333339</v>
      </c>
      <c r="N31" s="84">
        <f t="shared" si="5"/>
        <v>25</v>
      </c>
      <c r="O31" s="84">
        <f>100*0.25/3</f>
        <v>8.3333333333333339</v>
      </c>
      <c r="P31" s="85">
        <f t="shared" si="6"/>
        <v>33.333333333333336</v>
      </c>
      <c r="Q31" s="85">
        <f t="shared" si="15"/>
        <v>8.3333333333333339</v>
      </c>
      <c r="R31" s="85">
        <f t="shared" si="8"/>
        <v>41.666666666666671</v>
      </c>
      <c r="S31" s="85">
        <f t="shared" si="14"/>
        <v>8.3333333333333339</v>
      </c>
      <c r="T31" s="85">
        <v>8.3333333333333339</v>
      </c>
      <c r="U31" s="85">
        <v>8.3333333333333339</v>
      </c>
      <c r="V31" s="85">
        <v>8.3333333333333339</v>
      </c>
      <c r="W31" s="85">
        <v>8.3333333333333339</v>
      </c>
      <c r="X31" s="85">
        <f t="shared" si="10"/>
        <v>83.333333333333329</v>
      </c>
      <c r="Y31" s="86">
        <v>0</v>
      </c>
      <c r="Z31" s="86">
        <v>0</v>
      </c>
      <c r="AA31" s="86">
        <v>0</v>
      </c>
      <c r="AB31" s="86"/>
      <c r="AC31" s="86">
        <v>0</v>
      </c>
      <c r="AD31" s="86"/>
      <c r="AE31" s="86">
        <v>0</v>
      </c>
      <c r="AF31" s="86"/>
      <c r="AG31" s="86">
        <v>0</v>
      </c>
      <c r="AH31" s="86"/>
      <c r="AI31" s="86">
        <v>0</v>
      </c>
      <c r="AJ31" s="86">
        <f t="shared" si="11"/>
        <v>0</v>
      </c>
      <c r="AK31" s="87">
        <f t="shared" si="0"/>
        <v>0.83333333333333326</v>
      </c>
      <c r="AL31" s="88">
        <v>0</v>
      </c>
    </row>
    <row r="32" spans="1:38" x14ac:dyDescent="0.25">
      <c r="A32">
        <v>25</v>
      </c>
      <c r="B32" s="89" t="s">
        <v>50</v>
      </c>
      <c r="C32" s="80" t="s">
        <v>44</v>
      </c>
      <c r="D32" s="81" t="s">
        <v>3</v>
      </c>
      <c r="E32" s="81" t="s">
        <v>4</v>
      </c>
      <c r="F32" s="81"/>
      <c r="G32" s="81"/>
      <c r="H32" s="82" t="s">
        <v>5</v>
      </c>
      <c r="I32" s="83" t="s">
        <v>6</v>
      </c>
      <c r="J32" s="84">
        <v>9.85</v>
      </c>
      <c r="K32" s="84">
        <f>14.23-J32</f>
        <v>4.3800000000000008</v>
      </c>
      <c r="L32" s="84">
        <f t="shared" si="3"/>
        <v>14.23</v>
      </c>
      <c r="M32" s="84">
        <f>19-L32</f>
        <v>4.7699999999999996</v>
      </c>
      <c r="N32" s="84">
        <f t="shared" si="5"/>
        <v>19</v>
      </c>
      <c r="O32" s="84">
        <f>37-N32</f>
        <v>18</v>
      </c>
      <c r="P32" s="85">
        <f t="shared" si="6"/>
        <v>37</v>
      </c>
      <c r="Q32" s="85">
        <f>+P32/4</f>
        <v>9.25</v>
      </c>
      <c r="R32" s="85">
        <f t="shared" si="8"/>
        <v>46.25</v>
      </c>
      <c r="S32" s="85">
        <f>+R32/5</f>
        <v>9.25</v>
      </c>
      <c r="T32" s="85">
        <v>9.25</v>
      </c>
      <c r="U32" s="85">
        <v>9.25</v>
      </c>
      <c r="V32" s="85">
        <v>9.25</v>
      </c>
      <c r="W32" s="85">
        <v>9.25</v>
      </c>
      <c r="X32" s="85">
        <f t="shared" si="10"/>
        <v>92.5</v>
      </c>
      <c r="Y32" s="86">
        <v>0</v>
      </c>
      <c r="Z32" s="86">
        <v>0</v>
      </c>
      <c r="AA32" s="86">
        <v>0</v>
      </c>
      <c r="AB32" s="86"/>
      <c r="AC32" s="86">
        <v>0</v>
      </c>
      <c r="AD32" s="86"/>
      <c r="AE32" s="86">
        <v>0</v>
      </c>
      <c r="AF32" s="86"/>
      <c r="AG32" s="86">
        <v>0</v>
      </c>
      <c r="AH32" s="86"/>
      <c r="AI32" s="86">
        <v>0</v>
      </c>
      <c r="AJ32" s="86">
        <f t="shared" si="11"/>
        <v>0</v>
      </c>
      <c r="AK32" s="87">
        <f t="shared" si="0"/>
        <v>0.92500000000000004</v>
      </c>
      <c r="AL32" s="88">
        <v>0</v>
      </c>
    </row>
    <row r="33" spans="1:38" x14ac:dyDescent="0.25">
      <c r="A33">
        <v>26</v>
      </c>
      <c r="B33" s="89" t="s">
        <v>50</v>
      </c>
      <c r="C33" s="80" t="s">
        <v>45</v>
      </c>
      <c r="D33" s="81" t="s">
        <v>3</v>
      </c>
      <c r="E33" s="81" t="s">
        <v>4</v>
      </c>
      <c r="F33" s="81"/>
      <c r="G33" s="81"/>
      <c r="H33" s="82" t="s">
        <v>5</v>
      </c>
      <c r="I33" s="83" t="s">
        <v>6</v>
      </c>
      <c r="J33" s="84">
        <v>0</v>
      </c>
      <c r="K33" s="84">
        <v>0</v>
      </c>
      <c r="L33" s="84">
        <f t="shared" si="3"/>
        <v>0</v>
      </c>
      <c r="M33" s="84">
        <v>0</v>
      </c>
      <c r="N33" s="84">
        <f t="shared" si="5"/>
        <v>0</v>
      </c>
      <c r="O33" s="84">
        <v>0</v>
      </c>
      <c r="P33" s="85">
        <f t="shared" si="6"/>
        <v>0</v>
      </c>
      <c r="Q33" s="85">
        <v>0</v>
      </c>
      <c r="R33" s="85">
        <f t="shared" si="8"/>
        <v>0</v>
      </c>
      <c r="S33" s="85">
        <v>0</v>
      </c>
      <c r="T33" s="85">
        <v>0</v>
      </c>
      <c r="U33" s="85">
        <v>0</v>
      </c>
      <c r="V33" s="85">
        <v>0</v>
      </c>
      <c r="W33" s="85">
        <v>0</v>
      </c>
      <c r="X33" s="85">
        <f t="shared" si="10"/>
        <v>0</v>
      </c>
      <c r="Y33" s="86">
        <v>0</v>
      </c>
      <c r="Z33" s="86">
        <v>0</v>
      </c>
      <c r="AA33" s="86">
        <v>0</v>
      </c>
      <c r="AB33" s="86"/>
      <c r="AC33" s="86">
        <v>0</v>
      </c>
      <c r="AD33" s="86"/>
      <c r="AE33" s="86">
        <v>0</v>
      </c>
      <c r="AF33" s="86"/>
      <c r="AG33" s="86">
        <v>0</v>
      </c>
      <c r="AH33" s="86"/>
      <c r="AI33" s="86">
        <v>0</v>
      </c>
      <c r="AJ33" s="86">
        <f t="shared" si="11"/>
        <v>0</v>
      </c>
      <c r="AK33" s="87">
        <f t="shared" si="0"/>
        <v>0</v>
      </c>
      <c r="AL33" s="88">
        <v>0</v>
      </c>
    </row>
    <row r="34" spans="1:38" ht="22.5" x14ac:dyDescent="0.25">
      <c r="A34">
        <v>27</v>
      </c>
      <c r="B34" s="89" t="s">
        <v>50</v>
      </c>
      <c r="C34" s="80" t="s">
        <v>46</v>
      </c>
      <c r="D34" s="81" t="s">
        <v>3</v>
      </c>
      <c r="E34" s="81" t="s">
        <v>4</v>
      </c>
      <c r="F34" s="81"/>
      <c r="G34" s="81"/>
      <c r="H34" s="82" t="s">
        <v>5</v>
      </c>
      <c r="I34" s="83" t="s">
        <v>6</v>
      </c>
      <c r="J34" s="84">
        <v>0</v>
      </c>
      <c r="K34" s="84">
        <v>0</v>
      </c>
      <c r="L34" s="84">
        <f t="shared" si="3"/>
        <v>0</v>
      </c>
      <c r="M34" s="84">
        <v>0</v>
      </c>
      <c r="N34" s="84">
        <f t="shared" si="5"/>
        <v>0</v>
      </c>
      <c r="O34" s="84">
        <v>0</v>
      </c>
      <c r="P34" s="85">
        <f t="shared" si="6"/>
        <v>0</v>
      </c>
      <c r="Q34" s="85">
        <v>0</v>
      </c>
      <c r="R34" s="85">
        <f t="shared" si="8"/>
        <v>0</v>
      </c>
      <c r="S34" s="85">
        <v>0</v>
      </c>
      <c r="T34" s="85">
        <v>0</v>
      </c>
      <c r="U34" s="85">
        <v>0</v>
      </c>
      <c r="V34" s="85">
        <v>0</v>
      </c>
      <c r="W34" s="85">
        <v>0</v>
      </c>
      <c r="X34" s="85">
        <f t="shared" si="10"/>
        <v>0</v>
      </c>
      <c r="Y34" s="86">
        <v>0</v>
      </c>
      <c r="Z34" s="86">
        <v>0</v>
      </c>
      <c r="AA34" s="86">
        <v>0</v>
      </c>
      <c r="AB34" s="86"/>
      <c r="AC34" s="86">
        <v>0</v>
      </c>
      <c r="AD34" s="86"/>
      <c r="AE34" s="86">
        <v>0</v>
      </c>
      <c r="AF34" s="86"/>
      <c r="AG34" s="86">
        <v>0</v>
      </c>
      <c r="AH34" s="86"/>
      <c r="AI34" s="86">
        <v>0</v>
      </c>
      <c r="AJ34" s="86">
        <f t="shared" si="11"/>
        <v>0</v>
      </c>
      <c r="AK34" s="87">
        <f t="shared" si="0"/>
        <v>0</v>
      </c>
      <c r="AL34" s="88">
        <v>0</v>
      </c>
    </row>
    <row r="35" spans="1:38" ht="22.5" x14ac:dyDescent="0.25">
      <c r="A35">
        <v>28</v>
      </c>
      <c r="B35" s="89" t="s">
        <v>50</v>
      </c>
      <c r="C35" s="80" t="s">
        <v>47</v>
      </c>
      <c r="D35" s="81" t="s">
        <v>3</v>
      </c>
      <c r="E35" s="81" t="s">
        <v>4</v>
      </c>
      <c r="F35" s="81"/>
      <c r="G35" s="81"/>
      <c r="H35" s="82" t="s">
        <v>5</v>
      </c>
      <c r="I35" s="83" t="s">
        <v>6</v>
      </c>
      <c r="J35" s="84">
        <v>17.5</v>
      </c>
      <c r="K35" s="84">
        <f>+J35</f>
        <v>17.5</v>
      </c>
      <c r="L35" s="84">
        <f t="shared" si="3"/>
        <v>35</v>
      </c>
      <c r="M35" s="84">
        <f>+K35</f>
        <v>17.5</v>
      </c>
      <c r="N35" s="84">
        <f t="shared" si="5"/>
        <v>52.5</v>
      </c>
      <c r="O35" s="84">
        <f>+M35</f>
        <v>17.5</v>
      </c>
      <c r="P35" s="85">
        <f t="shared" si="6"/>
        <v>70</v>
      </c>
      <c r="Q35" s="85">
        <v>15</v>
      </c>
      <c r="R35" s="85">
        <f t="shared" si="8"/>
        <v>85</v>
      </c>
      <c r="S35" s="85">
        <v>15</v>
      </c>
      <c r="T35" s="85">
        <v>0</v>
      </c>
      <c r="U35" s="85">
        <v>0</v>
      </c>
      <c r="V35" s="85">
        <v>0</v>
      </c>
      <c r="W35" s="85">
        <v>0</v>
      </c>
      <c r="X35" s="85">
        <f>+R35+S35+T35+U35+V35+W35</f>
        <v>100</v>
      </c>
      <c r="Y35" s="86">
        <v>0</v>
      </c>
      <c r="Z35" s="86">
        <v>0</v>
      </c>
      <c r="AA35" s="86">
        <v>0</v>
      </c>
      <c r="AB35" s="86"/>
      <c r="AC35" s="86">
        <v>0</v>
      </c>
      <c r="AD35" s="86"/>
      <c r="AE35" s="86">
        <v>0</v>
      </c>
      <c r="AF35" s="86"/>
      <c r="AG35" s="86">
        <v>0</v>
      </c>
      <c r="AH35" s="86"/>
      <c r="AI35" s="86">
        <v>0</v>
      </c>
      <c r="AJ35" s="86">
        <f t="shared" si="11"/>
        <v>0</v>
      </c>
      <c r="AK35" s="87">
        <f t="shared" si="0"/>
        <v>1</v>
      </c>
      <c r="AL35" s="88">
        <v>0</v>
      </c>
    </row>
    <row r="36" spans="1:38" ht="22.5" x14ac:dyDescent="0.25">
      <c r="A36">
        <v>29</v>
      </c>
      <c r="B36" s="89" t="s">
        <v>50</v>
      </c>
      <c r="C36" s="80" t="s">
        <v>48</v>
      </c>
      <c r="D36" s="81" t="s">
        <v>3</v>
      </c>
      <c r="E36" s="81" t="s">
        <v>4</v>
      </c>
      <c r="F36" s="81"/>
      <c r="G36" s="81"/>
      <c r="H36" s="82" t="s">
        <v>5</v>
      </c>
      <c r="I36" s="83" t="s">
        <v>6</v>
      </c>
      <c r="J36" s="84">
        <v>0</v>
      </c>
      <c r="K36" s="84">
        <v>0</v>
      </c>
      <c r="L36" s="84">
        <f t="shared" si="3"/>
        <v>0</v>
      </c>
      <c r="M36" s="84">
        <v>0</v>
      </c>
      <c r="N36" s="84">
        <f t="shared" si="5"/>
        <v>0</v>
      </c>
      <c r="O36" s="84">
        <v>0</v>
      </c>
      <c r="P36" s="85">
        <f t="shared" si="6"/>
        <v>0</v>
      </c>
      <c r="Q36" s="85">
        <v>0</v>
      </c>
      <c r="R36" s="85">
        <f t="shared" si="8"/>
        <v>0</v>
      </c>
      <c r="S36" s="85">
        <v>0</v>
      </c>
      <c r="T36" s="85">
        <v>0</v>
      </c>
      <c r="U36" s="85">
        <v>0</v>
      </c>
      <c r="V36" s="85">
        <v>0</v>
      </c>
      <c r="W36" s="85">
        <v>0</v>
      </c>
      <c r="X36" s="85">
        <f t="shared" si="10"/>
        <v>0</v>
      </c>
      <c r="Y36" s="86">
        <v>0</v>
      </c>
      <c r="Z36" s="86">
        <v>0</v>
      </c>
      <c r="AA36" s="86">
        <v>0</v>
      </c>
      <c r="AB36" s="86"/>
      <c r="AC36" s="86">
        <v>0</v>
      </c>
      <c r="AD36" s="86"/>
      <c r="AE36" s="86">
        <v>0</v>
      </c>
      <c r="AF36" s="86"/>
      <c r="AG36" s="86">
        <v>0</v>
      </c>
      <c r="AH36" s="86"/>
      <c r="AI36" s="86">
        <v>0</v>
      </c>
      <c r="AJ36" s="86">
        <f t="shared" si="11"/>
        <v>0</v>
      </c>
      <c r="AK36" s="87">
        <f t="shared" si="0"/>
        <v>0</v>
      </c>
      <c r="AL36" s="88">
        <v>0</v>
      </c>
    </row>
    <row r="37" spans="1:38" x14ac:dyDescent="0.25">
      <c r="A37">
        <v>30</v>
      </c>
      <c r="B37" s="89" t="s">
        <v>50</v>
      </c>
      <c r="C37" s="80" t="s">
        <v>49</v>
      </c>
      <c r="D37" s="81" t="s">
        <v>3</v>
      </c>
      <c r="E37" s="81" t="s">
        <v>4</v>
      </c>
      <c r="F37" s="81"/>
      <c r="G37" s="81"/>
      <c r="H37" s="82" t="s">
        <v>5</v>
      </c>
      <c r="I37" s="83" t="s">
        <v>6</v>
      </c>
      <c r="J37" s="84">
        <v>0</v>
      </c>
      <c r="K37" s="84">
        <v>0</v>
      </c>
      <c r="L37" s="84">
        <f t="shared" si="3"/>
        <v>0</v>
      </c>
      <c r="M37" s="84">
        <v>0</v>
      </c>
      <c r="N37" s="84">
        <f t="shared" si="5"/>
        <v>0</v>
      </c>
      <c r="O37" s="84">
        <v>0</v>
      </c>
      <c r="P37" s="85">
        <f t="shared" si="6"/>
        <v>0</v>
      </c>
      <c r="Q37" s="85">
        <v>0</v>
      </c>
      <c r="R37" s="85">
        <f t="shared" si="8"/>
        <v>0</v>
      </c>
      <c r="S37" s="85">
        <v>0</v>
      </c>
      <c r="T37" s="85">
        <v>0</v>
      </c>
      <c r="U37" s="85">
        <v>0</v>
      </c>
      <c r="V37" s="85">
        <v>0</v>
      </c>
      <c r="W37" s="85">
        <v>0</v>
      </c>
      <c r="X37" s="85">
        <f t="shared" si="10"/>
        <v>0</v>
      </c>
      <c r="Y37" s="86">
        <v>0</v>
      </c>
      <c r="Z37" s="86">
        <v>0</v>
      </c>
      <c r="AA37" s="86">
        <v>0</v>
      </c>
      <c r="AB37" s="86"/>
      <c r="AC37" s="86">
        <v>0</v>
      </c>
      <c r="AD37" s="86"/>
      <c r="AE37" s="86">
        <v>0</v>
      </c>
      <c r="AF37" s="86"/>
      <c r="AG37" s="86">
        <v>0</v>
      </c>
      <c r="AH37" s="86"/>
      <c r="AI37" s="86">
        <v>0</v>
      </c>
      <c r="AJ37" s="86">
        <f t="shared" si="11"/>
        <v>0</v>
      </c>
      <c r="AK37" s="87">
        <f t="shared" si="0"/>
        <v>0</v>
      </c>
      <c r="AL37" s="88">
        <v>0</v>
      </c>
    </row>
    <row r="38" spans="1:38" x14ac:dyDescent="0.25">
      <c r="A38">
        <v>31</v>
      </c>
      <c r="B38" s="79" t="s">
        <v>61</v>
      </c>
      <c r="C38" s="80" t="s">
        <v>51</v>
      </c>
      <c r="D38" s="81" t="s">
        <v>3</v>
      </c>
      <c r="E38" s="81" t="s">
        <v>4</v>
      </c>
      <c r="F38" s="81"/>
      <c r="G38" s="81"/>
      <c r="H38" s="82" t="s">
        <v>5</v>
      </c>
      <c r="I38" s="83" t="s">
        <v>6</v>
      </c>
      <c r="J38" s="84">
        <f t="shared" ref="J38:J48" si="16">+I38/12</f>
        <v>8.3333333333333339</v>
      </c>
      <c r="K38" s="84">
        <f t="shared" ref="K38:K48" si="17">+J38</f>
        <v>8.3333333333333339</v>
      </c>
      <c r="L38" s="84">
        <f t="shared" si="3"/>
        <v>16.666666666666668</v>
      </c>
      <c r="M38" s="84">
        <f t="shared" ref="M38:S59" si="18">+K38</f>
        <v>8.3333333333333339</v>
      </c>
      <c r="N38" s="84">
        <f t="shared" si="5"/>
        <v>25</v>
      </c>
      <c r="O38" s="84">
        <f t="shared" si="18"/>
        <v>8.3333333333333339</v>
      </c>
      <c r="P38" s="85">
        <f t="shared" si="6"/>
        <v>33.333333333333336</v>
      </c>
      <c r="Q38" s="84">
        <f t="shared" si="18"/>
        <v>8.3333333333333339</v>
      </c>
      <c r="R38" s="85">
        <f t="shared" si="8"/>
        <v>41.666666666666671</v>
      </c>
      <c r="S38" s="84">
        <f t="shared" si="18"/>
        <v>8.3333333333333339</v>
      </c>
      <c r="T38" s="84">
        <v>8.3333333333333339</v>
      </c>
      <c r="U38" s="84">
        <v>8.3333333333333339</v>
      </c>
      <c r="V38" s="84">
        <v>8.3333333333333339</v>
      </c>
      <c r="W38" s="84">
        <v>8.3333333333333339</v>
      </c>
      <c r="X38" s="84">
        <f t="shared" si="10"/>
        <v>83.333333333333329</v>
      </c>
      <c r="Y38" s="86">
        <v>0</v>
      </c>
      <c r="Z38" s="86">
        <v>0</v>
      </c>
      <c r="AA38" s="86">
        <v>0</v>
      </c>
      <c r="AB38" s="86"/>
      <c r="AC38" s="86">
        <v>0</v>
      </c>
      <c r="AD38" s="86"/>
      <c r="AE38" s="86">
        <v>0</v>
      </c>
      <c r="AF38" s="86"/>
      <c r="AG38" s="86">
        <v>0</v>
      </c>
      <c r="AH38" s="86"/>
      <c r="AI38" s="86">
        <v>0</v>
      </c>
      <c r="AJ38" s="86">
        <f t="shared" si="11"/>
        <v>0</v>
      </c>
      <c r="AK38" s="87">
        <f t="shared" si="0"/>
        <v>0.83333333333333326</v>
      </c>
      <c r="AL38" s="88">
        <v>0</v>
      </c>
    </row>
    <row r="39" spans="1:38" x14ac:dyDescent="0.25">
      <c r="A39">
        <v>32</v>
      </c>
      <c r="B39" s="89" t="s">
        <v>61</v>
      </c>
      <c r="C39" s="80" t="s">
        <v>52</v>
      </c>
      <c r="D39" s="81" t="s">
        <v>3</v>
      </c>
      <c r="E39" s="81" t="s">
        <v>4</v>
      </c>
      <c r="F39" s="81"/>
      <c r="G39" s="81"/>
      <c r="H39" s="82" t="s">
        <v>5</v>
      </c>
      <c r="I39" s="83" t="s">
        <v>6</v>
      </c>
      <c r="J39" s="84">
        <f t="shared" si="16"/>
        <v>8.3333333333333339</v>
      </c>
      <c r="K39" s="84">
        <f t="shared" si="17"/>
        <v>8.3333333333333339</v>
      </c>
      <c r="L39" s="84">
        <f t="shared" si="3"/>
        <v>16.666666666666668</v>
      </c>
      <c r="M39" s="84">
        <f t="shared" si="18"/>
        <v>8.3333333333333339</v>
      </c>
      <c r="N39" s="84">
        <f t="shared" si="5"/>
        <v>25</v>
      </c>
      <c r="O39" s="84">
        <f t="shared" si="18"/>
        <v>8.3333333333333339</v>
      </c>
      <c r="P39" s="85">
        <f t="shared" si="6"/>
        <v>33.333333333333336</v>
      </c>
      <c r="Q39" s="84">
        <f t="shared" si="18"/>
        <v>8.3333333333333339</v>
      </c>
      <c r="R39" s="85">
        <f t="shared" si="8"/>
        <v>41.666666666666671</v>
      </c>
      <c r="S39" s="84">
        <f t="shared" si="18"/>
        <v>8.3333333333333339</v>
      </c>
      <c r="T39" s="84">
        <v>8.3333333333333339</v>
      </c>
      <c r="U39" s="84">
        <v>8.3333333333333339</v>
      </c>
      <c r="V39" s="84">
        <v>8.3333333333333339</v>
      </c>
      <c r="W39" s="84">
        <v>8.3333333333333339</v>
      </c>
      <c r="X39" s="84">
        <f t="shared" si="10"/>
        <v>83.333333333333329</v>
      </c>
      <c r="Y39" s="86">
        <v>0</v>
      </c>
      <c r="Z39" s="86">
        <v>0</v>
      </c>
      <c r="AA39" s="86">
        <v>0</v>
      </c>
      <c r="AB39" s="86"/>
      <c r="AC39" s="86">
        <v>0</v>
      </c>
      <c r="AD39" s="86"/>
      <c r="AE39" s="86">
        <v>0</v>
      </c>
      <c r="AF39" s="86"/>
      <c r="AG39" s="86">
        <v>0</v>
      </c>
      <c r="AH39" s="86"/>
      <c r="AI39" s="86">
        <v>0</v>
      </c>
      <c r="AJ39" s="86">
        <f t="shared" si="11"/>
        <v>0</v>
      </c>
      <c r="AK39" s="87">
        <f t="shared" si="0"/>
        <v>0.83333333333333326</v>
      </c>
      <c r="AL39" s="88">
        <v>0</v>
      </c>
    </row>
    <row r="40" spans="1:38" x14ac:dyDescent="0.25">
      <c r="A40">
        <v>33</v>
      </c>
      <c r="B40" s="89" t="s">
        <v>61</v>
      </c>
      <c r="C40" s="80" t="s">
        <v>53</v>
      </c>
      <c r="D40" s="81" t="s">
        <v>3</v>
      </c>
      <c r="E40" s="81" t="s">
        <v>4</v>
      </c>
      <c r="F40" s="81"/>
      <c r="G40" s="81"/>
      <c r="H40" s="82" t="s">
        <v>5</v>
      </c>
      <c r="I40" s="83" t="s">
        <v>6</v>
      </c>
      <c r="J40" s="84">
        <f t="shared" si="16"/>
        <v>8.3333333333333339</v>
      </c>
      <c r="K40" s="84">
        <f t="shared" si="17"/>
        <v>8.3333333333333339</v>
      </c>
      <c r="L40" s="84">
        <f t="shared" si="3"/>
        <v>16.666666666666668</v>
      </c>
      <c r="M40" s="84">
        <f t="shared" si="18"/>
        <v>8.3333333333333339</v>
      </c>
      <c r="N40" s="84">
        <f t="shared" si="5"/>
        <v>25</v>
      </c>
      <c r="O40" s="84">
        <f t="shared" si="18"/>
        <v>8.3333333333333339</v>
      </c>
      <c r="P40" s="85">
        <f t="shared" si="6"/>
        <v>33.333333333333336</v>
      </c>
      <c r="Q40" s="84">
        <f t="shared" si="18"/>
        <v>8.3333333333333339</v>
      </c>
      <c r="R40" s="85">
        <f t="shared" si="8"/>
        <v>41.666666666666671</v>
      </c>
      <c r="S40" s="84">
        <f t="shared" si="18"/>
        <v>8.3333333333333339</v>
      </c>
      <c r="T40" s="84">
        <v>8.3333333333333339</v>
      </c>
      <c r="U40" s="84">
        <v>8.3333333333333339</v>
      </c>
      <c r="V40" s="84">
        <v>8.3333333333333339</v>
      </c>
      <c r="W40" s="84">
        <v>8.3333333333333339</v>
      </c>
      <c r="X40" s="84">
        <f t="shared" si="10"/>
        <v>83.333333333333329</v>
      </c>
      <c r="Y40" s="86">
        <v>0</v>
      </c>
      <c r="Z40" s="86">
        <v>0</v>
      </c>
      <c r="AA40" s="86">
        <v>0</v>
      </c>
      <c r="AB40" s="86"/>
      <c r="AC40" s="86">
        <v>0</v>
      </c>
      <c r="AD40" s="86"/>
      <c r="AE40" s="86">
        <v>0</v>
      </c>
      <c r="AF40" s="86"/>
      <c r="AG40" s="86">
        <v>0</v>
      </c>
      <c r="AH40" s="86"/>
      <c r="AI40" s="86">
        <v>0</v>
      </c>
      <c r="AJ40" s="86">
        <f t="shared" si="11"/>
        <v>0</v>
      </c>
      <c r="AK40" s="87">
        <f t="shared" si="0"/>
        <v>0.83333333333333326</v>
      </c>
      <c r="AL40" s="88">
        <v>0</v>
      </c>
    </row>
    <row r="41" spans="1:38" x14ac:dyDescent="0.25">
      <c r="A41">
        <v>34</v>
      </c>
      <c r="B41" s="89" t="s">
        <v>61</v>
      </c>
      <c r="C41" s="80" t="s">
        <v>54</v>
      </c>
      <c r="D41" s="81" t="s">
        <v>3</v>
      </c>
      <c r="E41" s="81" t="s">
        <v>4</v>
      </c>
      <c r="F41" s="81"/>
      <c r="G41" s="81"/>
      <c r="H41" s="82" t="s">
        <v>5</v>
      </c>
      <c r="I41" s="83" t="s">
        <v>6</v>
      </c>
      <c r="J41" s="84">
        <f t="shared" si="16"/>
        <v>8.3333333333333339</v>
      </c>
      <c r="K41" s="84">
        <f t="shared" si="17"/>
        <v>8.3333333333333339</v>
      </c>
      <c r="L41" s="84">
        <f t="shared" si="3"/>
        <v>16.666666666666668</v>
      </c>
      <c r="M41" s="84">
        <f t="shared" si="18"/>
        <v>8.3333333333333339</v>
      </c>
      <c r="N41" s="84">
        <f t="shared" si="5"/>
        <v>25</v>
      </c>
      <c r="O41" s="84">
        <f t="shared" si="18"/>
        <v>8.3333333333333339</v>
      </c>
      <c r="P41" s="85">
        <f t="shared" si="6"/>
        <v>33.333333333333336</v>
      </c>
      <c r="Q41" s="84">
        <f t="shared" si="18"/>
        <v>8.3333333333333339</v>
      </c>
      <c r="R41" s="85">
        <f t="shared" si="8"/>
        <v>41.666666666666671</v>
      </c>
      <c r="S41" s="84">
        <f t="shared" si="18"/>
        <v>8.3333333333333339</v>
      </c>
      <c r="T41" s="84">
        <v>8.3333333333333339</v>
      </c>
      <c r="U41" s="84">
        <v>8.3333333333333339</v>
      </c>
      <c r="V41" s="84">
        <v>8.3333333333333339</v>
      </c>
      <c r="W41" s="84">
        <v>8.3333333333333339</v>
      </c>
      <c r="X41" s="84">
        <f t="shared" si="10"/>
        <v>83.333333333333329</v>
      </c>
      <c r="Y41" s="86">
        <v>0</v>
      </c>
      <c r="Z41" s="86">
        <v>0</v>
      </c>
      <c r="AA41" s="86">
        <v>0</v>
      </c>
      <c r="AB41" s="86"/>
      <c r="AC41" s="86">
        <v>0</v>
      </c>
      <c r="AD41" s="86"/>
      <c r="AE41" s="86">
        <v>0</v>
      </c>
      <c r="AF41" s="86"/>
      <c r="AG41" s="86">
        <v>0</v>
      </c>
      <c r="AH41" s="86"/>
      <c r="AI41" s="86">
        <v>0</v>
      </c>
      <c r="AJ41" s="86">
        <f t="shared" si="11"/>
        <v>0</v>
      </c>
      <c r="AK41" s="87">
        <f t="shared" si="0"/>
        <v>0.83333333333333326</v>
      </c>
      <c r="AL41" s="88">
        <v>0</v>
      </c>
    </row>
    <row r="42" spans="1:38" x14ac:dyDescent="0.25">
      <c r="A42">
        <v>35</v>
      </c>
      <c r="B42" s="89" t="s">
        <v>61</v>
      </c>
      <c r="C42" s="80" t="s">
        <v>55</v>
      </c>
      <c r="D42" s="81" t="s">
        <v>3</v>
      </c>
      <c r="E42" s="81" t="s">
        <v>4</v>
      </c>
      <c r="F42" s="81"/>
      <c r="G42" s="81"/>
      <c r="H42" s="82" t="s">
        <v>5</v>
      </c>
      <c r="I42" s="83" t="s">
        <v>6</v>
      </c>
      <c r="J42" s="84">
        <f t="shared" si="16"/>
        <v>8.3333333333333339</v>
      </c>
      <c r="K42" s="84">
        <f t="shared" si="17"/>
        <v>8.3333333333333339</v>
      </c>
      <c r="L42" s="84">
        <f t="shared" si="3"/>
        <v>16.666666666666668</v>
      </c>
      <c r="M42" s="84">
        <f t="shared" si="18"/>
        <v>8.3333333333333339</v>
      </c>
      <c r="N42" s="84">
        <f t="shared" si="5"/>
        <v>25</v>
      </c>
      <c r="O42" s="84">
        <f t="shared" si="18"/>
        <v>8.3333333333333339</v>
      </c>
      <c r="P42" s="85">
        <f t="shared" si="6"/>
        <v>33.333333333333336</v>
      </c>
      <c r="Q42" s="84">
        <f t="shared" si="18"/>
        <v>8.3333333333333339</v>
      </c>
      <c r="R42" s="85">
        <f t="shared" si="8"/>
        <v>41.666666666666671</v>
      </c>
      <c r="S42" s="84">
        <f t="shared" si="18"/>
        <v>8.3333333333333339</v>
      </c>
      <c r="T42" s="84">
        <v>8.3333333333333339</v>
      </c>
      <c r="U42" s="84">
        <v>8.3333333333333339</v>
      </c>
      <c r="V42" s="84">
        <v>8.3333333333333339</v>
      </c>
      <c r="W42" s="84">
        <v>8.3333333333333339</v>
      </c>
      <c r="X42" s="84">
        <f t="shared" si="10"/>
        <v>83.333333333333329</v>
      </c>
      <c r="Y42" s="86">
        <v>0</v>
      </c>
      <c r="Z42" s="86">
        <v>0</v>
      </c>
      <c r="AA42" s="86">
        <v>0</v>
      </c>
      <c r="AB42" s="86"/>
      <c r="AC42" s="86">
        <v>0</v>
      </c>
      <c r="AD42" s="86"/>
      <c r="AE42" s="86">
        <v>0</v>
      </c>
      <c r="AF42" s="86"/>
      <c r="AG42" s="86">
        <v>0</v>
      </c>
      <c r="AH42" s="86"/>
      <c r="AI42" s="86">
        <v>0</v>
      </c>
      <c r="AJ42" s="86">
        <f t="shared" si="11"/>
        <v>0</v>
      </c>
      <c r="AK42" s="87">
        <f t="shared" si="0"/>
        <v>0.83333333333333326</v>
      </c>
      <c r="AL42" s="88">
        <v>0</v>
      </c>
    </row>
    <row r="43" spans="1:38" x14ac:dyDescent="0.25">
      <c r="A43">
        <v>36</v>
      </c>
      <c r="B43" s="89" t="s">
        <v>61</v>
      </c>
      <c r="C43" s="80" t="s">
        <v>56</v>
      </c>
      <c r="D43" s="81" t="s">
        <v>3</v>
      </c>
      <c r="E43" s="81" t="s">
        <v>4</v>
      </c>
      <c r="F43" s="81"/>
      <c r="G43" s="81"/>
      <c r="H43" s="82" t="s">
        <v>5</v>
      </c>
      <c r="I43" s="83" t="s">
        <v>6</v>
      </c>
      <c r="J43" s="84">
        <f t="shared" si="16"/>
        <v>8.3333333333333339</v>
      </c>
      <c r="K43" s="84">
        <f t="shared" si="17"/>
        <v>8.3333333333333339</v>
      </c>
      <c r="L43" s="84">
        <f t="shared" si="3"/>
        <v>16.666666666666668</v>
      </c>
      <c r="M43" s="84">
        <f t="shared" si="18"/>
        <v>8.3333333333333339</v>
      </c>
      <c r="N43" s="84">
        <f t="shared" si="5"/>
        <v>25</v>
      </c>
      <c r="O43" s="84">
        <f t="shared" si="18"/>
        <v>8.3333333333333339</v>
      </c>
      <c r="P43" s="85">
        <f t="shared" si="6"/>
        <v>33.333333333333336</v>
      </c>
      <c r="Q43" s="84">
        <f t="shared" si="18"/>
        <v>8.3333333333333339</v>
      </c>
      <c r="R43" s="85">
        <f t="shared" si="8"/>
        <v>41.666666666666671</v>
      </c>
      <c r="S43" s="84">
        <f t="shared" si="18"/>
        <v>8.3333333333333339</v>
      </c>
      <c r="T43" s="84">
        <v>8.3333333333333339</v>
      </c>
      <c r="U43" s="84">
        <v>8.3333333333333339</v>
      </c>
      <c r="V43" s="84">
        <v>8.3333333333333339</v>
      </c>
      <c r="W43" s="84">
        <v>8.3333333333333339</v>
      </c>
      <c r="X43" s="84">
        <f t="shared" si="10"/>
        <v>83.333333333333329</v>
      </c>
      <c r="Y43" s="86">
        <v>0</v>
      </c>
      <c r="Z43" s="86">
        <v>0</v>
      </c>
      <c r="AA43" s="86">
        <v>0</v>
      </c>
      <c r="AB43" s="86"/>
      <c r="AC43" s="86">
        <v>0</v>
      </c>
      <c r="AD43" s="86"/>
      <c r="AE43" s="86">
        <v>0</v>
      </c>
      <c r="AF43" s="86"/>
      <c r="AG43" s="86">
        <v>0</v>
      </c>
      <c r="AH43" s="86"/>
      <c r="AI43" s="86">
        <v>0</v>
      </c>
      <c r="AJ43" s="86">
        <f t="shared" si="11"/>
        <v>0</v>
      </c>
      <c r="AK43" s="87">
        <f t="shared" si="0"/>
        <v>0.83333333333333326</v>
      </c>
      <c r="AL43" s="88">
        <v>0</v>
      </c>
    </row>
    <row r="44" spans="1:38" x14ac:dyDescent="0.25">
      <c r="A44">
        <v>37</v>
      </c>
      <c r="B44" s="89" t="s">
        <v>61</v>
      </c>
      <c r="C44" s="80" t="s">
        <v>57</v>
      </c>
      <c r="D44" s="81" t="s">
        <v>3</v>
      </c>
      <c r="E44" s="81" t="s">
        <v>4</v>
      </c>
      <c r="F44" s="81"/>
      <c r="G44" s="81"/>
      <c r="H44" s="82" t="s">
        <v>5</v>
      </c>
      <c r="I44" s="83" t="s">
        <v>6</v>
      </c>
      <c r="J44" s="84">
        <f t="shared" si="16"/>
        <v>8.3333333333333339</v>
      </c>
      <c r="K44" s="84">
        <f t="shared" si="17"/>
        <v>8.3333333333333339</v>
      </c>
      <c r="L44" s="84">
        <f t="shared" si="3"/>
        <v>16.666666666666668</v>
      </c>
      <c r="M44" s="84">
        <f t="shared" si="18"/>
        <v>8.3333333333333339</v>
      </c>
      <c r="N44" s="84">
        <f t="shared" si="5"/>
        <v>25</v>
      </c>
      <c r="O44" s="84">
        <f t="shared" si="18"/>
        <v>8.3333333333333339</v>
      </c>
      <c r="P44" s="85">
        <f t="shared" si="6"/>
        <v>33.333333333333336</v>
      </c>
      <c r="Q44" s="84">
        <f t="shared" si="18"/>
        <v>8.3333333333333339</v>
      </c>
      <c r="R44" s="85">
        <f t="shared" si="8"/>
        <v>41.666666666666671</v>
      </c>
      <c r="S44" s="84">
        <f t="shared" si="18"/>
        <v>8.3333333333333339</v>
      </c>
      <c r="T44" s="84">
        <v>8.3333333333333339</v>
      </c>
      <c r="U44" s="84">
        <v>8.3333333333333339</v>
      </c>
      <c r="V44" s="84">
        <v>8.3333333333333339</v>
      </c>
      <c r="W44" s="84">
        <v>8.3333333333333339</v>
      </c>
      <c r="X44" s="84">
        <f t="shared" si="10"/>
        <v>83.333333333333329</v>
      </c>
      <c r="Y44" s="86">
        <v>0</v>
      </c>
      <c r="Z44" s="86">
        <v>0</v>
      </c>
      <c r="AA44" s="86">
        <v>0</v>
      </c>
      <c r="AB44" s="86"/>
      <c r="AC44" s="86">
        <v>0</v>
      </c>
      <c r="AD44" s="86"/>
      <c r="AE44" s="86">
        <v>0</v>
      </c>
      <c r="AF44" s="86"/>
      <c r="AG44" s="86">
        <v>0</v>
      </c>
      <c r="AH44" s="86"/>
      <c r="AI44" s="86">
        <v>0</v>
      </c>
      <c r="AJ44" s="86">
        <f t="shared" si="11"/>
        <v>0</v>
      </c>
      <c r="AK44" s="87">
        <f t="shared" si="0"/>
        <v>0.83333333333333326</v>
      </c>
      <c r="AL44" s="88">
        <v>0</v>
      </c>
    </row>
    <row r="45" spans="1:38" x14ac:dyDescent="0.25">
      <c r="A45">
        <v>38</v>
      </c>
      <c r="B45" s="89" t="s">
        <v>61</v>
      </c>
      <c r="C45" s="80" t="s">
        <v>58</v>
      </c>
      <c r="D45" s="81" t="s">
        <v>3</v>
      </c>
      <c r="E45" s="81" t="s">
        <v>4</v>
      </c>
      <c r="F45" s="81"/>
      <c r="G45" s="81"/>
      <c r="H45" s="82" t="s">
        <v>5</v>
      </c>
      <c r="I45" s="83" t="s">
        <v>6</v>
      </c>
      <c r="J45" s="84">
        <f t="shared" si="16"/>
        <v>8.3333333333333339</v>
      </c>
      <c r="K45" s="84">
        <f t="shared" si="17"/>
        <v>8.3333333333333339</v>
      </c>
      <c r="L45" s="84">
        <f t="shared" si="3"/>
        <v>16.666666666666668</v>
      </c>
      <c r="M45" s="84">
        <f t="shared" si="18"/>
        <v>8.3333333333333339</v>
      </c>
      <c r="N45" s="84">
        <f t="shared" si="5"/>
        <v>25</v>
      </c>
      <c r="O45" s="84">
        <f t="shared" si="18"/>
        <v>8.3333333333333339</v>
      </c>
      <c r="P45" s="85">
        <f t="shared" si="6"/>
        <v>33.333333333333336</v>
      </c>
      <c r="Q45" s="84">
        <f t="shared" si="18"/>
        <v>8.3333333333333339</v>
      </c>
      <c r="R45" s="85">
        <f t="shared" si="8"/>
        <v>41.666666666666671</v>
      </c>
      <c r="S45" s="84">
        <f t="shared" si="18"/>
        <v>8.3333333333333339</v>
      </c>
      <c r="T45" s="84">
        <v>8.3333333333333339</v>
      </c>
      <c r="U45" s="84">
        <v>8.3333333333333339</v>
      </c>
      <c r="V45" s="84">
        <v>8.3333333333333339</v>
      </c>
      <c r="W45" s="84">
        <v>8.3333333333333339</v>
      </c>
      <c r="X45" s="84">
        <f>+R45+S45+T45+U45+V45+W45</f>
        <v>83.333333333333329</v>
      </c>
      <c r="Y45" s="86">
        <v>0</v>
      </c>
      <c r="Z45" s="86">
        <v>0</v>
      </c>
      <c r="AA45" s="86">
        <v>0</v>
      </c>
      <c r="AB45" s="86"/>
      <c r="AC45" s="86">
        <v>0</v>
      </c>
      <c r="AD45" s="86"/>
      <c r="AE45" s="86">
        <v>0</v>
      </c>
      <c r="AF45" s="86"/>
      <c r="AG45" s="86">
        <v>0</v>
      </c>
      <c r="AH45" s="86"/>
      <c r="AI45" s="86">
        <v>0</v>
      </c>
      <c r="AJ45" s="86">
        <f t="shared" si="11"/>
        <v>0</v>
      </c>
      <c r="AK45" s="87">
        <f t="shared" si="0"/>
        <v>0.83333333333333326</v>
      </c>
      <c r="AL45" s="88">
        <v>0</v>
      </c>
    </row>
    <row r="46" spans="1:38" ht="33.75" x14ac:dyDescent="0.25">
      <c r="A46">
        <v>39</v>
      </c>
      <c r="B46" s="79" t="s">
        <v>61</v>
      </c>
      <c r="C46" s="80" t="s">
        <v>59</v>
      </c>
      <c r="D46" s="81" t="s">
        <v>3</v>
      </c>
      <c r="E46" s="81" t="s">
        <v>4</v>
      </c>
      <c r="F46" s="81"/>
      <c r="G46" s="81"/>
      <c r="H46" s="82" t="s">
        <v>5</v>
      </c>
      <c r="I46" s="83" t="s">
        <v>6</v>
      </c>
      <c r="J46" s="84">
        <v>6</v>
      </c>
      <c r="K46" s="84">
        <f>+J46</f>
        <v>6</v>
      </c>
      <c r="L46" s="84">
        <f t="shared" si="3"/>
        <v>12</v>
      </c>
      <c r="M46" s="84">
        <f t="shared" si="18"/>
        <v>6</v>
      </c>
      <c r="N46" s="84">
        <f t="shared" si="5"/>
        <v>18</v>
      </c>
      <c r="O46" s="84">
        <f t="shared" si="18"/>
        <v>6</v>
      </c>
      <c r="P46" s="85">
        <f t="shared" si="6"/>
        <v>24</v>
      </c>
      <c r="Q46" s="84">
        <f t="shared" si="18"/>
        <v>6</v>
      </c>
      <c r="R46" s="85">
        <f t="shared" si="8"/>
        <v>30</v>
      </c>
      <c r="S46" s="84">
        <f t="shared" si="18"/>
        <v>6</v>
      </c>
      <c r="T46" s="84">
        <v>6</v>
      </c>
      <c r="U46" s="84">
        <v>6</v>
      </c>
      <c r="V46" s="84">
        <v>6</v>
      </c>
      <c r="W46" s="84">
        <v>6</v>
      </c>
      <c r="X46" s="84">
        <f t="shared" si="10"/>
        <v>60</v>
      </c>
      <c r="Y46" s="86">
        <v>0</v>
      </c>
      <c r="Z46" s="86">
        <v>0</v>
      </c>
      <c r="AA46" s="86">
        <v>0</v>
      </c>
      <c r="AB46" s="86"/>
      <c r="AC46" s="86">
        <v>0</v>
      </c>
      <c r="AD46" s="86"/>
      <c r="AE46" s="86">
        <v>0</v>
      </c>
      <c r="AF46" s="86"/>
      <c r="AG46" s="86">
        <v>0</v>
      </c>
      <c r="AH46" s="86"/>
      <c r="AI46" s="86">
        <v>0</v>
      </c>
      <c r="AJ46" s="86">
        <f t="shared" si="11"/>
        <v>0</v>
      </c>
      <c r="AK46" s="87">
        <f t="shared" si="0"/>
        <v>0.6</v>
      </c>
      <c r="AL46" s="88">
        <v>0</v>
      </c>
    </row>
    <row r="47" spans="1:38" x14ac:dyDescent="0.25">
      <c r="A47">
        <v>40</v>
      </c>
      <c r="B47" s="89" t="s">
        <v>61</v>
      </c>
      <c r="C47" s="80" t="s">
        <v>60</v>
      </c>
      <c r="D47" s="81" t="s">
        <v>3</v>
      </c>
      <c r="E47" s="81" t="s">
        <v>4</v>
      </c>
      <c r="F47" s="81"/>
      <c r="G47" s="81"/>
      <c r="H47" s="82" t="s">
        <v>5</v>
      </c>
      <c r="I47" s="83" t="s">
        <v>6</v>
      </c>
      <c r="J47" s="84">
        <f t="shared" si="16"/>
        <v>8.3333333333333339</v>
      </c>
      <c r="K47" s="84">
        <f t="shared" si="17"/>
        <v>8.3333333333333339</v>
      </c>
      <c r="L47" s="84">
        <f t="shared" si="3"/>
        <v>16.666666666666668</v>
      </c>
      <c r="M47" s="84">
        <f t="shared" si="18"/>
        <v>8.3333333333333339</v>
      </c>
      <c r="N47" s="84">
        <f t="shared" si="5"/>
        <v>25</v>
      </c>
      <c r="O47" s="84">
        <f t="shared" si="18"/>
        <v>8.3333333333333339</v>
      </c>
      <c r="P47" s="85">
        <f t="shared" si="6"/>
        <v>33.333333333333336</v>
      </c>
      <c r="Q47" s="84">
        <f t="shared" si="18"/>
        <v>8.3333333333333339</v>
      </c>
      <c r="R47" s="85">
        <f t="shared" si="8"/>
        <v>41.666666666666671</v>
      </c>
      <c r="S47" s="84">
        <f t="shared" si="18"/>
        <v>8.3333333333333339</v>
      </c>
      <c r="T47" s="84">
        <v>8.3333333333333339</v>
      </c>
      <c r="U47" s="84">
        <v>8.3333333333333339</v>
      </c>
      <c r="V47" s="84">
        <v>8.3333333333333339</v>
      </c>
      <c r="W47" s="84">
        <v>8.3333333333333339</v>
      </c>
      <c r="X47" s="84">
        <f t="shared" si="10"/>
        <v>83.333333333333329</v>
      </c>
      <c r="Y47" s="86">
        <v>0</v>
      </c>
      <c r="Z47" s="86">
        <v>0</v>
      </c>
      <c r="AA47" s="86">
        <v>0</v>
      </c>
      <c r="AB47" s="86"/>
      <c r="AC47" s="86">
        <v>0</v>
      </c>
      <c r="AD47" s="86"/>
      <c r="AE47" s="86">
        <v>0</v>
      </c>
      <c r="AF47" s="86"/>
      <c r="AG47" s="86">
        <v>0</v>
      </c>
      <c r="AH47" s="86"/>
      <c r="AI47" s="86">
        <v>0</v>
      </c>
      <c r="AJ47" s="86">
        <f t="shared" si="11"/>
        <v>0</v>
      </c>
      <c r="AK47" s="87">
        <f t="shared" si="0"/>
        <v>0.83333333333333326</v>
      </c>
      <c r="AL47" s="88">
        <v>0</v>
      </c>
    </row>
    <row r="48" spans="1:38" x14ac:dyDescent="0.25">
      <c r="A48">
        <v>41</v>
      </c>
      <c r="B48" s="79" t="s">
        <v>66</v>
      </c>
      <c r="C48" s="80" t="s">
        <v>62</v>
      </c>
      <c r="D48" s="81" t="s">
        <v>3</v>
      </c>
      <c r="E48" s="81" t="s">
        <v>4</v>
      </c>
      <c r="F48" s="81"/>
      <c r="G48" s="81"/>
      <c r="H48" s="82" t="s">
        <v>5</v>
      </c>
      <c r="I48" s="83" t="s">
        <v>6</v>
      </c>
      <c r="J48" s="84">
        <f t="shared" si="16"/>
        <v>8.3333333333333339</v>
      </c>
      <c r="K48" s="84">
        <f t="shared" si="17"/>
        <v>8.3333333333333339</v>
      </c>
      <c r="L48" s="84">
        <f t="shared" si="3"/>
        <v>16.666666666666668</v>
      </c>
      <c r="M48" s="84">
        <f t="shared" si="18"/>
        <v>8.3333333333333339</v>
      </c>
      <c r="N48" s="84">
        <f t="shared" si="5"/>
        <v>25</v>
      </c>
      <c r="O48" s="84">
        <f t="shared" si="18"/>
        <v>8.3333333333333339</v>
      </c>
      <c r="P48" s="85">
        <f t="shared" si="6"/>
        <v>33.333333333333336</v>
      </c>
      <c r="Q48" s="84">
        <f t="shared" si="18"/>
        <v>8.3333333333333339</v>
      </c>
      <c r="R48" s="85">
        <f t="shared" si="8"/>
        <v>41.666666666666671</v>
      </c>
      <c r="S48" s="84">
        <f t="shared" si="18"/>
        <v>8.3333333333333339</v>
      </c>
      <c r="T48" s="84">
        <v>8.3333333333333339</v>
      </c>
      <c r="U48" s="84">
        <v>8.3333333333333339</v>
      </c>
      <c r="V48" s="84">
        <v>8.3333333333333339</v>
      </c>
      <c r="W48" s="84">
        <v>8.3333333333333339</v>
      </c>
      <c r="X48" s="84">
        <f t="shared" si="10"/>
        <v>83.333333333333329</v>
      </c>
      <c r="Y48" s="86">
        <v>0</v>
      </c>
      <c r="Z48" s="86">
        <v>0</v>
      </c>
      <c r="AA48" s="86">
        <v>0</v>
      </c>
      <c r="AB48" s="86"/>
      <c r="AC48" s="86">
        <v>0</v>
      </c>
      <c r="AD48" s="86"/>
      <c r="AE48" s="86">
        <v>0</v>
      </c>
      <c r="AF48" s="86"/>
      <c r="AG48" s="86">
        <v>0</v>
      </c>
      <c r="AH48" s="86"/>
      <c r="AI48" s="86">
        <v>0</v>
      </c>
      <c r="AJ48" s="86">
        <f t="shared" si="11"/>
        <v>0</v>
      </c>
      <c r="AK48" s="87">
        <f t="shared" si="0"/>
        <v>0.83333333333333326</v>
      </c>
      <c r="AL48" s="88">
        <v>0</v>
      </c>
    </row>
    <row r="49" spans="1:38" ht="22.5" x14ac:dyDescent="0.25">
      <c r="A49">
        <v>42</v>
      </c>
      <c r="B49" s="89" t="s">
        <v>66</v>
      </c>
      <c r="C49" s="80" t="s">
        <v>63</v>
      </c>
      <c r="D49" s="81" t="s">
        <v>3</v>
      </c>
      <c r="E49" s="81" t="s">
        <v>4</v>
      </c>
      <c r="F49" s="81"/>
      <c r="G49" s="81"/>
      <c r="H49" s="82" t="s">
        <v>5</v>
      </c>
      <c r="I49" s="83" t="s">
        <v>6</v>
      </c>
      <c r="J49" s="84">
        <v>6.666666666666667</v>
      </c>
      <c r="K49" s="84">
        <f>+J49</f>
        <v>6.666666666666667</v>
      </c>
      <c r="L49" s="84">
        <f t="shared" si="3"/>
        <v>13.333333333333334</v>
      </c>
      <c r="M49" s="84">
        <f t="shared" si="18"/>
        <v>6.666666666666667</v>
      </c>
      <c r="N49" s="84">
        <f t="shared" si="5"/>
        <v>20</v>
      </c>
      <c r="O49" s="84">
        <f t="shared" si="18"/>
        <v>6.666666666666667</v>
      </c>
      <c r="P49" s="85">
        <f t="shared" si="6"/>
        <v>26.666666666666668</v>
      </c>
      <c r="Q49" s="84">
        <f t="shared" si="18"/>
        <v>6.666666666666667</v>
      </c>
      <c r="R49" s="85">
        <f t="shared" si="8"/>
        <v>33.333333333333336</v>
      </c>
      <c r="S49" s="84">
        <f t="shared" si="18"/>
        <v>6.666666666666667</v>
      </c>
      <c r="T49" s="84">
        <v>6.666666666666667</v>
      </c>
      <c r="U49" s="84">
        <v>6.666666666666667</v>
      </c>
      <c r="V49" s="84">
        <v>6.666666666666667</v>
      </c>
      <c r="W49" s="84">
        <v>6.666666666666667</v>
      </c>
      <c r="X49" s="84">
        <f t="shared" si="10"/>
        <v>66.666666666666657</v>
      </c>
      <c r="Y49" s="86">
        <v>0</v>
      </c>
      <c r="Z49" s="86">
        <v>0</v>
      </c>
      <c r="AA49" s="86">
        <v>0</v>
      </c>
      <c r="AB49" s="86"/>
      <c r="AC49" s="86">
        <v>0</v>
      </c>
      <c r="AD49" s="86"/>
      <c r="AE49" s="86">
        <v>0</v>
      </c>
      <c r="AF49" s="86"/>
      <c r="AG49" s="86">
        <v>0</v>
      </c>
      <c r="AH49" s="86"/>
      <c r="AI49" s="86">
        <v>0</v>
      </c>
      <c r="AJ49" s="86">
        <f t="shared" si="11"/>
        <v>0</v>
      </c>
      <c r="AK49" s="87">
        <f t="shared" si="0"/>
        <v>0.66666666666666652</v>
      </c>
      <c r="AL49" s="88">
        <v>0</v>
      </c>
    </row>
    <row r="50" spans="1:38" x14ac:dyDescent="0.25">
      <c r="A50">
        <v>43</v>
      </c>
      <c r="B50" s="89" t="s">
        <v>66</v>
      </c>
      <c r="C50" s="80" t="s">
        <v>64</v>
      </c>
      <c r="D50" s="81" t="s">
        <v>3</v>
      </c>
      <c r="E50" s="81" t="s">
        <v>4</v>
      </c>
      <c r="F50" s="81"/>
      <c r="G50" s="81"/>
      <c r="H50" s="82" t="s">
        <v>5</v>
      </c>
      <c r="I50" s="83" t="s">
        <v>6</v>
      </c>
      <c r="J50" s="84">
        <v>6.666666666666667</v>
      </c>
      <c r="K50" s="84">
        <f>+J50</f>
        <v>6.666666666666667</v>
      </c>
      <c r="L50" s="84">
        <f t="shared" si="3"/>
        <v>13.333333333333334</v>
      </c>
      <c r="M50" s="84">
        <f t="shared" si="18"/>
        <v>6.666666666666667</v>
      </c>
      <c r="N50" s="84">
        <f t="shared" si="5"/>
        <v>20</v>
      </c>
      <c r="O50" s="84">
        <f t="shared" si="18"/>
        <v>6.666666666666667</v>
      </c>
      <c r="P50" s="85">
        <f t="shared" si="6"/>
        <v>26.666666666666668</v>
      </c>
      <c r="Q50" s="84">
        <f t="shared" si="18"/>
        <v>6.666666666666667</v>
      </c>
      <c r="R50" s="85">
        <f t="shared" si="8"/>
        <v>33.333333333333336</v>
      </c>
      <c r="S50" s="84">
        <f t="shared" si="18"/>
        <v>6.666666666666667</v>
      </c>
      <c r="T50" s="84">
        <v>6.666666666666667</v>
      </c>
      <c r="U50" s="84">
        <v>6.666666666666667</v>
      </c>
      <c r="V50" s="84">
        <v>6.666666666666667</v>
      </c>
      <c r="W50" s="84">
        <v>6.666666666666667</v>
      </c>
      <c r="X50" s="84">
        <f t="shared" si="10"/>
        <v>66.666666666666657</v>
      </c>
      <c r="Y50" s="86">
        <v>0</v>
      </c>
      <c r="Z50" s="86">
        <v>0</v>
      </c>
      <c r="AA50" s="86">
        <v>0</v>
      </c>
      <c r="AB50" s="86"/>
      <c r="AC50" s="86">
        <v>0</v>
      </c>
      <c r="AD50" s="86"/>
      <c r="AE50" s="86">
        <v>0</v>
      </c>
      <c r="AF50" s="86"/>
      <c r="AG50" s="86">
        <v>0</v>
      </c>
      <c r="AH50" s="86"/>
      <c r="AI50" s="86">
        <v>0</v>
      </c>
      <c r="AJ50" s="86">
        <f t="shared" si="11"/>
        <v>0</v>
      </c>
      <c r="AK50" s="87">
        <f t="shared" si="0"/>
        <v>0.66666666666666652</v>
      </c>
      <c r="AL50" s="88">
        <v>0</v>
      </c>
    </row>
    <row r="51" spans="1:38" ht="22.5" x14ac:dyDescent="0.25">
      <c r="A51">
        <v>44</v>
      </c>
      <c r="B51" s="89" t="s">
        <v>66</v>
      </c>
      <c r="C51" s="80" t="s">
        <v>65</v>
      </c>
      <c r="D51" s="81" t="s">
        <v>3</v>
      </c>
      <c r="E51" s="81" t="s">
        <v>4</v>
      </c>
      <c r="F51" s="81"/>
      <c r="G51" s="81"/>
      <c r="H51" s="82" t="s">
        <v>5</v>
      </c>
      <c r="I51" s="83" t="s">
        <v>6</v>
      </c>
      <c r="J51" s="84">
        <v>6.666666666666667</v>
      </c>
      <c r="K51" s="84">
        <f>+J51</f>
        <v>6.666666666666667</v>
      </c>
      <c r="L51" s="84">
        <f t="shared" si="3"/>
        <v>13.333333333333334</v>
      </c>
      <c r="M51" s="84">
        <f t="shared" si="18"/>
        <v>6.666666666666667</v>
      </c>
      <c r="N51" s="84">
        <f t="shared" si="5"/>
        <v>20</v>
      </c>
      <c r="O51" s="84">
        <f t="shared" si="18"/>
        <v>6.666666666666667</v>
      </c>
      <c r="P51" s="85">
        <f t="shared" si="6"/>
        <v>26.666666666666668</v>
      </c>
      <c r="Q51" s="84">
        <f t="shared" si="18"/>
        <v>6.666666666666667</v>
      </c>
      <c r="R51" s="85">
        <f t="shared" si="8"/>
        <v>33.333333333333336</v>
      </c>
      <c r="S51" s="84">
        <f t="shared" si="18"/>
        <v>6.666666666666667</v>
      </c>
      <c r="T51" s="84">
        <v>6.666666666666667</v>
      </c>
      <c r="U51" s="84">
        <v>6.666666666666667</v>
      </c>
      <c r="V51" s="84">
        <v>6.666666666666667</v>
      </c>
      <c r="W51" s="84">
        <v>6.666666666666667</v>
      </c>
      <c r="X51" s="84">
        <f t="shared" si="10"/>
        <v>66.666666666666657</v>
      </c>
      <c r="Y51" s="86">
        <v>0</v>
      </c>
      <c r="Z51" s="86">
        <v>0</v>
      </c>
      <c r="AA51" s="86">
        <v>0</v>
      </c>
      <c r="AB51" s="86"/>
      <c r="AC51" s="86">
        <v>0</v>
      </c>
      <c r="AD51" s="86"/>
      <c r="AE51" s="86">
        <v>0</v>
      </c>
      <c r="AF51" s="86"/>
      <c r="AG51" s="86">
        <v>0</v>
      </c>
      <c r="AH51" s="86"/>
      <c r="AI51" s="86">
        <v>0</v>
      </c>
      <c r="AJ51" s="86">
        <f t="shared" si="11"/>
        <v>0</v>
      </c>
      <c r="AK51" s="87">
        <f t="shared" si="0"/>
        <v>0.66666666666666652</v>
      </c>
      <c r="AL51" s="88">
        <v>0</v>
      </c>
    </row>
    <row r="52" spans="1:38" x14ac:dyDescent="0.25">
      <c r="A52">
        <v>45</v>
      </c>
      <c r="B52" s="79" t="s">
        <v>73</v>
      </c>
      <c r="C52" s="80" t="s">
        <v>67</v>
      </c>
      <c r="D52" s="81" t="s">
        <v>3</v>
      </c>
      <c r="E52" s="81" t="s">
        <v>4</v>
      </c>
      <c r="F52" s="81"/>
      <c r="G52" s="81"/>
      <c r="H52" s="82" t="s">
        <v>5</v>
      </c>
      <c r="I52" s="83" t="s">
        <v>6</v>
      </c>
      <c r="J52" s="84">
        <f t="shared" ref="J52:J63" si="19">+I52/12</f>
        <v>8.3333333333333339</v>
      </c>
      <c r="K52" s="84">
        <f t="shared" ref="K52:K63" si="20">+J52</f>
        <v>8.3333333333333339</v>
      </c>
      <c r="L52" s="84">
        <f t="shared" si="3"/>
        <v>16.666666666666668</v>
      </c>
      <c r="M52" s="84">
        <f t="shared" si="18"/>
        <v>8.3333333333333339</v>
      </c>
      <c r="N52" s="84">
        <f t="shared" si="5"/>
        <v>25</v>
      </c>
      <c r="O52" s="84">
        <f t="shared" si="18"/>
        <v>8.3333333333333339</v>
      </c>
      <c r="P52" s="85">
        <f t="shared" si="6"/>
        <v>33.333333333333336</v>
      </c>
      <c r="Q52" s="85">
        <f>+O52/2</f>
        <v>4.166666666666667</v>
      </c>
      <c r="R52" s="85">
        <f t="shared" si="8"/>
        <v>37.5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f t="shared" si="10"/>
        <v>37.5</v>
      </c>
      <c r="Y52" s="86">
        <v>0</v>
      </c>
      <c r="Z52" s="86">
        <v>0</v>
      </c>
      <c r="AA52" s="86">
        <v>0</v>
      </c>
      <c r="AB52" s="86"/>
      <c r="AC52" s="86">
        <v>0</v>
      </c>
      <c r="AD52" s="86"/>
      <c r="AE52" s="86">
        <v>0</v>
      </c>
      <c r="AF52" s="86"/>
      <c r="AG52" s="86">
        <v>0</v>
      </c>
      <c r="AH52" s="86"/>
      <c r="AI52" s="86">
        <v>0</v>
      </c>
      <c r="AJ52" s="86">
        <f t="shared" si="11"/>
        <v>0</v>
      </c>
      <c r="AK52" s="87">
        <f t="shared" si="0"/>
        <v>0.375</v>
      </c>
      <c r="AL52" s="88">
        <v>0</v>
      </c>
    </row>
    <row r="53" spans="1:38" ht="22.5" x14ac:dyDescent="0.25">
      <c r="A53">
        <v>46</v>
      </c>
      <c r="B53" s="89" t="s">
        <v>73</v>
      </c>
      <c r="C53" s="80" t="s">
        <v>68</v>
      </c>
      <c r="D53" s="81" t="s">
        <v>3</v>
      </c>
      <c r="E53" s="81" t="s">
        <v>4</v>
      </c>
      <c r="F53" s="81"/>
      <c r="G53" s="81"/>
      <c r="H53" s="82" t="s">
        <v>5</v>
      </c>
      <c r="I53" s="83" t="s">
        <v>6</v>
      </c>
      <c r="J53" s="84">
        <f t="shared" si="19"/>
        <v>8.3333333333333339</v>
      </c>
      <c r="K53" s="84">
        <f t="shared" si="20"/>
        <v>8.3333333333333339</v>
      </c>
      <c r="L53" s="84">
        <f t="shared" si="3"/>
        <v>16.666666666666668</v>
      </c>
      <c r="M53" s="84">
        <f t="shared" si="18"/>
        <v>8.3333333333333339</v>
      </c>
      <c r="N53" s="84">
        <f t="shared" si="5"/>
        <v>25</v>
      </c>
      <c r="O53" s="84">
        <f t="shared" si="18"/>
        <v>8.3333333333333339</v>
      </c>
      <c r="P53" s="85">
        <f t="shared" si="6"/>
        <v>33.333333333333336</v>
      </c>
      <c r="Q53" s="85">
        <f>+O53/2</f>
        <v>4.166666666666667</v>
      </c>
      <c r="R53" s="85">
        <f t="shared" si="8"/>
        <v>37.5</v>
      </c>
      <c r="S53" s="85">
        <v>0</v>
      </c>
      <c r="T53" s="85">
        <v>0</v>
      </c>
      <c r="U53" s="85">
        <v>0</v>
      </c>
      <c r="V53" s="85">
        <v>0</v>
      </c>
      <c r="W53" s="85">
        <v>0</v>
      </c>
      <c r="X53" s="85">
        <f t="shared" si="10"/>
        <v>37.5</v>
      </c>
      <c r="Y53" s="86">
        <v>0</v>
      </c>
      <c r="Z53" s="86">
        <v>0</v>
      </c>
      <c r="AA53" s="86">
        <v>0</v>
      </c>
      <c r="AB53" s="86"/>
      <c r="AC53" s="86">
        <v>0</v>
      </c>
      <c r="AD53" s="86"/>
      <c r="AE53" s="86">
        <v>0</v>
      </c>
      <c r="AF53" s="86"/>
      <c r="AG53" s="86">
        <v>0</v>
      </c>
      <c r="AH53" s="86"/>
      <c r="AI53" s="86">
        <v>0</v>
      </c>
      <c r="AJ53" s="86">
        <f t="shared" si="11"/>
        <v>0</v>
      </c>
      <c r="AK53" s="87">
        <f t="shared" si="0"/>
        <v>0.375</v>
      </c>
      <c r="AL53" s="88">
        <v>0</v>
      </c>
    </row>
    <row r="54" spans="1:38" ht="22.5" x14ac:dyDescent="0.25">
      <c r="A54">
        <v>47</v>
      </c>
      <c r="B54" s="89" t="s">
        <v>73</v>
      </c>
      <c r="C54" s="80" t="s">
        <v>69</v>
      </c>
      <c r="D54" s="81" t="s">
        <v>3</v>
      </c>
      <c r="E54" s="81" t="s">
        <v>4</v>
      </c>
      <c r="F54" s="81"/>
      <c r="G54" s="81"/>
      <c r="H54" s="82" t="s">
        <v>5</v>
      </c>
      <c r="I54" s="83" t="s">
        <v>6</v>
      </c>
      <c r="J54" s="84">
        <v>0</v>
      </c>
      <c r="K54" s="84">
        <f t="shared" si="20"/>
        <v>0</v>
      </c>
      <c r="L54" s="84">
        <f t="shared" si="3"/>
        <v>0</v>
      </c>
      <c r="M54" s="84">
        <f t="shared" si="18"/>
        <v>0</v>
      </c>
      <c r="N54" s="84">
        <f t="shared" si="5"/>
        <v>0</v>
      </c>
      <c r="O54" s="84">
        <f t="shared" si="18"/>
        <v>0</v>
      </c>
      <c r="P54" s="85">
        <f t="shared" si="6"/>
        <v>0</v>
      </c>
      <c r="Q54" s="85">
        <f>+O54/2</f>
        <v>0</v>
      </c>
      <c r="R54" s="85">
        <f t="shared" si="8"/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f t="shared" si="10"/>
        <v>0</v>
      </c>
      <c r="Y54" s="86">
        <v>0</v>
      </c>
      <c r="Z54" s="86">
        <v>0</v>
      </c>
      <c r="AA54" s="86">
        <v>0</v>
      </c>
      <c r="AB54" s="86"/>
      <c r="AC54" s="86">
        <v>0</v>
      </c>
      <c r="AD54" s="86"/>
      <c r="AE54" s="86">
        <v>0</v>
      </c>
      <c r="AF54" s="86"/>
      <c r="AG54" s="86">
        <v>0</v>
      </c>
      <c r="AH54" s="86"/>
      <c r="AI54" s="86">
        <v>0</v>
      </c>
      <c r="AJ54" s="86">
        <f t="shared" si="11"/>
        <v>0</v>
      </c>
      <c r="AK54" s="87">
        <f t="shared" si="0"/>
        <v>0</v>
      </c>
      <c r="AL54" s="88">
        <v>0</v>
      </c>
    </row>
    <row r="55" spans="1:38" x14ac:dyDescent="0.25">
      <c r="A55">
        <v>48</v>
      </c>
      <c r="B55" s="89" t="s">
        <v>73</v>
      </c>
      <c r="C55" s="80" t="s">
        <v>14</v>
      </c>
      <c r="D55" s="81" t="s">
        <v>3</v>
      </c>
      <c r="E55" s="81" t="s">
        <v>4</v>
      </c>
      <c r="F55" s="81"/>
      <c r="G55" s="81"/>
      <c r="H55" s="82" t="s">
        <v>5</v>
      </c>
      <c r="I55" s="83" t="s">
        <v>6</v>
      </c>
      <c r="J55" s="84">
        <f t="shared" si="19"/>
        <v>8.3333333333333339</v>
      </c>
      <c r="K55" s="84">
        <f t="shared" si="20"/>
        <v>8.3333333333333339</v>
      </c>
      <c r="L55" s="84">
        <f t="shared" si="3"/>
        <v>16.666666666666668</v>
      </c>
      <c r="M55" s="84">
        <f t="shared" si="18"/>
        <v>8.3333333333333339</v>
      </c>
      <c r="N55" s="84">
        <f t="shared" si="5"/>
        <v>25</v>
      </c>
      <c r="O55" s="84">
        <f t="shared" si="18"/>
        <v>8.3333333333333339</v>
      </c>
      <c r="P55" s="85">
        <f t="shared" si="6"/>
        <v>33.333333333333336</v>
      </c>
      <c r="Q55" s="85">
        <f t="shared" ref="Q55:Q58" si="21">+O55/2</f>
        <v>4.166666666666667</v>
      </c>
      <c r="R55" s="85">
        <f t="shared" si="8"/>
        <v>37.5</v>
      </c>
      <c r="S55" s="85">
        <v>0</v>
      </c>
      <c r="T55" s="85">
        <v>0</v>
      </c>
      <c r="U55" s="85">
        <v>0</v>
      </c>
      <c r="V55" s="85">
        <v>0</v>
      </c>
      <c r="W55" s="85">
        <v>0</v>
      </c>
      <c r="X55" s="85">
        <f t="shared" si="10"/>
        <v>37.5</v>
      </c>
      <c r="Y55" s="86">
        <v>0</v>
      </c>
      <c r="Z55" s="86">
        <v>0</v>
      </c>
      <c r="AA55" s="86">
        <v>0</v>
      </c>
      <c r="AB55" s="86"/>
      <c r="AC55" s="86">
        <v>0</v>
      </c>
      <c r="AD55" s="86"/>
      <c r="AE55" s="86">
        <v>0</v>
      </c>
      <c r="AF55" s="86"/>
      <c r="AG55" s="86">
        <v>0</v>
      </c>
      <c r="AH55" s="86"/>
      <c r="AI55" s="86">
        <v>0</v>
      </c>
      <c r="AJ55" s="86">
        <f t="shared" si="11"/>
        <v>0</v>
      </c>
      <c r="AK55" s="87">
        <f t="shared" si="0"/>
        <v>0.375</v>
      </c>
      <c r="AL55" s="88">
        <v>0</v>
      </c>
    </row>
    <row r="56" spans="1:38" x14ac:dyDescent="0.25">
      <c r="A56">
        <v>49</v>
      </c>
      <c r="B56" s="89" t="s">
        <v>73</v>
      </c>
      <c r="C56" s="80" t="s">
        <v>70</v>
      </c>
      <c r="D56" s="81" t="s">
        <v>3</v>
      </c>
      <c r="E56" s="81" t="s">
        <v>4</v>
      </c>
      <c r="F56" s="81"/>
      <c r="G56" s="81"/>
      <c r="H56" s="82" t="s">
        <v>5</v>
      </c>
      <c r="I56" s="83" t="s">
        <v>6</v>
      </c>
      <c r="J56" s="84">
        <f t="shared" si="19"/>
        <v>8.3333333333333339</v>
      </c>
      <c r="K56" s="84">
        <f t="shared" si="20"/>
        <v>8.3333333333333339</v>
      </c>
      <c r="L56" s="84">
        <f t="shared" si="3"/>
        <v>16.666666666666668</v>
      </c>
      <c r="M56" s="84">
        <f t="shared" si="18"/>
        <v>8.3333333333333339</v>
      </c>
      <c r="N56" s="84">
        <f t="shared" si="5"/>
        <v>25</v>
      </c>
      <c r="O56" s="84">
        <f t="shared" si="18"/>
        <v>8.3333333333333339</v>
      </c>
      <c r="P56" s="85">
        <f t="shared" si="6"/>
        <v>33.333333333333336</v>
      </c>
      <c r="Q56" s="85">
        <f t="shared" si="21"/>
        <v>4.166666666666667</v>
      </c>
      <c r="R56" s="85">
        <f t="shared" si="8"/>
        <v>37.5</v>
      </c>
      <c r="S56" s="85">
        <v>0</v>
      </c>
      <c r="T56" s="85">
        <v>0</v>
      </c>
      <c r="U56" s="85">
        <v>0</v>
      </c>
      <c r="V56" s="85">
        <v>0</v>
      </c>
      <c r="W56" s="85">
        <v>0</v>
      </c>
      <c r="X56" s="85">
        <f t="shared" si="10"/>
        <v>37.5</v>
      </c>
      <c r="Y56" s="86">
        <v>0</v>
      </c>
      <c r="Z56" s="86">
        <v>0</v>
      </c>
      <c r="AA56" s="86">
        <v>0</v>
      </c>
      <c r="AB56" s="86"/>
      <c r="AC56" s="86">
        <v>0</v>
      </c>
      <c r="AD56" s="86"/>
      <c r="AE56" s="86">
        <v>0</v>
      </c>
      <c r="AF56" s="86"/>
      <c r="AG56" s="86">
        <v>0</v>
      </c>
      <c r="AH56" s="86"/>
      <c r="AI56" s="86">
        <v>0</v>
      </c>
      <c r="AJ56" s="86">
        <f t="shared" si="11"/>
        <v>0</v>
      </c>
      <c r="AK56" s="87">
        <f t="shared" si="0"/>
        <v>0.375</v>
      </c>
      <c r="AL56" s="88">
        <v>0</v>
      </c>
    </row>
    <row r="57" spans="1:38" x14ac:dyDescent="0.25">
      <c r="A57">
        <v>50</v>
      </c>
      <c r="B57" s="89" t="s">
        <v>73</v>
      </c>
      <c r="C57" s="80" t="s">
        <v>71</v>
      </c>
      <c r="D57" s="81" t="s">
        <v>3</v>
      </c>
      <c r="E57" s="81" t="s">
        <v>4</v>
      </c>
      <c r="F57" s="81"/>
      <c r="G57" s="81"/>
      <c r="H57" s="82" t="s">
        <v>5</v>
      </c>
      <c r="I57" s="83" t="s">
        <v>6</v>
      </c>
      <c r="J57" s="84">
        <f t="shared" si="19"/>
        <v>8.3333333333333339</v>
      </c>
      <c r="K57" s="84">
        <f t="shared" si="20"/>
        <v>8.3333333333333339</v>
      </c>
      <c r="L57" s="84">
        <f t="shared" si="3"/>
        <v>16.666666666666668</v>
      </c>
      <c r="M57" s="84">
        <f t="shared" si="18"/>
        <v>8.3333333333333339</v>
      </c>
      <c r="N57" s="84">
        <f t="shared" si="5"/>
        <v>25</v>
      </c>
      <c r="O57" s="84">
        <f t="shared" si="18"/>
        <v>8.3333333333333339</v>
      </c>
      <c r="P57" s="85">
        <f t="shared" si="6"/>
        <v>33.333333333333336</v>
      </c>
      <c r="Q57" s="85">
        <f t="shared" si="21"/>
        <v>4.166666666666667</v>
      </c>
      <c r="R57" s="85">
        <f t="shared" si="8"/>
        <v>37.5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f t="shared" si="10"/>
        <v>37.5</v>
      </c>
      <c r="Y57" s="86">
        <v>0</v>
      </c>
      <c r="Z57" s="86">
        <v>0</v>
      </c>
      <c r="AA57" s="86">
        <v>0</v>
      </c>
      <c r="AB57" s="86"/>
      <c r="AC57" s="86">
        <v>0</v>
      </c>
      <c r="AD57" s="86"/>
      <c r="AE57" s="86">
        <v>0</v>
      </c>
      <c r="AF57" s="86"/>
      <c r="AG57" s="86">
        <v>0</v>
      </c>
      <c r="AH57" s="86"/>
      <c r="AI57" s="86">
        <v>0</v>
      </c>
      <c r="AJ57" s="86">
        <f t="shared" si="11"/>
        <v>0</v>
      </c>
      <c r="AK57" s="87">
        <f t="shared" si="0"/>
        <v>0.375</v>
      </c>
      <c r="AL57" s="88">
        <v>0</v>
      </c>
    </row>
    <row r="58" spans="1:38" x14ac:dyDescent="0.25">
      <c r="A58">
        <v>51</v>
      </c>
      <c r="B58" s="89" t="s">
        <v>73</v>
      </c>
      <c r="C58" s="80" t="s">
        <v>72</v>
      </c>
      <c r="D58" s="81" t="s">
        <v>3</v>
      </c>
      <c r="E58" s="81" t="s">
        <v>4</v>
      </c>
      <c r="F58" s="81"/>
      <c r="G58" s="81"/>
      <c r="H58" s="82" t="s">
        <v>5</v>
      </c>
      <c r="I58" s="83" t="s">
        <v>6</v>
      </c>
      <c r="J58" s="84">
        <f t="shared" si="19"/>
        <v>8.3333333333333339</v>
      </c>
      <c r="K58" s="84">
        <f t="shared" si="20"/>
        <v>8.3333333333333339</v>
      </c>
      <c r="L58" s="84">
        <f t="shared" si="3"/>
        <v>16.666666666666668</v>
      </c>
      <c r="M58" s="84">
        <f t="shared" si="18"/>
        <v>8.3333333333333339</v>
      </c>
      <c r="N58" s="84">
        <f t="shared" si="5"/>
        <v>25</v>
      </c>
      <c r="O58" s="84">
        <f t="shared" si="18"/>
        <v>8.3333333333333339</v>
      </c>
      <c r="P58" s="85">
        <f t="shared" si="6"/>
        <v>33.333333333333336</v>
      </c>
      <c r="Q58" s="85">
        <f t="shared" si="21"/>
        <v>4.166666666666667</v>
      </c>
      <c r="R58" s="85">
        <f t="shared" si="8"/>
        <v>37.5</v>
      </c>
      <c r="S58" s="85">
        <v>0</v>
      </c>
      <c r="T58" s="85">
        <v>0</v>
      </c>
      <c r="U58" s="85">
        <v>0</v>
      </c>
      <c r="V58" s="85">
        <v>0</v>
      </c>
      <c r="W58" s="85">
        <v>0</v>
      </c>
      <c r="X58" s="85">
        <f t="shared" si="10"/>
        <v>37.5</v>
      </c>
      <c r="Y58" s="86">
        <v>0</v>
      </c>
      <c r="Z58" s="86">
        <v>0</v>
      </c>
      <c r="AA58" s="86">
        <v>0</v>
      </c>
      <c r="AB58" s="86"/>
      <c r="AC58" s="86">
        <v>0</v>
      </c>
      <c r="AD58" s="86"/>
      <c r="AE58" s="86">
        <v>0</v>
      </c>
      <c r="AF58" s="86"/>
      <c r="AG58" s="86">
        <v>0</v>
      </c>
      <c r="AH58" s="86"/>
      <c r="AI58" s="86">
        <v>0</v>
      </c>
      <c r="AJ58" s="86">
        <f t="shared" si="11"/>
        <v>0</v>
      </c>
      <c r="AK58" s="87">
        <f t="shared" si="0"/>
        <v>0.375</v>
      </c>
      <c r="AL58" s="88">
        <v>0</v>
      </c>
    </row>
    <row r="59" spans="1:38" ht="22.5" x14ac:dyDescent="0.25">
      <c r="A59">
        <v>52</v>
      </c>
      <c r="B59" s="79" t="s">
        <v>80</v>
      </c>
      <c r="C59" s="80" t="s">
        <v>74</v>
      </c>
      <c r="D59" s="81" t="s">
        <v>3</v>
      </c>
      <c r="E59" s="81" t="s">
        <v>4</v>
      </c>
      <c r="F59" s="81"/>
      <c r="G59" s="81"/>
      <c r="H59" s="82" t="s">
        <v>5</v>
      </c>
      <c r="I59" s="83" t="s">
        <v>6</v>
      </c>
      <c r="J59" s="84">
        <f t="shared" si="19"/>
        <v>8.3333333333333339</v>
      </c>
      <c r="K59" s="84">
        <f t="shared" si="20"/>
        <v>8.3333333333333339</v>
      </c>
      <c r="L59" s="84">
        <f t="shared" si="3"/>
        <v>16.666666666666668</v>
      </c>
      <c r="M59" s="84">
        <f t="shared" si="18"/>
        <v>8.3333333333333339</v>
      </c>
      <c r="N59" s="84">
        <f t="shared" si="5"/>
        <v>25</v>
      </c>
      <c r="O59" s="84">
        <f t="shared" si="18"/>
        <v>8.3333333333333339</v>
      </c>
      <c r="P59" s="85">
        <f t="shared" si="6"/>
        <v>33.333333333333336</v>
      </c>
      <c r="Q59" s="84">
        <f t="shared" si="18"/>
        <v>8.3333333333333339</v>
      </c>
      <c r="R59" s="85">
        <f t="shared" si="8"/>
        <v>41.666666666666671</v>
      </c>
      <c r="S59" s="84">
        <f t="shared" si="18"/>
        <v>8.3333333333333339</v>
      </c>
      <c r="T59" s="84">
        <v>8.3333333333333339</v>
      </c>
      <c r="U59" s="84">
        <v>8.3333333333333339</v>
      </c>
      <c r="V59" s="84">
        <v>8.3333333333333339</v>
      </c>
      <c r="W59" s="84">
        <v>8.3333333333333339</v>
      </c>
      <c r="X59" s="84">
        <f t="shared" si="10"/>
        <v>83.333333333333329</v>
      </c>
      <c r="Y59" s="86">
        <v>0</v>
      </c>
      <c r="Z59" s="86">
        <v>0</v>
      </c>
      <c r="AA59" s="86">
        <v>0</v>
      </c>
      <c r="AB59" s="86"/>
      <c r="AC59" s="86">
        <v>0</v>
      </c>
      <c r="AD59" s="86"/>
      <c r="AE59" s="86">
        <v>0</v>
      </c>
      <c r="AF59" s="86"/>
      <c r="AG59" s="86">
        <v>0</v>
      </c>
      <c r="AH59" s="86"/>
      <c r="AI59" s="86">
        <v>0</v>
      </c>
      <c r="AJ59" s="86">
        <f t="shared" si="11"/>
        <v>0</v>
      </c>
      <c r="AK59" s="87">
        <f t="shared" si="0"/>
        <v>0.83333333333333326</v>
      </c>
      <c r="AL59" s="88">
        <v>0</v>
      </c>
    </row>
    <row r="60" spans="1:38" ht="22.5" x14ac:dyDescent="0.25">
      <c r="A60">
        <v>53</v>
      </c>
      <c r="B60" s="89" t="s">
        <v>80</v>
      </c>
      <c r="C60" s="80" t="s">
        <v>75</v>
      </c>
      <c r="D60" s="81" t="s">
        <v>3</v>
      </c>
      <c r="E60" s="81" t="s">
        <v>4</v>
      </c>
      <c r="F60" s="81"/>
      <c r="G60" s="81"/>
      <c r="H60" s="82" t="s">
        <v>5</v>
      </c>
      <c r="I60" s="83" t="s">
        <v>6</v>
      </c>
      <c r="J60" s="84">
        <v>0</v>
      </c>
      <c r="K60" s="84">
        <v>0</v>
      </c>
      <c r="L60" s="84">
        <f t="shared" si="3"/>
        <v>0</v>
      </c>
      <c r="M60" s="84">
        <v>0</v>
      </c>
      <c r="N60" s="84">
        <f t="shared" si="5"/>
        <v>0</v>
      </c>
      <c r="O60" s="84">
        <v>0</v>
      </c>
      <c r="P60" s="85">
        <f t="shared" si="6"/>
        <v>0</v>
      </c>
      <c r="Q60" s="84">
        <v>0</v>
      </c>
      <c r="R60" s="85">
        <f t="shared" si="8"/>
        <v>0</v>
      </c>
      <c r="S60" s="84">
        <v>0</v>
      </c>
      <c r="T60" s="84">
        <v>0</v>
      </c>
      <c r="U60" s="84">
        <v>0</v>
      </c>
      <c r="V60" s="84">
        <v>0</v>
      </c>
      <c r="W60" s="84">
        <v>0</v>
      </c>
      <c r="X60" s="84">
        <f t="shared" si="10"/>
        <v>0</v>
      </c>
      <c r="Y60" s="86">
        <v>0</v>
      </c>
      <c r="Z60" s="86">
        <v>0</v>
      </c>
      <c r="AA60" s="86">
        <v>0</v>
      </c>
      <c r="AB60" s="86"/>
      <c r="AC60" s="86">
        <v>0</v>
      </c>
      <c r="AD60" s="86"/>
      <c r="AE60" s="86">
        <v>0</v>
      </c>
      <c r="AF60" s="86"/>
      <c r="AG60" s="86">
        <v>0</v>
      </c>
      <c r="AH60" s="86"/>
      <c r="AI60" s="86">
        <v>0</v>
      </c>
      <c r="AJ60" s="86">
        <f t="shared" si="11"/>
        <v>0</v>
      </c>
      <c r="AK60" s="87">
        <f t="shared" si="0"/>
        <v>0</v>
      </c>
      <c r="AL60" s="88">
        <v>0</v>
      </c>
    </row>
    <row r="61" spans="1:38" ht="22.5" x14ac:dyDescent="0.25">
      <c r="A61">
        <v>54</v>
      </c>
      <c r="B61" s="89" t="s">
        <v>80</v>
      </c>
      <c r="C61" s="80" t="s">
        <v>76</v>
      </c>
      <c r="D61" s="81" t="s">
        <v>3</v>
      </c>
      <c r="E61" s="81" t="s">
        <v>4</v>
      </c>
      <c r="F61" s="81"/>
      <c r="G61" s="81"/>
      <c r="H61" s="82" t="s">
        <v>5</v>
      </c>
      <c r="I61" s="83" t="s">
        <v>6</v>
      </c>
      <c r="J61" s="84">
        <f t="shared" si="19"/>
        <v>8.3333333333333339</v>
      </c>
      <c r="K61" s="84">
        <f t="shared" si="20"/>
        <v>8.3333333333333339</v>
      </c>
      <c r="L61" s="84">
        <f t="shared" si="3"/>
        <v>16.666666666666668</v>
      </c>
      <c r="M61" s="84">
        <f t="shared" ref="M61:S63" si="22">+K61</f>
        <v>8.3333333333333339</v>
      </c>
      <c r="N61" s="84">
        <f t="shared" si="5"/>
        <v>25</v>
      </c>
      <c r="O61" s="84">
        <f t="shared" si="22"/>
        <v>8.3333333333333339</v>
      </c>
      <c r="P61" s="85">
        <f t="shared" si="6"/>
        <v>33.333333333333336</v>
      </c>
      <c r="Q61" s="84">
        <f t="shared" si="22"/>
        <v>8.3333333333333339</v>
      </c>
      <c r="R61" s="85">
        <f t="shared" si="8"/>
        <v>41.666666666666671</v>
      </c>
      <c r="S61" s="84">
        <f t="shared" si="22"/>
        <v>8.3333333333333339</v>
      </c>
      <c r="T61" s="84">
        <v>8.3333333333333339</v>
      </c>
      <c r="U61" s="84">
        <v>8.3333333333333339</v>
      </c>
      <c r="V61" s="84">
        <v>8.3333333333333339</v>
      </c>
      <c r="W61" s="84">
        <v>8.3333333333333339</v>
      </c>
      <c r="X61" s="84">
        <f t="shared" si="10"/>
        <v>83.333333333333329</v>
      </c>
      <c r="Y61" s="86">
        <v>0</v>
      </c>
      <c r="Z61" s="86">
        <v>0</v>
      </c>
      <c r="AA61" s="86">
        <v>0</v>
      </c>
      <c r="AB61" s="86"/>
      <c r="AC61" s="86">
        <v>0</v>
      </c>
      <c r="AD61" s="86"/>
      <c r="AE61" s="86">
        <v>0</v>
      </c>
      <c r="AF61" s="86"/>
      <c r="AG61" s="86">
        <v>0</v>
      </c>
      <c r="AH61" s="86"/>
      <c r="AI61" s="86">
        <v>0</v>
      </c>
      <c r="AJ61" s="86">
        <f t="shared" si="11"/>
        <v>0</v>
      </c>
      <c r="AK61" s="87">
        <f t="shared" si="0"/>
        <v>0.83333333333333326</v>
      </c>
      <c r="AL61" s="88">
        <v>0</v>
      </c>
    </row>
    <row r="62" spans="1:38" x14ac:dyDescent="0.25">
      <c r="A62">
        <v>55</v>
      </c>
      <c r="B62" s="89" t="s">
        <v>80</v>
      </c>
      <c r="C62" s="80" t="s">
        <v>77</v>
      </c>
      <c r="D62" s="81" t="s">
        <v>3</v>
      </c>
      <c r="E62" s="81" t="s">
        <v>4</v>
      </c>
      <c r="F62" s="81"/>
      <c r="G62" s="81"/>
      <c r="H62" s="82" t="s">
        <v>5</v>
      </c>
      <c r="I62" s="83" t="s">
        <v>6</v>
      </c>
      <c r="J62" s="84">
        <f t="shared" si="19"/>
        <v>8.3333333333333339</v>
      </c>
      <c r="K62" s="84">
        <f t="shared" si="20"/>
        <v>8.3333333333333339</v>
      </c>
      <c r="L62" s="84">
        <f t="shared" si="3"/>
        <v>16.666666666666668</v>
      </c>
      <c r="M62" s="84">
        <f t="shared" si="22"/>
        <v>8.3333333333333339</v>
      </c>
      <c r="N62" s="84">
        <f t="shared" si="5"/>
        <v>25</v>
      </c>
      <c r="O62" s="84">
        <f t="shared" si="22"/>
        <v>8.3333333333333339</v>
      </c>
      <c r="P62" s="85">
        <f t="shared" si="6"/>
        <v>33.333333333333336</v>
      </c>
      <c r="Q62" s="84">
        <f t="shared" si="22"/>
        <v>8.3333333333333339</v>
      </c>
      <c r="R62" s="85">
        <f t="shared" si="8"/>
        <v>41.666666666666671</v>
      </c>
      <c r="S62" s="84">
        <f t="shared" si="22"/>
        <v>8.3333333333333339</v>
      </c>
      <c r="T62" s="84">
        <v>8.3333333333333339</v>
      </c>
      <c r="U62" s="84">
        <v>8.3333333333333339</v>
      </c>
      <c r="V62" s="84">
        <v>8.3333333333333339</v>
      </c>
      <c r="W62" s="84">
        <v>8.3333333333333339</v>
      </c>
      <c r="X62" s="84">
        <f t="shared" si="10"/>
        <v>83.333333333333329</v>
      </c>
      <c r="Y62" s="86">
        <v>0</v>
      </c>
      <c r="Z62" s="86">
        <v>0</v>
      </c>
      <c r="AA62" s="86">
        <v>0</v>
      </c>
      <c r="AB62" s="86"/>
      <c r="AC62" s="86">
        <v>0</v>
      </c>
      <c r="AD62" s="86"/>
      <c r="AE62" s="86">
        <v>0</v>
      </c>
      <c r="AF62" s="86"/>
      <c r="AG62" s="86">
        <v>0</v>
      </c>
      <c r="AH62" s="86"/>
      <c r="AI62" s="86">
        <v>0</v>
      </c>
      <c r="AJ62" s="86">
        <f t="shared" si="11"/>
        <v>0</v>
      </c>
      <c r="AK62" s="87">
        <f t="shared" si="0"/>
        <v>0.83333333333333326</v>
      </c>
      <c r="AL62" s="88">
        <v>0</v>
      </c>
    </row>
    <row r="63" spans="1:38" x14ac:dyDescent="0.25">
      <c r="A63">
        <v>56</v>
      </c>
      <c r="B63" s="89" t="s">
        <v>80</v>
      </c>
      <c r="C63" s="80" t="s">
        <v>78</v>
      </c>
      <c r="D63" s="81" t="s">
        <v>3</v>
      </c>
      <c r="E63" s="81" t="s">
        <v>4</v>
      </c>
      <c r="F63" s="81"/>
      <c r="G63" s="81"/>
      <c r="H63" s="82" t="s">
        <v>5</v>
      </c>
      <c r="I63" s="83" t="s">
        <v>6</v>
      </c>
      <c r="J63" s="84">
        <f t="shared" si="19"/>
        <v>8.3333333333333339</v>
      </c>
      <c r="K63" s="84">
        <f t="shared" si="20"/>
        <v>8.3333333333333339</v>
      </c>
      <c r="L63" s="84">
        <f t="shared" si="3"/>
        <v>16.666666666666668</v>
      </c>
      <c r="M63" s="84">
        <f t="shared" si="22"/>
        <v>8.3333333333333339</v>
      </c>
      <c r="N63" s="84">
        <f t="shared" si="5"/>
        <v>25</v>
      </c>
      <c r="O63" s="84">
        <f t="shared" si="22"/>
        <v>8.3333333333333339</v>
      </c>
      <c r="P63" s="85">
        <f t="shared" si="6"/>
        <v>33.333333333333336</v>
      </c>
      <c r="Q63" s="84">
        <f t="shared" si="22"/>
        <v>8.3333333333333339</v>
      </c>
      <c r="R63" s="85">
        <f t="shared" si="8"/>
        <v>41.666666666666671</v>
      </c>
      <c r="S63" s="84">
        <f t="shared" si="22"/>
        <v>8.3333333333333339</v>
      </c>
      <c r="T63" s="84">
        <v>8.3333333333333339</v>
      </c>
      <c r="U63" s="84">
        <v>8.3333333333333339</v>
      </c>
      <c r="V63" s="84">
        <v>8.3333333333333339</v>
      </c>
      <c r="W63" s="84">
        <v>8.3333333333333339</v>
      </c>
      <c r="X63" s="84">
        <f t="shared" si="10"/>
        <v>83.333333333333329</v>
      </c>
      <c r="Y63" s="86">
        <v>0</v>
      </c>
      <c r="Z63" s="86">
        <v>0</v>
      </c>
      <c r="AA63" s="86">
        <v>0</v>
      </c>
      <c r="AB63" s="86"/>
      <c r="AC63" s="86">
        <v>0</v>
      </c>
      <c r="AD63" s="86"/>
      <c r="AE63" s="86">
        <v>0</v>
      </c>
      <c r="AF63" s="86"/>
      <c r="AG63" s="86">
        <v>0</v>
      </c>
      <c r="AH63" s="86"/>
      <c r="AI63" s="86">
        <v>0</v>
      </c>
      <c r="AJ63" s="86">
        <f t="shared" si="11"/>
        <v>0</v>
      </c>
      <c r="AK63" s="87">
        <f t="shared" si="0"/>
        <v>0.83333333333333326</v>
      </c>
      <c r="AL63" s="88">
        <v>0</v>
      </c>
    </row>
    <row r="64" spans="1:38" x14ac:dyDescent="0.25">
      <c r="A64">
        <v>57</v>
      </c>
      <c r="B64" s="89" t="s">
        <v>80</v>
      </c>
      <c r="C64" s="80" t="s">
        <v>79</v>
      </c>
      <c r="D64" s="81" t="s">
        <v>3</v>
      </c>
      <c r="E64" s="81" t="s">
        <v>4</v>
      </c>
      <c r="F64" s="81"/>
      <c r="G64" s="81"/>
      <c r="H64" s="82" t="s">
        <v>5</v>
      </c>
      <c r="I64" s="83" t="s">
        <v>6</v>
      </c>
      <c r="J64" s="84">
        <v>0</v>
      </c>
      <c r="K64" s="84">
        <v>0</v>
      </c>
      <c r="L64" s="84">
        <f t="shared" si="3"/>
        <v>0</v>
      </c>
      <c r="M64" s="84">
        <v>0</v>
      </c>
      <c r="N64" s="84">
        <f t="shared" si="5"/>
        <v>0</v>
      </c>
      <c r="O64" s="84">
        <v>100</v>
      </c>
      <c r="P64" s="85">
        <f t="shared" si="6"/>
        <v>100</v>
      </c>
      <c r="Q64" s="85">
        <v>0</v>
      </c>
      <c r="R64" s="85">
        <f t="shared" si="8"/>
        <v>100</v>
      </c>
      <c r="S64" s="85">
        <v>0</v>
      </c>
      <c r="T64" s="85">
        <v>0</v>
      </c>
      <c r="U64" s="85">
        <v>0</v>
      </c>
      <c r="V64" s="85">
        <v>0</v>
      </c>
      <c r="W64" s="85">
        <v>0</v>
      </c>
      <c r="X64" s="85">
        <f t="shared" si="10"/>
        <v>100</v>
      </c>
      <c r="Y64" s="86">
        <v>0</v>
      </c>
      <c r="Z64" s="86">
        <v>0</v>
      </c>
      <c r="AA64" s="86">
        <v>0</v>
      </c>
      <c r="AB64" s="86"/>
      <c r="AC64" s="86">
        <v>0</v>
      </c>
      <c r="AD64" s="86"/>
      <c r="AE64" s="86">
        <v>0</v>
      </c>
      <c r="AF64" s="86"/>
      <c r="AG64" s="86">
        <v>0</v>
      </c>
      <c r="AH64" s="86"/>
      <c r="AI64" s="86">
        <v>0</v>
      </c>
      <c r="AJ64" s="86">
        <f t="shared" si="11"/>
        <v>0</v>
      </c>
      <c r="AK64" s="87">
        <f t="shared" si="0"/>
        <v>1</v>
      </c>
      <c r="AL64" s="88">
        <v>0</v>
      </c>
    </row>
    <row r="65" spans="1:38" x14ac:dyDescent="0.25">
      <c r="A65">
        <v>58</v>
      </c>
      <c r="B65" s="89" t="s">
        <v>107</v>
      </c>
      <c r="C65" s="80" t="s">
        <v>81</v>
      </c>
      <c r="D65" s="81" t="s">
        <v>3</v>
      </c>
      <c r="E65" s="81" t="s">
        <v>4</v>
      </c>
      <c r="F65" s="81"/>
      <c r="G65" s="81"/>
      <c r="H65" s="82" t="s">
        <v>5</v>
      </c>
      <c r="I65" s="83" t="s">
        <v>6</v>
      </c>
      <c r="J65" s="84">
        <f t="shared" ref="J65:J71" si="23">+I65/12</f>
        <v>8.3333333333333339</v>
      </c>
      <c r="K65" s="84">
        <f t="shared" ref="K65:K71" si="24">+J65</f>
        <v>8.3333333333333339</v>
      </c>
      <c r="L65" s="84">
        <f t="shared" si="3"/>
        <v>16.666666666666668</v>
      </c>
      <c r="M65" s="84">
        <f t="shared" ref="M65:S77" si="25">+K65</f>
        <v>8.3333333333333339</v>
      </c>
      <c r="N65" s="84">
        <f t="shared" si="5"/>
        <v>25</v>
      </c>
      <c r="O65" s="84">
        <f t="shared" si="25"/>
        <v>8.3333333333333339</v>
      </c>
      <c r="P65" s="85">
        <f t="shared" si="6"/>
        <v>33.333333333333336</v>
      </c>
      <c r="Q65" s="84">
        <f t="shared" si="25"/>
        <v>8.3333333333333339</v>
      </c>
      <c r="R65" s="85">
        <f t="shared" si="8"/>
        <v>41.666666666666671</v>
      </c>
      <c r="S65" s="84">
        <f t="shared" si="25"/>
        <v>8.3333333333333339</v>
      </c>
      <c r="T65" s="84">
        <v>8.3333333333333339</v>
      </c>
      <c r="U65" s="84">
        <v>8.3333333333333339</v>
      </c>
      <c r="V65" s="84">
        <v>8.3333333333333339</v>
      </c>
      <c r="W65" s="84">
        <v>8.3333333333333339</v>
      </c>
      <c r="X65" s="84">
        <f t="shared" si="10"/>
        <v>83.333333333333329</v>
      </c>
      <c r="Y65" s="86">
        <v>0</v>
      </c>
      <c r="Z65" s="86">
        <v>0</v>
      </c>
      <c r="AA65" s="86">
        <v>0</v>
      </c>
      <c r="AB65" s="86"/>
      <c r="AC65" s="86">
        <v>0</v>
      </c>
      <c r="AD65" s="86"/>
      <c r="AE65" s="86">
        <v>0</v>
      </c>
      <c r="AF65" s="86"/>
      <c r="AG65" s="86">
        <v>0</v>
      </c>
      <c r="AH65" s="86"/>
      <c r="AI65" s="86">
        <v>0</v>
      </c>
      <c r="AJ65" s="86">
        <f t="shared" si="11"/>
        <v>0</v>
      </c>
      <c r="AK65" s="87">
        <f t="shared" si="0"/>
        <v>0.83333333333333326</v>
      </c>
      <c r="AL65" s="88">
        <v>0</v>
      </c>
    </row>
    <row r="66" spans="1:38" x14ac:dyDescent="0.25">
      <c r="A66">
        <v>59</v>
      </c>
      <c r="B66" s="89" t="s">
        <v>107</v>
      </c>
      <c r="C66" s="80" t="s">
        <v>82</v>
      </c>
      <c r="D66" s="81" t="s">
        <v>3</v>
      </c>
      <c r="E66" s="81" t="s">
        <v>4</v>
      </c>
      <c r="F66" s="81"/>
      <c r="G66" s="81"/>
      <c r="H66" s="82" t="s">
        <v>5</v>
      </c>
      <c r="I66" s="83" t="s">
        <v>6</v>
      </c>
      <c r="J66" s="84">
        <f t="shared" si="23"/>
        <v>8.3333333333333339</v>
      </c>
      <c r="K66" s="84">
        <f t="shared" si="24"/>
        <v>8.3333333333333339</v>
      </c>
      <c r="L66" s="84">
        <f t="shared" si="3"/>
        <v>16.666666666666668</v>
      </c>
      <c r="M66" s="84">
        <f t="shared" si="25"/>
        <v>8.3333333333333339</v>
      </c>
      <c r="N66" s="84">
        <f t="shared" si="5"/>
        <v>25</v>
      </c>
      <c r="O66" s="84">
        <f t="shared" si="25"/>
        <v>8.3333333333333339</v>
      </c>
      <c r="P66" s="85">
        <f t="shared" si="6"/>
        <v>33.333333333333336</v>
      </c>
      <c r="Q66" s="84">
        <f t="shared" si="25"/>
        <v>8.3333333333333339</v>
      </c>
      <c r="R66" s="85">
        <f t="shared" si="8"/>
        <v>41.666666666666671</v>
      </c>
      <c r="S66" s="84">
        <f t="shared" si="25"/>
        <v>8.3333333333333339</v>
      </c>
      <c r="T66" s="84">
        <v>8.3333333333333339</v>
      </c>
      <c r="U66" s="84">
        <v>8.3333333333333339</v>
      </c>
      <c r="V66" s="84">
        <v>8.3333333333333339</v>
      </c>
      <c r="W66" s="84">
        <v>8.3333333333333339</v>
      </c>
      <c r="X66" s="84">
        <f t="shared" si="10"/>
        <v>83.333333333333329</v>
      </c>
      <c r="Y66" s="86">
        <v>0</v>
      </c>
      <c r="Z66" s="86">
        <v>0</v>
      </c>
      <c r="AA66" s="86">
        <v>0</v>
      </c>
      <c r="AB66" s="86"/>
      <c r="AC66" s="86">
        <v>0</v>
      </c>
      <c r="AD66" s="86"/>
      <c r="AE66" s="86">
        <v>0</v>
      </c>
      <c r="AF66" s="86"/>
      <c r="AG66" s="86">
        <v>0</v>
      </c>
      <c r="AH66" s="86"/>
      <c r="AI66" s="86">
        <v>0</v>
      </c>
      <c r="AJ66" s="86">
        <f t="shared" si="11"/>
        <v>0</v>
      </c>
      <c r="AK66" s="87">
        <f t="shared" si="0"/>
        <v>0.83333333333333326</v>
      </c>
      <c r="AL66" s="88">
        <v>0</v>
      </c>
    </row>
    <row r="67" spans="1:38" x14ac:dyDescent="0.25">
      <c r="A67">
        <v>60</v>
      </c>
      <c r="B67" s="89" t="s">
        <v>107</v>
      </c>
      <c r="C67" s="80" t="s">
        <v>83</v>
      </c>
      <c r="D67" s="81" t="s">
        <v>3</v>
      </c>
      <c r="E67" s="81" t="s">
        <v>4</v>
      </c>
      <c r="F67" s="81"/>
      <c r="G67" s="81"/>
      <c r="H67" s="82" t="s">
        <v>5</v>
      </c>
      <c r="I67" s="83" t="s">
        <v>6</v>
      </c>
      <c r="J67" s="84">
        <f t="shared" si="23"/>
        <v>8.3333333333333339</v>
      </c>
      <c r="K67" s="84">
        <f t="shared" si="24"/>
        <v>8.3333333333333339</v>
      </c>
      <c r="L67" s="84">
        <f t="shared" si="3"/>
        <v>16.666666666666668</v>
      </c>
      <c r="M67" s="84">
        <f t="shared" si="25"/>
        <v>8.3333333333333339</v>
      </c>
      <c r="N67" s="84">
        <f t="shared" si="5"/>
        <v>25</v>
      </c>
      <c r="O67" s="84">
        <f t="shared" si="25"/>
        <v>8.3333333333333339</v>
      </c>
      <c r="P67" s="85">
        <f t="shared" si="6"/>
        <v>33.333333333333336</v>
      </c>
      <c r="Q67" s="84">
        <f t="shared" si="25"/>
        <v>8.3333333333333339</v>
      </c>
      <c r="R67" s="85">
        <f t="shared" si="8"/>
        <v>41.666666666666671</v>
      </c>
      <c r="S67" s="84">
        <f t="shared" si="25"/>
        <v>8.3333333333333339</v>
      </c>
      <c r="T67" s="84">
        <v>8.3333333333333339</v>
      </c>
      <c r="U67" s="84">
        <v>8.3333333333333339</v>
      </c>
      <c r="V67" s="84">
        <v>8.3333333333333339</v>
      </c>
      <c r="W67" s="84">
        <v>8.3333333333333339</v>
      </c>
      <c r="X67" s="84">
        <f t="shared" si="10"/>
        <v>83.333333333333329</v>
      </c>
      <c r="Y67" s="86">
        <v>0</v>
      </c>
      <c r="Z67" s="86">
        <v>0</v>
      </c>
      <c r="AA67" s="86">
        <v>0</v>
      </c>
      <c r="AB67" s="86"/>
      <c r="AC67" s="86">
        <v>0</v>
      </c>
      <c r="AD67" s="86"/>
      <c r="AE67" s="86">
        <v>0</v>
      </c>
      <c r="AF67" s="86"/>
      <c r="AG67" s="86">
        <v>0</v>
      </c>
      <c r="AH67" s="86"/>
      <c r="AI67" s="86">
        <v>0</v>
      </c>
      <c r="AJ67" s="86">
        <f t="shared" si="11"/>
        <v>0</v>
      </c>
      <c r="AK67" s="87">
        <f t="shared" si="0"/>
        <v>0.83333333333333326</v>
      </c>
      <c r="AL67" s="88">
        <v>0</v>
      </c>
    </row>
    <row r="68" spans="1:38" x14ac:dyDescent="0.25">
      <c r="A68">
        <v>61</v>
      </c>
      <c r="B68" s="89" t="s">
        <v>107</v>
      </c>
      <c r="C68" s="80" t="s">
        <v>84</v>
      </c>
      <c r="D68" s="81" t="s">
        <v>3</v>
      </c>
      <c r="E68" s="81" t="s">
        <v>4</v>
      </c>
      <c r="F68" s="81"/>
      <c r="G68" s="81"/>
      <c r="H68" s="82" t="s">
        <v>5</v>
      </c>
      <c r="I68" s="83" t="s">
        <v>6</v>
      </c>
      <c r="J68" s="84">
        <f t="shared" si="23"/>
        <v>8.3333333333333339</v>
      </c>
      <c r="K68" s="84">
        <f t="shared" si="24"/>
        <v>8.3333333333333339</v>
      </c>
      <c r="L68" s="84">
        <f t="shared" si="3"/>
        <v>16.666666666666668</v>
      </c>
      <c r="M68" s="84">
        <f t="shared" si="25"/>
        <v>8.3333333333333339</v>
      </c>
      <c r="N68" s="84">
        <f t="shared" si="5"/>
        <v>25</v>
      </c>
      <c r="O68" s="84">
        <f t="shared" si="25"/>
        <v>8.3333333333333339</v>
      </c>
      <c r="P68" s="85">
        <f t="shared" si="6"/>
        <v>33.333333333333336</v>
      </c>
      <c r="Q68" s="84">
        <f t="shared" si="25"/>
        <v>8.3333333333333339</v>
      </c>
      <c r="R68" s="85">
        <f t="shared" si="8"/>
        <v>41.666666666666671</v>
      </c>
      <c r="S68" s="84">
        <f t="shared" si="25"/>
        <v>8.3333333333333339</v>
      </c>
      <c r="T68" s="84">
        <v>8.3333333333333339</v>
      </c>
      <c r="U68" s="84">
        <v>8.3333333333333339</v>
      </c>
      <c r="V68" s="84">
        <v>8.3333333333333339</v>
      </c>
      <c r="W68" s="84">
        <v>8.3333333333333339</v>
      </c>
      <c r="X68" s="84">
        <f t="shared" si="10"/>
        <v>83.333333333333329</v>
      </c>
      <c r="Y68" s="86">
        <v>0</v>
      </c>
      <c r="Z68" s="86">
        <v>0</v>
      </c>
      <c r="AA68" s="86">
        <v>0</v>
      </c>
      <c r="AB68" s="86"/>
      <c r="AC68" s="86">
        <v>0</v>
      </c>
      <c r="AD68" s="86"/>
      <c r="AE68" s="86">
        <v>0</v>
      </c>
      <c r="AF68" s="86"/>
      <c r="AG68" s="86">
        <v>0</v>
      </c>
      <c r="AH68" s="86"/>
      <c r="AI68" s="86">
        <v>0</v>
      </c>
      <c r="AJ68" s="86">
        <f t="shared" si="11"/>
        <v>0</v>
      </c>
      <c r="AK68" s="87">
        <f t="shared" si="0"/>
        <v>0.83333333333333326</v>
      </c>
      <c r="AL68" s="88">
        <v>0</v>
      </c>
    </row>
    <row r="69" spans="1:38" x14ac:dyDescent="0.25">
      <c r="A69">
        <v>62</v>
      </c>
      <c r="B69" s="89" t="s">
        <v>107</v>
      </c>
      <c r="C69" s="80" t="s">
        <v>85</v>
      </c>
      <c r="D69" s="81" t="s">
        <v>3</v>
      </c>
      <c r="E69" s="81" t="s">
        <v>4</v>
      </c>
      <c r="F69" s="81"/>
      <c r="G69" s="81"/>
      <c r="H69" s="82" t="s">
        <v>5</v>
      </c>
      <c r="I69" s="83" t="s">
        <v>6</v>
      </c>
      <c r="J69" s="84">
        <f t="shared" si="23"/>
        <v>8.3333333333333339</v>
      </c>
      <c r="K69" s="84">
        <f t="shared" si="24"/>
        <v>8.3333333333333339</v>
      </c>
      <c r="L69" s="84">
        <f t="shared" si="3"/>
        <v>16.666666666666668</v>
      </c>
      <c r="M69" s="84">
        <f t="shared" si="25"/>
        <v>8.3333333333333339</v>
      </c>
      <c r="N69" s="84">
        <f t="shared" si="5"/>
        <v>25</v>
      </c>
      <c r="O69" s="84">
        <f t="shared" si="25"/>
        <v>8.3333333333333339</v>
      </c>
      <c r="P69" s="85">
        <f t="shared" si="6"/>
        <v>33.333333333333336</v>
      </c>
      <c r="Q69" s="84">
        <f t="shared" si="25"/>
        <v>8.3333333333333339</v>
      </c>
      <c r="R69" s="85">
        <f t="shared" si="8"/>
        <v>41.666666666666671</v>
      </c>
      <c r="S69" s="84">
        <f t="shared" si="25"/>
        <v>8.3333333333333339</v>
      </c>
      <c r="T69" s="84">
        <v>8.3333333333333339</v>
      </c>
      <c r="U69" s="84">
        <v>8.3333333333333339</v>
      </c>
      <c r="V69" s="84">
        <v>8.3333333333333339</v>
      </c>
      <c r="W69" s="84">
        <v>8.3333333333333339</v>
      </c>
      <c r="X69" s="84">
        <f t="shared" si="10"/>
        <v>83.333333333333329</v>
      </c>
      <c r="Y69" s="86">
        <v>0</v>
      </c>
      <c r="Z69" s="86">
        <v>0</v>
      </c>
      <c r="AA69" s="86">
        <v>0</v>
      </c>
      <c r="AB69" s="86"/>
      <c r="AC69" s="86">
        <v>0</v>
      </c>
      <c r="AD69" s="86"/>
      <c r="AE69" s="86">
        <v>0</v>
      </c>
      <c r="AF69" s="86"/>
      <c r="AG69" s="86">
        <v>0</v>
      </c>
      <c r="AH69" s="86"/>
      <c r="AI69" s="86">
        <v>0</v>
      </c>
      <c r="AJ69" s="86">
        <f t="shared" si="11"/>
        <v>0</v>
      </c>
      <c r="AK69" s="87">
        <f t="shared" si="0"/>
        <v>0.83333333333333326</v>
      </c>
      <c r="AL69" s="88">
        <v>0</v>
      </c>
    </row>
    <row r="70" spans="1:38" x14ac:dyDescent="0.25">
      <c r="A70">
        <v>63</v>
      </c>
      <c r="B70" s="89" t="s">
        <v>106</v>
      </c>
      <c r="C70" s="80" t="s">
        <v>86</v>
      </c>
      <c r="D70" s="81" t="s">
        <v>3</v>
      </c>
      <c r="E70" s="81" t="s">
        <v>4</v>
      </c>
      <c r="F70" s="81"/>
      <c r="G70" s="81"/>
      <c r="H70" s="82" t="s">
        <v>5</v>
      </c>
      <c r="I70" s="83" t="s">
        <v>6</v>
      </c>
      <c r="J70" s="84">
        <v>6.666666666666667</v>
      </c>
      <c r="K70" s="84">
        <f>+J70</f>
        <v>6.666666666666667</v>
      </c>
      <c r="L70" s="84">
        <f t="shared" si="3"/>
        <v>13.333333333333334</v>
      </c>
      <c r="M70" s="84">
        <f t="shared" si="25"/>
        <v>6.666666666666667</v>
      </c>
      <c r="N70" s="84">
        <f t="shared" si="5"/>
        <v>20</v>
      </c>
      <c r="O70" s="84">
        <v>6.666666666666667</v>
      </c>
      <c r="P70" s="85">
        <f t="shared" si="6"/>
        <v>26.666666666666668</v>
      </c>
      <c r="Q70" s="84">
        <v>6.666666666666667</v>
      </c>
      <c r="R70" s="85">
        <f t="shared" si="8"/>
        <v>33.333333333333336</v>
      </c>
      <c r="S70" s="84">
        <v>6.666666666666667</v>
      </c>
      <c r="T70" s="84">
        <v>6.666666666666667</v>
      </c>
      <c r="U70" s="84">
        <f>6.66666666666667+17</f>
        <v>23.666666666666671</v>
      </c>
      <c r="V70" s="84">
        <f>6.66666666666667+17</f>
        <v>23.666666666666671</v>
      </c>
      <c r="W70" s="84">
        <v>6</v>
      </c>
      <c r="X70" s="84">
        <f t="shared" si="10"/>
        <v>100.00000000000001</v>
      </c>
      <c r="Y70" s="86">
        <v>0</v>
      </c>
      <c r="Z70" s="86">
        <v>0</v>
      </c>
      <c r="AA70" s="86">
        <v>0</v>
      </c>
      <c r="AB70" s="86"/>
      <c r="AC70" s="86">
        <v>0</v>
      </c>
      <c r="AD70" s="86"/>
      <c r="AE70" s="86">
        <v>0</v>
      </c>
      <c r="AF70" s="86"/>
      <c r="AG70" s="86">
        <v>0</v>
      </c>
      <c r="AH70" s="86"/>
      <c r="AI70" s="86">
        <v>0</v>
      </c>
      <c r="AJ70" s="86">
        <f t="shared" si="11"/>
        <v>0</v>
      </c>
      <c r="AK70" s="87">
        <f t="shared" si="0"/>
        <v>1.0000000000000002</v>
      </c>
      <c r="AL70" s="88">
        <v>0</v>
      </c>
    </row>
    <row r="71" spans="1:38" x14ac:dyDescent="0.25">
      <c r="A71">
        <v>64</v>
      </c>
      <c r="B71" s="89" t="s">
        <v>106</v>
      </c>
      <c r="C71" s="80" t="s">
        <v>87</v>
      </c>
      <c r="D71" s="81" t="s">
        <v>3</v>
      </c>
      <c r="E71" s="81" t="s">
        <v>4</v>
      </c>
      <c r="F71" s="81"/>
      <c r="G71" s="81"/>
      <c r="H71" s="82" t="s">
        <v>5</v>
      </c>
      <c r="I71" s="83" t="s">
        <v>6</v>
      </c>
      <c r="J71" s="84">
        <f t="shared" si="23"/>
        <v>8.3333333333333339</v>
      </c>
      <c r="K71" s="84">
        <f t="shared" si="24"/>
        <v>8.3333333333333339</v>
      </c>
      <c r="L71" s="84">
        <f t="shared" si="3"/>
        <v>16.666666666666668</v>
      </c>
      <c r="M71" s="84">
        <f t="shared" si="25"/>
        <v>8.3333333333333339</v>
      </c>
      <c r="N71" s="84">
        <f t="shared" si="5"/>
        <v>25</v>
      </c>
      <c r="O71" s="84">
        <f>+M71</f>
        <v>8.3333333333333339</v>
      </c>
      <c r="P71" s="85">
        <f t="shared" si="6"/>
        <v>33.333333333333336</v>
      </c>
      <c r="Q71" s="84">
        <f>+O71</f>
        <v>8.3333333333333339</v>
      </c>
      <c r="R71" s="85">
        <f t="shared" si="8"/>
        <v>41.666666666666671</v>
      </c>
      <c r="S71" s="84">
        <f>+Q71</f>
        <v>8.3333333333333339</v>
      </c>
      <c r="T71" s="84">
        <v>8.3333333333333339</v>
      </c>
      <c r="U71" s="84">
        <v>8.3333333333333339</v>
      </c>
      <c r="V71" s="84">
        <v>8.3333333333333339</v>
      </c>
      <c r="W71" s="84">
        <v>8.3333333333333339</v>
      </c>
      <c r="X71" s="84">
        <f t="shared" si="10"/>
        <v>83.333333333333329</v>
      </c>
      <c r="Y71" s="86">
        <v>0</v>
      </c>
      <c r="Z71" s="86">
        <v>0</v>
      </c>
      <c r="AA71" s="86">
        <v>0</v>
      </c>
      <c r="AB71" s="86"/>
      <c r="AC71" s="86">
        <v>0</v>
      </c>
      <c r="AD71" s="86"/>
      <c r="AE71" s="86">
        <v>0</v>
      </c>
      <c r="AF71" s="86"/>
      <c r="AG71" s="86">
        <v>0</v>
      </c>
      <c r="AH71" s="86"/>
      <c r="AI71" s="86">
        <v>0</v>
      </c>
      <c r="AJ71" s="86">
        <f t="shared" si="11"/>
        <v>0</v>
      </c>
      <c r="AK71" s="87">
        <f t="shared" si="0"/>
        <v>0.83333333333333326</v>
      </c>
      <c r="AL71" s="88">
        <v>0</v>
      </c>
    </row>
    <row r="72" spans="1:38" ht="22.5" x14ac:dyDescent="0.25">
      <c r="A72">
        <v>65</v>
      </c>
      <c r="B72" s="89" t="s">
        <v>106</v>
      </c>
      <c r="C72" s="80" t="s">
        <v>88</v>
      </c>
      <c r="D72" s="81" t="s">
        <v>3</v>
      </c>
      <c r="E72" s="81" t="s">
        <v>4</v>
      </c>
      <c r="F72" s="81"/>
      <c r="G72" s="81"/>
      <c r="H72" s="82" t="s">
        <v>5</v>
      </c>
      <c r="I72" s="83" t="s">
        <v>6</v>
      </c>
      <c r="J72" s="84">
        <v>5</v>
      </c>
      <c r="K72" s="84">
        <f>+J72</f>
        <v>5</v>
      </c>
      <c r="L72" s="84">
        <f t="shared" si="3"/>
        <v>10</v>
      </c>
      <c r="M72" s="84">
        <f t="shared" si="25"/>
        <v>5</v>
      </c>
      <c r="N72" s="84">
        <f t="shared" si="5"/>
        <v>15</v>
      </c>
      <c r="O72" s="84">
        <f>+M72</f>
        <v>5</v>
      </c>
      <c r="P72" s="85">
        <f t="shared" si="6"/>
        <v>20</v>
      </c>
      <c r="Q72" s="84">
        <v>5</v>
      </c>
      <c r="R72" s="85">
        <f t="shared" si="8"/>
        <v>25</v>
      </c>
      <c r="S72" s="84">
        <v>5</v>
      </c>
      <c r="T72" s="84">
        <v>5</v>
      </c>
      <c r="U72" s="84">
        <v>10</v>
      </c>
      <c r="V72" s="84">
        <v>10</v>
      </c>
      <c r="W72" s="84">
        <v>10</v>
      </c>
      <c r="X72" s="84">
        <f t="shared" si="10"/>
        <v>65</v>
      </c>
      <c r="Y72" s="86">
        <v>0</v>
      </c>
      <c r="Z72" s="86">
        <v>0</v>
      </c>
      <c r="AA72" s="86">
        <v>0</v>
      </c>
      <c r="AB72" s="86"/>
      <c r="AC72" s="86">
        <v>0</v>
      </c>
      <c r="AD72" s="86"/>
      <c r="AE72" s="86">
        <v>0</v>
      </c>
      <c r="AF72" s="86"/>
      <c r="AG72" s="86">
        <v>0</v>
      </c>
      <c r="AH72" s="86"/>
      <c r="AI72" s="86">
        <v>0</v>
      </c>
      <c r="AJ72" s="86">
        <f t="shared" si="11"/>
        <v>0</v>
      </c>
      <c r="AK72" s="87">
        <f t="shared" ref="AK72:AK77" si="26">+X72/I72</f>
        <v>0.65</v>
      </c>
      <c r="AL72" s="88">
        <v>0</v>
      </c>
    </row>
    <row r="73" spans="1:38" x14ac:dyDescent="0.25">
      <c r="A73">
        <v>66</v>
      </c>
      <c r="B73" s="89" t="s">
        <v>106</v>
      </c>
      <c r="C73" s="80" t="s">
        <v>89</v>
      </c>
      <c r="D73" s="81" t="s">
        <v>3</v>
      </c>
      <c r="E73" s="81" t="s">
        <v>4</v>
      </c>
      <c r="F73" s="81"/>
      <c r="G73" s="81"/>
      <c r="H73" s="82" t="s">
        <v>5</v>
      </c>
      <c r="I73" s="83" t="s">
        <v>6</v>
      </c>
      <c r="J73" s="84">
        <v>5</v>
      </c>
      <c r="K73" s="84">
        <f>+J73</f>
        <v>5</v>
      </c>
      <c r="L73" s="84">
        <f t="shared" ref="L73:L77" si="27">SUM(J73:K73)</f>
        <v>10</v>
      </c>
      <c r="M73" s="84">
        <f t="shared" si="25"/>
        <v>5</v>
      </c>
      <c r="N73" s="84">
        <f t="shared" ref="N73:N77" si="28">SUM(L73:M73)</f>
        <v>15</v>
      </c>
      <c r="O73" s="84">
        <f>+M73</f>
        <v>5</v>
      </c>
      <c r="P73" s="85">
        <f t="shared" ref="P73:P77" si="29">+N73+O73</f>
        <v>20</v>
      </c>
      <c r="Q73" s="84">
        <v>5</v>
      </c>
      <c r="R73" s="85">
        <f t="shared" ref="R73:R77" si="30">+P73+Q73</f>
        <v>25</v>
      </c>
      <c r="S73" s="84">
        <v>5</v>
      </c>
      <c r="T73" s="84">
        <v>5</v>
      </c>
      <c r="U73" s="84">
        <v>10</v>
      </c>
      <c r="V73" s="84">
        <v>10</v>
      </c>
      <c r="W73" s="84">
        <v>10</v>
      </c>
      <c r="X73" s="84">
        <f t="shared" ref="X73:X77" si="31">+R73+S73+T73+U73+V73+W73</f>
        <v>65</v>
      </c>
      <c r="Y73" s="86">
        <v>0</v>
      </c>
      <c r="Z73" s="86">
        <v>0</v>
      </c>
      <c r="AA73" s="86">
        <v>0</v>
      </c>
      <c r="AB73" s="86"/>
      <c r="AC73" s="86">
        <v>0</v>
      </c>
      <c r="AD73" s="86"/>
      <c r="AE73" s="86">
        <v>0</v>
      </c>
      <c r="AF73" s="86"/>
      <c r="AG73" s="86">
        <v>0</v>
      </c>
      <c r="AH73" s="86"/>
      <c r="AI73" s="86">
        <v>0</v>
      </c>
      <c r="AJ73" s="86">
        <f t="shared" ref="AJ73:AJ74" si="32">SUM(Z73:AE73)</f>
        <v>0</v>
      </c>
      <c r="AK73" s="87">
        <f t="shared" si="26"/>
        <v>0.65</v>
      </c>
      <c r="AL73" s="88">
        <v>0</v>
      </c>
    </row>
    <row r="74" spans="1:38" x14ac:dyDescent="0.25">
      <c r="A74">
        <v>67</v>
      </c>
      <c r="B74" s="89" t="s">
        <v>106</v>
      </c>
      <c r="C74" s="80" t="s">
        <v>90</v>
      </c>
      <c r="D74" s="81" t="s">
        <v>3</v>
      </c>
      <c r="E74" s="81"/>
      <c r="F74" s="81" t="s">
        <v>4</v>
      </c>
      <c r="G74" s="81"/>
      <c r="H74" s="82" t="s">
        <v>5</v>
      </c>
      <c r="I74" s="83" t="s">
        <v>6</v>
      </c>
      <c r="J74" s="84">
        <v>3.3333333333333335</v>
      </c>
      <c r="K74" s="84">
        <f>+J74</f>
        <v>3.3333333333333335</v>
      </c>
      <c r="L74" s="84">
        <f t="shared" si="27"/>
        <v>6.666666666666667</v>
      </c>
      <c r="M74" s="84">
        <f t="shared" si="25"/>
        <v>3.3333333333333335</v>
      </c>
      <c r="N74" s="84">
        <f t="shared" si="28"/>
        <v>10</v>
      </c>
      <c r="O74" s="84">
        <f>+M74</f>
        <v>3.3333333333333335</v>
      </c>
      <c r="P74" s="85">
        <f t="shared" si="29"/>
        <v>13.333333333333334</v>
      </c>
      <c r="Q74" s="84">
        <v>3.3333333333333335</v>
      </c>
      <c r="R74" s="85">
        <f t="shared" si="30"/>
        <v>16.666666666666668</v>
      </c>
      <c r="S74" s="84">
        <v>3.3333333333333335</v>
      </c>
      <c r="T74" s="84">
        <v>3.3333333333333335</v>
      </c>
      <c r="U74" s="84">
        <v>3.3333333333333335</v>
      </c>
      <c r="V74" s="84">
        <v>3.3333333333333335</v>
      </c>
      <c r="W74" s="84">
        <v>3.3333333333333335</v>
      </c>
      <c r="X74" s="84">
        <f t="shared" si="31"/>
        <v>33.333333333333329</v>
      </c>
      <c r="Y74" s="86">
        <v>0</v>
      </c>
      <c r="Z74" s="86">
        <v>0</v>
      </c>
      <c r="AA74" s="86">
        <v>0</v>
      </c>
      <c r="AB74" s="86"/>
      <c r="AC74" s="86">
        <v>0</v>
      </c>
      <c r="AD74" s="86"/>
      <c r="AE74" s="86">
        <v>0</v>
      </c>
      <c r="AF74" s="86"/>
      <c r="AG74" s="86">
        <v>0</v>
      </c>
      <c r="AH74" s="86"/>
      <c r="AI74" s="86">
        <v>0</v>
      </c>
      <c r="AJ74" s="86">
        <f t="shared" si="32"/>
        <v>0</v>
      </c>
      <c r="AK74" s="87">
        <f t="shared" si="26"/>
        <v>0.33333333333333326</v>
      </c>
      <c r="AL74" s="88">
        <v>0</v>
      </c>
    </row>
    <row r="75" spans="1:38" x14ac:dyDescent="0.25">
      <c r="A75">
        <v>68</v>
      </c>
      <c r="B75" s="79" t="s">
        <v>96</v>
      </c>
      <c r="C75" s="80" t="s">
        <v>91</v>
      </c>
      <c r="D75" s="81" t="s">
        <v>3</v>
      </c>
      <c r="E75" s="81" t="s">
        <v>4</v>
      </c>
      <c r="F75" s="81"/>
      <c r="G75" s="81"/>
      <c r="H75" s="82" t="s">
        <v>92</v>
      </c>
      <c r="I75" s="83" t="s">
        <v>93</v>
      </c>
      <c r="J75" s="84">
        <f>+I75/12</f>
        <v>1</v>
      </c>
      <c r="K75" s="84">
        <f>+J75</f>
        <v>1</v>
      </c>
      <c r="L75" s="84">
        <f t="shared" si="27"/>
        <v>2</v>
      </c>
      <c r="M75" s="84">
        <f t="shared" si="25"/>
        <v>1</v>
      </c>
      <c r="N75" s="84">
        <f t="shared" si="28"/>
        <v>3</v>
      </c>
      <c r="O75" s="84">
        <v>1</v>
      </c>
      <c r="P75" s="85">
        <f t="shared" si="29"/>
        <v>4</v>
      </c>
      <c r="Q75" s="85">
        <v>1</v>
      </c>
      <c r="R75" s="85">
        <f t="shared" si="30"/>
        <v>5</v>
      </c>
      <c r="S75" s="85">
        <v>1</v>
      </c>
      <c r="T75" s="85">
        <v>1</v>
      </c>
      <c r="U75" s="85">
        <v>1</v>
      </c>
      <c r="V75" s="85">
        <v>1</v>
      </c>
      <c r="W75" s="85">
        <v>1</v>
      </c>
      <c r="X75" s="85">
        <f t="shared" si="31"/>
        <v>10</v>
      </c>
      <c r="Y75" s="86">
        <v>120513863</v>
      </c>
      <c r="Z75" s="86">
        <v>7692794.1399999997</v>
      </c>
      <c r="AA75" s="86">
        <v>7088502.7000000002</v>
      </c>
      <c r="AB75" s="86">
        <f>+Z75+AA75</f>
        <v>14781296.84</v>
      </c>
      <c r="AC75" s="86">
        <v>8664782.0500000007</v>
      </c>
      <c r="AD75" s="86">
        <f>+AB75+AC75</f>
        <v>23446078.890000001</v>
      </c>
      <c r="AE75" s="86">
        <v>7535565.7599999998</v>
      </c>
      <c r="AF75" s="86">
        <f>+AD75+AE75</f>
        <v>30981644.649999999</v>
      </c>
      <c r="AG75" s="86">
        <v>9661017.4100000001</v>
      </c>
      <c r="AH75" s="86">
        <f>+AF75+AG75</f>
        <v>40642662.060000002</v>
      </c>
      <c r="AI75" s="86">
        <v>6716036.8700000001</v>
      </c>
      <c r="AJ75" s="86">
        <v>76850298.450000003</v>
      </c>
      <c r="AK75" s="87">
        <f>+X75/I75</f>
        <v>0.83333333333333337</v>
      </c>
      <c r="AL75" s="88">
        <f>+AJ75/Y75</f>
        <v>0.6376884495852565</v>
      </c>
    </row>
    <row r="76" spans="1:38" x14ac:dyDescent="0.25">
      <c r="A76">
        <v>69</v>
      </c>
      <c r="B76" s="89" t="s">
        <v>96</v>
      </c>
      <c r="C76" s="80" t="s">
        <v>94</v>
      </c>
      <c r="D76" s="81" t="s">
        <v>3</v>
      </c>
      <c r="E76" s="81" t="s">
        <v>4</v>
      </c>
      <c r="F76" s="81"/>
      <c r="G76" s="81"/>
      <c r="H76" s="82" t="s">
        <v>5</v>
      </c>
      <c r="I76" s="83" t="s">
        <v>6</v>
      </c>
      <c r="J76" s="84">
        <f>+I76/12</f>
        <v>8.3333333333333339</v>
      </c>
      <c r="K76" s="84">
        <f t="shared" ref="K76:K77" si="33">+J76</f>
        <v>8.3333333333333339</v>
      </c>
      <c r="L76" s="84">
        <f t="shared" si="27"/>
        <v>16.666666666666668</v>
      </c>
      <c r="M76" s="84">
        <f t="shared" si="25"/>
        <v>8.3333333333333339</v>
      </c>
      <c r="N76" s="84">
        <f t="shared" si="28"/>
        <v>25</v>
      </c>
      <c r="O76" s="84">
        <f t="shared" si="25"/>
        <v>8.3333333333333339</v>
      </c>
      <c r="P76" s="85">
        <f t="shared" si="29"/>
        <v>33.333333333333336</v>
      </c>
      <c r="Q76" s="84">
        <f t="shared" si="25"/>
        <v>8.3333333333333339</v>
      </c>
      <c r="R76" s="85">
        <f t="shared" si="30"/>
        <v>41.666666666666671</v>
      </c>
      <c r="S76" s="84">
        <f t="shared" si="25"/>
        <v>8.3333333333333339</v>
      </c>
      <c r="T76" s="84">
        <v>8.3333333333333339</v>
      </c>
      <c r="U76" s="84">
        <v>8.3333333333333339</v>
      </c>
      <c r="V76" s="84">
        <v>8.3333333333333339</v>
      </c>
      <c r="W76" s="84">
        <v>8.3333333333333339</v>
      </c>
      <c r="X76" s="84">
        <f t="shared" si="31"/>
        <v>83.333333333333329</v>
      </c>
      <c r="Y76" s="86">
        <v>23118247</v>
      </c>
      <c r="Z76" s="86">
        <v>13741.09</v>
      </c>
      <c r="AA76" s="86">
        <v>37938</v>
      </c>
      <c r="AB76" s="86">
        <f t="shared" ref="AB76:AB77" si="34">+Z76+AA76</f>
        <v>51679.09</v>
      </c>
      <c r="AC76" s="86">
        <v>47552.87</v>
      </c>
      <c r="AD76" s="86">
        <f t="shared" ref="AD76:AD77" si="35">+AB76+AC76</f>
        <v>99231.959999999992</v>
      </c>
      <c r="AE76" s="86">
        <v>35345.19</v>
      </c>
      <c r="AF76" s="86">
        <f t="shared" ref="AF76:AF77" si="36">+AD76+AE76</f>
        <v>134577.15</v>
      </c>
      <c r="AG76" s="86">
        <v>84774.75</v>
      </c>
      <c r="AH76" s="86">
        <f t="shared" ref="AH76:AH77" si="37">+AF76+AG76</f>
        <v>219351.9</v>
      </c>
      <c r="AI76" s="86">
        <v>58668.26</v>
      </c>
      <c r="AJ76" s="86">
        <v>16046619.960000001</v>
      </c>
      <c r="AK76" s="87">
        <f t="shared" si="26"/>
        <v>0.83333333333333326</v>
      </c>
      <c r="AL76" s="88">
        <f>+AJ76/Y76</f>
        <v>0.6941105854609132</v>
      </c>
    </row>
    <row r="77" spans="1:38" x14ac:dyDescent="0.25">
      <c r="A77">
        <v>70</v>
      </c>
      <c r="B77" s="94" t="s">
        <v>96</v>
      </c>
      <c r="C77" s="95" t="s">
        <v>95</v>
      </c>
      <c r="D77" s="96" t="s">
        <v>3</v>
      </c>
      <c r="E77" s="96"/>
      <c r="F77" s="96"/>
      <c r="G77" s="96" t="s">
        <v>4</v>
      </c>
      <c r="H77" s="97" t="s">
        <v>5</v>
      </c>
      <c r="I77" s="98" t="s">
        <v>6</v>
      </c>
      <c r="J77" s="99">
        <f>+I77/12</f>
        <v>8.3333333333333339</v>
      </c>
      <c r="K77" s="99">
        <f t="shared" si="33"/>
        <v>8.3333333333333339</v>
      </c>
      <c r="L77" s="99">
        <f t="shared" si="27"/>
        <v>16.666666666666668</v>
      </c>
      <c r="M77" s="99">
        <f t="shared" si="25"/>
        <v>8.3333333333333339</v>
      </c>
      <c r="N77" s="99">
        <f t="shared" si="28"/>
        <v>25</v>
      </c>
      <c r="O77" s="99">
        <f t="shared" si="25"/>
        <v>8.3333333333333339</v>
      </c>
      <c r="P77" s="100">
        <f t="shared" si="29"/>
        <v>33.333333333333336</v>
      </c>
      <c r="Q77" s="99">
        <f t="shared" si="25"/>
        <v>8.3333333333333339</v>
      </c>
      <c r="R77" s="100">
        <f t="shared" si="30"/>
        <v>41.666666666666671</v>
      </c>
      <c r="S77" s="99">
        <f t="shared" si="25"/>
        <v>8.3333333333333339</v>
      </c>
      <c r="T77" s="99">
        <v>8.3333333333333339</v>
      </c>
      <c r="U77" s="99">
        <v>8.3333333333333339</v>
      </c>
      <c r="V77" s="99">
        <v>8.3333333333333339</v>
      </c>
      <c r="W77" s="99">
        <v>8.3333333333333339</v>
      </c>
      <c r="X77" s="99">
        <f t="shared" si="31"/>
        <v>83.333333333333329</v>
      </c>
      <c r="Y77" s="101">
        <v>975000</v>
      </c>
      <c r="Z77" s="101">
        <v>507357.42</v>
      </c>
      <c r="AA77" s="101">
        <v>1013128.31</v>
      </c>
      <c r="AB77" s="101">
        <f t="shared" si="34"/>
        <v>1520485.73</v>
      </c>
      <c r="AC77" s="101">
        <v>621348.80000000005</v>
      </c>
      <c r="AD77" s="101">
        <f t="shared" si="35"/>
        <v>2141834.5300000003</v>
      </c>
      <c r="AE77" s="101">
        <f>1152972.93-F91</f>
        <v>1152972.93</v>
      </c>
      <c r="AF77" s="101">
        <f t="shared" si="36"/>
        <v>3294807.46</v>
      </c>
      <c r="AG77" s="101">
        <v>6738005.6699999999</v>
      </c>
      <c r="AH77" s="101">
        <f t="shared" si="37"/>
        <v>10032813.129999999</v>
      </c>
      <c r="AI77" s="101">
        <v>1187072.51</v>
      </c>
      <c r="AJ77" s="101">
        <v>594897.80999999994</v>
      </c>
      <c r="AK77" s="102">
        <f t="shared" si="26"/>
        <v>0.83333333333333326</v>
      </c>
      <c r="AL77" s="103">
        <f>+AJ77/Y77</f>
        <v>0.61015159999999991</v>
      </c>
    </row>
    <row r="78" spans="1:38" x14ac:dyDescent="0.25">
      <c r="Y78" s="104"/>
      <c r="AL78">
        <v>2</v>
      </c>
    </row>
    <row r="79" spans="1:38" x14ac:dyDescent="0.25">
      <c r="Y79" s="106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</row>
  </sheetData>
  <mergeCells count="10">
    <mergeCell ref="D2:AL2"/>
    <mergeCell ref="D5:AL5"/>
    <mergeCell ref="B6:B7"/>
    <mergeCell ref="C6:C7"/>
    <mergeCell ref="D6:D7"/>
    <mergeCell ref="E6:G6"/>
    <mergeCell ref="H6:H7"/>
    <mergeCell ref="I6:X6"/>
    <mergeCell ref="Y6:AJ6"/>
    <mergeCell ref="AK6:AL6"/>
  </mergeCells>
  <printOptions horizontalCentered="1"/>
  <pageMargins left="0.31496062992125984" right="0.31496062992125984" top="0.35433070866141736" bottom="0.35433070866141736" header="0" footer="0"/>
  <pageSetup scale="60" orientation="portrait" r:id="rId1"/>
  <headerFooter>
    <oddFooter>&amp;C&amp;P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86"/>
  <sheetViews>
    <sheetView topLeftCell="B1" zoomScale="90" zoomScaleNormal="90" workbookViewId="0">
      <pane ySplit="7" topLeftCell="A20" activePane="bottomLeft" state="frozen"/>
      <selection activeCell="B1" sqref="B1"/>
      <selection pane="bottomLeft" activeCell="AK28" sqref="AK28"/>
    </sheetView>
  </sheetViews>
  <sheetFormatPr baseColWidth="10" defaultRowHeight="16.5" x14ac:dyDescent="0.3"/>
  <cols>
    <col min="1" max="1" width="3" style="1" hidden="1" customWidth="1"/>
    <col min="2" max="2" width="23.28515625" style="1" customWidth="1"/>
    <col min="3" max="3" width="28.5703125" style="1" customWidth="1"/>
    <col min="4" max="4" width="10.28515625" style="1" customWidth="1"/>
    <col min="5" max="6" width="4.28515625" style="1" customWidth="1"/>
    <col min="7" max="7" width="3.28515625" style="1" bestFit="1" customWidth="1"/>
    <col min="8" max="8" width="10.140625" style="1" bestFit="1" customWidth="1"/>
    <col min="9" max="9" width="7.85546875" style="1" bestFit="1" customWidth="1"/>
    <col min="10" max="10" width="8.7109375" style="1" hidden="1" customWidth="1"/>
    <col min="11" max="11" width="11.7109375" style="1" hidden="1" customWidth="1"/>
    <col min="12" max="12" width="12.140625" style="1" hidden="1" customWidth="1"/>
    <col min="13" max="13" width="8.85546875" style="1" hidden="1" customWidth="1"/>
    <col min="14" max="14" width="13.42578125" style="1" hidden="1" customWidth="1"/>
    <col min="15" max="15" width="7.42578125" style="1" hidden="1" customWidth="1"/>
    <col min="16" max="16" width="14.28515625" style="1" hidden="1" customWidth="1"/>
    <col min="17" max="17" width="7.5703125" style="1" hidden="1" customWidth="1"/>
    <col min="18" max="18" width="14.28515625" style="1" hidden="1" customWidth="1"/>
    <col min="19" max="19" width="7.7109375" style="1" hidden="1" customWidth="1"/>
    <col min="20" max="21" width="7.42578125" style="1" hidden="1" customWidth="1"/>
    <col min="22" max="22" width="9.7109375" style="1" hidden="1" customWidth="1"/>
    <col min="23" max="23" width="13.85546875" style="1" customWidth="1"/>
    <col min="24" max="24" width="13.140625" style="44" customWidth="1"/>
    <col min="25" max="33" width="15.85546875" style="44" hidden="1" customWidth="1"/>
    <col min="34" max="34" width="10.85546875" style="44" hidden="1" customWidth="1"/>
    <col min="35" max="35" width="13.5703125" style="1" customWidth="1"/>
    <col min="36" max="36" width="11.42578125" style="1"/>
    <col min="37" max="37" width="13.7109375" style="1" customWidth="1"/>
    <col min="38" max="16384" width="11.42578125" style="1"/>
  </cols>
  <sheetData>
    <row r="2" spans="1:37" ht="20.25" x14ac:dyDescent="0.3">
      <c r="D2" s="142" t="s">
        <v>118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5" spans="1:37" x14ac:dyDescent="0.3">
      <c r="D5" s="143" t="s">
        <v>121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</row>
    <row r="6" spans="1:37" ht="42" customHeight="1" x14ac:dyDescent="0.3">
      <c r="B6" s="137" t="s">
        <v>105</v>
      </c>
      <c r="C6" s="160" t="s">
        <v>16</v>
      </c>
      <c r="D6" s="162" t="s">
        <v>17</v>
      </c>
      <c r="E6" s="164" t="s">
        <v>18</v>
      </c>
      <c r="F6" s="165"/>
      <c r="G6" s="166"/>
      <c r="H6" s="167" t="s">
        <v>19</v>
      </c>
      <c r="I6" s="169" t="s">
        <v>20</v>
      </c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1"/>
      <c r="X6" s="172" t="s">
        <v>21</v>
      </c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3" t="s">
        <v>22</v>
      </c>
      <c r="AK6" s="173"/>
    </row>
    <row r="7" spans="1:37" ht="51" x14ac:dyDescent="0.3">
      <c r="B7" s="138"/>
      <c r="C7" s="161"/>
      <c r="D7" s="163"/>
      <c r="E7" s="109" t="s">
        <v>23</v>
      </c>
      <c r="F7" s="109" t="s">
        <v>24</v>
      </c>
      <c r="G7" s="110" t="s">
        <v>25</v>
      </c>
      <c r="H7" s="168"/>
      <c r="I7" s="111" t="s">
        <v>26</v>
      </c>
      <c r="J7" s="112" t="s">
        <v>97</v>
      </c>
      <c r="K7" s="112" t="s">
        <v>98</v>
      </c>
      <c r="L7" s="111" t="s">
        <v>101</v>
      </c>
      <c r="M7" s="112" t="s">
        <v>99</v>
      </c>
      <c r="N7" s="111" t="s">
        <v>101</v>
      </c>
      <c r="O7" s="112" t="s">
        <v>100</v>
      </c>
      <c r="P7" s="111" t="s">
        <v>101</v>
      </c>
      <c r="Q7" s="112" t="s">
        <v>103</v>
      </c>
      <c r="R7" s="111" t="s">
        <v>101</v>
      </c>
      <c r="S7" s="112" t="s">
        <v>104</v>
      </c>
      <c r="T7" s="112" t="s">
        <v>116</v>
      </c>
      <c r="U7" s="112" t="s">
        <v>119</v>
      </c>
      <c r="V7" s="112" t="s">
        <v>122</v>
      </c>
      <c r="W7" s="111" t="s">
        <v>101</v>
      </c>
      <c r="X7" s="113" t="s">
        <v>27</v>
      </c>
      <c r="Y7" s="112" t="s">
        <v>97</v>
      </c>
      <c r="Z7" s="112" t="s">
        <v>98</v>
      </c>
      <c r="AA7" s="113" t="s">
        <v>102</v>
      </c>
      <c r="AB7" s="112" t="s">
        <v>99</v>
      </c>
      <c r="AC7" s="113" t="s">
        <v>102</v>
      </c>
      <c r="AD7" s="112" t="s">
        <v>100</v>
      </c>
      <c r="AE7" s="113" t="s">
        <v>102</v>
      </c>
      <c r="AF7" s="112" t="s">
        <v>103</v>
      </c>
      <c r="AG7" s="113" t="s">
        <v>102</v>
      </c>
      <c r="AH7" s="112" t="s">
        <v>104</v>
      </c>
      <c r="AI7" s="113" t="s">
        <v>102</v>
      </c>
      <c r="AJ7" s="114" t="s">
        <v>127</v>
      </c>
      <c r="AK7" s="114" t="s">
        <v>28</v>
      </c>
    </row>
    <row r="8" spans="1:37" x14ac:dyDescent="0.3">
      <c r="A8" s="1">
        <v>1</v>
      </c>
      <c r="B8" s="9" t="s">
        <v>108</v>
      </c>
      <c r="C8" s="10" t="s">
        <v>0</v>
      </c>
      <c r="D8" s="11" t="s">
        <v>3</v>
      </c>
      <c r="E8" s="11" t="s">
        <v>4</v>
      </c>
      <c r="F8" s="11"/>
      <c r="G8" s="11"/>
      <c r="H8" s="12" t="s">
        <v>5</v>
      </c>
      <c r="I8" s="13" t="s">
        <v>6</v>
      </c>
      <c r="J8" s="14">
        <f>+I8/12</f>
        <v>8.3333333333333339</v>
      </c>
      <c r="K8" s="14">
        <f>+J8</f>
        <v>8.3333333333333339</v>
      </c>
      <c r="L8" s="14">
        <f>SUM(J8:K8)</f>
        <v>16.666666666666668</v>
      </c>
      <c r="M8" s="14">
        <f>+K8</f>
        <v>8.3333333333333339</v>
      </c>
      <c r="N8" s="14">
        <f>SUM(L8:M8)</f>
        <v>25</v>
      </c>
      <c r="O8" s="14">
        <f>+M8</f>
        <v>8.3333333333333339</v>
      </c>
      <c r="P8" s="15">
        <f>+N8+O8</f>
        <v>33.333333333333336</v>
      </c>
      <c r="Q8" s="15">
        <f>+O8</f>
        <v>8.3333333333333339</v>
      </c>
      <c r="R8" s="15">
        <f>+P8+Q8</f>
        <v>41.666666666666671</v>
      </c>
      <c r="S8" s="15">
        <f>+Q8</f>
        <v>8.3333333333333339</v>
      </c>
      <c r="T8" s="15">
        <v>8.3333333333333339</v>
      </c>
      <c r="U8" s="15">
        <v>8.3333333333333339</v>
      </c>
      <c r="V8" s="15">
        <v>8.3333333333333339</v>
      </c>
      <c r="W8" s="62">
        <v>83</v>
      </c>
      <c r="X8" s="16">
        <v>0</v>
      </c>
      <c r="Y8" s="16">
        <v>0</v>
      </c>
      <c r="Z8" s="16">
        <v>0</v>
      </c>
      <c r="AA8" s="16"/>
      <c r="AB8" s="16">
        <v>0</v>
      </c>
      <c r="AC8" s="16"/>
      <c r="AD8" s="16">
        <v>0</v>
      </c>
      <c r="AE8" s="16"/>
      <c r="AF8" s="16">
        <v>0</v>
      </c>
      <c r="AG8" s="16"/>
      <c r="AH8" s="16">
        <v>0</v>
      </c>
      <c r="AI8" s="16">
        <f>SUM(Y8:AD8)</f>
        <v>0</v>
      </c>
      <c r="AJ8" s="17">
        <v>0.83333333333333326</v>
      </c>
      <c r="AK8" s="17">
        <v>0</v>
      </c>
    </row>
    <row r="9" spans="1:37" ht="25.5" x14ac:dyDescent="0.3">
      <c r="A9" s="1">
        <v>2</v>
      </c>
      <c r="B9" s="18" t="s">
        <v>108</v>
      </c>
      <c r="C9" s="19" t="s">
        <v>1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ref="J9:J27" si="0">+I9/12</f>
        <v>8.3333333333333339</v>
      </c>
      <c r="K9" s="23">
        <f t="shared" ref="K9:K31" si="1">+J9</f>
        <v>8.3333333333333339</v>
      </c>
      <c r="L9" s="23">
        <f t="shared" ref="L9:L72" si="2">SUM(J9:K9)</f>
        <v>16.666666666666668</v>
      </c>
      <c r="M9" s="23">
        <f t="shared" ref="M9:O15" si="3">+K9</f>
        <v>8.3333333333333339</v>
      </c>
      <c r="N9" s="23">
        <f t="shared" ref="N9:N72" si="4">SUM(L9:M9)</f>
        <v>25</v>
      </c>
      <c r="O9" s="23">
        <f t="shared" si="3"/>
        <v>8.3333333333333339</v>
      </c>
      <c r="P9" s="24">
        <f t="shared" ref="P9:P72" si="5">+N9+O9</f>
        <v>33.333333333333336</v>
      </c>
      <c r="Q9" s="24">
        <f t="shared" ref="Q9:Q15" si="6">+O9</f>
        <v>8.3333333333333339</v>
      </c>
      <c r="R9" s="24">
        <f t="shared" ref="R9:R72" si="7">+P9+Q9</f>
        <v>41.666666666666671</v>
      </c>
      <c r="S9" s="24">
        <f t="shared" ref="S9:S15" si="8">+Q9</f>
        <v>8.3333333333333339</v>
      </c>
      <c r="T9" s="24">
        <v>8.3333333333333339</v>
      </c>
      <c r="U9" s="24">
        <v>8.3333333333333339</v>
      </c>
      <c r="V9" s="24">
        <v>8.3333333333333339</v>
      </c>
      <c r="W9" s="59">
        <v>83</v>
      </c>
      <c r="X9" s="25">
        <v>0</v>
      </c>
      <c r="Y9" s="25">
        <v>0</v>
      </c>
      <c r="Z9" s="25">
        <v>0</v>
      </c>
      <c r="AA9" s="25"/>
      <c r="AB9" s="25">
        <v>0</v>
      </c>
      <c r="AC9" s="25"/>
      <c r="AD9" s="25">
        <v>0</v>
      </c>
      <c r="AE9" s="25"/>
      <c r="AF9" s="25">
        <v>0</v>
      </c>
      <c r="AG9" s="25"/>
      <c r="AH9" s="25">
        <v>0</v>
      </c>
      <c r="AI9" s="25">
        <f t="shared" ref="AI9:AI72" si="9">SUM(Y9:AD9)</f>
        <v>0</v>
      </c>
      <c r="AJ9" s="17">
        <v>0.83333333333333326</v>
      </c>
      <c r="AK9" s="27">
        <v>0</v>
      </c>
    </row>
    <row r="10" spans="1:37" x14ac:dyDescent="0.3">
      <c r="A10" s="1">
        <v>3</v>
      </c>
      <c r="B10" s="18" t="s">
        <v>108</v>
      </c>
      <c r="C10" s="19" t="s">
        <v>2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f t="shared" si="5"/>
        <v>33.333333333333336</v>
      </c>
      <c r="Q10" s="24">
        <f t="shared" si="6"/>
        <v>8.3333333333333339</v>
      </c>
      <c r="R10" s="24">
        <f t="shared" si="7"/>
        <v>41.666666666666671</v>
      </c>
      <c r="S10" s="24">
        <f t="shared" si="8"/>
        <v>8.3333333333333339</v>
      </c>
      <c r="T10" s="24">
        <v>8.3333333333333339</v>
      </c>
      <c r="U10" s="24">
        <v>8.3333333333333339</v>
      </c>
      <c r="V10" s="24">
        <v>8.3333333333333339</v>
      </c>
      <c r="W10" s="59">
        <v>83</v>
      </c>
      <c r="X10" s="25">
        <v>0</v>
      </c>
      <c r="Y10" s="25">
        <v>0</v>
      </c>
      <c r="Z10" s="25">
        <v>0</v>
      </c>
      <c r="AA10" s="25"/>
      <c r="AB10" s="25">
        <v>0</v>
      </c>
      <c r="AC10" s="25"/>
      <c r="AD10" s="25">
        <v>0</v>
      </c>
      <c r="AE10" s="25"/>
      <c r="AF10" s="25">
        <v>0</v>
      </c>
      <c r="AG10" s="25"/>
      <c r="AH10" s="25">
        <v>0</v>
      </c>
      <c r="AI10" s="25">
        <f t="shared" si="9"/>
        <v>0</v>
      </c>
      <c r="AJ10" s="17">
        <v>0.83333333333333326</v>
      </c>
      <c r="AK10" s="27">
        <v>0</v>
      </c>
    </row>
    <row r="11" spans="1:37" x14ac:dyDescent="0.3">
      <c r="A11" s="1">
        <v>4</v>
      </c>
      <c r="B11" s="28" t="s">
        <v>109</v>
      </c>
      <c r="C11" s="19" t="s">
        <v>7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f t="shared" si="5"/>
        <v>33.333333333333336</v>
      </c>
      <c r="Q11" s="24">
        <f t="shared" si="6"/>
        <v>8.3333333333333339</v>
      </c>
      <c r="R11" s="24">
        <f t="shared" si="7"/>
        <v>41.666666666666671</v>
      </c>
      <c r="S11" s="24">
        <f t="shared" si="8"/>
        <v>8.3333333333333339</v>
      </c>
      <c r="T11" s="24">
        <v>8.3333333333333339</v>
      </c>
      <c r="U11" s="24">
        <v>8.3333333333333339</v>
      </c>
      <c r="V11" s="24">
        <v>8.3333333333333339</v>
      </c>
      <c r="W11" s="59">
        <v>83</v>
      </c>
      <c r="X11" s="25">
        <v>0</v>
      </c>
      <c r="Y11" s="25">
        <v>0</v>
      </c>
      <c r="Z11" s="25">
        <v>0</v>
      </c>
      <c r="AA11" s="25"/>
      <c r="AB11" s="25">
        <v>0</v>
      </c>
      <c r="AC11" s="25"/>
      <c r="AD11" s="25">
        <v>0</v>
      </c>
      <c r="AE11" s="25"/>
      <c r="AF11" s="25">
        <v>0</v>
      </c>
      <c r="AG11" s="25"/>
      <c r="AH11" s="25">
        <v>0</v>
      </c>
      <c r="AI11" s="25">
        <f t="shared" si="9"/>
        <v>0</v>
      </c>
      <c r="AJ11" s="17">
        <v>0.83333333333333326</v>
      </c>
      <c r="AK11" s="27">
        <v>0</v>
      </c>
    </row>
    <row r="12" spans="1:37" x14ac:dyDescent="0.3">
      <c r="A12" s="1">
        <v>5</v>
      </c>
      <c r="B12" s="28" t="s">
        <v>109</v>
      </c>
      <c r="C12" s="19" t="s">
        <v>8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f t="shared" si="0"/>
        <v>8.3333333333333339</v>
      </c>
      <c r="K12" s="23">
        <f t="shared" si="1"/>
        <v>8.3333333333333339</v>
      </c>
      <c r="L12" s="23">
        <f t="shared" si="2"/>
        <v>16.666666666666668</v>
      </c>
      <c r="M12" s="23">
        <f t="shared" si="3"/>
        <v>8.3333333333333339</v>
      </c>
      <c r="N12" s="23">
        <f t="shared" si="4"/>
        <v>25</v>
      </c>
      <c r="O12" s="23">
        <f t="shared" si="3"/>
        <v>8.3333333333333339</v>
      </c>
      <c r="P12" s="24">
        <f t="shared" si="5"/>
        <v>33.333333333333336</v>
      </c>
      <c r="Q12" s="24">
        <f t="shared" si="6"/>
        <v>8.3333333333333339</v>
      </c>
      <c r="R12" s="24">
        <f t="shared" si="7"/>
        <v>41.666666666666671</v>
      </c>
      <c r="S12" s="24">
        <f t="shared" si="8"/>
        <v>8.3333333333333339</v>
      </c>
      <c r="T12" s="24">
        <v>8.3333333333333339</v>
      </c>
      <c r="U12" s="24">
        <v>8.3333333333333339</v>
      </c>
      <c r="V12" s="24">
        <v>8.3333333333333339</v>
      </c>
      <c r="W12" s="59">
        <v>83</v>
      </c>
      <c r="X12" s="25">
        <v>0</v>
      </c>
      <c r="Y12" s="25">
        <v>0</v>
      </c>
      <c r="Z12" s="25">
        <v>0</v>
      </c>
      <c r="AA12" s="25"/>
      <c r="AB12" s="25">
        <v>0</v>
      </c>
      <c r="AC12" s="25"/>
      <c r="AD12" s="25">
        <v>0</v>
      </c>
      <c r="AE12" s="25"/>
      <c r="AF12" s="25">
        <v>0</v>
      </c>
      <c r="AG12" s="25"/>
      <c r="AH12" s="25">
        <v>0</v>
      </c>
      <c r="AI12" s="25">
        <f t="shared" si="9"/>
        <v>0</v>
      </c>
      <c r="AJ12" s="17">
        <v>0.83333333333333326</v>
      </c>
      <c r="AK12" s="27">
        <v>0</v>
      </c>
    </row>
    <row r="13" spans="1:37" x14ac:dyDescent="0.3">
      <c r="A13" s="1">
        <v>6</v>
      </c>
      <c r="B13" s="28" t="s">
        <v>109</v>
      </c>
      <c r="C13" s="19" t="s">
        <v>9</v>
      </c>
      <c r="D13" s="20" t="s">
        <v>3</v>
      </c>
      <c r="E13" s="20" t="s">
        <v>4</v>
      </c>
      <c r="F13" s="20"/>
      <c r="G13" s="20"/>
      <c r="H13" s="21" t="s">
        <v>5</v>
      </c>
      <c r="I13" s="22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si="3"/>
        <v>8.3333333333333339</v>
      </c>
      <c r="N13" s="23">
        <f t="shared" si="4"/>
        <v>25</v>
      </c>
      <c r="O13" s="23">
        <f t="shared" si="3"/>
        <v>8.3333333333333339</v>
      </c>
      <c r="P13" s="24">
        <f t="shared" si="5"/>
        <v>33.333333333333336</v>
      </c>
      <c r="Q13" s="24">
        <f t="shared" si="6"/>
        <v>8.3333333333333339</v>
      </c>
      <c r="R13" s="24">
        <f t="shared" si="7"/>
        <v>41.666666666666671</v>
      </c>
      <c r="S13" s="24">
        <f t="shared" si="8"/>
        <v>8.3333333333333339</v>
      </c>
      <c r="T13" s="24">
        <v>8.3333333333333339</v>
      </c>
      <c r="U13" s="24">
        <v>8.3333333333333339</v>
      </c>
      <c r="V13" s="24">
        <v>8.3333333333333339</v>
      </c>
      <c r="W13" s="59">
        <v>83</v>
      </c>
      <c r="X13" s="25">
        <v>0</v>
      </c>
      <c r="Y13" s="25">
        <v>0</v>
      </c>
      <c r="Z13" s="25">
        <v>0</v>
      </c>
      <c r="AA13" s="25"/>
      <c r="AB13" s="25">
        <v>0</v>
      </c>
      <c r="AC13" s="25"/>
      <c r="AD13" s="25">
        <v>0</v>
      </c>
      <c r="AE13" s="25"/>
      <c r="AF13" s="25">
        <v>0</v>
      </c>
      <c r="AG13" s="25"/>
      <c r="AH13" s="25">
        <v>0</v>
      </c>
      <c r="AI13" s="25">
        <f t="shared" si="9"/>
        <v>0</v>
      </c>
      <c r="AJ13" s="17">
        <v>0.83333333333333326</v>
      </c>
      <c r="AK13" s="27">
        <v>0</v>
      </c>
    </row>
    <row r="14" spans="1:37" x14ac:dyDescent="0.3">
      <c r="A14" s="1">
        <v>7</v>
      </c>
      <c r="B14" s="28" t="s">
        <v>109</v>
      </c>
      <c r="C14" s="19" t="s">
        <v>10</v>
      </c>
      <c r="D14" s="20" t="s">
        <v>3</v>
      </c>
      <c r="E14" s="20" t="s">
        <v>4</v>
      </c>
      <c r="F14" s="20"/>
      <c r="G14" s="20"/>
      <c r="H14" s="21" t="s">
        <v>5</v>
      </c>
      <c r="I14" s="22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3"/>
        <v>8.3333333333333339</v>
      </c>
      <c r="N14" s="23">
        <f t="shared" si="4"/>
        <v>25</v>
      </c>
      <c r="O14" s="23">
        <f t="shared" si="3"/>
        <v>8.3333333333333339</v>
      </c>
      <c r="P14" s="24">
        <f t="shared" si="5"/>
        <v>33.333333333333336</v>
      </c>
      <c r="Q14" s="24">
        <f t="shared" si="6"/>
        <v>8.3333333333333339</v>
      </c>
      <c r="R14" s="24">
        <f t="shared" si="7"/>
        <v>41.666666666666671</v>
      </c>
      <c r="S14" s="24">
        <f t="shared" si="8"/>
        <v>8.3333333333333339</v>
      </c>
      <c r="T14" s="24">
        <v>8.3333333333333339</v>
      </c>
      <c r="U14" s="24">
        <v>8.3333333333333339</v>
      </c>
      <c r="V14" s="24">
        <v>8.3333333333333339</v>
      </c>
      <c r="W14" s="59">
        <v>50</v>
      </c>
      <c r="X14" s="25">
        <v>0</v>
      </c>
      <c r="Y14" s="25">
        <v>0</v>
      </c>
      <c r="Z14" s="25">
        <v>0</v>
      </c>
      <c r="AA14" s="25"/>
      <c r="AB14" s="25">
        <v>0</v>
      </c>
      <c r="AC14" s="25"/>
      <c r="AD14" s="25">
        <v>0</v>
      </c>
      <c r="AE14" s="25"/>
      <c r="AF14" s="25">
        <v>0</v>
      </c>
      <c r="AG14" s="25"/>
      <c r="AH14" s="25">
        <v>0</v>
      </c>
      <c r="AI14" s="25">
        <f t="shared" si="9"/>
        <v>0</v>
      </c>
      <c r="AJ14" s="17">
        <v>0.83333333333333326</v>
      </c>
      <c r="AK14" s="27">
        <v>0</v>
      </c>
    </row>
    <row r="15" spans="1:37" x14ac:dyDescent="0.3">
      <c r="A15" s="1">
        <v>8</v>
      </c>
      <c r="B15" s="28" t="s">
        <v>109</v>
      </c>
      <c r="C15" s="19" t="s">
        <v>11</v>
      </c>
      <c r="D15" s="20" t="s">
        <v>3</v>
      </c>
      <c r="E15" s="20" t="s">
        <v>4</v>
      </c>
      <c r="F15" s="20"/>
      <c r="G15" s="20"/>
      <c r="H15" s="21" t="s">
        <v>5</v>
      </c>
      <c r="I15" s="22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3"/>
        <v>8.3333333333333339</v>
      </c>
      <c r="N15" s="23">
        <f t="shared" si="4"/>
        <v>25</v>
      </c>
      <c r="O15" s="23">
        <f t="shared" si="3"/>
        <v>8.3333333333333339</v>
      </c>
      <c r="P15" s="24">
        <f t="shared" si="5"/>
        <v>33.333333333333336</v>
      </c>
      <c r="Q15" s="24">
        <f t="shared" si="6"/>
        <v>8.3333333333333339</v>
      </c>
      <c r="R15" s="24">
        <f t="shared" si="7"/>
        <v>41.666666666666671</v>
      </c>
      <c r="S15" s="24">
        <f t="shared" si="8"/>
        <v>8.3333333333333339</v>
      </c>
      <c r="T15" s="24">
        <v>8.3333333333333339</v>
      </c>
      <c r="U15" s="24">
        <v>8.3333333333333339</v>
      </c>
      <c r="V15" s="24">
        <v>8.3333333333333339</v>
      </c>
      <c r="W15" s="59">
        <v>75</v>
      </c>
      <c r="X15" s="25">
        <v>0</v>
      </c>
      <c r="Y15" s="25">
        <v>0</v>
      </c>
      <c r="Z15" s="25">
        <v>0</v>
      </c>
      <c r="AA15" s="25"/>
      <c r="AB15" s="25">
        <v>0</v>
      </c>
      <c r="AC15" s="25"/>
      <c r="AD15" s="25">
        <v>0</v>
      </c>
      <c r="AE15" s="25"/>
      <c r="AF15" s="25">
        <v>0</v>
      </c>
      <c r="AG15" s="25"/>
      <c r="AH15" s="25">
        <v>0</v>
      </c>
      <c r="AI15" s="25">
        <f t="shared" si="9"/>
        <v>0</v>
      </c>
      <c r="AJ15" s="17">
        <v>0.83333333333333326</v>
      </c>
      <c r="AK15" s="27">
        <v>0</v>
      </c>
    </row>
    <row r="16" spans="1:37" ht="51" x14ac:dyDescent="0.3">
      <c r="A16" s="1">
        <v>9</v>
      </c>
      <c r="B16" s="18" t="s">
        <v>110</v>
      </c>
      <c r="C16" s="19" t="s">
        <v>12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v>0</v>
      </c>
      <c r="K16" s="23">
        <v>0</v>
      </c>
      <c r="L16" s="23">
        <f t="shared" si="2"/>
        <v>0</v>
      </c>
      <c r="M16" s="23">
        <v>0</v>
      </c>
      <c r="N16" s="23">
        <f t="shared" si="4"/>
        <v>0</v>
      </c>
      <c r="O16" s="23">
        <v>0</v>
      </c>
      <c r="P16" s="24">
        <f t="shared" si="5"/>
        <v>0</v>
      </c>
      <c r="Q16" s="24">
        <v>0</v>
      </c>
      <c r="R16" s="24">
        <f t="shared" si="7"/>
        <v>0</v>
      </c>
      <c r="S16" s="24">
        <v>0</v>
      </c>
      <c r="T16" s="24">
        <v>0</v>
      </c>
      <c r="U16" s="24">
        <v>0</v>
      </c>
      <c r="V16" s="24">
        <v>0</v>
      </c>
      <c r="W16" s="59">
        <v>77</v>
      </c>
      <c r="X16" s="25">
        <v>0</v>
      </c>
      <c r="Y16" s="25">
        <v>0</v>
      </c>
      <c r="Z16" s="25">
        <v>0</v>
      </c>
      <c r="AA16" s="25"/>
      <c r="AB16" s="25">
        <v>0</v>
      </c>
      <c r="AC16" s="25"/>
      <c r="AD16" s="25">
        <v>0</v>
      </c>
      <c r="AE16" s="25"/>
      <c r="AF16" s="25">
        <v>0</v>
      </c>
      <c r="AG16" s="25"/>
      <c r="AH16" s="25">
        <v>0</v>
      </c>
      <c r="AI16" s="25">
        <f t="shared" si="9"/>
        <v>0</v>
      </c>
      <c r="AJ16" s="17">
        <v>1</v>
      </c>
      <c r="AK16" s="27">
        <v>0</v>
      </c>
    </row>
    <row r="17" spans="1:37" ht="38.25" x14ac:dyDescent="0.3">
      <c r="A17" s="1">
        <v>10</v>
      </c>
      <c r="B17" s="18" t="s">
        <v>110</v>
      </c>
      <c r="C17" s="19" t="s">
        <v>13</v>
      </c>
      <c r="D17" s="29" t="s">
        <v>3</v>
      </c>
      <c r="E17" s="29" t="s">
        <v>4</v>
      </c>
      <c r="F17" s="29"/>
      <c r="G17" s="29"/>
      <c r="H17" s="30" t="s">
        <v>5</v>
      </c>
      <c r="I17" s="31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ref="M17:O31" si="10">+K17</f>
        <v>8.3333333333333339</v>
      </c>
      <c r="N17" s="23">
        <f t="shared" si="4"/>
        <v>25</v>
      </c>
      <c r="O17" s="23">
        <f t="shared" si="10"/>
        <v>8.3333333333333339</v>
      </c>
      <c r="P17" s="24">
        <f t="shared" si="5"/>
        <v>33.333333333333336</v>
      </c>
      <c r="Q17" s="24">
        <f t="shared" ref="Q17:Q27" si="11">+O17</f>
        <v>8.3333333333333339</v>
      </c>
      <c r="R17" s="24">
        <f t="shared" si="7"/>
        <v>41.666666666666671</v>
      </c>
      <c r="S17" s="24">
        <f t="shared" ref="S17:S31" si="12">+Q17</f>
        <v>8.3333333333333339</v>
      </c>
      <c r="T17" s="24">
        <v>8.3333333333333339</v>
      </c>
      <c r="U17" s="24">
        <v>8.3333333333333339</v>
      </c>
      <c r="V17" s="24">
        <v>8.3333333333333339</v>
      </c>
      <c r="W17" s="59">
        <v>77</v>
      </c>
      <c r="X17" s="25">
        <v>0</v>
      </c>
      <c r="Y17" s="25">
        <v>0</v>
      </c>
      <c r="Z17" s="25">
        <v>0</v>
      </c>
      <c r="AA17" s="25"/>
      <c r="AB17" s="25">
        <v>0</v>
      </c>
      <c r="AC17" s="25"/>
      <c r="AD17" s="25">
        <v>0</v>
      </c>
      <c r="AE17" s="25"/>
      <c r="AF17" s="25">
        <v>0</v>
      </c>
      <c r="AG17" s="25"/>
      <c r="AH17" s="25">
        <v>0</v>
      </c>
      <c r="AI17" s="25">
        <f t="shared" si="9"/>
        <v>0</v>
      </c>
      <c r="AJ17" s="17">
        <v>0.83333333333333326</v>
      </c>
      <c r="AK17" s="32">
        <v>0</v>
      </c>
    </row>
    <row r="18" spans="1:37" ht="25.5" x14ac:dyDescent="0.3">
      <c r="A18" s="1">
        <v>11</v>
      </c>
      <c r="B18" s="18" t="s">
        <v>110</v>
      </c>
      <c r="C18" s="19" t="s">
        <v>14</v>
      </c>
      <c r="D18" s="29" t="s">
        <v>3</v>
      </c>
      <c r="E18" s="29" t="s">
        <v>4</v>
      </c>
      <c r="F18" s="29"/>
      <c r="G18" s="29"/>
      <c r="H18" s="30" t="s">
        <v>5</v>
      </c>
      <c r="I18" s="31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10"/>
        <v>8.3333333333333339</v>
      </c>
      <c r="N18" s="23">
        <f t="shared" si="4"/>
        <v>25</v>
      </c>
      <c r="O18" s="23">
        <f t="shared" si="10"/>
        <v>8.3333333333333339</v>
      </c>
      <c r="P18" s="24">
        <f t="shared" si="5"/>
        <v>33.333333333333336</v>
      </c>
      <c r="Q18" s="24">
        <f t="shared" si="11"/>
        <v>8.3333333333333339</v>
      </c>
      <c r="R18" s="24">
        <f t="shared" si="7"/>
        <v>41.666666666666671</v>
      </c>
      <c r="S18" s="24">
        <f t="shared" si="12"/>
        <v>8.3333333333333339</v>
      </c>
      <c r="T18" s="24">
        <v>8.3333333333333339</v>
      </c>
      <c r="U18" s="24">
        <v>8.3333333333333339</v>
      </c>
      <c r="V18" s="24">
        <v>8.3333333333333339</v>
      </c>
      <c r="W18" s="59">
        <v>83</v>
      </c>
      <c r="X18" s="25">
        <v>0</v>
      </c>
      <c r="Y18" s="25">
        <v>0</v>
      </c>
      <c r="Z18" s="25">
        <v>0</v>
      </c>
      <c r="AA18" s="25"/>
      <c r="AB18" s="25">
        <v>0</v>
      </c>
      <c r="AC18" s="25"/>
      <c r="AD18" s="25">
        <v>0</v>
      </c>
      <c r="AE18" s="25"/>
      <c r="AF18" s="25">
        <v>0</v>
      </c>
      <c r="AG18" s="25"/>
      <c r="AH18" s="25">
        <v>0</v>
      </c>
      <c r="AI18" s="25">
        <f t="shared" si="9"/>
        <v>0</v>
      </c>
      <c r="AJ18" s="17">
        <v>0.83333333333333326</v>
      </c>
      <c r="AK18" s="32">
        <v>0</v>
      </c>
    </row>
    <row r="19" spans="1:37" ht="38.25" x14ac:dyDescent="0.3">
      <c r="A19" s="1">
        <v>12</v>
      </c>
      <c r="B19" s="18" t="s">
        <v>110</v>
      </c>
      <c r="C19" s="19" t="s">
        <v>15</v>
      </c>
      <c r="D19" s="29" t="s">
        <v>3</v>
      </c>
      <c r="E19" s="29" t="s">
        <v>4</v>
      </c>
      <c r="F19" s="29"/>
      <c r="G19" s="29"/>
      <c r="H19" s="30" t="s">
        <v>5</v>
      </c>
      <c r="I19" s="31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10"/>
        <v>8.3333333333333339</v>
      </c>
      <c r="N19" s="23">
        <f t="shared" si="4"/>
        <v>25</v>
      </c>
      <c r="O19" s="23">
        <f t="shared" si="10"/>
        <v>8.3333333333333339</v>
      </c>
      <c r="P19" s="24">
        <f t="shared" si="5"/>
        <v>33.333333333333336</v>
      </c>
      <c r="Q19" s="24">
        <f t="shared" si="11"/>
        <v>8.3333333333333339</v>
      </c>
      <c r="R19" s="24">
        <f t="shared" si="7"/>
        <v>41.666666666666671</v>
      </c>
      <c r="S19" s="24">
        <f t="shared" si="12"/>
        <v>8.3333333333333339</v>
      </c>
      <c r="T19" s="24">
        <v>8.3333333333333339</v>
      </c>
      <c r="U19" s="24">
        <v>8.3333333333333339</v>
      </c>
      <c r="V19" s="24">
        <v>8.3333333333333339</v>
      </c>
      <c r="W19" s="59">
        <v>33</v>
      </c>
      <c r="X19" s="25">
        <v>0</v>
      </c>
      <c r="Y19" s="25">
        <v>0</v>
      </c>
      <c r="Z19" s="25">
        <v>0</v>
      </c>
      <c r="AA19" s="25"/>
      <c r="AB19" s="25">
        <v>0</v>
      </c>
      <c r="AC19" s="25"/>
      <c r="AD19" s="25">
        <v>0</v>
      </c>
      <c r="AE19" s="25"/>
      <c r="AF19" s="25">
        <v>0</v>
      </c>
      <c r="AG19" s="25"/>
      <c r="AH19" s="25">
        <v>0</v>
      </c>
      <c r="AI19" s="25">
        <f t="shared" si="9"/>
        <v>0</v>
      </c>
      <c r="AJ19" s="17">
        <v>0.83333333333333326</v>
      </c>
      <c r="AK19" s="32">
        <v>0</v>
      </c>
    </row>
    <row r="20" spans="1:37" ht="38.25" x14ac:dyDescent="0.3">
      <c r="A20" s="1">
        <v>13</v>
      </c>
      <c r="B20" s="18" t="s">
        <v>32</v>
      </c>
      <c r="C20" s="19" t="s">
        <v>29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10"/>
        <v>8.3333333333333339</v>
      </c>
      <c r="N20" s="23">
        <f t="shared" si="4"/>
        <v>25</v>
      </c>
      <c r="O20" s="23">
        <f t="shared" si="10"/>
        <v>8.3333333333333339</v>
      </c>
      <c r="P20" s="24">
        <f t="shared" si="5"/>
        <v>33.333333333333336</v>
      </c>
      <c r="Q20" s="24">
        <f t="shared" si="11"/>
        <v>8.3333333333333339</v>
      </c>
      <c r="R20" s="24">
        <f t="shared" si="7"/>
        <v>41.666666666666671</v>
      </c>
      <c r="S20" s="24">
        <f t="shared" si="12"/>
        <v>8.3333333333333339</v>
      </c>
      <c r="T20" s="24">
        <v>8.3333333333333339</v>
      </c>
      <c r="U20" s="24">
        <v>8.3333333333333339</v>
      </c>
      <c r="V20" s="24">
        <v>8.3333333333333339</v>
      </c>
      <c r="W20" s="59">
        <v>83</v>
      </c>
      <c r="X20" s="25">
        <v>0</v>
      </c>
      <c r="Y20" s="25">
        <v>0</v>
      </c>
      <c r="Z20" s="25">
        <v>0</v>
      </c>
      <c r="AA20" s="25"/>
      <c r="AB20" s="25">
        <v>0</v>
      </c>
      <c r="AC20" s="25"/>
      <c r="AD20" s="25">
        <v>0</v>
      </c>
      <c r="AE20" s="25"/>
      <c r="AF20" s="25">
        <v>0</v>
      </c>
      <c r="AG20" s="25"/>
      <c r="AH20" s="25">
        <v>0</v>
      </c>
      <c r="AI20" s="25">
        <f t="shared" si="9"/>
        <v>0</v>
      </c>
      <c r="AJ20" s="17">
        <v>0.83333333333333326</v>
      </c>
      <c r="AK20" s="27">
        <v>0</v>
      </c>
    </row>
    <row r="21" spans="1:37" ht="38.25" x14ac:dyDescent="0.3">
      <c r="A21" s="1">
        <v>14</v>
      </c>
      <c r="B21" s="18" t="s">
        <v>32</v>
      </c>
      <c r="C21" s="19" t="s">
        <v>30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10"/>
        <v>8.3333333333333339</v>
      </c>
      <c r="N21" s="23">
        <f t="shared" si="4"/>
        <v>25</v>
      </c>
      <c r="O21" s="23">
        <f t="shared" si="10"/>
        <v>8.3333333333333339</v>
      </c>
      <c r="P21" s="24">
        <f t="shared" si="5"/>
        <v>33.333333333333336</v>
      </c>
      <c r="Q21" s="24">
        <f t="shared" si="11"/>
        <v>8.3333333333333339</v>
      </c>
      <c r="R21" s="24">
        <f t="shared" si="7"/>
        <v>41.666666666666671</v>
      </c>
      <c r="S21" s="24">
        <f t="shared" si="12"/>
        <v>8.3333333333333339</v>
      </c>
      <c r="T21" s="24">
        <v>8.3333333333333339</v>
      </c>
      <c r="U21" s="24">
        <v>8.3333333333333339</v>
      </c>
      <c r="V21" s="24">
        <v>8.3333333333333339</v>
      </c>
      <c r="W21" s="59">
        <v>83</v>
      </c>
      <c r="X21" s="25">
        <v>0</v>
      </c>
      <c r="Y21" s="25">
        <v>0</v>
      </c>
      <c r="Z21" s="25">
        <v>0</v>
      </c>
      <c r="AA21" s="25"/>
      <c r="AB21" s="25">
        <v>0</v>
      </c>
      <c r="AC21" s="25"/>
      <c r="AD21" s="25">
        <v>0</v>
      </c>
      <c r="AE21" s="25"/>
      <c r="AF21" s="25">
        <v>0</v>
      </c>
      <c r="AG21" s="25"/>
      <c r="AH21" s="25">
        <v>0</v>
      </c>
      <c r="AI21" s="25">
        <f t="shared" si="9"/>
        <v>0</v>
      </c>
      <c r="AJ21" s="17">
        <v>0.83333333333333326</v>
      </c>
      <c r="AK21" s="27">
        <v>0</v>
      </c>
    </row>
    <row r="22" spans="1:37" ht="38.25" x14ac:dyDescent="0.3">
      <c r="A22" s="1">
        <v>15</v>
      </c>
      <c r="B22" s="18" t="s">
        <v>32</v>
      </c>
      <c r="C22" s="19" t="s">
        <v>31</v>
      </c>
      <c r="D22" s="20" t="s">
        <v>3</v>
      </c>
      <c r="E22" s="20" t="s">
        <v>4</v>
      </c>
      <c r="F22" s="20"/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10"/>
        <v>8.3333333333333339</v>
      </c>
      <c r="N22" s="23">
        <f t="shared" si="4"/>
        <v>25</v>
      </c>
      <c r="O22" s="23">
        <f t="shared" si="10"/>
        <v>8.3333333333333339</v>
      </c>
      <c r="P22" s="24">
        <f t="shared" si="5"/>
        <v>33.333333333333336</v>
      </c>
      <c r="Q22" s="24">
        <f t="shared" si="11"/>
        <v>8.3333333333333339</v>
      </c>
      <c r="R22" s="24">
        <f t="shared" si="7"/>
        <v>41.666666666666671</v>
      </c>
      <c r="S22" s="24">
        <f t="shared" si="12"/>
        <v>8.3333333333333339</v>
      </c>
      <c r="T22" s="24">
        <v>8.3333333333333339</v>
      </c>
      <c r="U22" s="24">
        <v>8.3333333333333339</v>
      </c>
      <c r="V22" s="24">
        <v>8.3333333333333339</v>
      </c>
      <c r="W22" s="24">
        <v>75</v>
      </c>
      <c r="X22" s="25">
        <v>0</v>
      </c>
      <c r="Y22" s="25">
        <v>0</v>
      </c>
      <c r="Z22" s="25">
        <v>0</v>
      </c>
      <c r="AA22" s="25"/>
      <c r="AB22" s="25">
        <v>0</v>
      </c>
      <c r="AC22" s="25"/>
      <c r="AD22" s="25">
        <v>0</v>
      </c>
      <c r="AE22" s="25"/>
      <c r="AF22" s="25">
        <v>0</v>
      </c>
      <c r="AG22" s="25"/>
      <c r="AH22" s="25">
        <v>0</v>
      </c>
      <c r="AI22" s="25">
        <f t="shared" si="9"/>
        <v>0</v>
      </c>
      <c r="AJ22" s="17">
        <v>0.83333333333333326</v>
      </c>
      <c r="AK22" s="27">
        <v>0</v>
      </c>
    </row>
    <row r="23" spans="1:37" x14ac:dyDescent="0.3">
      <c r="A23" s="1">
        <v>16</v>
      </c>
      <c r="B23" s="18" t="s">
        <v>38</v>
      </c>
      <c r="C23" s="19" t="s">
        <v>33</v>
      </c>
      <c r="D23" s="20" t="s">
        <v>3</v>
      </c>
      <c r="E23" s="20" t="s">
        <v>4</v>
      </c>
      <c r="F23" s="20"/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10"/>
        <v>8.3333333333333339</v>
      </c>
      <c r="N23" s="23">
        <f t="shared" si="4"/>
        <v>25</v>
      </c>
      <c r="O23" s="23">
        <f t="shared" si="10"/>
        <v>8.3333333333333339</v>
      </c>
      <c r="P23" s="24">
        <f t="shared" si="5"/>
        <v>33.333333333333336</v>
      </c>
      <c r="Q23" s="24">
        <f t="shared" si="11"/>
        <v>8.3333333333333339</v>
      </c>
      <c r="R23" s="24">
        <f t="shared" si="7"/>
        <v>41.666666666666671</v>
      </c>
      <c r="S23" s="24">
        <f t="shared" si="12"/>
        <v>8.3333333333333339</v>
      </c>
      <c r="T23" s="24">
        <v>8.3333333333333339</v>
      </c>
      <c r="U23" s="24">
        <v>8.3333333333333339</v>
      </c>
      <c r="V23" s="24">
        <v>8.3333333333333339</v>
      </c>
      <c r="W23" s="59">
        <v>83</v>
      </c>
      <c r="X23" s="25">
        <v>0</v>
      </c>
      <c r="Y23" s="25">
        <v>0</v>
      </c>
      <c r="Z23" s="25">
        <v>0</v>
      </c>
      <c r="AA23" s="25"/>
      <c r="AB23" s="25">
        <v>0</v>
      </c>
      <c r="AC23" s="25"/>
      <c r="AD23" s="25">
        <v>0</v>
      </c>
      <c r="AE23" s="25"/>
      <c r="AF23" s="25">
        <v>0</v>
      </c>
      <c r="AG23" s="25"/>
      <c r="AH23" s="25">
        <v>0</v>
      </c>
      <c r="AI23" s="25">
        <f t="shared" si="9"/>
        <v>0</v>
      </c>
      <c r="AJ23" s="17">
        <v>0.83333333333333326</v>
      </c>
      <c r="AK23" s="27">
        <v>0</v>
      </c>
    </row>
    <row r="24" spans="1:37" x14ac:dyDescent="0.3">
      <c r="A24" s="1">
        <v>17</v>
      </c>
      <c r="B24" s="18" t="s">
        <v>38</v>
      </c>
      <c r="C24" s="19" t="s">
        <v>34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 t="shared" si="0"/>
        <v>8.3333333333333339</v>
      </c>
      <c r="K24" s="23">
        <f t="shared" si="1"/>
        <v>8.3333333333333339</v>
      </c>
      <c r="L24" s="23">
        <f t="shared" si="2"/>
        <v>16.666666666666668</v>
      </c>
      <c r="M24" s="23">
        <f t="shared" si="10"/>
        <v>8.3333333333333339</v>
      </c>
      <c r="N24" s="23">
        <f t="shared" si="4"/>
        <v>25</v>
      </c>
      <c r="O24" s="23">
        <f t="shared" si="10"/>
        <v>8.3333333333333339</v>
      </c>
      <c r="P24" s="24">
        <f t="shared" si="5"/>
        <v>33.333333333333336</v>
      </c>
      <c r="Q24" s="24">
        <f t="shared" si="11"/>
        <v>8.3333333333333339</v>
      </c>
      <c r="R24" s="24">
        <f t="shared" si="7"/>
        <v>41.666666666666671</v>
      </c>
      <c r="S24" s="24">
        <f t="shared" si="12"/>
        <v>8.3333333333333339</v>
      </c>
      <c r="T24" s="24">
        <v>8.3333333333333339</v>
      </c>
      <c r="U24" s="24">
        <v>8.3333333333333339</v>
      </c>
      <c r="V24" s="24">
        <v>8.3333333333333339</v>
      </c>
      <c r="W24" s="59">
        <v>83</v>
      </c>
      <c r="X24" s="25">
        <v>0</v>
      </c>
      <c r="Y24" s="25">
        <v>0</v>
      </c>
      <c r="Z24" s="25">
        <v>0</v>
      </c>
      <c r="AA24" s="25"/>
      <c r="AB24" s="25">
        <v>0</v>
      </c>
      <c r="AC24" s="25"/>
      <c r="AD24" s="25">
        <v>0</v>
      </c>
      <c r="AE24" s="25"/>
      <c r="AF24" s="25">
        <v>0</v>
      </c>
      <c r="AG24" s="25"/>
      <c r="AH24" s="25">
        <v>0</v>
      </c>
      <c r="AI24" s="25">
        <f t="shared" si="9"/>
        <v>0</v>
      </c>
      <c r="AJ24" s="17">
        <v>0.83333333333333326</v>
      </c>
      <c r="AK24" s="27">
        <v>0</v>
      </c>
    </row>
    <row r="25" spans="1:37" x14ac:dyDescent="0.3">
      <c r="A25" s="1">
        <v>18</v>
      </c>
      <c r="B25" s="28" t="s">
        <v>38</v>
      </c>
      <c r="C25" s="19" t="s">
        <v>35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 t="shared" si="0"/>
        <v>8.3333333333333339</v>
      </c>
      <c r="K25" s="23">
        <f t="shared" si="1"/>
        <v>8.3333333333333339</v>
      </c>
      <c r="L25" s="23">
        <f t="shared" si="2"/>
        <v>16.666666666666668</v>
      </c>
      <c r="M25" s="23">
        <f t="shared" si="10"/>
        <v>8.3333333333333339</v>
      </c>
      <c r="N25" s="23">
        <f t="shared" si="4"/>
        <v>25</v>
      </c>
      <c r="O25" s="23">
        <f t="shared" si="10"/>
        <v>8.3333333333333339</v>
      </c>
      <c r="P25" s="24">
        <f t="shared" si="5"/>
        <v>33.333333333333336</v>
      </c>
      <c r="Q25" s="24">
        <f t="shared" si="11"/>
        <v>8.3333333333333339</v>
      </c>
      <c r="R25" s="24">
        <f t="shared" si="7"/>
        <v>41.666666666666671</v>
      </c>
      <c r="S25" s="24">
        <f t="shared" si="12"/>
        <v>8.3333333333333339</v>
      </c>
      <c r="T25" s="24">
        <v>8.3333333333333339</v>
      </c>
      <c r="U25" s="24">
        <v>8.3333333333333339</v>
      </c>
      <c r="V25" s="24">
        <v>8.3333333333333339</v>
      </c>
      <c r="W25" s="59">
        <v>83</v>
      </c>
      <c r="X25" s="25">
        <v>0</v>
      </c>
      <c r="Y25" s="25">
        <v>0</v>
      </c>
      <c r="Z25" s="25">
        <v>0</v>
      </c>
      <c r="AA25" s="25"/>
      <c r="AB25" s="25">
        <v>0</v>
      </c>
      <c r="AC25" s="25"/>
      <c r="AD25" s="25">
        <v>0</v>
      </c>
      <c r="AE25" s="25"/>
      <c r="AF25" s="25">
        <v>0</v>
      </c>
      <c r="AG25" s="25"/>
      <c r="AH25" s="25">
        <v>0</v>
      </c>
      <c r="AI25" s="25">
        <f t="shared" si="9"/>
        <v>0</v>
      </c>
      <c r="AJ25" s="17">
        <v>0.83333333333333326</v>
      </c>
      <c r="AK25" s="27">
        <v>0</v>
      </c>
    </row>
    <row r="26" spans="1:37" ht="25.5" x14ac:dyDescent="0.3">
      <c r="A26" s="1">
        <v>19</v>
      </c>
      <c r="B26" s="28" t="s">
        <v>38</v>
      </c>
      <c r="C26" s="19" t="s">
        <v>36</v>
      </c>
      <c r="D26" s="20" t="s">
        <v>3</v>
      </c>
      <c r="E26" s="20"/>
      <c r="F26" s="20" t="s">
        <v>4</v>
      </c>
      <c r="G26" s="20"/>
      <c r="H26" s="21" t="s">
        <v>5</v>
      </c>
      <c r="I26" s="22" t="s">
        <v>6</v>
      </c>
      <c r="J26" s="23">
        <f t="shared" si="0"/>
        <v>8.3333333333333339</v>
      </c>
      <c r="K26" s="23">
        <f t="shared" si="1"/>
        <v>8.3333333333333339</v>
      </c>
      <c r="L26" s="23">
        <f t="shared" si="2"/>
        <v>16.666666666666668</v>
      </c>
      <c r="M26" s="23">
        <f t="shared" si="10"/>
        <v>8.3333333333333339</v>
      </c>
      <c r="N26" s="23">
        <f t="shared" si="4"/>
        <v>25</v>
      </c>
      <c r="O26" s="23">
        <f t="shared" si="10"/>
        <v>8.3333333333333339</v>
      </c>
      <c r="P26" s="24">
        <f t="shared" si="5"/>
        <v>33.333333333333336</v>
      </c>
      <c r="Q26" s="24">
        <f t="shared" si="11"/>
        <v>8.3333333333333339</v>
      </c>
      <c r="R26" s="24">
        <f t="shared" si="7"/>
        <v>41.666666666666671</v>
      </c>
      <c r="S26" s="24">
        <f t="shared" si="12"/>
        <v>8.3333333333333339</v>
      </c>
      <c r="T26" s="24">
        <v>8.3333333333333339</v>
      </c>
      <c r="U26" s="24">
        <v>8.3333333333333339</v>
      </c>
      <c r="V26" s="24">
        <v>8.3333333333333339</v>
      </c>
      <c r="W26" s="59">
        <v>83</v>
      </c>
      <c r="X26" s="25">
        <v>0</v>
      </c>
      <c r="Y26" s="25">
        <v>0</v>
      </c>
      <c r="Z26" s="25">
        <v>0</v>
      </c>
      <c r="AA26" s="25"/>
      <c r="AB26" s="25">
        <v>0</v>
      </c>
      <c r="AC26" s="25"/>
      <c r="AD26" s="25">
        <v>0</v>
      </c>
      <c r="AE26" s="25"/>
      <c r="AF26" s="25">
        <v>0</v>
      </c>
      <c r="AG26" s="25"/>
      <c r="AH26" s="25">
        <v>0</v>
      </c>
      <c r="AI26" s="25">
        <f t="shared" si="9"/>
        <v>0</v>
      </c>
      <c r="AJ26" s="17">
        <v>0.83333333333333326</v>
      </c>
      <c r="AK26" s="27">
        <v>0</v>
      </c>
    </row>
    <row r="27" spans="1:37" ht="25.5" x14ac:dyDescent="0.3">
      <c r="A27" s="1">
        <v>20</v>
      </c>
      <c r="B27" s="28" t="s">
        <v>38</v>
      </c>
      <c r="C27" s="19" t="s">
        <v>37</v>
      </c>
      <c r="D27" s="20" t="s">
        <v>3</v>
      </c>
      <c r="E27" s="20"/>
      <c r="F27" s="20" t="s">
        <v>4</v>
      </c>
      <c r="G27" s="20"/>
      <c r="H27" s="21" t="s">
        <v>5</v>
      </c>
      <c r="I27" s="22" t="s">
        <v>6</v>
      </c>
      <c r="J27" s="23">
        <f t="shared" si="0"/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10"/>
        <v>8.3333333333333339</v>
      </c>
      <c r="N27" s="23">
        <f t="shared" si="4"/>
        <v>25</v>
      </c>
      <c r="O27" s="23">
        <f t="shared" si="10"/>
        <v>8.3333333333333339</v>
      </c>
      <c r="P27" s="24">
        <f t="shared" si="5"/>
        <v>33.333333333333336</v>
      </c>
      <c r="Q27" s="24">
        <f t="shared" si="11"/>
        <v>8.3333333333333339</v>
      </c>
      <c r="R27" s="24">
        <f t="shared" si="7"/>
        <v>41.666666666666671</v>
      </c>
      <c r="S27" s="24">
        <f t="shared" si="12"/>
        <v>8.3333333333333339</v>
      </c>
      <c r="T27" s="24">
        <v>8.3333333333333339</v>
      </c>
      <c r="U27" s="24">
        <v>8.3333333333333339</v>
      </c>
      <c r="V27" s="24">
        <v>8.3333333333333339</v>
      </c>
      <c r="W27" s="59">
        <v>83</v>
      </c>
      <c r="X27" s="25">
        <v>0</v>
      </c>
      <c r="Y27" s="25">
        <v>0</v>
      </c>
      <c r="Z27" s="25">
        <v>0</v>
      </c>
      <c r="AA27" s="25"/>
      <c r="AB27" s="25">
        <v>0</v>
      </c>
      <c r="AC27" s="25"/>
      <c r="AD27" s="25">
        <v>0</v>
      </c>
      <c r="AE27" s="25"/>
      <c r="AF27" s="25">
        <v>0</v>
      </c>
      <c r="AG27" s="25"/>
      <c r="AH27" s="25">
        <v>0</v>
      </c>
      <c r="AI27" s="25">
        <f t="shared" si="9"/>
        <v>0</v>
      </c>
      <c r="AJ27" s="17">
        <v>0.83333333333333326</v>
      </c>
      <c r="AK27" s="27">
        <v>0</v>
      </c>
    </row>
    <row r="28" spans="1:37" ht="25.5" x14ac:dyDescent="0.3">
      <c r="A28" s="1">
        <v>21</v>
      </c>
      <c r="B28" s="18" t="s">
        <v>43</v>
      </c>
      <c r="C28" s="19" t="s">
        <v>39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f>100*0.3/3</f>
        <v>10</v>
      </c>
      <c r="K28" s="23">
        <f t="shared" si="1"/>
        <v>10</v>
      </c>
      <c r="L28" s="23">
        <f t="shared" si="2"/>
        <v>20</v>
      </c>
      <c r="M28" s="23">
        <f t="shared" si="10"/>
        <v>10</v>
      </c>
      <c r="N28" s="23">
        <f t="shared" si="4"/>
        <v>30</v>
      </c>
      <c r="O28" s="23">
        <f>100*0.3/3</f>
        <v>10</v>
      </c>
      <c r="P28" s="24">
        <f t="shared" si="5"/>
        <v>40</v>
      </c>
      <c r="Q28" s="24">
        <f>+O28</f>
        <v>10</v>
      </c>
      <c r="R28" s="24">
        <f t="shared" si="7"/>
        <v>50</v>
      </c>
      <c r="S28" s="24">
        <f t="shared" si="12"/>
        <v>10</v>
      </c>
      <c r="T28" s="24">
        <v>10</v>
      </c>
      <c r="U28" s="24">
        <v>10</v>
      </c>
      <c r="V28" s="24">
        <v>10</v>
      </c>
      <c r="W28" s="24">
        <v>90</v>
      </c>
      <c r="X28" s="25">
        <v>0</v>
      </c>
      <c r="Y28" s="25">
        <v>0</v>
      </c>
      <c r="Z28" s="25">
        <v>0</v>
      </c>
      <c r="AA28" s="25"/>
      <c r="AB28" s="25">
        <v>0</v>
      </c>
      <c r="AC28" s="25"/>
      <c r="AD28" s="25">
        <v>0</v>
      </c>
      <c r="AE28" s="25"/>
      <c r="AF28" s="25">
        <v>0</v>
      </c>
      <c r="AG28" s="25"/>
      <c r="AH28" s="25">
        <v>0</v>
      </c>
      <c r="AI28" s="25">
        <f t="shared" si="9"/>
        <v>0</v>
      </c>
      <c r="AJ28" s="17">
        <v>0.9</v>
      </c>
      <c r="AK28" s="27">
        <v>0</v>
      </c>
    </row>
    <row r="29" spans="1:37" ht="25.5" x14ac:dyDescent="0.3">
      <c r="A29" s="1">
        <v>22</v>
      </c>
      <c r="B29" s="28" t="s">
        <v>43</v>
      </c>
      <c r="C29" s="19" t="s">
        <v>40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f>100*0.05/3</f>
        <v>1.6666666666666667</v>
      </c>
      <c r="K29" s="23">
        <f t="shared" si="1"/>
        <v>1.6666666666666667</v>
      </c>
      <c r="L29" s="23">
        <f t="shared" si="2"/>
        <v>3.3333333333333335</v>
      </c>
      <c r="M29" s="23">
        <f t="shared" si="10"/>
        <v>1.6666666666666667</v>
      </c>
      <c r="N29" s="23">
        <f t="shared" si="4"/>
        <v>5</v>
      </c>
      <c r="O29" s="23">
        <f>100*0.05/3</f>
        <v>1.6666666666666667</v>
      </c>
      <c r="P29" s="24">
        <f t="shared" si="5"/>
        <v>6.666666666666667</v>
      </c>
      <c r="Q29" s="24">
        <f t="shared" ref="Q29:Q31" si="13">+O29</f>
        <v>1.6666666666666667</v>
      </c>
      <c r="R29" s="24">
        <f t="shared" si="7"/>
        <v>8.3333333333333339</v>
      </c>
      <c r="S29" s="24">
        <f t="shared" si="12"/>
        <v>1.6666666666666667</v>
      </c>
      <c r="T29" s="24">
        <v>1.6666666666666667</v>
      </c>
      <c r="U29" s="24">
        <v>1.6666666666666667</v>
      </c>
      <c r="V29" s="24">
        <v>1.6666666666666667</v>
      </c>
      <c r="W29" s="24">
        <v>17</v>
      </c>
      <c r="X29" s="25">
        <v>0</v>
      </c>
      <c r="Y29" s="25">
        <v>0</v>
      </c>
      <c r="Z29" s="25">
        <v>0</v>
      </c>
      <c r="AA29" s="25"/>
      <c r="AB29" s="25">
        <v>0</v>
      </c>
      <c r="AC29" s="25"/>
      <c r="AD29" s="25">
        <v>0</v>
      </c>
      <c r="AE29" s="25"/>
      <c r="AF29" s="25">
        <v>0</v>
      </c>
      <c r="AG29" s="25"/>
      <c r="AH29" s="25">
        <v>0</v>
      </c>
      <c r="AI29" s="25">
        <f t="shared" si="9"/>
        <v>0</v>
      </c>
      <c r="AJ29" s="17">
        <v>0.16666666666666663</v>
      </c>
      <c r="AK29" s="27">
        <v>0</v>
      </c>
    </row>
    <row r="30" spans="1:37" x14ac:dyDescent="0.3">
      <c r="A30" s="1">
        <v>23</v>
      </c>
      <c r="B30" s="28" t="s">
        <v>43</v>
      </c>
      <c r="C30" s="19" t="s">
        <v>41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f>100*0.1/3</f>
        <v>3.3333333333333335</v>
      </c>
      <c r="K30" s="23">
        <f t="shared" si="1"/>
        <v>3.3333333333333335</v>
      </c>
      <c r="L30" s="23">
        <f t="shared" si="2"/>
        <v>6.666666666666667</v>
      </c>
      <c r="M30" s="23">
        <f t="shared" si="10"/>
        <v>3.3333333333333335</v>
      </c>
      <c r="N30" s="23">
        <f t="shared" si="4"/>
        <v>10</v>
      </c>
      <c r="O30" s="23">
        <f>100*0.1/3</f>
        <v>3.3333333333333335</v>
      </c>
      <c r="P30" s="24">
        <f t="shared" si="5"/>
        <v>13.333333333333334</v>
      </c>
      <c r="Q30" s="24">
        <f t="shared" si="13"/>
        <v>3.3333333333333335</v>
      </c>
      <c r="R30" s="24">
        <f t="shared" si="7"/>
        <v>16.666666666666668</v>
      </c>
      <c r="S30" s="24">
        <f t="shared" si="12"/>
        <v>3.3333333333333335</v>
      </c>
      <c r="T30" s="24">
        <v>3.3333333333333335</v>
      </c>
      <c r="U30" s="24">
        <v>3.3333333333333335</v>
      </c>
      <c r="V30" s="24">
        <v>3.3333333333333335</v>
      </c>
      <c r="W30" s="59">
        <v>33</v>
      </c>
      <c r="X30" s="25">
        <v>0</v>
      </c>
      <c r="Y30" s="25">
        <v>0</v>
      </c>
      <c r="Z30" s="25">
        <v>0</v>
      </c>
      <c r="AA30" s="25"/>
      <c r="AB30" s="25">
        <v>0</v>
      </c>
      <c r="AC30" s="25"/>
      <c r="AD30" s="25">
        <v>0</v>
      </c>
      <c r="AE30" s="25"/>
      <c r="AF30" s="25">
        <v>0</v>
      </c>
      <c r="AG30" s="25"/>
      <c r="AH30" s="25">
        <v>0</v>
      </c>
      <c r="AI30" s="25">
        <f t="shared" si="9"/>
        <v>0</v>
      </c>
      <c r="AJ30" s="17">
        <v>0.33333333333333326</v>
      </c>
      <c r="AK30" s="27">
        <v>0</v>
      </c>
    </row>
    <row r="31" spans="1:37" ht="25.5" x14ac:dyDescent="0.3">
      <c r="A31" s="1">
        <v>24</v>
      </c>
      <c r="B31" s="28" t="s">
        <v>43</v>
      </c>
      <c r="C31" s="19" t="s">
        <v>42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f>100*0.25/3</f>
        <v>8.3333333333333339</v>
      </c>
      <c r="K31" s="23">
        <f t="shared" si="1"/>
        <v>8.3333333333333339</v>
      </c>
      <c r="L31" s="23">
        <f t="shared" si="2"/>
        <v>16.666666666666668</v>
      </c>
      <c r="M31" s="23">
        <f t="shared" si="10"/>
        <v>8.3333333333333339</v>
      </c>
      <c r="N31" s="23">
        <f t="shared" si="4"/>
        <v>25</v>
      </c>
      <c r="O31" s="23">
        <f>100*0.25/3</f>
        <v>8.3333333333333339</v>
      </c>
      <c r="P31" s="24">
        <f t="shared" si="5"/>
        <v>33.333333333333336</v>
      </c>
      <c r="Q31" s="24">
        <f t="shared" si="13"/>
        <v>8.3333333333333339</v>
      </c>
      <c r="R31" s="24">
        <f t="shared" si="7"/>
        <v>41.666666666666671</v>
      </c>
      <c r="S31" s="24">
        <f t="shared" si="12"/>
        <v>8.3333333333333339</v>
      </c>
      <c r="T31" s="24">
        <v>8.3333333333333339</v>
      </c>
      <c r="U31" s="24">
        <v>8.3333333333333339</v>
      </c>
      <c r="V31" s="24">
        <v>8.3333333333333339</v>
      </c>
      <c r="W31" s="59">
        <v>83</v>
      </c>
      <c r="X31" s="25">
        <v>0</v>
      </c>
      <c r="Y31" s="25">
        <v>0</v>
      </c>
      <c r="Z31" s="25">
        <v>0</v>
      </c>
      <c r="AA31" s="25"/>
      <c r="AB31" s="25">
        <v>0</v>
      </c>
      <c r="AC31" s="25"/>
      <c r="AD31" s="25">
        <v>0</v>
      </c>
      <c r="AE31" s="25"/>
      <c r="AF31" s="25">
        <v>0</v>
      </c>
      <c r="AG31" s="25"/>
      <c r="AH31" s="25">
        <v>0</v>
      </c>
      <c r="AI31" s="25">
        <f t="shared" si="9"/>
        <v>0</v>
      </c>
      <c r="AJ31" s="17">
        <v>0.83333333333333326</v>
      </c>
      <c r="AK31" s="27">
        <v>0</v>
      </c>
    </row>
    <row r="32" spans="1:37" x14ac:dyDescent="0.3">
      <c r="A32" s="1">
        <v>25</v>
      </c>
      <c r="B32" s="28" t="s">
        <v>50</v>
      </c>
      <c r="C32" s="19" t="s">
        <v>44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9.85</v>
      </c>
      <c r="K32" s="23">
        <f>14.23-J32</f>
        <v>4.3800000000000008</v>
      </c>
      <c r="L32" s="23">
        <f t="shared" si="2"/>
        <v>14.23</v>
      </c>
      <c r="M32" s="23">
        <f>19-L32</f>
        <v>4.7699999999999996</v>
      </c>
      <c r="N32" s="23">
        <f t="shared" si="4"/>
        <v>19</v>
      </c>
      <c r="O32" s="23">
        <f>37-N32</f>
        <v>18</v>
      </c>
      <c r="P32" s="24">
        <f t="shared" si="5"/>
        <v>37</v>
      </c>
      <c r="Q32" s="24">
        <f>+P32/4</f>
        <v>9.25</v>
      </c>
      <c r="R32" s="24">
        <f t="shared" si="7"/>
        <v>46.25</v>
      </c>
      <c r="S32" s="24">
        <f>+R32/5</f>
        <v>9.25</v>
      </c>
      <c r="T32" s="24">
        <v>9.25</v>
      </c>
      <c r="U32" s="24">
        <v>9.25</v>
      </c>
      <c r="V32" s="24">
        <v>9.25</v>
      </c>
      <c r="W32" s="59">
        <v>93</v>
      </c>
      <c r="X32" s="25">
        <v>0</v>
      </c>
      <c r="Y32" s="25">
        <v>0</v>
      </c>
      <c r="Z32" s="25">
        <v>0</v>
      </c>
      <c r="AA32" s="25"/>
      <c r="AB32" s="25">
        <v>0</v>
      </c>
      <c r="AC32" s="25"/>
      <c r="AD32" s="25">
        <v>0</v>
      </c>
      <c r="AE32" s="25"/>
      <c r="AF32" s="25">
        <v>0</v>
      </c>
      <c r="AG32" s="25"/>
      <c r="AH32" s="25">
        <v>0</v>
      </c>
      <c r="AI32" s="25">
        <f t="shared" si="9"/>
        <v>0</v>
      </c>
      <c r="AJ32" s="17">
        <v>0.92500000000000004</v>
      </c>
      <c r="AK32" s="27">
        <v>0</v>
      </c>
    </row>
    <row r="33" spans="1:37" x14ac:dyDescent="0.3">
      <c r="A33" s="1">
        <v>26</v>
      </c>
      <c r="B33" s="28" t="s">
        <v>50</v>
      </c>
      <c r="C33" s="19" t="s">
        <v>45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f t="shared" si="5"/>
        <v>0</v>
      </c>
      <c r="Q33" s="24">
        <v>0</v>
      </c>
      <c r="R33" s="24">
        <f t="shared" si="7"/>
        <v>0</v>
      </c>
      <c r="S33" s="24">
        <v>0</v>
      </c>
      <c r="T33" s="24">
        <v>0</v>
      </c>
      <c r="U33" s="24">
        <v>0</v>
      </c>
      <c r="V33" s="24">
        <v>0</v>
      </c>
      <c r="W33" s="59">
        <v>0</v>
      </c>
      <c r="X33" s="25">
        <v>0</v>
      </c>
      <c r="Y33" s="25">
        <v>0</v>
      </c>
      <c r="Z33" s="25">
        <v>0</v>
      </c>
      <c r="AA33" s="25"/>
      <c r="AB33" s="25">
        <v>0</v>
      </c>
      <c r="AC33" s="25"/>
      <c r="AD33" s="25">
        <v>0</v>
      </c>
      <c r="AE33" s="25"/>
      <c r="AF33" s="25">
        <v>0</v>
      </c>
      <c r="AG33" s="25"/>
      <c r="AH33" s="25">
        <v>0</v>
      </c>
      <c r="AI33" s="25">
        <f t="shared" si="9"/>
        <v>0</v>
      </c>
      <c r="AJ33" s="17">
        <v>0</v>
      </c>
      <c r="AK33" s="27">
        <v>0</v>
      </c>
    </row>
    <row r="34" spans="1:37" ht="25.5" x14ac:dyDescent="0.3">
      <c r="A34" s="1">
        <v>27</v>
      </c>
      <c r="B34" s="28" t="s">
        <v>50</v>
      </c>
      <c r="C34" s="19" t="s">
        <v>46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v>0</v>
      </c>
      <c r="K34" s="23">
        <v>0</v>
      </c>
      <c r="L34" s="23">
        <f t="shared" si="2"/>
        <v>0</v>
      </c>
      <c r="M34" s="23">
        <v>0</v>
      </c>
      <c r="N34" s="23">
        <f t="shared" si="4"/>
        <v>0</v>
      </c>
      <c r="O34" s="23">
        <v>0</v>
      </c>
      <c r="P34" s="24">
        <f t="shared" si="5"/>
        <v>0</v>
      </c>
      <c r="Q34" s="24">
        <v>0</v>
      </c>
      <c r="R34" s="24">
        <f t="shared" si="7"/>
        <v>0</v>
      </c>
      <c r="S34" s="24">
        <v>0</v>
      </c>
      <c r="T34" s="24">
        <v>0</v>
      </c>
      <c r="U34" s="24">
        <v>0</v>
      </c>
      <c r="V34" s="24">
        <v>0</v>
      </c>
      <c r="W34" s="59">
        <v>0</v>
      </c>
      <c r="X34" s="25">
        <v>0</v>
      </c>
      <c r="Y34" s="25">
        <v>0</v>
      </c>
      <c r="Z34" s="25">
        <v>0</v>
      </c>
      <c r="AA34" s="25"/>
      <c r="AB34" s="25">
        <v>0</v>
      </c>
      <c r="AC34" s="25"/>
      <c r="AD34" s="25">
        <v>0</v>
      </c>
      <c r="AE34" s="25"/>
      <c r="AF34" s="25">
        <v>0</v>
      </c>
      <c r="AG34" s="25"/>
      <c r="AH34" s="25">
        <v>0</v>
      </c>
      <c r="AI34" s="25">
        <f t="shared" si="9"/>
        <v>0</v>
      </c>
      <c r="AJ34" s="17">
        <v>0</v>
      </c>
      <c r="AK34" s="27">
        <v>0</v>
      </c>
    </row>
    <row r="35" spans="1:37" ht="25.5" x14ac:dyDescent="0.3">
      <c r="A35" s="1">
        <v>28</v>
      </c>
      <c r="B35" s="28" t="s">
        <v>50</v>
      </c>
      <c r="C35" s="19" t="s">
        <v>47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v>17.5</v>
      </c>
      <c r="K35" s="23">
        <f>+J35</f>
        <v>17.5</v>
      </c>
      <c r="L35" s="23">
        <f t="shared" si="2"/>
        <v>35</v>
      </c>
      <c r="M35" s="23">
        <f>+K35</f>
        <v>17.5</v>
      </c>
      <c r="N35" s="23">
        <f t="shared" si="4"/>
        <v>52.5</v>
      </c>
      <c r="O35" s="23">
        <f>+M35</f>
        <v>17.5</v>
      </c>
      <c r="P35" s="24">
        <f t="shared" si="5"/>
        <v>70</v>
      </c>
      <c r="Q35" s="24">
        <v>15</v>
      </c>
      <c r="R35" s="24">
        <f t="shared" si="7"/>
        <v>85</v>
      </c>
      <c r="S35" s="24">
        <v>15</v>
      </c>
      <c r="T35" s="24">
        <v>15</v>
      </c>
      <c r="U35" s="24">
        <v>15</v>
      </c>
      <c r="V35" s="24">
        <v>0</v>
      </c>
      <c r="W35" s="59">
        <v>100</v>
      </c>
      <c r="X35" s="25">
        <v>0</v>
      </c>
      <c r="Y35" s="25">
        <v>0</v>
      </c>
      <c r="Z35" s="25">
        <v>0</v>
      </c>
      <c r="AA35" s="25"/>
      <c r="AB35" s="25">
        <v>0</v>
      </c>
      <c r="AC35" s="25"/>
      <c r="AD35" s="25">
        <v>0</v>
      </c>
      <c r="AE35" s="25"/>
      <c r="AF35" s="25">
        <v>0</v>
      </c>
      <c r="AG35" s="25"/>
      <c r="AH35" s="25">
        <v>0</v>
      </c>
      <c r="AI35" s="25">
        <f t="shared" si="9"/>
        <v>0</v>
      </c>
      <c r="AJ35" s="17">
        <v>1</v>
      </c>
      <c r="AK35" s="27">
        <v>0</v>
      </c>
    </row>
    <row r="36" spans="1:37" ht="25.5" x14ac:dyDescent="0.3">
      <c r="A36" s="1">
        <v>29</v>
      </c>
      <c r="B36" s="28" t="s">
        <v>50</v>
      </c>
      <c r="C36" s="19" t="s">
        <v>48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v>0</v>
      </c>
      <c r="K36" s="23">
        <v>0</v>
      </c>
      <c r="L36" s="23">
        <f t="shared" si="2"/>
        <v>0</v>
      </c>
      <c r="M36" s="23">
        <v>0</v>
      </c>
      <c r="N36" s="23">
        <f t="shared" si="4"/>
        <v>0</v>
      </c>
      <c r="O36" s="23">
        <v>0</v>
      </c>
      <c r="P36" s="24">
        <f t="shared" si="5"/>
        <v>0</v>
      </c>
      <c r="Q36" s="24">
        <v>0</v>
      </c>
      <c r="R36" s="24">
        <f t="shared" si="7"/>
        <v>0</v>
      </c>
      <c r="S36" s="24">
        <v>0</v>
      </c>
      <c r="T36" s="24">
        <v>0</v>
      </c>
      <c r="U36" s="24">
        <v>0</v>
      </c>
      <c r="V36" s="24">
        <v>0</v>
      </c>
      <c r="W36" s="59">
        <v>0</v>
      </c>
      <c r="X36" s="25">
        <v>0</v>
      </c>
      <c r="Y36" s="25">
        <v>0</v>
      </c>
      <c r="Z36" s="25">
        <v>0</v>
      </c>
      <c r="AA36" s="25"/>
      <c r="AB36" s="25">
        <v>0</v>
      </c>
      <c r="AC36" s="25"/>
      <c r="AD36" s="25">
        <v>0</v>
      </c>
      <c r="AE36" s="25"/>
      <c r="AF36" s="25">
        <v>0</v>
      </c>
      <c r="AG36" s="25"/>
      <c r="AH36" s="25">
        <v>0</v>
      </c>
      <c r="AI36" s="25">
        <f t="shared" si="9"/>
        <v>0</v>
      </c>
      <c r="AJ36" s="17">
        <v>0</v>
      </c>
      <c r="AK36" s="27">
        <v>0</v>
      </c>
    </row>
    <row r="37" spans="1:37" x14ac:dyDescent="0.3">
      <c r="A37" s="1">
        <v>30</v>
      </c>
      <c r="B37" s="28" t="s">
        <v>50</v>
      </c>
      <c r="C37" s="19" t="s">
        <v>49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v>0</v>
      </c>
      <c r="K37" s="23">
        <v>0</v>
      </c>
      <c r="L37" s="23">
        <f t="shared" si="2"/>
        <v>0</v>
      </c>
      <c r="M37" s="23">
        <v>0</v>
      </c>
      <c r="N37" s="23">
        <f t="shared" si="4"/>
        <v>0</v>
      </c>
      <c r="O37" s="23">
        <v>0</v>
      </c>
      <c r="P37" s="24">
        <f t="shared" si="5"/>
        <v>0</v>
      </c>
      <c r="Q37" s="24">
        <v>0</v>
      </c>
      <c r="R37" s="24">
        <f t="shared" si="7"/>
        <v>0</v>
      </c>
      <c r="S37" s="24">
        <v>0</v>
      </c>
      <c r="T37" s="24">
        <v>0</v>
      </c>
      <c r="U37" s="24">
        <v>0</v>
      </c>
      <c r="V37" s="24">
        <v>0</v>
      </c>
      <c r="W37" s="59">
        <v>0</v>
      </c>
      <c r="X37" s="25">
        <v>0</v>
      </c>
      <c r="Y37" s="25">
        <v>0</v>
      </c>
      <c r="Z37" s="25">
        <v>0</v>
      </c>
      <c r="AA37" s="25"/>
      <c r="AB37" s="25">
        <v>0</v>
      </c>
      <c r="AC37" s="25"/>
      <c r="AD37" s="25">
        <v>0</v>
      </c>
      <c r="AE37" s="25"/>
      <c r="AF37" s="25">
        <v>0</v>
      </c>
      <c r="AG37" s="25"/>
      <c r="AH37" s="25">
        <v>0</v>
      </c>
      <c r="AI37" s="25">
        <f t="shared" si="9"/>
        <v>0</v>
      </c>
      <c r="AJ37" s="17">
        <v>0</v>
      </c>
      <c r="AK37" s="27">
        <v>0</v>
      </c>
    </row>
    <row r="38" spans="1:37" x14ac:dyDescent="0.3">
      <c r="A38" s="1">
        <v>31</v>
      </c>
      <c r="B38" s="18" t="s">
        <v>61</v>
      </c>
      <c r="C38" s="19" t="s">
        <v>51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ref="J38:J48" si="14">+I38/12</f>
        <v>8.3333333333333339</v>
      </c>
      <c r="K38" s="23">
        <f t="shared" ref="K38:K48" si="15">+J38</f>
        <v>8.3333333333333339</v>
      </c>
      <c r="L38" s="23">
        <f t="shared" si="2"/>
        <v>16.666666666666668</v>
      </c>
      <c r="M38" s="23">
        <f t="shared" ref="M38:S59" si="16">+K38</f>
        <v>8.3333333333333339</v>
      </c>
      <c r="N38" s="23">
        <f t="shared" si="4"/>
        <v>25</v>
      </c>
      <c r="O38" s="23">
        <f t="shared" si="16"/>
        <v>8.3333333333333339</v>
      </c>
      <c r="P38" s="24">
        <f t="shared" si="5"/>
        <v>33.333333333333336</v>
      </c>
      <c r="Q38" s="23">
        <f t="shared" si="16"/>
        <v>8.3333333333333339</v>
      </c>
      <c r="R38" s="24">
        <f t="shared" si="7"/>
        <v>41.666666666666671</v>
      </c>
      <c r="S38" s="23">
        <f t="shared" si="16"/>
        <v>8.3333333333333339</v>
      </c>
      <c r="T38" s="23">
        <v>8.3333333333333339</v>
      </c>
      <c r="U38" s="23">
        <v>8.3333333333333339</v>
      </c>
      <c r="V38" s="23">
        <v>8.3333333333333339</v>
      </c>
      <c r="W38" s="60">
        <v>83</v>
      </c>
      <c r="X38" s="25">
        <v>0</v>
      </c>
      <c r="Y38" s="25">
        <v>0</v>
      </c>
      <c r="Z38" s="25">
        <v>0</v>
      </c>
      <c r="AA38" s="25"/>
      <c r="AB38" s="25">
        <v>0</v>
      </c>
      <c r="AC38" s="25"/>
      <c r="AD38" s="25">
        <v>0</v>
      </c>
      <c r="AE38" s="25"/>
      <c r="AF38" s="25">
        <v>0</v>
      </c>
      <c r="AG38" s="25"/>
      <c r="AH38" s="25">
        <v>0</v>
      </c>
      <c r="AI38" s="25">
        <f t="shared" si="9"/>
        <v>0</v>
      </c>
      <c r="AJ38" s="17">
        <v>0.83333333333333326</v>
      </c>
      <c r="AK38" s="27">
        <v>0</v>
      </c>
    </row>
    <row r="39" spans="1:37" x14ac:dyDescent="0.3">
      <c r="A39" s="1">
        <v>32</v>
      </c>
      <c r="B39" s="28" t="s">
        <v>61</v>
      </c>
      <c r="C39" s="19" t="s">
        <v>52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4"/>
        <v>8.3333333333333339</v>
      </c>
      <c r="K39" s="23">
        <f t="shared" si="15"/>
        <v>8.3333333333333339</v>
      </c>
      <c r="L39" s="23">
        <f t="shared" si="2"/>
        <v>16.666666666666668</v>
      </c>
      <c r="M39" s="23">
        <f t="shared" si="16"/>
        <v>8.3333333333333339</v>
      </c>
      <c r="N39" s="23">
        <f t="shared" si="4"/>
        <v>25</v>
      </c>
      <c r="O39" s="23">
        <f t="shared" si="16"/>
        <v>8.3333333333333339</v>
      </c>
      <c r="P39" s="24">
        <f t="shared" si="5"/>
        <v>33.333333333333336</v>
      </c>
      <c r="Q39" s="23">
        <f t="shared" si="16"/>
        <v>8.3333333333333339</v>
      </c>
      <c r="R39" s="24">
        <f t="shared" si="7"/>
        <v>41.666666666666671</v>
      </c>
      <c r="S39" s="23">
        <f t="shared" si="16"/>
        <v>8.3333333333333339</v>
      </c>
      <c r="T39" s="23">
        <v>8.3333333333333339</v>
      </c>
      <c r="U39" s="23">
        <v>8.3333333333333339</v>
      </c>
      <c r="V39" s="23">
        <v>8.3333333333333339</v>
      </c>
      <c r="W39" s="60">
        <v>83</v>
      </c>
      <c r="X39" s="25">
        <v>0</v>
      </c>
      <c r="Y39" s="25">
        <v>0</v>
      </c>
      <c r="Z39" s="25">
        <v>0</v>
      </c>
      <c r="AA39" s="25"/>
      <c r="AB39" s="25">
        <v>0</v>
      </c>
      <c r="AC39" s="25"/>
      <c r="AD39" s="25">
        <v>0</v>
      </c>
      <c r="AE39" s="25"/>
      <c r="AF39" s="25">
        <v>0</v>
      </c>
      <c r="AG39" s="25"/>
      <c r="AH39" s="25">
        <v>0</v>
      </c>
      <c r="AI39" s="25">
        <f t="shared" si="9"/>
        <v>0</v>
      </c>
      <c r="AJ39" s="17">
        <v>0.83333333333333326</v>
      </c>
      <c r="AK39" s="27">
        <v>0</v>
      </c>
    </row>
    <row r="40" spans="1:37" x14ac:dyDescent="0.3">
      <c r="A40" s="1">
        <v>33</v>
      </c>
      <c r="B40" s="28" t="s">
        <v>61</v>
      </c>
      <c r="C40" s="19" t="s">
        <v>53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4"/>
        <v>8.3333333333333339</v>
      </c>
      <c r="K40" s="23">
        <f t="shared" si="15"/>
        <v>8.3333333333333339</v>
      </c>
      <c r="L40" s="23">
        <f t="shared" si="2"/>
        <v>16.666666666666668</v>
      </c>
      <c r="M40" s="23">
        <f t="shared" si="16"/>
        <v>8.3333333333333339</v>
      </c>
      <c r="N40" s="23">
        <f t="shared" si="4"/>
        <v>25</v>
      </c>
      <c r="O40" s="23">
        <f t="shared" si="16"/>
        <v>8.3333333333333339</v>
      </c>
      <c r="P40" s="24">
        <f t="shared" si="5"/>
        <v>33.333333333333336</v>
      </c>
      <c r="Q40" s="23">
        <f t="shared" si="16"/>
        <v>8.3333333333333339</v>
      </c>
      <c r="R40" s="24">
        <f t="shared" si="7"/>
        <v>41.666666666666671</v>
      </c>
      <c r="S40" s="23">
        <f t="shared" si="16"/>
        <v>8.3333333333333339</v>
      </c>
      <c r="T40" s="23">
        <v>8.3333333333333339</v>
      </c>
      <c r="U40" s="23">
        <v>8.3333333333333339</v>
      </c>
      <c r="V40" s="23">
        <v>8.3333333333333339</v>
      </c>
      <c r="W40" s="60">
        <v>83</v>
      </c>
      <c r="X40" s="25">
        <v>0</v>
      </c>
      <c r="Y40" s="25">
        <v>0</v>
      </c>
      <c r="Z40" s="25">
        <v>0</v>
      </c>
      <c r="AA40" s="25"/>
      <c r="AB40" s="25">
        <v>0</v>
      </c>
      <c r="AC40" s="25"/>
      <c r="AD40" s="25">
        <v>0</v>
      </c>
      <c r="AE40" s="25"/>
      <c r="AF40" s="25">
        <v>0</v>
      </c>
      <c r="AG40" s="25"/>
      <c r="AH40" s="25">
        <v>0</v>
      </c>
      <c r="AI40" s="25">
        <f t="shared" si="9"/>
        <v>0</v>
      </c>
      <c r="AJ40" s="17">
        <v>0.83333333333333326</v>
      </c>
      <c r="AK40" s="27">
        <v>0</v>
      </c>
    </row>
    <row r="41" spans="1:37" x14ac:dyDescent="0.3">
      <c r="A41" s="1">
        <v>34</v>
      </c>
      <c r="B41" s="28" t="s">
        <v>61</v>
      </c>
      <c r="C41" s="19" t="s">
        <v>54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4"/>
        <v>8.3333333333333339</v>
      </c>
      <c r="K41" s="23">
        <f t="shared" si="15"/>
        <v>8.3333333333333339</v>
      </c>
      <c r="L41" s="23">
        <f t="shared" si="2"/>
        <v>16.666666666666668</v>
      </c>
      <c r="M41" s="23">
        <f t="shared" si="16"/>
        <v>8.3333333333333339</v>
      </c>
      <c r="N41" s="23">
        <f t="shared" si="4"/>
        <v>25</v>
      </c>
      <c r="O41" s="23">
        <f t="shared" si="16"/>
        <v>8.3333333333333339</v>
      </c>
      <c r="P41" s="24">
        <f t="shared" si="5"/>
        <v>33.333333333333336</v>
      </c>
      <c r="Q41" s="23">
        <f t="shared" si="16"/>
        <v>8.3333333333333339</v>
      </c>
      <c r="R41" s="24">
        <f t="shared" si="7"/>
        <v>41.666666666666671</v>
      </c>
      <c r="S41" s="23">
        <f t="shared" si="16"/>
        <v>8.3333333333333339</v>
      </c>
      <c r="T41" s="23">
        <v>8.3333333333333339</v>
      </c>
      <c r="U41" s="23">
        <v>8.3333333333333339</v>
      </c>
      <c r="V41" s="23">
        <v>8.3333333333333339</v>
      </c>
      <c r="W41" s="60">
        <v>83</v>
      </c>
      <c r="X41" s="25">
        <v>0</v>
      </c>
      <c r="Y41" s="25">
        <v>0</v>
      </c>
      <c r="Z41" s="25">
        <v>0</v>
      </c>
      <c r="AA41" s="25"/>
      <c r="AB41" s="25">
        <v>0</v>
      </c>
      <c r="AC41" s="25"/>
      <c r="AD41" s="25">
        <v>0</v>
      </c>
      <c r="AE41" s="25"/>
      <c r="AF41" s="25">
        <v>0</v>
      </c>
      <c r="AG41" s="25"/>
      <c r="AH41" s="25">
        <v>0</v>
      </c>
      <c r="AI41" s="25">
        <f t="shared" si="9"/>
        <v>0</v>
      </c>
      <c r="AJ41" s="17">
        <v>0.83333333333333326</v>
      </c>
      <c r="AK41" s="27">
        <v>0</v>
      </c>
    </row>
    <row r="42" spans="1:37" x14ac:dyDescent="0.3">
      <c r="A42" s="1">
        <v>35</v>
      </c>
      <c r="B42" s="28" t="s">
        <v>61</v>
      </c>
      <c r="C42" s="19" t="s">
        <v>55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f t="shared" si="14"/>
        <v>8.3333333333333339</v>
      </c>
      <c r="K42" s="23">
        <f t="shared" si="15"/>
        <v>8.3333333333333339</v>
      </c>
      <c r="L42" s="23">
        <f t="shared" si="2"/>
        <v>16.666666666666668</v>
      </c>
      <c r="M42" s="23">
        <f t="shared" si="16"/>
        <v>8.3333333333333339</v>
      </c>
      <c r="N42" s="23">
        <f t="shared" si="4"/>
        <v>25</v>
      </c>
      <c r="O42" s="23">
        <f t="shared" si="16"/>
        <v>8.3333333333333339</v>
      </c>
      <c r="P42" s="24">
        <f t="shared" si="5"/>
        <v>33.333333333333336</v>
      </c>
      <c r="Q42" s="23">
        <f t="shared" si="16"/>
        <v>8.3333333333333339</v>
      </c>
      <c r="R42" s="24">
        <f t="shared" si="7"/>
        <v>41.666666666666671</v>
      </c>
      <c r="S42" s="23">
        <f t="shared" si="16"/>
        <v>8.3333333333333339</v>
      </c>
      <c r="T42" s="23">
        <v>8.3333333333333339</v>
      </c>
      <c r="U42" s="23">
        <v>8.3333333333333339</v>
      </c>
      <c r="V42" s="23">
        <v>8.3333333333333339</v>
      </c>
      <c r="W42" s="60">
        <v>83</v>
      </c>
      <c r="X42" s="25">
        <v>0</v>
      </c>
      <c r="Y42" s="25">
        <v>0</v>
      </c>
      <c r="Z42" s="25">
        <v>0</v>
      </c>
      <c r="AA42" s="25"/>
      <c r="AB42" s="25">
        <v>0</v>
      </c>
      <c r="AC42" s="25"/>
      <c r="AD42" s="25">
        <v>0</v>
      </c>
      <c r="AE42" s="25"/>
      <c r="AF42" s="25">
        <v>0</v>
      </c>
      <c r="AG42" s="25"/>
      <c r="AH42" s="25">
        <v>0</v>
      </c>
      <c r="AI42" s="25">
        <f t="shared" si="9"/>
        <v>0</v>
      </c>
      <c r="AJ42" s="17">
        <v>0.83333333333333326</v>
      </c>
      <c r="AK42" s="27">
        <v>0</v>
      </c>
    </row>
    <row r="43" spans="1:37" x14ac:dyDescent="0.3">
      <c r="A43" s="1">
        <v>36</v>
      </c>
      <c r="B43" s="28" t="s">
        <v>61</v>
      </c>
      <c r="C43" s="19" t="s">
        <v>56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4"/>
        <v>8.3333333333333339</v>
      </c>
      <c r="K43" s="23">
        <f t="shared" si="15"/>
        <v>8.3333333333333339</v>
      </c>
      <c r="L43" s="23">
        <f t="shared" si="2"/>
        <v>16.666666666666668</v>
      </c>
      <c r="M43" s="23">
        <f t="shared" si="16"/>
        <v>8.3333333333333339</v>
      </c>
      <c r="N43" s="23">
        <f t="shared" si="4"/>
        <v>25</v>
      </c>
      <c r="O43" s="23">
        <f t="shared" si="16"/>
        <v>8.3333333333333339</v>
      </c>
      <c r="P43" s="24">
        <f t="shared" si="5"/>
        <v>33.333333333333336</v>
      </c>
      <c r="Q43" s="23">
        <f t="shared" si="16"/>
        <v>8.3333333333333339</v>
      </c>
      <c r="R43" s="24">
        <f t="shared" si="7"/>
        <v>41.666666666666671</v>
      </c>
      <c r="S43" s="23">
        <f t="shared" si="16"/>
        <v>8.3333333333333339</v>
      </c>
      <c r="T43" s="23">
        <v>8.3333333333333339</v>
      </c>
      <c r="U43" s="23">
        <v>8.3333333333333339</v>
      </c>
      <c r="V43" s="23">
        <v>8.3333333333333339</v>
      </c>
      <c r="W43" s="60">
        <v>83</v>
      </c>
      <c r="X43" s="25">
        <v>0</v>
      </c>
      <c r="Y43" s="25">
        <v>0</v>
      </c>
      <c r="Z43" s="25">
        <v>0</v>
      </c>
      <c r="AA43" s="25"/>
      <c r="AB43" s="25">
        <v>0</v>
      </c>
      <c r="AC43" s="25"/>
      <c r="AD43" s="25">
        <v>0</v>
      </c>
      <c r="AE43" s="25"/>
      <c r="AF43" s="25">
        <v>0</v>
      </c>
      <c r="AG43" s="25"/>
      <c r="AH43" s="25">
        <v>0</v>
      </c>
      <c r="AI43" s="25">
        <f t="shared" si="9"/>
        <v>0</v>
      </c>
      <c r="AJ43" s="17">
        <v>0.83333333333333326</v>
      </c>
      <c r="AK43" s="27">
        <v>0</v>
      </c>
    </row>
    <row r="44" spans="1:37" x14ac:dyDescent="0.3">
      <c r="A44" s="1">
        <v>37</v>
      </c>
      <c r="B44" s="28" t="s">
        <v>61</v>
      </c>
      <c r="C44" s="19" t="s">
        <v>57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4"/>
        <v>8.3333333333333339</v>
      </c>
      <c r="K44" s="23">
        <f t="shared" si="15"/>
        <v>8.3333333333333339</v>
      </c>
      <c r="L44" s="23">
        <f t="shared" si="2"/>
        <v>16.666666666666668</v>
      </c>
      <c r="M44" s="23">
        <f t="shared" si="16"/>
        <v>8.3333333333333339</v>
      </c>
      <c r="N44" s="23">
        <f t="shared" si="4"/>
        <v>25</v>
      </c>
      <c r="O44" s="23">
        <f t="shared" si="16"/>
        <v>8.3333333333333339</v>
      </c>
      <c r="P44" s="24">
        <f t="shared" si="5"/>
        <v>33.333333333333336</v>
      </c>
      <c r="Q44" s="23">
        <f t="shared" si="16"/>
        <v>8.3333333333333339</v>
      </c>
      <c r="R44" s="24">
        <f t="shared" si="7"/>
        <v>41.666666666666671</v>
      </c>
      <c r="S44" s="23">
        <f t="shared" si="16"/>
        <v>8.3333333333333339</v>
      </c>
      <c r="T44" s="23">
        <v>8.3333333333333339</v>
      </c>
      <c r="U44" s="23">
        <v>8.3333333333333339</v>
      </c>
      <c r="V44" s="23">
        <v>8.3333333333333339</v>
      </c>
      <c r="W44" s="60">
        <v>83</v>
      </c>
      <c r="X44" s="25">
        <v>0</v>
      </c>
      <c r="Y44" s="25">
        <v>0</v>
      </c>
      <c r="Z44" s="25">
        <v>0</v>
      </c>
      <c r="AA44" s="25"/>
      <c r="AB44" s="25">
        <v>0</v>
      </c>
      <c r="AC44" s="25"/>
      <c r="AD44" s="25">
        <v>0</v>
      </c>
      <c r="AE44" s="25"/>
      <c r="AF44" s="25">
        <v>0</v>
      </c>
      <c r="AG44" s="25"/>
      <c r="AH44" s="25">
        <v>0</v>
      </c>
      <c r="AI44" s="25">
        <f t="shared" si="9"/>
        <v>0</v>
      </c>
      <c r="AJ44" s="17">
        <v>0.83333333333333326</v>
      </c>
      <c r="AK44" s="27">
        <v>0</v>
      </c>
    </row>
    <row r="45" spans="1:37" x14ac:dyDescent="0.3">
      <c r="A45" s="1">
        <v>38</v>
      </c>
      <c r="B45" s="28" t="s">
        <v>61</v>
      </c>
      <c r="C45" s="19" t="s">
        <v>58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f t="shared" si="14"/>
        <v>8.3333333333333339</v>
      </c>
      <c r="K45" s="23">
        <f t="shared" si="15"/>
        <v>8.3333333333333339</v>
      </c>
      <c r="L45" s="23">
        <f t="shared" si="2"/>
        <v>16.666666666666668</v>
      </c>
      <c r="M45" s="23">
        <f t="shared" si="16"/>
        <v>8.3333333333333339</v>
      </c>
      <c r="N45" s="23">
        <f t="shared" si="4"/>
        <v>25</v>
      </c>
      <c r="O45" s="23">
        <f t="shared" si="16"/>
        <v>8.3333333333333339</v>
      </c>
      <c r="P45" s="24">
        <f t="shared" si="5"/>
        <v>33.333333333333336</v>
      </c>
      <c r="Q45" s="23">
        <f t="shared" si="16"/>
        <v>8.3333333333333339</v>
      </c>
      <c r="R45" s="24">
        <f t="shared" si="7"/>
        <v>41.666666666666671</v>
      </c>
      <c r="S45" s="23">
        <f t="shared" si="16"/>
        <v>8.3333333333333339</v>
      </c>
      <c r="T45" s="23">
        <v>8.3333333333333339</v>
      </c>
      <c r="U45" s="23">
        <v>8.3333333333333339</v>
      </c>
      <c r="V45" s="23">
        <v>8.3333333333333339</v>
      </c>
      <c r="W45" s="60">
        <v>83</v>
      </c>
      <c r="X45" s="25">
        <v>0</v>
      </c>
      <c r="Y45" s="25">
        <v>0</v>
      </c>
      <c r="Z45" s="25">
        <v>0</v>
      </c>
      <c r="AA45" s="25"/>
      <c r="AB45" s="25">
        <v>0</v>
      </c>
      <c r="AC45" s="25"/>
      <c r="AD45" s="25">
        <v>0</v>
      </c>
      <c r="AE45" s="25"/>
      <c r="AF45" s="25">
        <v>0</v>
      </c>
      <c r="AG45" s="25"/>
      <c r="AH45" s="25">
        <v>0</v>
      </c>
      <c r="AI45" s="25">
        <f t="shared" si="9"/>
        <v>0</v>
      </c>
      <c r="AJ45" s="17">
        <v>0.83333333333333326</v>
      </c>
      <c r="AK45" s="27">
        <v>0</v>
      </c>
    </row>
    <row r="46" spans="1:37" ht="38.25" x14ac:dyDescent="0.3">
      <c r="A46" s="1">
        <v>39</v>
      </c>
      <c r="B46" s="18" t="s">
        <v>61</v>
      </c>
      <c r="C46" s="19" t="s">
        <v>59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</v>
      </c>
      <c r="K46" s="23">
        <f>+J46</f>
        <v>6</v>
      </c>
      <c r="L46" s="23">
        <f t="shared" si="2"/>
        <v>12</v>
      </c>
      <c r="M46" s="23">
        <f t="shared" si="16"/>
        <v>6</v>
      </c>
      <c r="N46" s="23">
        <f t="shared" si="4"/>
        <v>18</v>
      </c>
      <c r="O46" s="23">
        <f t="shared" si="16"/>
        <v>6</v>
      </c>
      <c r="P46" s="24">
        <f t="shared" si="5"/>
        <v>24</v>
      </c>
      <c r="Q46" s="23">
        <f t="shared" si="16"/>
        <v>6</v>
      </c>
      <c r="R46" s="24">
        <f t="shared" si="7"/>
        <v>30</v>
      </c>
      <c r="S46" s="23">
        <f t="shared" si="16"/>
        <v>6</v>
      </c>
      <c r="T46" s="23">
        <v>6</v>
      </c>
      <c r="U46" s="23">
        <v>6</v>
      </c>
      <c r="V46" s="23">
        <v>6</v>
      </c>
      <c r="W46" s="60">
        <v>60</v>
      </c>
      <c r="X46" s="25">
        <v>0</v>
      </c>
      <c r="Y46" s="25">
        <v>0</v>
      </c>
      <c r="Z46" s="25">
        <v>0</v>
      </c>
      <c r="AA46" s="25"/>
      <c r="AB46" s="25">
        <v>0</v>
      </c>
      <c r="AC46" s="25"/>
      <c r="AD46" s="25">
        <v>0</v>
      </c>
      <c r="AE46" s="25"/>
      <c r="AF46" s="25">
        <v>0</v>
      </c>
      <c r="AG46" s="25"/>
      <c r="AH46" s="25">
        <v>0</v>
      </c>
      <c r="AI46" s="25">
        <f t="shared" si="9"/>
        <v>0</v>
      </c>
      <c r="AJ46" s="17">
        <v>0.6</v>
      </c>
      <c r="AK46" s="27">
        <v>0</v>
      </c>
    </row>
    <row r="47" spans="1:37" x14ac:dyDescent="0.3">
      <c r="A47" s="1">
        <v>40</v>
      </c>
      <c r="B47" s="28" t="s">
        <v>61</v>
      </c>
      <c r="C47" s="19" t="s">
        <v>60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f t="shared" si="14"/>
        <v>8.3333333333333339</v>
      </c>
      <c r="K47" s="23">
        <f t="shared" si="15"/>
        <v>8.3333333333333339</v>
      </c>
      <c r="L47" s="23">
        <f t="shared" si="2"/>
        <v>16.666666666666668</v>
      </c>
      <c r="M47" s="23">
        <f t="shared" si="16"/>
        <v>8.3333333333333339</v>
      </c>
      <c r="N47" s="23">
        <f t="shared" si="4"/>
        <v>25</v>
      </c>
      <c r="O47" s="23">
        <f t="shared" si="16"/>
        <v>8.3333333333333339</v>
      </c>
      <c r="P47" s="24">
        <f t="shared" si="5"/>
        <v>33.333333333333336</v>
      </c>
      <c r="Q47" s="23">
        <f t="shared" si="16"/>
        <v>8.3333333333333339</v>
      </c>
      <c r="R47" s="24">
        <f t="shared" si="7"/>
        <v>41.666666666666671</v>
      </c>
      <c r="S47" s="23">
        <f t="shared" si="16"/>
        <v>8.3333333333333339</v>
      </c>
      <c r="T47" s="23">
        <v>8.3333333333333339</v>
      </c>
      <c r="U47" s="23">
        <v>8.3333333333333339</v>
      </c>
      <c r="V47" s="23">
        <v>8.3333333333333339</v>
      </c>
      <c r="W47" s="60">
        <v>83</v>
      </c>
      <c r="X47" s="25">
        <v>0</v>
      </c>
      <c r="Y47" s="25">
        <v>0</v>
      </c>
      <c r="Z47" s="25">
        <v>0</v>
      </c>
      <c r="AA47" s="25"/>
      <c r="AB47" s="25">
        <v>0</v>
      </c>
      <c r="AC47" s="25"/>
      <c r="AD47" s="25">
        <v>0</v>
      </c>
      <c r="AE47" s="25"/>
      <c r="AF47" s="25">
        <v>0</v>
      </c>
      <c r="AG47" s="25"/>
      <c r="AH47" s="25">
        <v>0</v>
      </c>
      <c r="AI47" s="25">
        <f t="shared" si="9"/>
        <v>0</v>
      </c>
      <c r="AJ47" s="17">
        <v>0.83333333333333326</v>
      </c>
      <c r="AK47" s="27">
        <v>0</v>
      </c>
    </row>
    <row r="48" spans="1:37" x14ac:dyDescent="0.3">
      <c r="A48" s="1">
        <v>41</v>
      </c>
      <c r="B48" s="18" t="s">
        <v>66</v>
      </c>
      <c r="C48" s="19" t="s">
        <v>62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si="14"/>
        <v>8.3333333333333339</v>
      </c>
      <c r="K48" s="23">
        <f t="shared" si="15"/>
        <v>8.3333333333333339</v>
      </c>
      <c r="L48" s="23">
        <f t="shared" si="2"/>
        <v>16.666666666666668</v>
      </c>
      <c r="M48" s="23">
        <f t="shared" si="16"/>
        <v>8.3333333333333339</v>
      </c>
      <c r="N48" s="23">
        <f t="shared" si="4"/>
        <v>25</v>
      </c>
      <c r="O48" s="23">
        <f t="shared" si="16"/>
        <v>8.3333333333333339</v>
      </c>
      <c r="P48" s="24">
        <f t="shared" si="5"/>
        <v>33.333333333333336</v>
      </c>
      <c r="Q48" s="23">
        <f t="shared" si="16"/>
        <v>8.3333333333333339</v>
      </c>
      <c r="R48" s="24">
        <f t="shared" si="7"/>
        <v>41.666666666666671</v>
      </c>
      <c r="S48" s="23">
        <f t="shared" si="16"/>
        <v>8.3333333333333339</v>
      </c>
      <c r="T48" s="23">
        <v>8.3333333333333339</v>
      </c>
      <c r="U48" s="23">
        <v>8.3333333333333339</v>
      </c>
      <c r="V48" s="23">
        <v>8.3333333333333339</v>
      </c>
      <c r="W48" s="60">
        <v>83</v>
      </c>
      <c r="X48" s="25">
        <v>0</v>
      </c>
      <c r="Y48" s="25">
        <v>0</v>
      </c>
      <c r="Z48" s="25">
        <v>0</v>
      </c>
      <c r="AA48" s="25"/>
      <c r="AB48" s="25">
        <v>0</v>
      </c>
      <c r="AC48" s="25"/>
      <c r="AD48" s="25">
        <v>0</v>
      </c>
      <c r="AE48" s="25"/>
      <c r="AF48" s="25">
        <v>0</v>
      </c>
      <c r="AG48" s="25"/>
      <c r="AH48" s="25">
        <v>0</v>
      </c>
      <c r="AI48" s="25">
        <f t="shared" si="9"/>
        <v>0</v>
      </c>
      <c r="AJ48" s="17">
        <v>0.83333333333333326</v>
      </c>
      <c r="AK48" s="27">
        <v>0</v>
      </c>
    </row>
    <row r="49" spans="1:37" x14ac:dyDescent="0.3">
      <c r="A49" s="1">
        <v>42</v>
      </c>
      <c r="B49" s="28" t="s">
        <v>66</v>
      </c>
      <c r="C49" s="19" t="s">
        <v>63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v>6.666666666666667</v>
      </c>
      <c r="K49" s="23">
        <f>+J49</f>
        <v>6.666666666666667</v>
      </c>
      <c r="L49" s="23">
        <f t="shared" si="2"/>
        <v>13.333333333333334</v>
      </c>
      <c r="M49" s="23">
        <f t="shared" si="16"/>
        <v>6.666666666666667</v>
      </c>
      <c r="N49" s="23">
        <f t="shared" si="4"/>
        <v>20</v>
      </c>
      <c r="O49" s="23">
        <f t="shared" si="16"/>
        <v>6.666666666666667</v>
      </c>
      <c r="P49" s="24">
        <f t="shared" si="5"/>
        <v>26.666666666666668</v>
      </c>
      <c r="Q49" s="23">
        <f t="shared" si="16"/>
        <v>6.666666666666667</v>
      </c>
      <c r="R49" s="24">
        <f t="shared" si="7"/>
        <v>33.333333333333336</v>
      </c>
      <c r="S49" s="23">
        <f t="shared" si="16"/>
        <v>6.666666666666667</v>
      </c>
      <c r="T49" s="23">
        <v>6.666666666666667</v>
      </c>
      <c r="U49" s="23">
        <v>6.666666666666667</v>
      </c>
      <c r="V49" s="23">
        <v>6.666666666666667</v>
      </c>
      <c r="W49" s="60">
        <v>67</v>
      </c>
      <c r="X49" s="25">
        <v>0</v>
      </c>
      <c r="Y49" s="25">
        <v>0</v>
      </c>
      <c r="Z49" s="25">
        <v>0</v>
      </c>
      <c r="AA49" s="25"/>
      <c r="AB49" s="25">
        <v>0</v>
      </c>
      <c r="AC49" s="25"/>
      <c r="AD49" s="25">
        <v>0</v>
      </c>
      <c r="AE49" s="25"/>
      <c r="AF49" s="25">
        <v>0</v>
      </c>
      <c r="AG49" s="25"/>
      <c r="AH49" s="25">
        <v>0</v>
      </c>
      <c r="AI49" s="25">
        <f t="shared" si="9"/>
        <v>0</v>
      </c>
      <c r="AJ49" s="17">
        <v>0.66666666666666652</v>
      </c>
      <c r="AK49" s="27">
        <v>0</v>
      </c>
    </row>
    <row r="50" spans="1:37" x14ac:dyDescent="0.3">
      <c r="A50" s="1">
        <v>43</v>
      </c>
      <c r="B50" s="28" t="s">
        <v>66</v>
      </c>
      <c r="C50" s="19" t="s">
        <v>64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6.666666666666667</v>
      </c>
      <c r="K50" s="23">
        <f>+J50</f>
        <v>6.666666666666667</v>
      </c>
      <c r="L50" s="23">
        <f t="shared" si="2"/>
        <v>13.333333333333334</v>
      </c>
      <c r="M50" s="23">
        <f t="shared" si="16"/>
        <v>6.666666666666667</v>
      </c>
      <c r="N50" s="23">
        <f t="shared" si="4"/>
        <v>20</v>
      </c>
      <c r="O50" s="23">
        <f t="shared" si="16"/>
        <v>6.666666666666667</v>
      </c>
      <c r="P50" s="24">
        <f t="shared" si="5"/>
        <v>26.666666666666668</v>
      </c>
      <c r="Q50" s="23">
        <f t="shared" si="16"/>
        <v>6.666666666666667</v>
      </c>
      <c r="R50" s="24">
        <f t="shared" si="7"/>
        <v>33.333333333333336</v>
      </c>
      <c r="S50" s="23">
        <f t="shared" si="16"/>
        <v>6.666666666666667</v>
      </c>
      <c r="T50" s="23">
        <v>6.666666666666667</v>
      </c>
      <c r="U50" s="23">
        <v>6.666666666666667</v>
      </c>
      <c r="V50" s="23">
        <v>6.666666666666667</v>
      </c>
      <c r="W50" s="60">
        <v>67</v>
      </c>
      <c r="X50" s="25">
        <v>0</v>
      </c>
      <c r="Y50" s="25">
        <v>0</v>
      </c>
      <c r="Z50" s="25">
        <v>0</v>
      </c>
      <c r="AA50" s="25"/>
      <c r="AB50" s="25">
        <v>0</v>
      </c>
      <c r="AC50" s="25"/>
      <c r="AD50" s="25">
        <v>0</v>
      </c>
      <c r="AE50" s="25"/>
      <c r="AF50" s="25">
        <v>0</v>
      </c>
      <c r="AG50" s="25"/>
      <c r="AH50" s="25">
        <v>0</v>
      </c>
      <c r="AI50" s="25">
        <f t="shared" si="9"/>
        <v>0</v>
      </c>
      <c r="AJ50" s="17">
        <v>0.66666666666666652</v>
      </c>
      <c r="AK50" s="27">
        <v>0</v>
      </c>
    </row>
    <row r="51" spans="1:37" ht="25.5" x14ac:dyDescent="0.3">
      <c r="A51" s="1">
        <v>44</v>
      </c>
      <c r="B51" s="28" t="s">
        <v>66</v>
      </c>
      <c r="C51" s="19" t="s">
        <v>65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v>6.666666666666667</v>
      </c>
      <c r="K51" s="23">
        <f>+J51</f>
        <v>6.666666666666667</v>
      </c>
      <c r="L51" s="23">
        <f t="shared" si="2"/>
        <v>13.333333333333334</v>
      </c>
      <c r="M51" s="23">
        <f t="shared" si="16"/>
        <v>6.666666666666667</v>
      </c>
      <c r="N51" s="23">
        <f t="shared" si="4"/>
        <v>20</v>
      </c>
      <c r="O51" s="23">
        <f t="shared" si="16"/>
        <v>6.666666666666667</v>
      </c>
      <c r="P51" s="24">
        <f t="shared" si="5"/>
        <v>26.666666666666668</v>
      </c>
      <c r="Q51" s="23">
        <f t="shared" si="16"/>
        <v>6.666666666666667</v>
      </c>
      <c r="R51" s="24">
        <f t="shared" si="7"/>
        <v>33.333333333333336</v>
      </c>
      <c r="S51" s="23">
        <f t="shared" si="16"/>
        <v>6.666666666666667</v>
      </c>
      <c r="T51" s="23">
        <v>6.666666666666667</v>
      </c>
      <c r="U51" s="23">
        <v>6.666666666666667</v>
      </c>
      <c r="V51" s="23">
        <v>6.666666666666667</v>
      </c>
      <c r="W51" s="60">
        <v>67</v>
      </c>
      <c r="X51" s="25">
        <v>0</v>
      </c>
      <c r="Y51" s="25">
        <v>0</v>
      </c>
      <c r="Z51" s="25">
        <v>0</v>
      </c>
      <c r="AA51" s="25"/>
      <c r="AB51" s="25">
        <v>0</v>
      </c>
      <c r="AC51" s="25"/>
      <c r="AD51" s="25">
        <v>0</v>
      </c>
      <c r="AE51" s="25"/>
      <c r="AF51" s="25">
        <v>0</v>
      </c>
      <c r="AG51" s="25"/>
      <c r="AH51" s="25">
        <v>0</v>
      </c>
      <c r="AI51" s="25">
        <f t="shared" si="9"/>
        <v>0</v>
      </c>
      <c r="AJ51" s="17">
        <v>0.66666666666666652</v>
      </c>
      <c r="AK51" s="27">
        <v>0</v>
      </c>
    </row>
    <row r="52" spans="1:37" x14ac:dyDescent="0.3">
      <c r="A52" s="1">
        <v>45</v>
      </c>
      <c r="B52" s="18" t="s">
        <v>73</v>
      </c>
      <c r="C52" s="19" t="s">
        <v>67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ref="J52:J63" si="17">+I52/12</f>
        <v>8.3333333333333339</v>
      </c>
      <c r="K52" s="23">
        <f t="shared" ref="K52:K63" si="18">+J52</f>
        <v>8.3333333333333339</v>
      </c>
      <c r="L52" s="23">
        <f t="shared" si="2"/>
        <v>16.666666666666668</v>
      </c>
      <c r="M52" s="23">
        <f t="shared" si="16"/>
        <v>8.3333333333333339</v>
      </c>
      <c r="N52" s="23">
        <f t="shared" si="4"/>
        <v>25</v>
      </c>
      <c r="O52" s="23">
        <f t="shared" si="16"/>
        <v>8.3333333333333339</v>
      </c>
      <c r="P52" s="24">
        <f t="shared" si="5"/>
        <v>33.333333333333336</v>
      </c>
      <c r="Q52" s="24">
        <f>+O52/2</f>
        <v>4.166666666666667</v>
      </c>
      <c r="R52" s="24">
        <f t="shared" si="7"/>
        <v>37.5</v>
      </c>
      <c r="S52" s="24">
        <v>0</v>
      </c>
      <c r="T52" s="24">
        <v>0</v>
      </c>
      <c r="U52" s="24">
        <v>0</v>
      </c>
      <c r="V52" s="24">
        <v>0</v>
      </c>
      <c r="W52" s="24">
        <v>37.5</v>
      </c>
      <c r="X52" s="25">
        <v>0</v>
      </c>
      <c r="Y52" s="25">
        <v>0</v>
      </c>
      <c r="Z52" s="25">
        <v>0</v>
      </c>
      <c r="AA52" s="25"/>
      <c r="AB52" s="25">
        <v>0</v>
      </c>
      <c r="AC52" s="25"/>
      <c r="AD52" s="25">
        <v>0</v>
      </c>
      <c r="AE52" s="25"/>
      <c r="AF52" s="25">
        <v>0</v>
      </c>
      <c r="AG52" s="25"/>
      <c r="AH52" s="25">
        <v>0</v>
      </c>
      <c r="AI52" s="25">
        <f t="shared" si="9"/>
        <v>0</v>
      </c>
      <c r="AJ52" s="17">
        <v>0.375</v>
      </c>
      <c r="AK52" s="27">
        <v>0</v>
      </c>
    </row>
    <row r="53" spans="1:37" ht="25.5" x14ac:dyDescent="0.3">
      <c r="A53" s="1">
        <v>46</v>
      </c>
      <c r="B53" s="28" t="s">
        <v>73</v>
      </c>
      <c r="C53" s="19" t="s">
        <v>68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7"/>
        <v>8.3333333333333339</v>
      </c>
      <c r="K53" s="23">
        <f t="shared" si="18"/>
        <v>8.3333333333333339</v>
      </c>
      <c r="L53" s="23">
        <f t="shared" si="2"/>
        <v>16.666666666666668</v>
      </c>
      <c r="M53" s="23">
        <f t="shared" si="16"/>
        <v>8.3333333333333339</v>
      </c>
      <c r="N53" s="23">
        <f t="shared" si="4"/>
        <v>25</v>
      </c>
      <c r="O53" s="23">
        <f t="shared" si="16"/>
        <v>8.3333333333333339</v>
      </c>
      <c r="P53" s="24">
        <f t="shared" si="5"/>
        <v>33.333333333333336</v>
      </c>
      <c r="Q53" s="24">
        <f>+O53/2</f>
        <v>4.166666666666667</v>
      </c>
      <c r="R53" s="24">
        <f t="shared" si="7"/>
        <v>37.5</v>
      </c>
      <c r="S53" s="24">
        <v>0</v>
      </c>
      <c r="T53" s="24">
        <v>0</v>
      </c>
      <c r="U53" s="24">
        <v>0</v>
      </c>
      <c r="V53" s="24">
        <v>0</v>
      </c>
      <c r="W53" s="59">
        <v>37.5</v>
      </c>
      <c r="X53" s="25">
        <v>0</v>
      </c>
      <c r="Y53" s="25">
        <v>0</v>
      </c>
      <c r="Z53" s="25">
        <v>0</v>
      </c>
      <c r="AA53" s="25"/>
      <c r="AB53" s="25">
        <v>0</v>
      </c>
      <c r="AC53" s="25"/>
      <c r="AD53" s="25">
        <v>0</v>
      </c>
      <c r="AE53" s="25"/>
      <c r="AF53" s="25">
        <v>0</v>
      </c>
      <c r="AG53" s="25"/>
      <c r="AH53" s="25">
        <v>0</v>
      </c>
      <c r="AI53" s="25">
        <f t="shared" si="9"/>
        <v>0</v>
      </c>
      <c r="AJ53" s="17">
        <v>0.375</v>
      </c>
      <c r="AK53" s="27">
        <v>0</v>
      </c>
    </row>
    <row r="54" spans="1:37" ht="25.5" x14ac:dyDescent="0.3">
      <c r="A54" s="1">
        <v>47</v>
      </c>
      <c r="B54" s="28" t="s">
        <v>73</v>
      </c>
      <c r="C54" s="19" t="s">
        <v>69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v>0</v>
      </c>
      <c r="K54" s="23">
        <f t="shared" si="18"/>
        <v>0</v>
      </c>
      <c r="L54" s="23">
        <f t="shared" si="2"/>
        <v>0</v>
      </c>
      <c r="M54" s="23">
        <f t="shared" si="16"/>
        <v>0</v>
      </c>
      <c r="N54" s="23">
        <f t="shared" si="4"/>
        <v>0</v>
      </c>
      <c r="O54" s="23">
        <f t="shared" si="16"/>
        <v>0</v>
      </c>
      <c r="P54" s="24">
        <f t="shared" si="5"/>
        <v>0</v>
      </c>
      <c r="Q54" s="24">
        <f>+O54/2</f>
        <v>0</v>
      </c>
      <c r="R54" s="24">
        <f t="shared" si="7"/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5">
        <v>0</v>
      </c>
      <c r="Y54" s="25">
        <v>0</v>
      </c>
      <c r="Z54" s="25">
        <v>0</v>
      </c>
      <c r="AA54" s="25"/>
      <c r="AB54" s="25">
        <v>0</v>
      </c>
      <c r="AC54" s="25"/>
      <c r="AD54" s="25">
        <v>0</v>
      </c>
      <c r="AE54" s="25"/>
      <c r="AF54" s="25">
        <v>0</v>
      </c>
      <c r="AG54" s="25"/>
      <c r="AH54" s="25">
        <v>0</v>
      </c>
      <c r="AI54" s="25">
        <f t="shared" si="9"/>
        <v>0</v>
      </c>
      <c r="AJ54" s="17">
        <v>0</v>
      </c>
      <c r="AK54" s="27">
        <v>0</v>
      </c>
    </row>
    <row r="55" spans="1:37" x14ac:dyDescent="0.3">
      <c r="A55" s="1">
        <v>48</v>
      </c>
      <c r="B55" s="28" t="s">
        <v>73</v>
      </c>
      <c r="C55" s="19" t="s">
        <v>14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7"/>
        <v>8.3333333333333339</v>
      </c>
      <c r="K55" s="23">
        <f t="shared" si="18"/>
        <v>8.3333333333333339</v>
      </c>
      <c r="L55" s="23">
        <f t="shared" si="2"/>
        <v>16.666666666666668</v>
      </c>
      <c r="M55" s="23">
        <f t="shared" si="16"/>
        <v>8.3333333333333339</v>
      </c>
      <c r="N55" s="23">
        <f t="shared" si="4"/>
        <v>25</v>
      </c>
      <c r="O55" s="23">
        <f t="shared" si="16"/>
        <v>8.3333333333333339</v>
      </c>
      <c r="P55" s="24">
        <f t="shared" si="5"/>
        <v>33.333333333333336</v>
      </c>
      <c r="Q55" s="24">
        <f t="shared" ref="Q55:Q58" si="19">+O55/2</f>
        <v>4.166666666666667</v>
      </c>
      <c r="R55" s="24">
        <f t="shared" si="7"/>
        <v>37.5</v>
      </c>
      <c r="S55" s="24">
        <v>0</v>
      </c>
      <c r="T55" s="24">
        <v>0</v>
      </c>
      <c r="U55" s="24">
        <v>0</v>
      </c>
      <c r="V55" s="24">
        <v>0</v>
      </c>
      <c r="W55" s="24">
        <v>37.5</v>
      </c>
      <c r="X55" s="25">
        <v>0</v>
      </c>
      <c r="Y55" s="25">
        <v>0</v>
      </c>
      <c r="Z55" s="25">
        <v>0</v>
      </c>
      <c r="AA55" s="25"/>
      <c r="AB55" s="25">
        <v>0</v>
      </c>
      <c r="AC55" s="25"/>
      <c r="AD55" s="25">
        <v>0</v>
      </c>
      <c r="AE55" s="25"/>
      <c r="AF55" s="25">
        <v>0</v>
      </c>
      <c r="AG55" s="25"/>
      <c r="AH55" s="25">
        <v>0</v>
      </c>
      <c r="AI55" s="25">
        <f t="shared" si="9"/>
        <v>0</v>
      </c>
      <c r="AJ55" s="17">
        <v>0.375</v>
      </c>
      <c r="AK55" s="27">
        <v>0</v>
      </c>
    </row>
    <row r="56" spans="1:37" x14ac:dyDescent="0.3">
      <c r="A56" s="1">
        <v>49</v>
      </c>
      <c r="B56" s="28" t="s">
        <v>73</v>
      </c>
      <c r="C56" s="19" t="s">
        <v>70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f t="shared" si="17"/>
        <v>8.3333333333333339</v>
      </c>
      <c r="K56" s="23">
        <f t="shared" si="18"/>
        <v>8.3333333333333339</v>
      </c>
      <c r="L56" s="23">
        <f t="shared" si="2"/>
        <v>16.666666666666668</v>
      </c>
      <c r="M56" s="23">
        <f t="shared" si="16"/>
        <v>8.3333333333333339</v>
      </c>
      <c r="N56" s="23">
        <f t="shared" si="4"/>
        <v>25</v>
      </c>
      <c r="O56" s="23">
        <f t="shared" si="16"/>
        <v>8.3333333333333339</v>
      </c>
      <c r="P56" s="24">
        <f t="shared" si="5"/>
        <v>33.333333333333336</v>
      </c>
      <c r="Q56" s="24">
        <f t="shared" si="19"/>
        <v>4.166666666666667</v>
      </c>
      <c r="R56" s="24">
        <f t="shared" si="7"/>
        <v>37.5</v>
      </c>
      <c r="S56" s="24">
        <v>0</v>
      </c>
      <c r="T56" s="24">
        <v>0</v>
      </c>
      <c r="U56" s="24">
        <v>0</v>
      </c>
      <c r="V56" s="24">
        <v>0</v>
      </c>
      <c r="W56" s="24">
        <v>37.5</v>
      </c>
      <c r="X56" s="25">
        <v>0</v>
      </c>
      <c r="Y56" s="25">
        <v>0</v>
      </c>
      <c r="Z56" s="25">
        <v>0</v>
      </c>
      <c r="AA56" s="25"/>
      <c r="AB56" s="25">
        <v>0</v>
      </c>
      <c r="AC56" s="25"/>
      <c r="AD56" s="25">
        <v>0</v>
      </c>
      <c r="AE56" s="25"/>
      <c r="AF56" s="25">
        <v>0</v>
      </c>
      <c r="AG56" s="25"/>
      <c r="AH56" s="25">
        <v>0</v>
      </c>
      <c r="AI56" s="25">
        <f t="shared" si="9"/>
        <v>0</v>
      </c>
      <c r="AJ56" s="17">
        <v>0.375</v>
      </c>
      <c r="AK56" s="27">
        <v>0</v>
      </c>
    </row>
    <row r="57" spans="1:37" x14ac:dyDescent="0.3">
      <c r="A57" s="1">
        <v>50</v>
      </c>
      <c r="B57" s="28" t="s">
        <v>73</v>
      </c>
      <c r="C57" s="19" t="s">
        <v>71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7"/>
        <v>8.3333333333333339</v>
      </c>
      <c r="K57" s="23">
        <f t="shared" si="18"/>
        <v>8.3333333333333339</v>
      </c>
      <c r="L57" s="23">
        <f t="shared" si="2"/>
        <v>16.666666666666668</v>
      </c>
      <c r="M57" s="23">
        <f t="shared" si="16"/>
        <v>8.3333333333333339</v>
      </c>
      <c r="N57" s="23">
        <f t="shared" si="4"/>
        <v>25</v>
      </c>
      <c r="O57" s="23">
        <f t="shared" si="16"/>
        <v>8.3333333333333339</v>
      </c>
      <c r="P57" s="24">
        <f t="shared" si="5"/>
        <v>33.333333333333336</v>
      </c>
      <c r="Q57" s="24">
        <f t="shared" si="19"/>
        <v>4.166666666666667</v>
      </c>
      <c r="R57" s="24">
        <f t="shared" si="7"/>
        <v>37.5</v>
      </c>
      <c r="S57" s="24">
        <v>0</v>
      </c>
      <c r="T57" s="24">
        <v>0</v>
      </c>
      <c r="U57" s="24">
        <v>0</v>
      </c>
      <c r="V57" s="24">
        <v>0</v>
      </c>
      <c r="W57" s="59">
        <v>50</v>
      </c>
      <c r="X57" s="25">
        <v>0</v>
      </c>
      <c r="Y57" s="25">
        <v>0</v>
      </c>
      <c r="Z57" s="25">
        <v>0</v>
      </c>
      <c r="AA57" s="25"/>
      <c r="AB57" s="25">
        <v>0</v>
      </c>
      <c r="AC57" s="25"/>
      <c r="AD57" s="25">
        <v>0</v>
      </c>
      <c r="AE57" s="25"/>
      <c r="AF57" s="25">
        <v>0</v>
      </c>
      <c r="AG57" s="25"/>
      <c r="AH57" s="25">
        <v>0</v>
      </c>
      <c r="AI57" s="25">
        <f t="shared" si="9"/>
        <v>0</v>
      </c>
      <c r="AJ57" s="17">
        <v>0.375</v>
      </c>
      <c r="AK57" s="27">
        <v>0</v>
      </c>
    </row>
    <row r="58" spans="1:37" x14ac:dyDescent="0.3">
      <c r="A58" s="1">
        <v>51</v>
      </c>
      <c r="B58" s="28" t="s">
        <v>73</v>
      </c>
      <c r="C58" s="19" t="s">
        <v>72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7"/>
        <v>8.3333333333333339</v>
      </c>
      <c r="K58" s="23">
        <f t="shared" si="18"/>
        <v>8.3333333333333339</v>
      </c>
      <c r="L58" s="23">
        <f t="shared" si="2"/>
        <v>16.666666666666668</v>
      </c>
      <c r="M58" s="23">
        <f t="shared" si="16"/>
        <v>8.3333333333333339</v>
      </c>
      <c r="N58" s="23">
        <f t="shared" si="4"/>
        <v>25</v>
      </c>
      <c r="O58" s="23">
        <f t="shared" si="16"/>
        <v>8.3333333333333339</v>
      </c>
      <c r="P58" s="24">
        <f t="shared" si="5"/>
        <v>33.333333333333336</v>
      </c>
      <c r="Q58" s="24">
        <f t="shared" si="19"/>
        <v>4.166666666666667</v>
      </c>
      <c r="R58" s="24">
        <f t="shared" si="7"/>
        <v>37.5</v>
      </c>
      <c r="S58" s="24">
        <v>0</v>
      </c>
      <c r="T58" s="24">
        <v>0</v>
      </c>
      <c r="U58" s="24">
        <v>0</v>
      </c>
      <c r="V58" s="24">
        <v>0</v>
      </c>
      <c r="W58" s="59">
        <v>37.5</v>
      </c>
      <c r="X58" s="25">
        <v>0</v>
      </c>
      <c r="Y58" s="25">
        <v>0</v>
      </c>
      <c r="Z58" s="25">
        <v>0</v>
      </c>
      <c r="AA58" s="25"/>
      <c r="AB58" s="25">
        <v>0</v>
      </c>
      <c r="AC58" s="25"/>
      <c r="AD58" s="25">
        <v>0</v>
      </c>
      <c r="AE58" s="25"/>
      <c r="AF58" s="25">
        <v>0</v>
      </c>
      <c r="AG58" s="25"/>
      <c r="AH58" s="25">
        <v>0</v>
      </c>
      <c r="AI58" s="25">
        <f t="shared" si="9"/>
        <v>0</v>
      </c>
      <c r="AJ58" s="17">
        <v>0.375</v>
      </c>
      <c r="AK58" s="27">
        <v>0</v>
      </c>
    </row>
    <row r="59" spans="1:37" ht="25.5" x14ac:dyDescent="0.3">
      <c r="A59" s="1">
        <v>52</v>
      </c>
      <c r="B59" s="18" t="s">
        <v>80</v>
      </c>
      <c r="C59" s="19" t="s">
        <v>74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7"/>
        <v>8.3333333333333339</v>
      </c>
      <c r="K59" s="23">
        <f t="shared" si="18"/>
        <v>8.3333333333333339</v>
      </c>
      <c r="L59" s="23">
        <f t="shared" si="2"/>
        <v>16.666666666666668</v>
      </c>
      <c r="M59" s="23">
        <f t="shared" si="16"/>
        <v>8.3333333333333339</v>
      </c>
      <c r="N59" s="23">
        <f t="shared" si="4"/>
        <v>25</v>
      </c>
      <c r="O59" s="23">
        <f t="shared" si="16"/>
        <v>8.3333333333333339</v>
      </c>
      <c r="P59" s="24">
        <f t="shared" si="5"/>
        <v>33.333333333333336</v>
      </c>
      <c r="Q59" s="23">
        <f t="shared" si="16"/>
        <v>8.3333333333333339</v>
      </c>
      <c r="R59" s="24">
        <f t="shared" si="7"/>
        <v>41.666666666666671</v>
      </c>
      <c r="S59" s="23">
        <f t="shared" si="16"/>
        <v>8.3333333333333339</v>
      </c>
      <c r="T59" s="23">
        <v>8.3333333333333339</v>
      </c>
      <c r="U59" s="23">
        <v>8.3333333333333339</v>
      </c>
      <c r="V59" s="23">
        <v>8.3333333333333339</v>
      </c>
      <c r="W59" s="23">
        <v>75</v>
      </c>
      <c r="X59" s="25">
        <v>0</v>
      </c>
      <c r="Y59" s="25">
        <v>0</v>
      </c>
      <c r="Z59" s="25">
        <v>0</v>
      </c>
      <c r="AA59" s="25"/>
      <c r="AB59" s="25">
        <v>0</v>
      </c>
      <c r="AC59" s="25"/>
      <c r="AD59" s="25">
        <v>0</v>
      </c>
      <c r="AE59" s="25"/>
      <c r="AF59" s="25">
        <v>0</v>
      </c>
      <c r="AG59" s="25"/>
      <c r="AH59" s="25">
        <v>0</v>
      </c>
      <c r="AI59" s="25">
        <f t="shared" si="9"/>
        <v>0</v>
      </c>
      <c r="AJ59" s="17">
        <v>0.83333333333333326</v>
      </c>
      <c r="AK59" s="27">
        <v>0</v>
      </c>
    </row>
    <row r="60" spans="1:37" ht="25.5" x14ac:dyDescent="0.3">
      <c r="A60" s="1">
        <v>53</v>
      </c>
      <c r="B60" s="28" t="s">
        <v>80</v>
      </c>
      <c r="C60" s="19" t="s">
        <v>75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0</v>
      </c>
      <c r="P60" s="24">
        <f t="shared" si="5"/>
        <v>0</v>
      </c>
      <c r="Q60" s="23">
        <v>0</v>
      </c>
      <c r="R60" s="24">
        <f t="shared" si="7"/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5">
        <v>0</v>
      </c>
      <c r="Y60" s="25">
        <v>0</v>
      </c>
      <c r="Z60" s="25">
        <v>0</v>
      </c>
      <c r="AA60" s="25"/>
      <c r="AB60" s="25">
        <v>0</v>
      </c>
      <c r="AC60" s="25"/>
      <c r="AD60" s="25">
        <v>0</v>
      </c>
      <c r="AE60" s="25"/>
      <c r="AF60" s="25">
        <v>0</v>
      </c>
      <c r="AG60" s="25"/>
      <c r="AH60" s="25">
        <v>0</v>
      </c>
      <c r="AI60" s="25">
        <f t="shared" si="9"/>
        <v>0</v>
      </c>
      <c r="AJ60" s="17">
        <v>0</v>
      </c>
      <c r="AK60" s="27">
        <v>0</v>
      </c>
    </row>
    <row r="61" spans="1:37" ht="25.5" x14ac:dyDescent="0.3">
      <c r="A61" s="1">
        <v>54</v>
      </c>
      <c r="B61" s="28" t="s">
        <v>80</v>
      </c>
      <c r="C61" s="19" t="s">
        <v>76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si="17"/>
        <v>8.3333333333333339</v>
      </c>
      <c r="K61" s="23">
        <f t="shared" si="18"/>
        <v>8.3333333333333339</v>
      </c>
      <c r="L61" s="23">
        <f t="shared" si="2"/>
        <v>16.666666666666668</v>
      </c>
      <c r="M61" s="23">
        <f t="shared" ref="M61:S63" si="20">+K61</f>
        <v>8.3333333333333339</v>
      </c>
      <c r="N61" s="23">
        <f t="shared" si="4"/>
        <v>25</v>
      </c>
      <c r="O61" s="23">
        <f t="shared" si="20"/>
        <v>8.3333333333333339</v>
      </c>
      <c r="P61" s="24">
        <f t="shared" si="5"/>
        <v>33.333333333333336</v>
      </c>
      <c r="Q61" s="23">
        <f t="shared" si="20"/>
        <v>8.3333333333333339</v>
      </c>
      <c r="R61" s="24">
        <f t="shared" si="7"/>
        <v>41.666666666666671</v>
      </c>
      <c r="S61" s="23">
        <f t="shared" si="20"/>
        <v>8.3333333333333339</v>
      </c>
      <c r="T61" s="23">
        <v>8.3333333333333339</v>
      </c>
      <c r="U61" s="23">
        <v>8.3333333333333339</v>
      </c>
      <c r="V61" s="23">
        <v>8.3333333333333339</v>
      </c>
      <c r="W61" s="23">
        <v>75</v>
      </c>
      <c r="X61" s="25">
        <v>0</v>
      </c>
      <c r="Y61" s="25">
        <v>0</v>
      </c>
      <c r="Z61" s="25">
        <v>0</v>
      </c>
      <c r="AA61" s="25"/>
      <c r="AB61" s="25">
        <v>0</v>
      </c>
      <c r="AC61" s="25"/>
      <c r="AD61" s="25">
        <v>0</v>
      </c>
      <c r="AE61" s="25"/>
      <c r="AF61" s="25">
        <v>0</v>
      </c>
      <c r="AG61" s="25"/>
      <c r="AH61" s="25">
        <v>0</v>
      </c>
      <c r="AI61" s="25">
        <f t="shared" si="9"/>
        <v>0</v>
      </c>
      <c r="AJ61" s="17">
        <v>0.83333333333333326</v>
      </c>
      <c r="AK61" s="27">
        <v>0</v>
      </c>
    </row>
    <row r="62" spans="1:37" x14ac:dyDescent="0.3">
      <c r="A62" s="1">
        <v>55</v>
      </c>
      <c r="B62" s="28" t="s">
        <v>80</v>
      </c>
      <c r="C62" s="19" t="s">
        <v>77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17"/>
        <v>8.3333333333333339</v>
      </c>
      <c r="K62" s="23">
        <f t="shared" si="18"/>
        <v>8.3333333333333339</v>
      </c>
      <c r="L62" s="23">
        <f t="shared" si="2"/>
        <v>16.666666666666668</v>
      </c>
      <c r="M62" s="23">
        <f t="shared" si="20"/>
        <v>8.3333333333333339</v>
      </c>
      <c r="N62" s="23">
        <f t="shared" si="4"/>
        <v>25</v>
      </c>
      <c r="O62" s="23">
        <f t="shared" si="20"/>
        <v>8.3333333333333339</v>
      </c>
      <c r="P62" s="24">
        <f t="shared" si="5"/>
        <v>33.333333333333336</v>
      </c>
      <c r="Q62" s="23">
        <f t="shared" si="20"/>
        <v>8.3333333333333339</v>
      </c>
      <c r="R62" s="24">
        <f t="shared" si="7"/>
        <v>41.666666666666671</v>
      </c>
      <c r="S62" s="23">
        <f t="shared" si="20"/>
        <v>8.3333333333333339</v>
      </c>
      <c r="T62" s="23">
        <v>8.3333333333333339</v>
      </c>
      <c r="U62" s="23">
        <v>8.3333333333333339</v>
      </c>
      <c r="V62" s="23">
        <v>8.3333333333333339</v>
      </c>
      <c r="W62" s="23">
        <v>75</v>
      </c>
      <c r="X62" s="25">
        <v>0</v>
      </c>
      <c r="Y62" s="25">
        <v>0</v>
      </c>
      <c r="Z62" s="25">
        <v>0</v>
      </c>
      <c r="AA62" s="25"/>
      <c r="AB62" s="25">
        <v>0</v>
      </c>
      <c r="AC62" s="25"/>
      <c r="AD62" s="25">
        <v>0</v>
      </c>
      <c r="AE62" s="25"/>
      <c r="AF62" s="25">
        <v>0</v>
      </c>
      <c r="AG62" s="25"/>
      <c r="AH62" s="25">
        <v>0</v>
      </c>
      <c r="AI62" s="25">
        <f t="shared" si="9"/>
        <v>0</v>
      </c>
      <c r="AJ62" s="17">
        <v>0.83333333333333326</v>
      </c>
      <c r="AK62" s="27">
        <v>0</v>
      </c>
    </row>
    <row r="63" spans="1:37" x14ac:dyDescent="0.3">
      <c r="A63" s="1">
        <v>56</v>
      </c>
      <c r="B63" s="28" t="s">
        <v>80</v>
      </c>
      <c r="C63" s="19" t="s">
        <v>78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17"/>
        <v>8.3333333333333339</v>
      </c>
      <c r="K63" s="23">
        <f t="shared" si="18"/>
        <v>8.3333333333333339</v>
      </c>
      <c r="L63" s="23">
        <f t="shared" si="2"/>
        <v>16.666666666666668</v>
      </c>
      <c r="M63" s="23">
        <f t="shared" si="20"/>
        <v>8.3333333333333339</v>
      </c>
      <c r="N63" s="23">
        <f t="shared" si="4"/>
        <v>25</v>
      </c>
      <c r="O63" s="23">
        <f t="shared" si="20"/>
        <v>8.3333333333333339</v>
      </c>
      <c r="P63" s="24">
        <f t="shared" si="5"/>
        <v>33.333333333333336</v>
      </c>
      <c r="Q63" s="23">
        <f t="shared" si="20"/>
        <v>8.3333333333333339</v>
      </c>
      <c r="R63" s="24">
        <f t="shared" si="7"/>
        <v>41.666666666666671</v>
      </c>
      <c r="S63" s="23">
        <f t="shared" si="20"/>
        <v>8.3333333333333339</v>
      </c>
      <c r="T63" s="23">
        <v>8.3333333333333339</v>
      </c>
      <c r="U63" s="23">
        <v>8.3333333333333339</v>
      </c>
      <c r="V63" s="23">
        <v>8.3333333333333339</v>
      </c>
      <c r="W63" s="23">
        <v>75</v>
      </c>
      <c r="X63" s="25">
        <v>0</v>
      </c>
      <c r="Y63" s="25">
        <v>0</v>
      </c>
      <c r="Z63" s="25">
        <v>0</v>
      </c>
      <c r="AA63" s="25"/>
      <c r="AB63" s="25">
        <v>0</v>
      </c>
      <c r="AC63" s="25"/>
      <c r="AD63" s="25">
        <v>0</v>
      </c>
      <c r="AE63" s="25"/>
      <c r="AF63" s="25">
        <v>0</v>
      </c>
      <c r="AG63" s="25"/>
      <c r="AH63" s="25">
        <v>0</v>
      </c>
      <c r="AI63" s="25">
        <f t="shared" si="9"/>
        <v>0</v>
      </c>
      <c r="AJ63" s="17">
        <v>0.83333333333333326</v>
      </c>
      <c r="AK63" s="27">
        <v>0</v>
      </c>
    </row>
    <row r="64" spans="1:37" x14ac:dyDescent="0.3">
      <c r="A64" s="1">
        <v>57</v>
      </c>
      <c r="B64" s="28" t="s">
        <v>80</v>
      </c>
      <c r="C64" s="19" t="s">
        <v>79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v>0</v>
      </c>
      <c r="K64" s="23">
        <v>0</v>
      </c>
      <c r="L64" s="23">
        <f t="shared" si="2"/>
        <v>0</v>
      </c>
      <c r="M64" s="23">
        <v>0</v>
      </c>
      <c r="N64" s="23">
        <f t="shared" si="4"/>
        <v>0</v>
      </c>
      <c r="O64" s="23">
        <v>100</v>
      </c>
      <c r="P64" s="24">
        <f t="shared" si="5"/>
        <v>100</v>
      </c>
      <c r="Q64" s="24">
        <v>0</v>
      </c>
      <c r="R64" s="24">
        <f t="shared" si="7"/>
        <v>100</v>
      </c>
      <c r="S64" s="24">
        <v>0</v>
      </c>
      <c r="T64" s="24">
        <v>0</v>
      </c>
      <c r="U64" s="24">
        <v>0</v>
      </c>
      <c r="V64" s="24">
        <v>0</v>
      </c>
      <c r="W64" s="24">
        <v>100</v>
      </c>
      <c r="X64" s="25">
        <v>0</v>
      </c>
      <c r="Y64" s="25">
        <v>0</v>
      </c>
      <c r="Z64" s="25">
        <v>0</v>
      </c>
      <c r="AA64" s="25"/>
      <c r="AB64" s="25">
        <v>0</v>
      </c>
      <c r="AC64" s="25"/>
      <c r="AD64" s="25">
        <v>0</v>
      </c>
      <c r="AE64" s="25"/>
      <c r="AF64" s="25">
        <v>0</v>
      </c>
      <c r="AG64" s="25"/>
      <c r="AH64" s="25">
        <v>0</v>
      </c>
      <c r="AI64" s="25">
        <f t="shared" si="9"/>
        <v>0</v>
      </c>
      <c r="AJ64" s="17">
        <v>1</v>
      </c>
      <c r="AK64" s="27">
        <v>0</v>
      </c>
    </row>
    <row r="65" spans="1:37" x14ac:dyDescent="0.3">
      <c r="A65" s="1">
        <v>58</v>
      </c>
      <c r="B65" s="28" t="s">
        <v>107</v>
      </c>
      <c r="C65" s="19" t="s">
        <v>81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ref="J65:J71" si="21">+I65/12</f>
        <v>8.3333333333333339</v>
      </c>
      <c r="K65" s="23">
        <f t="shared" ref="K65:K71" si="22">+J65</f>
        <v>8.3333333333333339</v>
      </c>
      <c r="L65" s="23">
        <f t="shared" si="2"/>
        <v>16.666666666666668</v>
      </c>
      <c r="M65" s="23">
        <f t="shared" ref="M65:S77" si="23">+K65</f>
        <v>8.3333333333333339</v>
      </c>
      <c r="N65" s="23">
        <f t="shared" si="4"/>
        <v>25</v>
      </c>
      <c r="O65" s="23">
        <f t="shared" si="23"/>
        <v>8.3333333333333339</v>
      </c>
      <c r="P65" s="24">
        <f t="shared" si="5"/>
        <v>33.333333333333336</v>
      </c>
      <c r="Q65" s="23">
        <f t="shared" si="23"/>
        <v>8.3333333333333339</v>
      </c>
      <c r="R65" s="24">
        <f t="shared" si="7"/>
        <v>41.666666666666671</v>
      </c>
      <c r="S65" s="23">
        <f t="shared" si="23"/>
        <v>8.3333333333333339</v>
      </c>
      <c r="T65" s="23">
        <v>8.3333333333333339</v>
      </c>
      <c r="U65" s="23">
        <v>8.3333333333333339</v>
      </c>
      <c r="V65" s="23">
        <v>8.3333333333333339</v>
      </c>
      <c r="W65" s="60">
        <v>83</v>
      </c>
      <c r="X65" s="25">
        <v>0</v>
      </c>
      <c r="Y65" s="25">
        <v>0</v>
      </c>
      <c r="Z65" s="25">
        <v>0</v>
      </c>
      <c r="AA65" s="25"/>
      <c r="AB65" s="25">
        <v>0</v>
      </c>
      <c r="AC65" s="25"/>
      <c r="AD65" s="25">
        <v>0</v>
      </c>
      <c r="AE65" s="25"/>
      <c r="AF65" s="25">
        <v>0</v>
      </c>
      <c r="AG65" s="25"/>
      <c r="AH65" s="25">
        <v>0</v>
      </c>
      <c r="AI65" s="25">
        <f t="shared" si="9"/>
        <v>0</v>
      </c>
      <c r="AJ65" s="17">
        <v>0.83333333333333326</v>
      </c>
      <c r="AK65" s="27">
        <v>0</v>
      </c>
    </row>
    <row r="66" spans="1:37" x14ac:dyDescent="0.3">
      <c r="A66" s="1">
        <v>59</v>
      </c>
      <c r="B66" s="28" t="s">
        <v>107</v>
      </c>
      <c r="C66" s="19" t="s">
        <v>82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f t="shared" si="21"/>
        <v>8.3333333333333339</v>
      </c>
      <c r="K66" s="23">
        <f t="shared" si="22"/>
        <v>8.3333333333333339</v>
      </c>
      <c r="L66" s="23">
        <f t="shared" si="2"/>
        <v>16.666666666666668</v>
      </c>
      <c r="M66" s="23">
        <f t="shared" si="23"/>
        <v>8.3333333333333339</v>
      </c>
      <c r="N66" s="23">
        <f t="shared" si="4"/>
        <v>25</v>
      </c>
      <c r="O66" s="23">
        <f t="shared" si="23"/>
        <v>8.3333333333333339</v>
      </c>
      <c r="P66" s="24">
        <f t="shared" si="5"/>
        <v>33.333333333333336</v>
      </c>
      <c r="Q66" s="23">
        <f t="shared" si="23"/>
        <v>8.3333333333333339</v>
      </c>
      <c r="R66" s="24">
        <f t="shared" si="7"/>
        <v>41.666666666666671</v>
      </c>
      <c r="S66" s="23">
        <f t="shared" si="23"/>
        <v>8.3333333333333339</v>
      </c>
      <c r="T66" s="23">
        <v>8.3333333333333339</v>
      </c>
      <c r="U66" s="23">
        <v>8.3333333333333339</v>
      </c>
      <c r="V66" s="23">
        <v>8.3333333333333339</v>
      </c>
      <c r="W66" s="60">
        <v>83</v>
      </c>
      <c r="X66" s="25">
        <v>0</v>
      </c>
      <c r="Y66" s="25">
        <v>0</v>
      </c>
      <c r="Z66" s="25">
        <v>0</v>
      </c>
      <c r="AA66" s="25"/>
      <c r="AB66" s="25">
        <v>0</v>
      </c>
      <c r="AC66" s="25"/>
      <c r="AD66" s="25">
        <v>0</v>
      </c>
      <c r="AE66" s="25"/>
      <c r="AF66" s="25">
        <v>0</v>
      </c>
      <c r="AG66" s="25"/>
      <c r="AH66" s="25">
        <v>0</v>
      </c>
      <c r="AI66" s="25">
        <f t="shared" si="9"/>
        <v>0</v>
      </c>
      <c r="AJ66" s="17">
        <v>0.83333333333333326</v>
      </c>
      <c r="AK66" s="27">
        <v>0</v>
      </c>
    </row>
    <row r="67" spans="1:37" x14ac:dyDescent="0.3">
      <c r="A67" s="1">
        <v>60</v>
      </c>
      <c r="B67" s="28" t="s">
        <v>107</v>
      </c>
      <c r="C67" s="19" t="s">
        <v>83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1"/>
        <v>8.3333333333333339</v>
      </c>
      <c r="K67" s="23">
        <f t="shared" si="22"/>
        <v>8.3333333333333339</v>
      </c>
      <c r="L67" s="23">
        <f t="shared" si="2"/>
        <v>16.666666666666668</v>
      </c>
      <c r="M67" s="23">
        <f t="shared" si="23"/>
        <v>8.3333333333333339</v>
      </c>
      <c r="N67" s="23">
        <f t="shared" si="4"/>
        <v>25</v>
      </c>
      <c r="O67" s="23">
        <f t="shared" si="23"/>
        <v>8.3333333333333339</v>
      </c>
      <c r="P67" s="24">
        <f t="shared" si="5"/>
        <v>33.333333333333336</v>
      </c>
      <c r="Q67" s="23">
        <f t="shared" si="23"/>
        <v>8.3333333333333339</v>
      </c>
      <c r="R67" s="24">
        <f t="shared" si="7"/>
        <v>41.666666666666671</v>
      </c>
      <c r="S67" s="23">
        <f t="shared" si="23"/>
        <v>8.3333333333333339</v>
      </c>
      <c r="T67" s="23">
        <v>8.3333333333333339</v>
      </c>
      <c r="U67" s="23">
        <v>8.3333333333333339</v>
      </c>
      <c r="V67" s="23">
        <v>8.3333333333333339</v>
      </c>
      <c r="W67" s="60">
        <v>83</v>
      </c>
      <c r="X67" s="25">
        <v>0</v>
      </c>
      <c r="Y67" s="25">
        <v>0</v>
      </c>
      <c r="Z67" s="25">
        <v>0</v>
      </c>
      <c r="AA67" s="25"/>
      <c r="AB67" s="25">
        <v>0</v>
      </c>
      <c r="AC67" s="25"/>
      <c r="AD67" s="25">
        <v>0</v>
      </c>
      <c r="AE67" s="25"/>
      <c r="AF67" s="25">
        <v>0</v>
      </c>
      <c r="AG67" s="25"/>
      <c r="AH67" s="25">
        <v>0</v>
      </c>
      <c r="AI67" s="25">
        <f t="shared" si="9"/>
        <v>0</v>
      </c>
      <c r="AJ67" s="17">
        <v>0.83333333333333326</v>
      </c>
      <c r="AK67" s="27">
        <v>0</v>
      </c>
    </row>
    <row r="68" spans="1:37" x14ac:dyDescent="0.3">
      <c r="A68" s="1">
        <v>61</v>
      </c>
      <c r="B68" s="28" t="s">
        <v>107</v>
      </c>
      <c r="C68" s="19" t="s">
        <v>84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f t="shared" si="21"/>
        <v>8.3333333333333339</v>
      </c>
      <c r="K68" s="23">
        <f t="shared" si="22"/>
        <v>8.3333333333333339</v>
      </c>
      <c r="L68" s="23">
        <f t="shared" si="2"/>
        <v>16.666666666666668</v>
      </c>
      <c r="M68" s="23">
        <f t="shared" si="23"/>
        <v>8.3333333333333339</v>
      </c>
      <c r="N68" s="23">
        <f t="shared" si="4"/>
        <v>25</v>
      </c>
      <c r="O68" s="23">
        <f t="shared" si="23"/>
        <v>8.3333333333333339</v>
      </c>
      <c r="P68" s="24">
        <f t="shared" si="5"/>
        <v>33.333333333333336</v>
      </c>
      <c r="Q68" s="23">
        <f t="shared" si="23"/>
        <v>8.3333333333333339</v>
      </c>
      <c r="R68" s="24">
        <f t="shared" si="7"/>
        <v>41.666666666666671</v>
      </c>
      <c r="S68" s="23">
        <f t="shared" si="23"/>
        <v>8.3333333333333339</v>
      </c>
      <c r="T68" s="23">
        <v>8.3333333333333339</v>
      </c>
      <c r="U68" s="23">
        <v>8.3333333333333339</v>
      </c>
      <c r="V68" s="23">
        <v>8.3333333333333339</v>
      </c>
      <c r="W68" s="60">
        <v>83</v>
      </c>
      <c r="X68" s="25">
        <v>0</v>
      </c>
      <c r="Y68" s="25">
        <v>0</v>
      </c>
      <c r="Z68" s="25">
        <v>0</v>
      </c>
      <c r="AA68" s="25"/>
      <c r="AB68" s="25">
        <v>0</v>
      </c>
      <c r="AC68" s="25"/>
      <c r="AD68" s="25">
        <v>0</v>
      </c>
      <c r="AE68" s="25"/>
      <c r="AF68" s="25">
        <v>0</v>
      </c>
      <c r="AG68" s="25"/>
      <c r="AH68" s="25">
        <v>0</v>
      </c>
      <c r="AI68" s="25">
        <f t="shared" si="9"/>
        <v>0</v>
      </c>
      <c r="AJ68" s="17">
        <v>0.83333333333333326</v>
      </c>
      <c r="AK68" s="27">
        <v>0</v>
      </c>
    </row>
    <row r="69" spans="1:37" x14ac:dyDescent="0.3">
      <c r="A69" s="1">
        <v>62</v>
      </c>
      <c r="B69" s="28" t="s">
        <v>107</v>
      </c>
      <c r="C69" s="19" t="s">
        <v>85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f t="shared" si="21"/>
        <v>8.3333333333333339</v>
      </c>
      <c r="K69" s="23">
        <f t="shared" si="22"/>
        <v>8.3333333333333339</v>
      </c>
      <c r="L69" s="23">
        <f t="shared" si="2"/>
        <v>16.666666666666668</v>
      </c>
      <c r="M69" s="23">
        <f t="shared" si="23"/>
        <v>8.3333333333333339</v>
      </c>
      <c r="N69" s="23">
        <f t="shared" si="4"/>
        <v>25</v>
      </c>
      <c r="O69" s="23">
        <f t="shared" si="23"/>
        <v>8.3333333333333339</v>
      </c>
      <c r="P69" s="24">
        <f t="shared" si="5"/>
        <v>33.333333333333336</v>
      </c>
      <c r="Q69" s="23">
        <f t="shared" si="23"/>
        <v>8.3333333333333339</v>
      </c>
      <c r="R69" s="24">
        <f t="shared" si="7"/>
        <v>41.666666666666671</v>
      </c>
      <c r="S69" s="23">
        <f t="shared" si="23"/>
        <v>8.3333333333333339</v>
      </c>
      <c r="T69" s="23">
        <v>8.3333333333333339</v>
      </c>
      <c r="U69" s="23">
        <v>8.3333333333333339</v>
      </c>
      <c r="V69" s="23">
        <v>8.3333333333333339</v>
      </c>
      <c r="W69" s="60">
        <v>83</v>
      </c>
      <c r="X69" s="25">
        <v>0</v>
      </c>
      <c r="Y69" s="25">
        <v>0</v>
      </c>
      <c r="Z69" s="25">
        <v>0</v>
      </c>
      <c r="AA69" s="25"/>
      <c r="AB69" s="25">
        <v>0</v>
      </c>
      <c r="AC69" s="25"/>
      <c r="AD69" s="25">
        <v>0</v>
      </c>
      <c r="AE69" s="25"/>
      <c r="AF69" s="25">
        <v>0</v>
      </c>
      <c r="AG69" s="25"/>
      <c r="AH69" s="25">
        <v>0</v>
      </c>
      <c r="AI69" s="25">
        <f t="shared" si="9"/>
        <v>0</v>
      </c>
      <c r="AJ69" s="17">
        <v>0.83333333333333326</v>
      </c>
      <c r="AK69" s="27">
        <v>0</v>
      </c>
    </row>
    <row r="70" spans="1:37" x14ac:dyDescent="0.3">
      <c r="A70" s="1">
        <v>63</v>
      </c>
      <c r="B70" s="28" t="s">
        <v>106</v>
      </c>
      <c r="C70" s="19" t="s">
        <v>86</v>
      </c>
      <c r="D70" s="20" t="s">
        <v>3</v>
      </c>
      <c r="E70" s="20" t="s">
        <v>4</v>
      </c>
      <c r="F70" s="20"/>
      <c r="G70" s="20"/>
      <c r="H70" s="21" t="s">
        <v>5</v>
      </c>
      <c r="I70" s="22" t="s">
        <v>6</v>
      </c>
      <c r="J70" s="23">
        <v>6.666666666666667</v>
      </c>
      <c r="K70" s="23">
        <f>+J70</f>
        <v>6.666666666666667</v>
      </c>
      <c r="L70" s="23">
        <f t="shared" si="2"/>
        <v>13.333333333333334</v>
      </c>
      <c r="M70" s="23">
        <f t="shared" si="23"/>
        <v>6.666666666666667</v>
      </c>
      <c r="N70" s="23">
        <f t="shared" si="4"/>
        <v>20</v>
      </c>
      <c r="O70" s="23">
        <v>6.666666666666667</v>
      </c>
      <c r="P70" s="24">
        <f t="shared" si="5"/>
        <v>26.666666666666668</v>
      </c>
      <c r="Q70" s="23">
        <v>6.666666666666667</v>
      </c>
      <c r="R70" s="24">
        <f t="shared" si="7"/>
        <v>33.333333333333336</v>
      </c>
      <c r="S70" s="23">
        <v>6.666666666666667</v>
      </c>
      <c r="T70" s="23">
        <v>6.666666666666667</v>
      </c>
      <c r="U70" s="23">
        <f>6.66666666666667+17</f>
        <v>23.666666666666671</v>
      </c>
      <c r="V70" s="23">
        <f>6.66666666666667+17</f>
        <v>23.666666666666671</v>
      </c>
      <c r="W70" s="60">
        <v>100</v>
      </c>
      <c r="X70" s="25">
        <v>0</v>
      </c>
      <c r="Y70" s="25">
        <v>0</v>
      </c>
      <c r="Z70" s="25">
        <v>0</v>
      </c>
      <c r="AA70" s="25"/>
      <c r="AB70" s="25">
        <v>0</v>
      </c>
      <c r="AC70" s="25"/>
      <c r="AD70" s="25">
        <v>0</v>
      </c>
      <c r="AE70" s="25"/>
      <c r="AF70" s="25">
        <v>0</v>
      </c>
      <c r="AG70" s="25"/>
      <c r="AH70" s="25">
        <v>0</v>
      </c>
      <c r="AI70" s="25">
        <f t="shared" si="9"/>
        <v>0</v>
      </c>
      <c r="AJ70" s="17">
        <v>1.0000000000000002</v>
      </c>
      <c r="AK70" s="27">
        <v>0</v>
      </c>
    </row>
    <row r="71" spans="1:37" x14ac:dyDescent="0.3">
      <c r="A71" s="1">
        <v>64</v>
      </c>
      <c r="B71" s="28" t="s">
        <v>106</v>
      </c>
      <c r="C71" s="19" t="s">
        <v>87</v>
      </c>
      <c r="D71" s="20" t="s">
        <v>3</v>
      </c>
      <c r="E71" s="20" t="s">
        <v>4</v>
      </c>
      <c r="F71" s="20"/>
      <c r="G71" s="20"/>
      <c r="H71" s="21" t="s">
        <v>5</v>
      </c>
      <c r="I71" s="22" t="s">
        <v>6</v>
      </c>
      <c r="J71" s="23">
        <f t="shared" si="21"/>
        <v>8.3333333333333339</v>
      </c>
      <c r="K71" s="23">
        <f t="shared" si="22"/>
        <v>8.3333333333333339</v>
      </c>
      <c r="L71" s="23">
        <f t="shared" si="2"/>
        <v>16.666666666666668</v>
      </c>
      <c r="M71" s="23">
        <f t="shared" si="23"/>
        <v>8.3333333333333339</v>
      </c>
      <c r="N71" s="23">
        <f t="shared" si="4"/>
        <v>25</v>
      </c>
      <c r="O71" s="23">
        <f>+M71</f>
        <v>8.3333333333333339</v>
      </c>
      <c r="P71" s="24">
        <f t="shared" si="5"/>
        <v>33.333333333333336</v>
      </c>
      <c r="Q71" s="23">
        <f>+O71</f>
        <v>8.3333333333333339</v>
      </c>
      <c r="R71" s="24">
        <f t="shared" si="7"/>
        <v>41.666666666666671</v>
      </c>
      <c r="S71" s="23">
        <f>+Q71</f>
        <v>8.3333333333333339</v>
      </c>
      <c r="T71" s="23">
        <v>8.3333333333333339</v>
      </c>
      <c r="U71" s="23">
        <v>8.3333333333333339</v>
      </c>
      <c r="V71" s="23">
        <v>8.3333333333333339</v>
      </c>
      <c r="W71" s="60">
        <v>83</v>
      </c>
      <c r="X71" s="25">
        <v>0</v>
      </c>
      <c r="Y71" s="25">
        <v>0</v>
      </c>
      <c r="Z71" s="25">
        <v>0</v>
      </c>
      <c r="AA71" s="25"/>
      <c r="AB71" s="25">
        <v>0</v>
      </c>
      <c r="AC71" s="25"/>
      <c r="AD71" s="25">
        <v>0</v>
      </c>
      <c r="AE71" s="25"/>
      <c r="AF71" s="25">
        <v>0</v>
      </c>
      <c r="AG71" s="25"/>
      <c r="AH71" s="25">
        <v>0</v>
      </c>
      <c r="AI71" s="25">
        <f t="shared" si="9"/>
        <v>0</v>
      </c>
      <c r="AJ71" s="17">
        <v>0.83333333333333326</v>
      </c>
      <c r="AK71" s="27">
        <v>0</v>
      </c>
    </row>
    <row r="72" spans="1:37" ht="25.5" x14ac:dyDescent="0.3">
      <c r="A72" s="1">
        <v>65</v>
      </c>
      <c r="B72" s="28" t="s">
        <v>106</v>
      </c>
      <c r="C72" s="19" t="s">
        <v>88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v>5</v>
      </c>
      <c r="K72" s="23">
        <f>+J72</f>
        <v>5</v>
      </c>
      <c r="L72" s="23">
        <f t="shared" si="2"/>
        <v>10</v>
      </c>
      <c r="M72" s="23">
        <f t="shared" si="23"/>
        <v>5</v>
      </c>
      <c r="N72" s="23">
        <f t="shared" si="4"/>
        <v>15</v>
      </c>
      <c r="O72" s="23">
        <f>+M72</f>
        <v>5</v>
      </c>
      <c r="P72" s="24">
        <f t="shared" si="5"/>
        <v>20</v>
      </c>
      <c r="Q72" s="23">
        <v>5</v>
      </c>
      <c r="R72" s="24">
        <f t="shared" si="7"/>
        <v>25</v>
      </c>
      <c r="S72" s="23">
        <v>5</v>
      </c>
      <c r="T72" s="23">
        <v>5</v>
      </c>
      <c r="U72" s="23">
        <v>10</v>
      </c>
      <c r="V72" s="23">
        <v>10</v>
      </c>
      <c r="W72" s="60">
        <v>65</v>
      </c>
      <c r="X72" s="25">
        <v>0</v>
      </c>
      <c r="Y72" s="25">
        <v>0</v>
      </c>
      <c r="Z72" s="25">
        <v>0</v>
      </c>
      <c r="AA72" s="25"/>
      <c r="AB72" s="25">
        <v>0</v>
      </c>
      <c r="AC72" s="25"/>
      <c r="AD72" s="25">
        <v>0</v>
      </c>
      <c r="AE72" s="25"/>
      <c r="AF72" s="25">
        <v>0</v>
      </c>
      <c r="AG72" s="25"/>
      <c r="AH72" s="25">
        <v>0</v>
      </c>
      <c r="AI72" s="25">
        <f t="shared" si="9"/>
        <v>0</v>
      </c>
      <c r="AJ72" s="17">
        <v>0.65</v>
      </c>
      <c r="AK72" s="27">
        <v>0</v>
      </c>
    </row>
    <row r="73" spans="1:37" x14ac:dyDescent="0.3">
      <c r="A73" s="1">
        <v>66</v>
      </c>
      <c r="B73" s="28" t="s">
        <v>106</v>
      </c>
      <c r="C73" s="19" t="s">
        <v>89</v>
      </c>
      <c r="D73" s="20" t="s">
        <v>3</v>
      </c>
      <c r="E73" s="20" t="s">
        <v>4</v>
      </c>
      <c r="F73" s="20"/>
      <c r="G73" s="20"/>
      <c r="H73" s="21" t="s">
        <v>5</v>
      </c>
      <c r="I73" s="22" t="s">
        <v>6</v>
      </c>
      <c r="J73" s="23">
        <v>5</v>
      </c>
      <c r="K73" s="23">
        <f>+J73</f>
        <v>5</v>
      </c>
      <c r="L73" s="23">
        <f t="shared" ref="L73:L77" si="24">SUM(J73:K73)</f>
        <v>10</v>
      </c>
      <c r="M73" s="23">
        <f t="shared" si="23"/>
        <v>5</v>
      </c>
      <c r="N73" s="23">
        <f t="shared" ref="N73:N77" si="25">SUM(L73:M73)</f>
        <v>15</v>
      </c>
      <c r="O73" s="23">
        <f>+M73</f>
        <v>5</v>
      </c>
      <c r="P73" s="24">
        <f t="shared" ref="P73:P77" si="26">+N73+O73</f>
        <v>20</v>
      </c>
      <c r="Q73" s="23">
        <v>5</v>
      </c>
      <c r="R73" s="24">
        <f t="shared" ref="R73:R77" si="27">+P73+Q73</f>
        <v>25</v>
      </c>
      <c r="S73" s="23">
        <v>5</v>
      </c>
      <c r="T73" s="23">
        <v>5</v>
      </c>
      <c r="U73" s="23">
        <v>10</v>
      </c>
      <c r="V73" s="23">
        <v>10</v>
      </c>
      <c r="W73" s="60">
        <v>65</v>
      </c>
      <c r="X73" s="25">
        <v>0</v>
      </c>
      <c r="Y73" s="25">
        <v>0</v>
      </c>
      <c r="Z73" s="25">
        <v>0</v>
      </c>
      <c r="AA73" s="25"/>
      <c r="AB73" s="25">
        <v>0</v>
      </c>
      <c r="AC73" s="25"/>
      <c r="AD73" s="25">
        <v>0</v>
      </c>
      <c r="AE73" s="25"/>
      <c r="AF73" s="25">
        <v>0</v>
      </c>
      <c r="AG73" s="25"/>
      <c r="AH73" s="25">
        <v>0</v>
      </c>
      <c r="AI73" s="25">
        <f t="shared" ref="AI73:AI74" si="28">SUM(Y73:AD73)</f>
        <v>0</v>
      </c>
      <c r="AJ73" s="17">
        <v>0.65</v>
      </c>
      <c r="AK73" s="27">
        <v>0</v>
      </c>
    </row>
    <row r="74" spans="1:37" x14ac:dyDescent="0.3">
      <c r="A74" s="1">
        <v>67</v>
      </c>
      <c r="B74" s="28" t="s">
        <v>106</v>
      </c>
      <c r="C74" s="19" t="s">
        <v>90</v>
      </c>
      <c r="D74" s="20" t="s">
        <v>3</v>
      </c>
      <c r="E74" s="20"/>
      <c r="F74" s="20" t="s">
        <v>4</v>
      </c>
      <c r="G74" s="20"/>
      <c r="H74" s="21" t="s">
        <v>5</v>
      </c>
      <c r="I74" s="22" t="s">
        <v>6</v>
      </c>
      <c r="J74" s="23">
        <v>3.3333333333333335</v>
      </c>
      <c r="K74" s="23">
        <f>+J74</f>
        <v>3.3333333333333335</v>
      </c>
      <c r="L74" s="23">
        <f t="shared" si="24"/>
        <v>6.666666666666667</v>
      </c>
      <c r="M74" s="23">
        <f t="shared" si="23"/>
        <v>3.3333333333333335</v>
      </c>
      <c r="N74" s="23">
        <f t="shared" si="25"/>
        <v>10</v>
      </c>
      <c r="O74" s="23">
        <f>+M74</f>
        <v>3.3333333333333335</v>
      </c>
      <c r="P74" s="24">
        <f t="shared" si="26"/>
        <v>13.333333333333334</v>
      </c>
      <c r="Q74" s="23">
        <v>3.3333333333333335</v>
      </c>
      <c r="R74" s="24">
        <f t="shared" si="27"/>
        <v>16.666666666666668</v>
      </c>
      <c r="S74" s="23">
        <v>3.3333333333333335</v>
      </c>
      <c r="T74" s="23">
        <v>3.3333333333333335</v>
      </c>
      <c r="U74" s="23">
        <v>3.3333333333333335</v>
      </c>
      <c r="V74" s="23">
        <v>3.3333333333333335</v>
      </c>
      <c r="W74" s="60">
        <v>55</v>
      </c>
      <c r="X74" s="25">
        <v>0</v>
      </c>
      <c r="Y74" s="25">
        <v>0</v>
      </c>
      <c r="Z74" s="25">
        <v>0</v>
      </c>
      <c r="AA74" s="25"/>
      <c r="AB74" s="25">
        <v>0</v>
      </c>
      <c r="AC74" s="25"/>
      <c r="AD74" s="25">
        <v>0</v>
      </c>
      <c r="AE74" s="25"/>
      <c r="AF74" s="25">
        <v>0</v>
      </c>
      <c r="AG74" s="25"/>
      <c r="AH74" s="25">
        <v>0</v>
      </c>
      <c r="AI74" s="25">
        <f t="shared" si="28"/>
        <v>0</v>
      </c>
      <c r="AJ74" s="17">
        <v>0.33333333333333326</v>
      </c>
      <c r="AK74" s="27">
        <v>0</v>
      </c>
    </row>
    <row r="75" spans="1:37" x14ac:dyDescent="0.3">
      <c r="A75" s="1">
        <v>68</v>
      </c>
      <c r="B75" s="18" t="s">
        <v>96</v>
      </c>
      <c r="C75" s="19" t="s">
        <v>91</v>
      </c>
      <c r="D75" s="20" t="s">
        <v>3</v>
      </c>
      <c r="E75" s="20" t="s">
        <v>4</v>
      </c>
      <c r="F75" s="20"/>
      <c r="G75" s="20"/>
      <c r="H75" s="21" t="s">
        <v>92</v>
      </c>
      <c r="I75" s="22" t="s">
        <v>93</v>
      </c>
      <c r="J75" s="23">
        <f>+I75/12</f>
        <v>1</v>
      </c>
      <c r="K75" s="23">
        <f>+J75</f>
        <v>1</v>
      </c>
      <c r="L75" s="23">
        <f t="shared" si="24"/>
        <v>2</v>
      </c>
      <c r="M75" s="23">
        <f t="shared" si="23"/>
        <v>1</v>
      </c>
      <c r="N75" s="23">
        <f t="shared" si="25"/>
        <v>3</v>
      </c>
      <c r="O75" s="23">
        <v>1</v>
      </c>
      <c r="P75" s="24">
        <f t="shared" si="26"/>
        <v>4</v>
      </c>
      <c r="Q75" s="24">
        <v>1</v>
      </c>
      <c r="R75" s="24">
        <f t="shared" si="27"/>
        <v>5</v>
      </c>
      <c r="S75" s="24">
        <v>1</v>
      </c>
      <c r="T75" s="24">
        <v>1</v>
      </c>
      <c r="U75" s="24">
        <v>1</v>
      </c>
      <c r="V75" s="24">
        <v>1</v>
      </c>
      <c r="W75" s="59">
        <v>10</v>
      </c>
      <c r="X75" s="25">
        <v>120513863</v>
      </c>
      <c r="Y75" s="25">
        <v>7692794.1399999997</v>
      </c>
      <c r="Z75" s="25">
        <v>7088502.7000000002</v>
      </c>
      <c r="AA75" s="25">
        <f>+Y75+Z75</f>
        <v>14781296.84</v>
      </c>
      <c r="AB75" s="25">
        <v>8664782.0500000007</v>
      </c>
      <c r="AC75" s="25">
        <f>+AA75+AB75</f>
        <v>23446078.890000001</v>
      </c>
      <c r="AD75" s="25">
        <v>7535565.7599999998</v>
      </c>
      <c r="AE75" s="25">
        <f>+AC75+AD75</f>
        <v>30981644.649999999</v>
      </c>
      <c r="AF75" s="25">
        <v>9661017.4100000001</v>
      </c>
      <c r="AG75" s="25">
        <f>+AE75+AF75</f>
        <v>40642662.060000002</v>
      </c>
      <c r="AH75" s="25">
        <v>6716036.8700000001</v>
      </c>
      <c r="AI75" s="25">
        <v>76850298.450000003</v>
      </c>
      <c r="AJ75" s="17">
        <v>0.83333333333333337</v>
      </c>
      <c r="AK75" s="27">
        <f>+AI75/X75</f>
        <v>0.6376884495852565</v>
      </c>
    </row>
    <row r="76" spans="1:37" x14ac:dyDescent="0.3">
      <c r="A76" s="1">
        <v>69</v>
      </c>
      <c r="B76" s="28" t="s">
        <v>96</v>
      </c>
      <c r="C76" s="19" t="s">
        <v>94</v>
      </c>
      <c r="D76" s="20" t="s">
        <v>3</v>
      </c>
      <c r="E76" s="20" t="s">
        <v>4</v>
      </c>
      <c r="F76" s="20"/>
      <c r="G76" s="20"/>
      <c r="H76" s="21" t="s">
        <v>5</v>
      </c>
      <c r="I76" s="22" t="s">
        <v>6</v>
      </c>
      <c r="J76" s="23">
        <f>+I76/12</f>
        <v>8.3333333333333339</v>
      </c>
      <c r="K76" s="23">
        <f t="shared" ref="K76:K77" si="29">+J76</f>
        <v>8.3333333333333339</v>
      </c>
      <c r="L76" s="23">
        <f t="shared" si="24"/>
        <v>16.666666666666668</v>
      </c>
      <c r="M76" s="23">
        <f t="shared" si="23"/>
        <v>8.3333333333333339</v>
      </c>
      <c r="N76" s="23">
        <f t="shared" si="25"/>
        <v>25</v>
      </c>
      <c r="O76" s="23">
        <f t="shared" si="23"/>
        <v>8.3333333333333339</v>
      </c>
      <c r="P76" s="24">
        <f t="shared" si="26"/>
        <v>33.333333333333336</v>
      </c>
      <c r="Q76" s="23">
        <f t="shared" si="23"/>
        <v>8.3333333333333339</v>
      </c>
      <c r="R76" s="24">
        <f t="shared" si="27"/>
        <v>41.666666666666671</v>
      </c>
      <c r="S76" s="23">
        <f t="shared" si="23"/>
        <v>8.3333333333333339</v>
      </c>
      <c r="T76" s="23">
        <v>8.3333333333333339</v>
      </c>
      <c r="U76" s="23">
        <v>8.3333333333333339</v>
      </c>
      <c r="V76" s="23">
        <v>8.3333333333333339</v>
      </c>
      <c r="W76" s="60">
        <v>83</v>
      </c>
      <c r="X76" s="25">
        <v>23118247</v>
      </c>
      <c r="Y76" s="25">
        <v>13741.09</v>
      </c>
      <c r="Z76" s="25">
        <v>37938</v>
      </c>
      <c r="AA76" s="25">
        <f t="shared" ref="AA76:AA77" si="30">+Y76+Z76</f>
        <v>51679.09</v>
      </c>
      <c r="AB76" s="25">
        <v>47552.87</v>
      </c>
      <c r="AC76" s="25">
        <f t="shared" ref="AC76:AC77" si="31">+AA76+AB76</f>
        <v>99231.959999999992</v>
      </c>
      <c r="AD76" s="25">
        <v>35345.19</v>
      </c>
      <c r="AE76" s="25">
        <f t="shared" ref="AE76:AE77" si="32">+AC76+AD76</f>
        <v>134577.15</v>
      </c>
      <c r="AF76" s="25">
        <v>84774.75</v>
      </c>
      <c r="AG76" s="25">
        <f t="shared" ref="AG76:AG77" si="33">+AE76+AF76</f>
        <v>219351.9</v>
      </c>
      <c r="AH76" s="25">
        <v>58668.26</v>
      </c>
      <c r="AI76" s="25">
        <v>16046619.960000001</v>
      </c>
      <c r="AJ76" s="17">
        <v>0.83333333333333326</v>
      </c>
      <c r="AK76" s="27">
        <f>+AI76/X76</f>
        <v>0.6941105854609132</v>
      </c>
    </row>
    <row r="77" spans="1:37" x14ac:dyDescent="0.3">
      <c r="A77" s="1">
        <v>70</v>
      </c>
      <c r="B77" s="33" t="s">
        <v>96</v>
      </c>
      <c r="C77" s="34" t="s">
        <v>95</v>
      </c>
      <c r="D77" s="35" t="s">
        <v>3</v>
      </c>
      <c r="E77" s="35"/>
      <c r="F77" s="35"/>
      <c r="G77" s="35" t="s">
        <v>4</v>
      </c>
      <c r="H77" s="36" t="s">
        <v>5</v>
      </c>
      <c r="I77" s="37" t="s">
        <v>6</v>
      </c>
      <c r="J77" s="38">
        <f>+I77/12</f>
        <v>8.3333333333333339</v>
      </c>
      <c r="K77" s="38">
        <f t="shared" si="29"/>
        <v>8.3333333333333339</v>
      </c>
      <c r="L77" s="38">
        <f t="shared" si="24"/>
        <v>16.666666666666668</v>
      </c>
      <c r="M77" s="38">
        <f t="shared" si="23"/>
        <v>8.3333333333333339</v>
      </c>
      <c r="N77" s="38">
        <f t="shared" si="25"/>
        <v>25</v>
      </c>
      <c r="O77" s="38">
        <f t="shared" si="23"/>
        <v>8.3333333333333339</v>
      </c>
      <c r="P77" s="39">
        <f t="shared" si="26"/>
        <v>33.333333333333336</v>
      </c>
      <c r="Q77" s="38">
        <f t="shared" si="23"/>
        <v>8.3333333333333339</v>
      </c>
      <c r="R77" s="39">
        <f t="shared" si="27"/>
        <v>41.666666666666671</v>
      </c>
      <c r="S77" s="38">
        <f t="shared" si="23"/>
        <v>8.3333333333333339</v>
      </c>
      <c r="T77" s="38">
        <v>8.3333333333333339</v>
      </c>
      <c r="U77" s="38">
        <v>8.3333333333333339</v>
      </c>
      <c r="V77" s="38">
        <v>8.3333333333333339</v>
      </c>
      <c r="W77" s="61">
        <v>83</v>
      </c>
      <c r="X77" s="40">
        <v>975000</v>
      </c>
      <c r="Y77" s="40">
        <v>507357.42</v>
      </c>
      <c r="Z77" s="40">
        <v>1013128.31</v>
      </c>
      <c r="AA77" s="40">
        <f t="shared" si="30"/>
        <v>1520485.73</v>
      </c>
      <c r="AB77" s="40">
        <v>621348.80000000005</v>
      </c>
      <c r="AC77" s="40">
        <f t="shared" si="31"/>
        <v>2141834.5300000003</v>
      </c>
      <c r="AD77" s="40">
        <f>1152972.93-F91</f>
        <v>1152972.93</v>
      </c>
      <c r="AE77" s="40">
        <f t="shared" si="32"/>
        <v>3294807.46</v>
      </c>
      <c r="AF77" s="40">
        <v>6738005.6699999999</v>
      </c>
      <c r="AG77" s="40">
        <f t="shared" si="33"/>
        <v>10032813.129999999</v>
      </c>
      <c r="AH77" s="40">
        <v>1187072.51</v>
      </c>
      <c r="AI77" s="40">
        <v>594897.81000000006</v>
      </c>
      <c r="AJ77" s="116">
        <v>0.83333333333333326</v>
      </c>
      <c r="AK77" s="42">
        <f>+AI77/X77</f>
        <v>0.61015160000000002</v>
      </c>
    </row>
    <row r="78" spans="1:37" x14ac:dyDescent="0.3">
      <c r="X78" s="43"/>
      <c r="AK78" s="1">
        <v>2</v>
      </c>
    </row>
    <row r="79" spans="1:37" x14ac:dyDescent="0.3">
      <c r="X79" s="2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5" spans="24:34" x14ac:dyDescent="0.3"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4:34" x14ac:dyDescent="0.3"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</sheetData>
  <mergeCells count="10">
    <mergeCell ref="D2:AK2"/>
    <mergeCell ref="D5:AK5"/>
    <mergeCell ref="B6:B7"/>
    <mergeCell ref="C6:C7"/>
    <mergeCell ref="D6:D7"/>
    <mergeCell ref="E6:G6"/>
    <mergeCell ref="H6:H7"/>
    <mergeCell ref="I6:W6"/>
    <mergeCell ref="X6:AI6"/>
    <mergeCell ref="AJ6:AK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85"/>
  <sheetViews>
    <sheetView topLeftCell="B1" zoomScale="90" zoomScaleNormal="90" zoomScalePageLayoutView="70" workbookViewId="0">
      <pane ySplit="7" topLeftCell="A21" activePane="bottomLeft" state="frozen"/>
      <selection pane="bottomLeft" activeCell="AJ28" sqref="AJ28"/>
    </sheetView>
  </sheetViews>
  <sheetFormatPr baseColWidth="10" defaultRowHeight="16.5" x14ac:dyDescent="0.3"/>
  <cols>
    <col min="1" max="1" width="4" style="1" hidden="1" customWidth="1"/>
    <col min="2" max="2" width="20.140625" style="1" customWidth="1"/>
    <col min="3" max="3" width="28.5703125" style="1" customWidth="1"/>
    <col min="4" max="4" width="10.28515625" style="1" customWidth="1"/>
    <col min="5" max="7" width="4.28515625" style="1" customWidth="1"/>
    <col min="8" max="8" width="11.42578125" style="1" customWidth="1"/>
    <col min="9" max="9" width="9" style="1" bestFit="1" customWidth="1"/>
    <col min="10" max="10" width="8.7109375" style="1" hidden="1" customWidth="1"/>
    <col min="11" max="11" width="11.7109375" style="1" hidden="1" customWidth="1"/>
    <col min="12" max="12" width="12.140625" style="1" hidden="1" customWidth="1"/>
    <col min="13" max="13" width="8.85546875" style="1" hidden="1" customWidth="1"/>
    <col min="14" max="14" width="13.42578125" style="1" hidden="1" customWidth="1"/>
    <col min="15" max="15" width="7.42578125" style="1" hidden="1" customWidth="1"/>
    <col min="16" max="16" width="14.28515625" style="1" hidden="1" customWidth="1"/>
    <col min="17" max="17" width="7.5703125" style="1" hidden="1" customWidth="1"/>
    <col min="18" max="18" width="14.28515625" style="1" hidden="1" customWidth="1"/>
    <col min="19" max="19" width="7.7109375" style="1" hidden="1" customWidth="1"/>
    <col min="20" max="21" width="7.42578125" style="1" hidden="1" customWidth="1"/>
    <col min="22" max="22" width="9.7109375" style="1" hidden="1" customWidth="1"/>
    <col min="23" max="23" width="13.85546875" style="1" customWidth="1"/>
    <col min="24" max="24" width="13.140625" style="44" customWidth="1"/>
    <col min="25" max="33" width="15.85546875" style="44" hidden="1" customWidth="1"/>
    <col min="34" max="34" width="10.85546875" style="44" hidden="1" customWidth="1"/>
    <col min="35" max="35" width="13.5703125" style="1" customWidth="1"/>
    <col min="36" max="36" width="11.42578125" style="1"/>
    <col min="37" max="37" width="13.7109375" style="1" customWidth="1"/>
    <col min="38" max="16384" width="11.42578125" style="1"/>
  </cols>
  <sheetData>
    <row r="2" spans="1:37" ht="20.25" x14ac:dyDescent="0.3">
      <c r="D2" s="142" t="s">
        <v>118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5" spans="1:37" x14ac:dyDescent="0.3">
      <c r="D5" s="143" t="s">
        <v>128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</row>
    <row r="6" spans="1:37" ht="42" customHeight="1" x14ac:dyDescent="0.3">
      <c r="B6" s="137" t="s">
        <v>105</v>
      </c>
      <c r="C6" s="137" t="s">
        <v>16</v>
      </c>
      <c r="D6" s="128" t="s">
        <v>17</v>
      </c>
      <c r="E6" s="130" t="s">
        <v>18</v>
      </c>
      <c r="F6" s="131"/>
      <c r="G6" s="132"/>
      <c r="H6" s="133" t="s">
        <v>19</v>
      </c>
      <c r="I6" s="139" t="s">
        <v>20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1"/>
      <c r="X6" s="136" t="s">
        <v>21</v>
      </c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23" t="s">
        <v>22</v>
      </c>
      <c r="AK6" s="123"/>
    </row>
    <row r="7" spans="1:37" ht="78.75" x14ac:dyDescent="0.3">
      <c r="B7" s="138"/>
      <c r="C7" s="138"/>
      <c r="D7" s="129"/>
      <c r="E7" s="2" t="s">
        <v>23</v>
      </c>
      <c r="F7" s="2" t="s">
        <v>24</v>
      </c>
      <c r="G7" s="3" t="s">
        <v>25</v>
      </c>
      <c r="H7" s="134"/>
      <c r="I7" s="4" t="s">
        <v>26</v>
      </c>
      <c r="J7" s="5" t="s">
        <v>97</v>
      </c>
      <c r="K7" s="5" t="s">
        <v>98</v>
      </c>
      <c r="L7" s="4" t="s">
        <v>101</v>
      </c>
      <c r="M7" s="5" t="s">
        <v>99</v>
      </c>
      <c r="N7" s="4" t="s">
        <v>101</v>
      </c>
      <c r="O7" s="5" t="s">
        <v>100</v>
      </c>
      <c r="P7" s="4" t="s">
        <v>101</v>
      </c>
      <c r="Q7" s="5" t="s">
        <v>103</v>
      </c>
      <c r="R7" s="4" t="s">
        <v>101</v>
      </c>
      <c r="S7" s="5" t="s">
        <v>104</v>
      </c>
      <c r="T7" s="5" t="s">
        <v>116</v>
      </c>
      <c r="U7" s="5" t="s">
        <v>119</v>
      </c>
      <c r="V7" s="6" t="s">
        <v>122</v>
      </c>
      <c r="W7" s="4" t="s">
        <v>101</v>
      </c>
      <c r="X7" s="7" t="s">
        <v>27</v>
      </c>
      <c r="Y7" s="5" t="s">
        <v>97</v>
      </c>
      <c r="Z7" s="5" t="s">
        <v>98</v>
      </c>
      <c r="AA7" s="7" t="s">
        <v>102</v>
      </c>
      <c r="AB7" s="5" t="s">
        <v>99</v>
      </c>
      <c r="AC7" s="7" t="s">
        <v>102</v>
      </c>
      <c r="AD7" s="5" t="s">
        <v>100</v>
      </c>
      <c r="AE7" s="7" t="s">
        <v>102</v>
      </c>
      <c r="AF7" s="5" t="s">
        <v>103</v>
      </c>
      <c r="AG7" s="7" t="s">
        <v>102</v>
      </c>
      <c r="AH7" s="5" t="s">
        <v>104</v>
      </c>
      <c r="AI7" s="7" t="s">
        <v>102</v>
      </c>
      <c r="AJ7" s="8" t="s">
        <v>123</v>
      </c>
      <c r="AK7" s="8" t="s">
        <v>28</v>
      </c>
    </row>
    <row r="8" spans="1:37" x14ac:dyDescent="0.3">
      <c r="A8" s="1">
        <v>1</v>
      </c>
      <c r="B8" s="9" t="s">
        <v>108</v>
      </c>
      <c r="C8" s="122" t="s">
        <v>0</v>
      </c>
      <c r="D8" s="11" t="s">
        <v>3</v>
      </c>
      <c r="E8" s="11" t="s">
        <v>4</v>
      </c>
      <c r="F8" s="11"/>
      <c r="G8" s="11"/>
      <c r="H8" s="12" t="s">
        <v>5</v>
      </c>
      <c r="I8" s="13" t="s">
        <v>6</v>
      </c>
      <c r="J8" s="14">
        <f>+I8/12</f>
        <v>8.3333333333333339</v>
      </c>
      <c r="K8" s="14">
        <f>+J8</f>
        <v>8.3333333333333339</v>
      </c>
      <c r="L8" s="14">
        <f>SUM(J8:K8)</f>
        <v>16.666666666666668</v>
      </c>
      <c r="M8" s="14">
        <f>+K8</f>
        <v>8.3333333333333339</v>
      </c>
      <c r="N8" s="14">
        <f>SUM(L8:M8)</f>
        <v>25</v>
      </c>
      <c r="O8" s="14">
        <f>+M8</f>
        <v>8.3333333333333339</v>
      </c>
      <c r="P8" s="15">
        <f>+N8+O8</f>
        <v>33.333333333333336</v>
      </c>
      <c r="Q8" s="15">
        <f>+O8</f>
        <v>8.3333333333333339</v>
      </c>
      <c r="R8" s="15">
        <f>+P8+Q8</f>
        <v>41.666666666666671</v>
      </c>
      <c r="S8" s="15">
        <f>+Q8</f>
        <v>8.3333333333333339</v>
      </c>
      <c r="T8" s="15">
        <v>8.3333333333333339</v>
      </c>
      <c r="U8" s="15">
        <v>8.3333333333333339</v>
      </c>
      <c r="V8" s="15">
        <v>8.3333333333333339</v>
      </c>
      <c r="W8" s="62">
        <v>92</v>
      </c>
      <c r="X8" s="16">
        <v>0</v>
      </c>
      <c r="Y8" s="16">
        <v>0</v>
      </c>
      <c r="Z8" s="16">
        <v>0</v>
      </c>
      <c r="AA8" s="16"/>
      <c r="AB8" s="16">
        <v>0</v>
      </c>
      <c r="AC8" s="16"/>
      <c r="AD8" s="16">
        <v>0</v>
      </c>
      <c r="AE8" s="16"/>
      <c r="AF8" s="16">
        <v>0</v>
      </c>
      <c r="AG8" s="16"/>
      <c r="AH8" s="16">
        <v>0</v>
      </c>
      <c r="AI8" s="16">
        <f>SUM(Y8:AD8)</f>
        <v>0</v>
      </c>
      <c r="AJ8" s="17">
        <f>+W8/I8</f>
        <v>0.92</v>
      </c>
      <c r="AK8" s="17">
        <v>0</v>
      </c>
    </row>
    <row r="9" spans="1:37" ht="25.5" x14ac:dyDescent="0.3">
      <c r="A9" s="1">
        <v>2</v>
      </c>
      <c r="B9" s="18" t="s">
        <v>108</v>
      </c>
      <c r="C9" s="19" t="s">
        <v>1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ref="J9:J27" si="0">+I9/12</f>
        <v>8.3333333333333339</v>
      </c>
      <c r="K9" s="23">
        <f t="shared" ref="K9:K31" si="1">+J9</f>
        <v>8.3333333333333339</v>
      </c>
      <c r="L9" s="23">
        <f t="shared" ref="L9:L72" si="2">SUM(J9:K9)</f>
        <v>16.666666666666668</v>
      </c>
      <c r="M9" s="23">
        <f t="shared" ref="M9:O15" si="3">+K9</f>
        <v>8.3333333333333339</v>
      </c>
      <c r="N9" s="23">
        <f t="shared" ref="N9:N72" si="4">SUM(L9:M9)</f>
        <v>25</v>
      </c>
      <c r="O9" s="23">
        <f t="shared" si="3"/>
        <v>8.3333333333333339</v>
      </c>
      <c r="P9" s="24">
        <f t="shared" ref="P9:P72" si="5">+N9+O9</f>
        <v>33.333333333333336</v>
      </c>
      <c r="Q9" s="24">
        <f t="shared" ref="Q9:Q15" si="6">+O9</f>
        <v>8.3333333333333339</v>
      </c>
      <c r="R9" s="24">
        <f t="shared" ref="R9:R72" si="7">+P9+Q9</f>
        <v>41.666666666666671</v>
      </c>
      <c r="S9" s="24">
        <f t="shared" ref="S9:S15" si="8">+Q9</f>
        <v>8.3333333333333339</v>
      </c>
      <c r="T9" s="24">
        <v>8.3333333333333339</v>
      </c>
      <c r="U9" s="24">
        <v>8.3333333333333339</v>
      </c>
      <c r="V9" s="24">
        <v>8.3333333333333339</v>
      </c>
      <c r="W9" s="62">
        <v>92</v>
      </c>
      <c r="X9" s="25">
        <v>0</v>
      </c>
      <c r="Y9" s="25">
        <v>0</v>
      </c>
      <c r="Z9" s="25">
        <v>0</v>
      </c>
      <c r="AA9" s="25"/>
      <c r="AB9" s="25">
        <v>0</v>
      </c>
      <c r="AC9" s="25"/>
      <c r="AD9" s="25">
        <v>0</v>
      </c>
      <c r="AE9" s="25"/>
      <c r="AF9" s="25">
        <v>0</v>
      </c>
      <c r="AG9" s="25"/>
      <c r="AH9" s="25">
        <v>0</v>
      </c>
      <c r="AI9" s="25">
        <f t="shared" ref="AI9:AI72" si="9">SUM(Y9:AD9)</f>
        <v>0</v>
      </c>
      <c r="AJ9" s="17">
        <f t="shared" ref="AJ9:AJ72" si="10">+W9/I9</f>
        <v>0.92</v>
      </c>
      <c r="AK9" s="27">
        <v>0</v>
      </c>
    </row>
    <row r="10" spans="1:37" x14ac:dyDescent="0.3">
      <c r="A10" s="1">
        <v>3</v>
      </c>
      <c r="B10" s="18" t="s">
        <v>108</v>
      </c>
      <c r="C10" s="19" t="s">
        <v>2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f t="shared" si="5"/>
        <v>33.333333333333336</v>
      </c>
      <c r="Q10" s="24">
        <f t="shared" si="6"/>
        <v>8.3333333333333339</v>
      </c>
      <c r="R10" s="24">
        <f t="shared" si="7"/>
        <v>41.666666666666671</v>
      </c>
      <c r="S10" s="24">
        <f t="shared" si="8"/>
        <v>8.3333333333333339</v>
      </c>
      <c r="T10" s="24">
        <v>8.3333333333333339</v>
      </c>
      <c r="U10" s="24">
        <v>8.3333333333333339</v>
      </c>
      <c r="V10" s="24">
        <v>8.3333333333333339</v>
      </c>
      <c r="W10" s="62">
        <v>92</v>
      </c>
      <c r="X10" s="25">
        <v>0</v>
      </c>
      <c r="Y10" s="25">
        <v>0</v>
      </c>
      <c r="Z10" s="25">
        <v>0</v>
      </c>
      <c r="AA10" s="25"/>
      <c r="AB10" s="25">
        <v>0</v>
      </c>
      <c r="AC10" s="25"/>
      <c r="AD10" s="25">
        <v>0</v>
      </c>
      <c r="AE10" s="25"/>
      <c r="AF10" s="25">
        <v>0</v>
      </c>
      <c r="AG10" s="25"/>
      <c r="AH10" s="25">
        <v>0</v>
      </c>
      <c r="AI10" s="25">
        <f t="shared" si="9"/>
        <v>0</v>
      </c>
      <c r="AJ10" s="17">
        <f t="shared" si="10"/>
        <v>0.92</v>
      </c>
      <c r="AK10" s="27">
        <v>0</v>
      </c>
    </row>
    <row r="11" spans="1:37" x14ac:dyDescent="0.3">
      <c r="A11" s="1">
        <v>4</v>
      </c>
      <c r="B11" s="28" t="s">
        <v>109</v>
      </c>
      <c r="C11" s="19" t="s">
        <v>7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f t="shared" si="5"/>
        <v>33.333333333333336</v>
      </c>
      <c r="Q11" s="24">
        <f t="shared" si="6"/>
        <v>8.3333333333333339</v>
      </c>
      <c r="R11" s="24">
        <f t="shared" si="7"/>
        <v>41.666666666666671</v>
      </c>
      <c r="S11" s="24">
        <f t="shared" si="8"/>
        <v>8.3333333333333339</v>
      </c>
      <c r="T11" s="24">
        <v>8.3333333333333339</v>
      </c>
      <c r="U11" s="24">
        <v>8.3333333333333339</v>
      </c>
      <c r="V11" s="24">
        <v>8.3333333333333339</v>
      </c>
      <c r="W11" s="62">
        <v>92</v>
      </c>
      <c r="X11" s="25">
        <v>0</v>
      </c>
      <c r="Y11" s="25">
        <v>0</v>
      </c>
      <c r="Z11" s="25">
        <v>0</v>
      </c>
      <c r="AA11" s="25"/>
      <c r="AB11" s="25">
        <v>0</v>
      </c>
      <c r="AC11" s="25"/>
      <c r="AD11" s="25">
        <v>0</v>
      </c>
      <c r="AE11" s="25"/>
      <c r="AF11" s="25">
        <v>0</v>
      </c>
      <c r="AG11" s="25"/>
      <c r="AH11" s="25">
        <v>0</v>
      </c>
      <c r="AI11" s="25">
        <f t="shared" si="9"/>
        <v>0</v>
      </c>
      <c r="AJ11" s="17">
        <f t="shared" si="10"/>
        <v>0.92</v>
      </c>
      <c r="AK11" s="27">
        <v>0</v>
      </c>
    </row>
    <row r="12" spans="1:37" x14ac:dyDescent="0.3">
      <c r="A12" s="1">
        <v>5</v>
      </c>
      <c r="B12" s="28" t="s">
        <v>109</v>
      </c>
      <c r="C12" s="19" t="s">
        <v>8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f t="shared" si="0"/>
        <v>8.3333333333333339</v>
      </c>
      <c r="K12" s="23">
        <f t="shared" si="1"/>
        <v>8.3333333333333339</v>
      </c>
      <c r="L12" s="23">
        <f t="shared" si="2"/>
        <v>16.666666666666668</v>
      </c>
      <c r="M12" s="23">
        <f t="shared" si="3"/>
        <v>8.3333333333333339</v>
      </c>
      <c r="N12" s="23">
        <f t="shared" si="4"/>
        <v>25</v>
      </c>
      <c r="O12" s="23">
        <f t="shared" si="3"/>
        <v>8.3333333333333339</v>
      </c>
      <c r="P12" s="24">
        <f t="shared" si="5"/>
        <v>33.333333333333336</v>
      </c>
      <c r="Q12" s="24">
        <f t="shared" si="6"/>
        <v>8.3333333333333339</v>
      </c>
      <c r="R12" s="24">
        <f t="shared" si="7"/>
        <v>41.666666666666671</v>
      </c>
      <c r="S12" s="24">
        <f t="shared" si="8"/>
        <v>8.3333333333333339</v>
      </c>
      <c r="T12" s="24">
        <v>8.3333333333333339</v>
      </c>
      <c r="U12" s="24">
        <v>8.3333333333333339</v>
      </c>
      <c r="V12" s="24">
        <v>8.3333333333333339</v>
      </c>
      <c r="W12" s="62">
        <v>92</v>
      </c>
      <c r="X12" s="25">
        <v>0</v>
      </c>
      <c r="Y12" s="25">
        <v>0</v>
      </c>
      <c r="Z12" s="25">
        <v>0</v>
      </c>
      <c r="AA12" s="25"/>
      <c r="AB12" s="25">
        <v>0</v>
      </c>
      <c r="AC12" s="25"/>
      <c r="AD12" s="25">
        <v>0</v>
      </c>
      <c r="AE12" s="25"/>
      <c r="AF12" s="25">
        <v>0</v>
      </c>
      <c r="AG12" s="25"/>
      <c r="AH12" s="25">
        <v>0</v>
      </c>
      <c r="AI12" s="25">
        <f t="shared" si="9"/>
        <v>0</v>
      </c>
      <c r="AJ12" s="17">
        <f t="shared" si="10"/>
        <v>0.92</v>
      </c>
      <c r="AK12" s="27">
        <v>0</v>
      </c>
    </row>
    <row r="13" spans="1:37" x14ac:dyDescent="0.3">
      <c r="A13" s="1">
        <v>6</v>
      </c>
      <c r="B13" s="28" t="s">
        <v>109</v>
      </c>
      <c r="C13" s="19" t="s">
        <v>9</v>
      </c>
      <c r="D13" s="20" t="s">
        <v>3</v>
      </c>
      <c r="E13" s="20" t="s">
        <v>4</v>
      </c>
      <c r="F13" s="20"/>
      <c r="G13" s="20"/>
      <c r="H13" s="21" t="s">
        <v>5</v>
      </c>
      <c r="I13" s="22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si="3"/>
        <v>8.3333333333333339</v>
      </c>
      <c r="N13" s="23">
        <f t="shared" si="4"/>
        <v>25</v>
      </c>
      <c r="O13" s="23">
        <f t="shared" si="3"/>
        <v>8.3333333333333339</v>
      </c>
      <c r="P13" s="24">
        <f t="shared" si="5"/>
        <v>33.333333333333336</v>
      </c>
      <c r="Q13" s="24">
        <f t="shared" si="6"/>
        <v>8.3333333333333339</v>
      </c>
      <c r="R13" s="24">
        <f t="shared" si="7"/>
        <v>41.666666666666671</v>
      </c>
      <c r="S13" s="24">
        <f t="shared" si="8"/>
        <v>8.3333333333333339</v>
      </c>
      <c r="T13" s="24">
        <v>8.3333333333333339</v>
      </c>
      <c r="U13" s="24">
        <v>8.3333333333333339</v>
      </c>
      <c r="V13" s="24">
        <v>8.3333333333333339</v>
      </c>
      <c r="W13" s="62">
        <v>92</v>
      </c>
      <c r="X13" s="25">
        <v>0</v>
      </c>
      <c r="Y13" s="25">
        <v>0</v>
      </c>
      <c r="Z13" s="25">
        <v>0</v>
      </c>
      <c r="AA13" s="25"/>
      <c r="AB13" s="25">
        <v>0</v>
      </c>
      <c r="AC13" s="25"/>
      <c r="AD13" s="25">
        <v>0</v>
      </c>
      <c r="AE13" s="25"/>
      <c r="AF13" s="25">
        <v>0</v>
      </c>
      <c r="AG13" s="25"/>
      <c r="AH13" s="25">
        <v>0</v>
      </c>
      <c r="AI13" s="25">
        <f t="shared" si="9"/>
        <v>0</v>
      </c>
      <c r="AJ13" s="17">
        <f t="shared" si="10"/>
        <v>0.92</v>
      </c>
      <c r="AK13" s="27">
        <v>0</v>
      </c>
    </row>
    <row r="14" spans="1:37" x14ac:dyDescent="0.3">
      <c r="A14" s="1">
        <v>7</v>
      </c>
      <c r="B14" s="28" t="s">
        <v>109</v>
      </c>
      <c r="C14" s="19" t="s">
        <v>10</v>
      </c>
      <c r="D14" s="20" t="s">
        <v>3</v>
      </c>
      <c r="E14" s="20" t="s">
        <v>4</v>
      </c>
      <c r="F14" s="20"/>
      <c r="G14" s="20"/>
      <c r="H14" s="21" t="s">
        <v>5</v>
      </c>
      <c r="I14" s="22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3"/>
        <v>8.3333333333333339</v>
      </c>
      <c r="N14" s="23">
        <f t="shared" si="4"/>
        <v>25</v>
      </c>
      <c r="O14" s="23">
        <f t="shared" si="3"/>
        <v>8.3333333333333339</v>
      </c>
      <c r="P14" s="24">
        <f t="shared" si="5"/>
        <v>33.333333333333336</v>
      </c>
      <c r="Q14" s="24">
        <f t="shared" si="6"/>
        <v>8.3333333333333339</v>
      </c>
      <c r="R14" s="24">
        <f t="shared" si="7"/>
        <v>41.666666666666671</v>
      </c>
      <c r="S14" s="24">
        <f t="shared" si="8"/>
        <v>8.3333333333333339</v>
      </c>
      <c r="T14" s="24">
        <v>8.3333333333333339</v>
      </c>
      <c r="U14" s="24">
        <v>8.3333333333333339</v>
      </c>
      <c r="V14" s="24">
        <v>8.3333333333333339</v>
      </c>
      <c r="W14" s="62">
        <v>50</v>
      </c>
      <c r="X14" s="25">
        <v>0</v>
      </c>
      <c r="Y14" s="25">
        <v>0</v>
      </c>
      <c r="Z14" s="25">
        <v>0</v>
      </c>
      <c r="AA14" s="25"/>
      <c r="AB14" s="25">
        <v>0</v>
      </c>
      <c r="AC14" s="25"/>
      <c r="AD14" s="25">
        <v>0</v>
      </c>
      <c r="AE14" s="25"/>
      <c r="AF14" s="25">
        <v>0</v>
      </c>
      <c r="AG14" s="25"/>
      <c r="AH14" s="25">
        <v>0</v>
      </c>
      <c r="AI14" s="25">
        <f t="shared" si="9"/>
        <v>0</v>
      </c>
      <c r="AJ14" s="17">
        <v>0.5</v>
      </c>
      <c r="AK14" s="27">
        <v>0</v>
      </c>
    </row>
    <row r="15" spans="1:37" x14ac:dyDescent="0.3">
      <c r="A15" s="1">
        <v>8</v>
      </c>
      <c r="B15" s="28" t="s">
        <v>109</v>
      </c>
      <c r="C15" s="19" t="s">
        <v>11</v>
      </c>
      <c r="D15" s="20" t="s">
        <v>3</v>
      </c>
      <c r="E15" s="20" t="s">
        <v>4</v>
      </c>
      <c r="F15" s="20"/>
      <c r="G15" s="20"/>
      <c r="H15" s="21" t="s">
        <v>5</v>
      </c>
      <c r="I15" s="22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3"/>
        <v>8.3333333333333339</v>
      </c>
      <c r="N15" s="23">
        <f t="shared" si="4"/>
        <v>25</v>
      </c>
      <c r="O15" s="23">
        <f t="shared" si="3"/>
        <v>8.3333333333333339</v>
      </c>
      <c r="P15" s="24">
        <f t="shared" si="5"/>
        <v>33.333333333333336</v>
      </c>
      <c r="Q15" s="24">
        <f t="shared" si="6"/>
        <v>8.3333333333333339</v>
      </c>
      <c r="R15" s="24">
        <f t="shared" si="7"/>
        <v>41.666666666666671</v>
      </c>
      <c r="S15" s="24">
        <f t="shared" si="8"/>
        <v>8.3333333333333339</v>
      </c>
      <c r="T15" s="24">
        <v>8.3333333333333339</v>
      </c>
      <c r="U15" s="24">
        <v>8.3333333333333339</v>
      </c>
      <c r="V15" s="24">
        <v>8.3333333333333339</v>
      </c>
      <c r="W15" s="62">
        <v>80</v>
      </c>
      <c r="X15" s="25">
        <v>0</v>
      </c>
      <c r="Y15" s="25">
        <v>0</v>
      </c>
      <c r="Z15" s="25">
        <v>0</v>
      </c>
      <c r="AA15" s="25"/>
      <c r="AB15" s="25">
        <v>0</v>
      </c>
      <c r="AC15" s="25"/>
      <c r="AD15" s="25">
        <v>0</v>
      </c>
      <c r="AE15" s="25"/>
      <c r="AF15" s="25">
        <v>0</v>
      </c>
      <c r="AG15" s="25"/>
      <c r="AH15" s="25">
        <v>0</v>
      </c>
      <c r="AI15" s="25">
        <f t="shared" si="9"/>
        <v>0</v>
      </c>
      <c r="AJ15" s="17">
        <f t="shared" si="10"/>
        <v>0.8</v>
      </c>
      <c r="AK15" s="27">
        <v>0</v>
      </c>
    </row>
    <row r="16" spans="1:37" ht="51" x14ac:dyDescent="0.3">
      <c r="A16" s="1">
        <v>9</v>
      </c>
      <c r="B16" s="18" t="s">
        <v>110</v>
      </c>
      <c r="C16" s="19" t="s">
        <v>12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v>0</v>
      </c>
      <c r="K16" s="23">
        <v>0</v>
      </c>
      <c r="L16" s="23">
        <f t="shared" si="2"/>
        <v>0</v>
      </c>
      <c r="M16" s="23">
        <v>0</v>
      </c>
      <c r="N16" s="23">
        <f t="shared" si="4"/>
        <v>0</v>
      </c>
      <c r="O16" s="23">
        <v>0</v>
      </c>
      <c r="P16" s="24">
        <f t="shared" si="5"/>
        <v>0</v>
      </c>
      <c r="Q16" s="24">
        <v>0</v>
      </c>
      <c r="R16" s="24">
        <f t="shared" si="7"/>
        <v>0</v>
      </c>
      <c r="S16" s="24">
        <v>0</v>
      </c>
      <c r="T16" s="24">
        <v>0</v>
      </c>
      <c r="U16" s="24">
        <v>0</v>
      </c>
      <c r="V16" s="24">
        <v>0</v>
      </c>
      <c r="W16" s="59">
        <v>77</v>
      </c>
      <c r="X16" s="25">
        <v>0</v>
      </c>
      <c r="Y16" s="25">
        <v>0</v>
      </c>
      <c r="Z16" s="25">
        <v>0</v>
      </c>
      <c r="AA16" s="25"/>
      <c r="AB16" s="25">
        <v>0</v>
      </c>
      <c r="AC16" s="25"/>
      <c r="AD16" s="25">
        <v>0</v>
      </c>
      <c r="AE16" s="25"/>
      <c r="AF16" s="25">
        <v>0</v>
      </c>
      <c r="AG16" s="25"/>
      <c r="AH16" s="25">
        <v>0</v>
      </c>
      <c r="AI16" s="25">
        <f t="shared" si="9"/>
        <v>0</v>
      </c>
      <c r="AJ16" s="17">
        <f t="shared" si="10"/>
        <v>0.77</v>
      </c>
      <c r="AK16" s="27">
        <v>0</v>
      </c>
    </row>
    <row r="17" spans="1:37" ht="38.25" x14ac:dyDescent="0.3">
      <c r="A17" s="1">
        <v>10</v>
      </c>
      <c r="B17" s="18" t="s">
        <v>110</v>
      </c>
      <c r="C17" s="19" t="s">
        <v>13</v>
      </c>
      <c r="D17" s="29" t="s">
        <v>3</v>
      </c>
      <c r="E17" s="29" t="s">
        <v>4</v>
      </c>
      <c r="F17" s="29"/>
      <c r="G17" s="29"/>
      <c r="H17" s="30" t="s">
        <v>5</v>
      </c>
      <c r="I17" s="31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ref="M17:O31" si="11">+K17</f>
        <v>8.3333333333333339</v>
      </c>
      <c r="N17" s="23">
        <f t="shared" si="4"/>
        <v>25</v>
      </c>
      <c r="O17" s="23">
        <f t="shared" si="11"/>
        <v>8.3333333333333339</v>
      </c>
      <c r="P17" s="24">
        <f t="shared" si="5"/>
        <v>33.333333333333336</v>
      </c>
      <c r="Q17" s="24">
        <f t="shared" ref="Q17:Q27" si="12">+O17</f>
        <v>8.3333333333333339</v>
      </c>
      <c r="R17" s="24">
        <f t="shared" si="7"/>
        <v>41.666666666666671</v>
      </c>
      <c r="S17" s="24">
        <f t="shared" ref="S17:S31" si="13">+Q17</f>
        <v>8.3333333333333339</v>
      </c>
      <c r="T17" s="24">
        <v>8.3333333333333339</v>
      </c>
      <c r="U17" s="24">
        <v>8.3333333333333339</v>
      </c>
      <c r="V17" s="24">
        <v>8.3333333333333339</v>
      </c>
      <c r="W17" s="59">
        <v>100</v>
      </c>
      <c r="X17" s="25">
        <v>0</v>
      </c>
      <c r="Y17" s="25">
        <v>0</v>
      </c>
      <c r="Z17" s="25">
        <v>0</v>
      </c>
      <c r="AA17" s="25"/>
      <c r="AB17" s="25">
        <v>0</v>
      </c>
      <c r="AC17" s="25"/>
      <c r="AD17" s="25">
        <v>0</v>
      </c>
      <c r="AE17" s="25"/>
      <c r="AF17" s="25">
        <v>0</v>
      </c>
      <c r="AG17" s="25"/>
      <c r="AH17" s="25">
        <v>0</v>
      </c>
      <c r="AI17" s="25">
        <f t="shared" si="9"/>
        <v>0</v>
      </c>
      <c r="AJ17" s="17">
        <f t="shared" si="10"/>
        <v>1</v>
      </c>
      <c r="AK17" s="32">
        <v>0</v>
      </c>
    </row>
    <row r="18" spans="1:37" ht="25.5" x14ac:dyDescent="0.3">
      <c r="A18" s="1">
        <v>11</v>
      </c>
      <c r="B18" s="18" t="s">
        <v>110</v>
      </c>
      <c r="C18" s="19" t="s">
        <v>14</v>
      </c>
      <c r="D18" s="29" t="s">
        <v>3</v>
      </c>
      <c r="E18" s="29" t="s">
        <v>4</v>
      </c>
      <c r="F18" s="29"/>
      <c r="G18" s="29"/>
      <c r="H18" s="30" t="s">
        <v>5</v>
      </c>
      <c r="I18" s="31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11"/>
        <v>8.3333333333333339</v>
      </c>
      <c r="N18" s="23">
        <f t="shared" si="4"/>
        <v>25</v>
      </c>
      <c r="O18" s="23">
        <f t="shared" si="11"/>
        <v>8.3333333333333339</v>
      </c>
      <c r="P18" s="24">
        <f t="shared" si="5"/>
        <v>33.333333333333336</v>
      </c>
      <c r="Q18" s="24">
        <f t="shared" si="12"/>
        <v>8.3333333333333339</v>
      </c>
      <c r="R18" s="24">
        <f t="shared" si="7"/>
        <v>41.666666666666671</v>
      </c>
      <c r="S18" s="24">
        <f t="shared" si="13"/>
        <v>8.3333333333333339</v>
      </c>
      <c r="T18" s="24">
        <v>8.3333333333333339</v>
      </c>
      <c r="U18" s="24">
        <v>8.3333333333333339</v>
      </c>
      <c r="V18" s="24">
        <v>8.3333333333333339</v>
      </c>
      <c r="W18" s="59">
        <v>92</v>
      </c>
      <c r="X18" s="25">
        <v>0</v>
      </c>
      <c r="Y18" s="25">
        <v>0</v>
      </c>
      <c r="Z18" s="25">
        <v>0</v>
      </c>
      <c r="AA18" s="25"/>
      <c r="AB18" s="25">
        <v>0</v>
      </c>
      <c r="AC18" s="25"/>
      <c r="AD18" s="25">
        <v>0</v>
      </c>
      <c r="AE18" s="25"/>
      <c r="AF18" s="25">
        <v>0</v>
      </c>
      <c r="AG18" s="25"/>
      <c r="AH18" s="25">
        <v>0</v>
      </c>
      <c r="AI18" s="25">
        <f t="shared" si="9"/>
        <v>0</v>
      </c>
      <c r="AJ18" s="17">
        <f t="shared" si="10"/>
        <v>0.92</v>
      </c>
      <c r="AK18" s="32">
        <v>0</v>
      </c>
    </row>
    <row r="19" spans="1:37" ht="38.25" x14ac:dyDescent="0.3">
      <c r="A19" s="1">
        <v>12</v>
      </c>
      <c r="B19" s="18" t="s">
        <v>110</v>
      </c>
      <c r="C19" s="19" t="s">
        <v>15</v>
      </c>
      <c r="D19" s="29" t="s">
        <v>3</v>
      </c>
      <c r="E19" s="29" t="s">
        <v>4</v>
      </c>
      <c r="F19" s="29"/>
      <c r="G19" s="29"/>
      <c r="H19" s="30" t="s">
        <v>5</v>
      </c>
      <c r="I19" s="31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11"/>
        <v>8.3333333333333339</v>
      </c>
      <c r="N19" s="23">
        <f t="shared" si="4"/>
        <v>25</v>
      </c>
      <c r="O19" s="23">
        <f t="shared" si="11"/>
        <v>8.3333333333333339</v>
      </c>
      <c r="P19" s="24">
        <f t="shared" si="5"/>
        <v>33.333333333333336</v>
      </c>
      <c r="Q19" s="24">
        <f t="shared" si="12"/>
        <v>8.3333333333333339</v>
      </c>
      <c r="R19" s="24">
        <f t="shared" si="7"/>
        <v>41.666666666666671</v>
      </c>
      <c r="S19" s="24">
        <f t="shared" si="13"/>
        <v>8.3333333333333339</v>
      </c>
      <c r="T19" s="24">
        <v>8.3333333333333339</v>
      </c>
      <c r="U19" s="24">
        <v>8.3333333333333339</v>
      </c>
      <c r="V19" s="24">
        <v>8.3333333333333339</v>
      </c>
      <c r="W19" s="59" t="s">
        <v>129</v>
      </c>
      <c r="X19" s="25">
        <v>0</v>
      </c>
      <c r="Y19" s="25">
        <v>0</v>
      </c>
      <c r="Z19" s="25">
        <v>0</v>
      </c>
      <c r="AA19" s="25"/>
      <c r="AB19" s="25">
        <v>0</v>
      </c>
      <c r="AC19" s="25"/>
      <c r="AD19" s="25">
        <v>0</v>
      </c>
      <c r="AE19" s="25"/>
      <c r="AF19" s="25">
        <v>0</v>
      </c>
      <c r="AG19" s="25"/>
      <c r="AH19" s="25">
        <v>0</v>
      </c>
      <c r="AI19" s="25">
        <f t="shared" si="9"/>
        <v>0</v>
      </c>
      <c r="AJ19" s="17">
        <v>0.33</v>
      </c>
      <c r="AK19" s="32">
        <v>0</v>
      </c>
    </row>
    <row r="20" spans="1:37" ht="38.25" x14ac:dyDescent="0.3">
      <c r="A20" s="1">
        <v>13</v>
      </c>
      <c r="B20" s="18" t="s">
        <v>32</v>
      </c>
      <c r="C20" s="19" t="s">
        <v>29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11"/>
        <v>8.3333333333333339</v>
      </c>
      <c r="N20" s="23">
        <f t="shared" si="4"/>
        <v>25</v>
      </c>
      <c r="O20" s="23">
        <f t="shared" si="11"/>
        <v>8.3333333333333339</v>
      </c>
      <c r="P20" s="24">
        <f t="shared" si="5"/>
        <v>33.333333333333336</v>
      </c>
      <c r="Q20" s="24">
        <f t="shared" si="12"/>
        <v>8.3333333333333339</v>
      </c>
      <c r="R20" s="24">
        <f t="shared" si="7"/>
        <v>41.666666666666671</v>
      </c>
      <c r="S20" s="24">
        <f t="shared" si="13"/>
        <v>8.3333333333333339</v>
      </c>
      <c r="T20" s="24">
        <v>8.3333333333333339</v>
      </c>
      <c r="U20" s="24">
        <v>8.3333333333333339</v>
      </c>
      <c r="V20" s="24">
        <v>8.3333333333333339</v>
      </c>
      <c r="W20" s="24">
        <v>93</v>
      </c>
      <c r="X20" s="25">
        <v>0</v>
      </c>
      <c r="Y20" s="25">
        <v>0</v>
      </c>
      <c r="Z20" s="25">
        <v>0</v>
      </c>
      <c r="AA20" s="25"/>
      <c r="AB20" s="25">
        <v>0</v>
      </c>
      <c r="AC20" s="25"/>
      <c r="AD20" s="25">
        <v>0</v>
      </c>
      <c r="AE20" s="25"/>
      <c r="AF20" s="25">
        <v>0</v>
      </c>
      <c r="AG20" s="25"/>
      <c r="AH20" s="25">
        <v>0</v>
      </c>
      <c r="AI20" s="25">
        <f t="shared" si="9"/>
        <v>0</v>
      </c>
      <c r="AJ20" s="17">
        <f t="shared" si="10"/>
        <v>0.93</v>
      </c>
      <c r="AK20" s="27">
        <v>0</v>
      </c>
    </row>
    <row r="21" spans="1:37" ht="38.25" x14ac:dyDescent="0.3">
      <c r="A21" s="1">
        <v>14</v>
      </c>
      <c r="B21" s="18" t="s">
        <v>32</v>
      </c>
      <c r="C21" s="19" t="s">
        <v>30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11"/>
        <v>8.3333333333333339</v>
      </c>
      <c r="N21" s="23">
        <f t="shared" si="4"/>
        <v>25</v>
      </c>
      <c r="O21" s="23">
        <f t="shared" si="11"/>
        <v>8.3333333333333339</v>
      </c>
      <c r="P21" s="24">
        <f t="shared" si="5"/>
        <v>33.333333333333336</v>
      </c>
      <c r="Q21" s="24">
        <f t="shared" si="12"/>
        <v>8.3333333333333339</v>
      </c>
      <c r="R21" s="24">
        <f t="shared" si="7"/>
        <v>41.666666666666671</v>
      </c>
      <c r="S21" s="24">
        <f t="shared" si="13"/>
        <v>8.3333333333333339</v>
      </c>
      <c r="T21" s="24">
        <v>8.3333333333333339</v>
      </c>
      <c r="U21" s="24">
        <v>8.3333333333333339</v>
      </c>
      <c r="V21" s="24">
        <v>8.3333333333333339</v>
      </c>
      <c r="W21" s="24">
        <v>90</v>
      </c>
      <c r="X21" s="25">
        <v>0</v>
      </c>
      <c r="Y21" s="25">
        <v>0</v>
      </c>
      <c r="Z21" s="25">
        <v>0</v>
      </c>
      <c r="AA21" s="25"/>
      <c r="AB21" s="25">
        <v>0</v>
      </c>
      <c r="AC21" s="25"/>
      <c r="AD21" s="25">
        <v>0</v>
      </c>
      <c r="AE21" s="25"/>
      <c r="AF21" s="25">
        <v>0</v>
      </c>
      <c r="AG21" s="25"/>
      <c r="AH21" s="25">
        <v>0</v>
      </c>
      <c r="AI21" s="25">
        <f t="shared" si="9"/>
        <v>0</v>
      </c>
      <c r="AJ21" s="17">
        <f t="shared" si="10"/>
        <v>0.9</v>
      </c>
      <c r="AK21" s="27">
        <v>0</v>
      </c>
    </row>
    <row r="22" spans="1:37" ht="38.25" x14ac:dyDescent="0.3">
      <c r="A22" s="1">
        <v>15</v>
      </c>
      <c r="B22" s="18" t="s">
        <v>32</v>
      </c>
      <c r="C22" s="19" t="s">
        <v>31</v>
      </c>
      <c r="D22" s="20" t="s">
        <v>3</v>
      </c>
      <c r="E22" s="20" t="s">
        <v>4</v>
      </c>
      <c r="F22" s="20"/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11"/>
        <v>8.3333333333333339</v>
      </c>
      <c r="N22" s="23">
        <f t="shared" si="4"/>
        <v>25</v>
      </c>
      <c r="O22" s="23">
        <f t="shared" si="11"/>
        <v>8.3333333333333339</v>
      </c>
      <c r="P22" s="24">
        <f t="shared" si="5"/>
        <v>33.333333333333336</v>
      </c>
      <c r="Q22" s="24">
        <f t="shared" si="12"/>
        <v>8.3333333333333339</v>
      </c>
      <c r="R22" s="24">
        <f t="shared" si="7"/>
        <v>41.666666666666671</v>
      </c>
      <c r="S22" s="24">
        <f t="shared" si="13"/>
        <v>8.3333333333333339</v>
      </c>
      <c r="T22" s="24">
        <v>8.3333333333333339</v>
      </c>
      <c r="U22" s="24">
        <v>8.3333333333333339</v>
      </c>
      <c r="V22" s="24">
        <v>8.3333333333333339</v>
      </c>
      <c r="W22" s="24" t="s">
        <v>131</v>
      </c>
      <c r="X22" s="25">
        <v>0</v>
      </c>
      <c r="Y22" s="25">
        <v>0</v>
      </c>
      <c r="Z22" s="25">
        <v>0</v>
      </c>
      <c r="AA22" s="25"/>
      <c r="AB22" s="25">
        <v>0</v>
      </c>
      <c r="AC22" s="25"/>
      <c r="AD22" s="25">
        <v>0</v>
      </c>
      <c r="AE22" s="25"/>
      <c r="AF22" s="25">
        <v>0</v>
      </c>
      <c r="AG22" s="25"/>
      <c r="AH22" s="25">
        <v>0</v>
      </c>
      <c r="AI22" s="25">
        <f t="shared" si="9"/>
        <v>0</v>
      </c>
      <c r="AJ22" s="17">
        <v>0</v>
      </c>
      <c r="AK22" s="27">
        <v>0</v>
      </c>
    </row>
    <row r="23" spans="1:37" ht="25.5" x14ac:dyDescent="0.3">
      <c r="A23" s="1">
        <v>16</v>
      </c>
      <c r="B23" s="18" t="s">
        <v>38</v>
      </c>
      <c r="C23" s="19" t="s">
        <v>33</v>
      </c>
      <c r="D23" s="20" t="s">
        <v>3</v>
      </c>
      <c r="E23" s="20" t="s">
        <v>4</v>
      </c>
      <c r="F23" s="20"/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11"/>
        <v>8.3333333333333339</v>
      </c>
      <c r="N23" s="23">
        <f t="shared" si="4"/>
        <v>25</v>
      </c>
      <c r="O23" s="23">
        <f t="shared" si="11"/>
        <v>8.3333333333333339</v>
      </c>
      <c r="P23" s="24">
        <f t="shared" si="5"/>
        <v>33.333333333333336</v>
      </c>
      <c r="Q23" s="24">
        <f t="shared" si="12"/>
        <v>8.3333333333333339</v>
      </c>
      <c r="R23" s="24">
        <f t="shared" si="7"/>
        <v>41.666666666666671</v>
      </c>
      <c r="S23" s="24">
        <f t="shared" si="13"/>
        <v>8.3333333333333339</v>
      </c>
      <c r="T23" s="24">
        <v>8.3333333333333339</v>
      </c>
      <c r="U23" s="24">
        <v>8.3333333333333339</v>
      </c>
      <c r="V23" s="24">
        <v>8.3333333333333339</v>
      </c>
      <c r="W23" s="59">
        <v>91</v>
      </c>
      <c r="X23" s="25">
        <v>0</v>
      </c>
      <c r="Y23" s="25">
        <v>0</v>
      </c>
      <c r="Z23" s="25">
        <v>0</v>
      </c>
      <c r="AA23" s="25"/>
      <c r="AB23" s="25">
        <v>0</v>
      </c>
      <c r="AC23" s="25"/>
      <c r="AD23" s="25">
        <v>0</v>
      </c>
      <c r="AE23" s="25"/>
      <c r="AF23" s="25">
        <v>0</v>
      </c>
      <c r="AG23" s="25"/>
      <c r="AH23" s="25">
        <v>0</v>
      </c>
      <c r="AI23" s="25">
        <f t="shared" si="9"/>
        <v>0</v>
      </c>
      <c r="AJ23" s="17">
        <f t="shared" si="10"/>
        <v>0.91</v>
      </c>
      <c r="AK23" s="27">
        <v>0</v>
      </c>
    </row>
    <row r="24" spans="1:37" ht="25.5" x14ac:dyDescent="0.3">
      <c r="A24" s="1">
        <v>17</v>
      </c>
      <c r="B24" s="18" t="s">
        <v>38</v>
      </c>
      <c r="C24" s="19" t="s">
        <v>34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 t="shared" si="0"/>
        <v>8.3333333333333339</v>
      </c>
      <c r="K24" s="23">
        <f t="shared" si="1"/>
        <v>8.3333333333333339</v>
      </c>
      <c r="L24" s="23">
        <f t="shared" si="2"/>
        <v>16.666666666666668</v>
      </c>
      <c r="M24" s="23">
        <f t="shared" si="11"/>
        <v>8.3333333333333339</v>
      </c>
      <c r="N24" s="23">
        <f t="shared" si="4"/>
        <v>25</v>
      </c>
      <c r="O24" s="23">
        <f t="shared" si="11"/>
        <v>8.3333333333333339</v>
      </c>
      <c r="P24" s="24">
        <f t="shared" si="5"/>
        <v>33.333333333333336</v>
      </c>
      <c r="Q24" s="24">
        <f t="shared" si="12"/>
        <v>8.3333333333333339</v>
      </c>
      <c r="R24" s="24">
        <f t="shared" si="7"/>
        <v>41.666666666666671</v>
      </c>
      <c r="S24" s="24">
        <f t="shared" si="13"/>
        <v>8.3333333333333339</v>
      </c>
      <c r="T24" s="24">
        <v>8.3333333333333339</v>
      </c>
      <c r="U24" s="24">
        <v>8.3333333333333339</v>
      </c>
      <c r="V24" s="24">
        <v>8.3333333333333339</v>
      </c>
      <c r="W24" s="59">
        <v>91</v>
      </c>
      <c r="X24" s="25">
        <v>0</v>
      </c>
      <c r="Y24" s="25">
        <v>0</v>
      </c>
      <c r="Z24" s="25">
        <v>0</v>
      </c>
      <c r="AA24" s="25"/>
      <c r="AB24" s="25">
        <v>0</v>
      </c>
      <c r="AC24" s="25"/>
      <c r="AD24" s="25">
        <v>0</v>
      </c>
      <c r="AE24" s="25"/>
      <c r="AF24" s="25">
        <v>0</v>
      </c>
      <c r="AG24" s="25"/>
      <c r="AH24" s="25">
        <v>0</v>
      </c>
      <c r="AI24" s="25">
        <f t="shared" si="9"/>
        <v>0</v>
      </c>
      <c r="AJ24" s="17">
        <f t="shared" si="10"/>
        <v>0.91</v>
      </c>
      <c r="AK24" s="27">
        <v>0</v>
      </c>
    </row>
    <row r="25" spans="1:37" x14ac:dyDescent="0.3">
      <c r="A25" s="1">
        <v>18</v>
      </c>
      <c r="B25" s="28" t="s">
        <v>38</v>
      </c>
      <c r="C25" s="19" t="s">
        <v>35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 t="shared" si="0"/>
        <v>8.3333333333333339</v>
      </c>
      <c r="K25" s="23">
        <f t="shared" si="1"/>
        <v>8.3333333333333339</v>
      </c>
      <c r="L25" s="23">
        <f t="shared" si="2"/>
        <v>16.666666666666668</v>
      </c>
      <c r="M25" s="23">
        <f t="shared" si="11"/>
        <v>8.3333333333333339</v>
      </c>
      <c r="N25" s="23">
        <f t="shared" si="4"/>
        <v>25</v>
      </c>
      <c r="O25" s="23">
        <f t="shared" si="11"/>
        <v>8.3333333333333339</v>
      </c>
      <c r="P25" s="24">
        <f t="shared" si="5"/>
        <v>33.333333333333336</v>
      </c>
      <c r="Q25" s="24">
        <f t="shared" si="12"/>
        <v>8.3333333333333339</v>
      </c>
      <c r="R25" s="24">
        <f t="shared" si="7"/>
        <v>41.666666666666671</v>
      </c>
      <c r="S25" s="24">
        <f t="shared" si="13"/>
        <v>8.3333333333333339</v>
      </c>
      <c r="T25" s="24">
        <v>8.3333333333333339</v>
      </c>
      <c r="U25" s="24">
        <v>8.3333333333333339</v>
      </c>
      <c r="V25" s="24">
        <v>8.3333333333333339</v>
      </c>
      <c r="W25" s="59">
        <v>100</v>
      </c>
      <c r="X25" s="25">
        <v>0</v>
      </c>
      <c r="Y25" s="25">
        <v>0</v>
      </c>
      <c r="Z25" s="25">
        <v>0</v>
      </c>
      <c r="AA25" s="25"/>
      <c r="AB25" s="25">
        <v>0</v>
      </c>
      <c r="AC25" s="25"/>
      <c r="AD25" s="25">
        <v>0</v>
      </c>
      <c r="AE25" s="25"/>
      <c r="AF25" s="25">
        <v>0</v>
      </c>
      <c r="AG25" s="25"/>
      <c r="AH25" s="25">
        <v>0</v>
      </c>
      <c r="AI25" s="25">
        <f t="shared" si="9"/>
        <v>0</v>
      </c>
      <c r="AJ25" s="17">
        <f t="shared" si="10"/>
        <v>1</v>
      </c>
      <c r="AK25" s="27">
        <v>0</v>
      </c>
    </row>
    <row r="26" spans="1:37" ht="25.5" x14ac:dyDescent="0.3">
      <c r="A26" s="1">
        <v>19</v>
      </c>
      <c r="B26" s="28" t="s">
        <v>38</v>
      </c>
      <c r="C26" s="19" t="s">
        <v>36</v>
      </c>
      <c r="D26" s="20" t="s">
        <v>3</v>
      </c>
      <c r="E26" s="20"/>
      <c r="F26" s="20" t="s">
        <v>4</v>
      </c>
      <c r="G26" s="20"/>
      <c r="H26" s="21" t="s">
        <v>5</v>
      </c>
      <c r="I26" s="22" t="s">
        <v>6</v>
      </c>
      <c r="J26" s="23">
        <f t="shared" si="0"/>
        <v>8.3333333333333339</v>
      </c>
      <c r="K26" s="23">
        <f t="shared" si="1"/>
        <v>8.3333333333333339</v>
      </c>
      <c r="L26" s="23">
        <f t="shared" si="2"/>
        <v>16.666666666666668</v>
      </c>
      <c r="M26" s="23">
        <f t="shared" si="11"/>
        <v>8.3333333333333339</v>
      </c>
      <c r="N26" s="23">
        <f t="shared" si="4"/>
        <v>25</v>
      </c>
      <c r="O26" s="23">
        <f t="shared" si="11"/>
        <v>8.3333333333333339</v>
      </c>
      <c r="P26" s="24">
        <f t="shared" si="5"/>
        <v>33.333333333333336</v>
      </c>
      <c r="Q26" s="24">
        <f t="shared" si="12"/>
        <v>8.3333333333333339</v>
      </c>
      <c r="R26" s="24">
        <f t="shared" si="7"/>
        <v>41.666666666666671</v>
      </c>
      <c r="S26" s="24">
        <f t="shared" si="13"/>
        <v>8.3333333333333339</v>
      </c>
      <c r="T26" s="24">
        <v>8.3333333333333339</v>
      </c>
      <c r="U26" s="24">
        <v>8.3333333333333339</v>
      </c>
      <c r="V26" s="24">
        <v>8.3333333333333339</v>
      </c>
      <c r="W26" s="59">
        <v>91</v>
      </c>
      <c r="X26" s="25">
        <v>0</v>
      </c>
      <c r="Y26" s="25">
        <v>0</v>
      </c>
      <c r="Z26" s="25">
        <v>0</v>
      </c>
      <c r="AA26" s="25"/>
      <c r="AB26" s="25">
        <v>0</v>
      </c>
      <c r="AC26" s="25"/>
      <c r="AD26" s="25">
        <v>0</v>
      </c>
      <c r="AE26" s="25"/>
      <c r="AF26" s="25">
        <v>0</v>
      </c>
      <c r="AG26" s="25"/>
      <c r="AH26" s="25">
        <v>0</v>
      </c>
      <c r="AI26" s="25">
        <f t="shared" si="9"/>
        <v>0</v>
      </c>
      <c r="AJ26" s="17">
        <f t="shared" si="10"/>
        <v>0.91</v>
      </c>
      <c r="AK26" s="27">
        <v>0</v>
      </c>
    </row>
    <row r="27" spans="1:37" ht="25.5" x14ac:dyDescent="0.3">
      <c r="A27" s="1">
        <v>20</v>
      </c>
      <c r="B27" s="28" t="s">
        <v>38</v>
      </c>
      <c r="C27" s="19" t="s">
        <v>37</v>
      </c>
      <c r="D27" s="20" t="s">
        <v>3</v>
      </c>
      <c r="E27" s="20"/>
      <c r="F27" s="20" t="s">
        <v>4</v>
      </c>
      <c r="G27" s="20"/>
      <c r="H27" s="21" t="s">
        <v>5</v>
      </c>
      <c r="I27" s="22" t="s">
        <v>6</v>
      </c>
      <c r="J27" s="23">
        <f t="shared" si="0"/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11"/>
        <v>8.3333333333333339</v>
      </c>
      <c r="N27" s="23">
        <f t="shared" si="4"/>
        <v>25</v>
      </c>
      <c r="O27" s="23">
        <f t="shared" si="11"/>
        <v>8.3333333333333339</v>
      </c>
      <c r="P27" s="24">
        <f t="shared" si="5"/>
        <v>33.333333333333336</v>
      </c>
      <c r="Q27" s="24">
        <f t="shared" si="12"/>
        <v>8.3333333333333339</v>
      </c>
      <c r="R27" s="24">
        <f t="shared" si="7"/>
        <v>41.666666666666671</v>
      </c>
      <c r="S27" s="24">
        <f t="shared" si="13"/>
        <v>8.3333333333333339</v>
      </c>
      <c r="T27" s="24">
        <v>8.3333333333333339</v>
      </c>
      <c r="U27" s="24">
        <v>8.3333333333333339</v>
      </c>
      <c r="V27" s="24">
        <v>8.3333333333333339</v>
      </c>
      <c r="W27" s="59">
        <v>100</v>
      </c>
      <c r="X27" s="25">
        <v>0</v>
      </c>
      <c r="Y27" s="25">
        <v>0</v>
      </c>
      <c r="Z27" s="25">
        <v>0</v>
      </c>
      <c r="AA27" s="25"/>
      <c r="AB27" s="25">
        <v>0</v>
      </c>
      <c r="AC27" s="25"/>
      <c r="AD27" s="25">
        <v>0</v>
      </c>
      <c r="AE27" s="25"/>
      <c r="AF27" s="25">
        <v>0</v>
      </c>
      <c r="AG27" s="25"/>
      <c r="AH27" s="25">
        <v>0</v>
      </c>
      <c r="AI27" s="25">
        <f t="shared" si="9"/>
        <v>0</v>
      </c>
      <c r="AJ27" s="17">
        <f t="shared" si="10"/>
        <v>1</v>
      </c>
      <c r="AK27" s="27">
        <v>0</v>
      </c>
    </row>
    <row r="28" spans="1:37" ht="25.5" x14ac:dyDescent="0.3">
      <c r="A28" s="1">
        <v>21</v>
      </c>
      <c r="B28" s="18" t="s">
        <v>43</v>
      </c>
      <c r="C28" s="19" t="s">
        <v>39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f>100*0.3/3</f>
        <v>10</v>
      </c>
      <c r="K28" s="23">
        <f t="shared" si="1"/>
        <v>10</v>
      </c>
      <c r="L28" s="23">
        <f t="shared" si="2"/>
        <v>20</v>
      </c>
      <c r="M28" s="23">
        <f t="shared" si="11"/>
        <v>10</v>
      </c>
      <c r="N28" s="23">
        <f t="shared" si="4"/>
        <v>30</v>
      </c>
      <c r="O28" s="23">
        <f>100*0.3/3</f>
        <v>10</v>
      </c>
      <c r="P28" s="24">
        <f t="shared" si="5"/>
        <v>40</v>
      </c>
      <c r="Q28" s="24">
        <f>+O28</f>
        <v>10</v>
      </c>
      <c r="R28" s="24">
        <f t="shared" si="7"/>
        <v>50</v>
      </c>
      <c r="S28" s="24">
        <f t="shared" si="13"/>
        <v>10</v>
      </c>
      <c r="T28" s="24">
        <v>10</v>
      </c>
      <c r="U28" s="24">
        <v>10</v>
      </c>
      <c r="V28" s="24">
        <v>10</v>
      </c>
      <c r="W28" s="24">
        <v>90</v>
      </c>
      <c r="X28" s="25">
        <v>0</v>
      </c>
      <c r="Y28" s="25">
        <v>0</v>
      </c>
      <c r="Z28" s="25">
        <v>0</v>
      </c>
      <c r="AA28" s="25"/>
      <c r="AB28" s="25">
        <v>0</v>
      </c>
      <c r="AC28" s="25"/>
      <c r="AD28" s="25">
        <v>0</v>
      </c>
      <c r="AE28" s="25"/>
      <c r="AF28" s="25">
        <v>0</v>
      </c>
      <c r="AG28" s="25"/>
      <c r="AH28" s="25">
        <v>0</v>
      </c>
      <c r="AI28" s="25">
        <f t="shared" si="9"/>
        <v>0</v>
      </c>
      <c r="AJ28" s="17">
        <f t="shared" si="10"/>
        <v>0.9</v>
      </c>
      <c r="AK28" s="27">
        <v>0</v>
      </c>
    </row>
    <row r="29" spans="1:37" ht="25.5" x14ac:dyDescent="0.3">
      <c r="A29" s="1">
        <v>22</v>
      </c>
      <c r="B29" s="28" t="s">
        <v>43</v>
      </c>
      <c r="C29" s="19" t="s">
        <v>40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f>100*0.05/3</f>
        <v>1.6666666666666667</v>
      </c>
      <c r="K29" s="23">
        <f t="shared" si="1"/>
        <v>1.6666666666666667</v>
      </c>
      <c r="L29" s="23">
        <f t="shared" si="2"/>
        <v>3.3333333333333335</v>
      </c>
      <c r="M29" s="23">
        <f t="shared" si="11"/>
        <v>1.6666666666666667</v>
      </c>
      <c r="N29" s="23">
        <f t="shared" si="4"/>
        <v>5</v>
      </c>
      <c r="O29" s="23">
        <f>100*0.05/3</f>
        <v>1.6666666666666667</v>
      </c>
      <c r="P29" s="24">
        <f t="shared" si="5"/>
        <v>6.666666666666667</v>
      </c>
      <c r="Q29" s="24">
        <f t="shared" ref="Q29:Q31" si="14">+O29</f>
        <v>1.6666666666666667</v>
      </c>
      <c r="R29" s="24">
        <f t="shared" si="7"/>
        <v>8.3333333333333339</v>
      </c>
      <c r="S29" s="24">
        <f t="shared" si="13"/>
        <v>1.6666666666666667</v>
      </c>
      <c r="T29" s="24">
        <v>1.6666666666666667</v>
      </c>
      <c r="U29" s="24">
        <v>1.6666666666666667</v>
      </c>
      <c r="V29" s="24">
        <v>1.6666666666666667</v>
      </c>
      <c r="W29" s="24">
        <v>18.333333333333332</v>
      </c>
      <c r="X29" s="25">
        <v>0</v>
      </c>
      <c r="Y29" s="25">
        <v>0</v>
      </c>
      <c r="Z29" s="25">
        <v>0</v>
      </c>
      <c r="AA29" s="25"/>
      <c r="AB29" s="25">
        <v>0</v>
      </c>
      <c r="AC29" s="25"/>
      <c r="AD29" s="25">
        <v>0</v>
      </c>
      <c r="AE29" s="25"/>
      <c r="AF29" s="25">
        <v>0</v>
      </c>
      <c r="AG29" s="25"/>
      <c r="AH29" s="25">
        <v>0</v>
      </c>
      <c r="AI29" s="25">
        <f t="shared" si="9"/>
        <v>0</v>
      </c>
      <c r="AJ29" s="17">
        <f t="shared" si="10"/>
        <v>0.18333333333333332</v>
      </c>
      <c r="AK29" s="27">
        <v>0</v>
      </c>
    </row>
    <row r="30" spans="1:37" x14ac:dyDescent="0.3">
      <c r="A30" s="1">
        <v>23</v>
      </c>
      <c r="B30" s="28" t="s">
        <v>43</v>
      </c>
      <c r="C30" s="19" t="s">
        <v>41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f>100*0.1/3</f>
        <v>3.3333333333333335</v>
      </c>
      <c r="K30" s="23">
        <f t="shared" si="1"/>
        <v>3.3333333333333335</v>
      </c>
      <c r="L30" s="23">
        <f t="shared" si="2"/>
        <v>6.666666666666667</v>
      </c>
      <c r="M30" s="23">
        <f t="shared" si="11"/>
        <v>3.3333333333333335</v>
      </c>
      <c r="N30" s="23">
        <f t="shared" si="4"/>
        <v>10</v>
      </c>
      <c r="O30" s="23">
        <f>100*0.1/3</f>
        <v>3.3333333333333335</v>
      </c>
      <c r="P30" s="24">
        <f t="shared" si="5"/>
        <v>13.333333333333334</v>
      </c>
      <c r="Q30" s="24">
        <f t="shared" si="14"/>
        <v>3.3333333333333335</v>
      </c>
      <c r="R30" s="24">
        <f t="shared" si="7"/>
        <v>16.666666666666668</v>
      </c>
      <c r="S30" s="24">
        <f t="shared" si="13"/>
        <v>3.3333333333333335</v>
      </c>
      <c r="T30" s="24">
        <v>3.3333333333333335</v>
      </c>
      <c r="U30" s="24">
        <v>3.3333333333333335</v>
      </c>
      <c r="V30" s="24">
        <v>3.3333333333333335</v>
      </c>
      <c r="W30" s="59">
        <v>100</v>
      </c>
      <c r="X30" s="25">
        <v>0</v>
      </c>
      <c r="Y30" s="25">
        <v>0</v>
      </c>
      <c r="Z30" s="25">
        <v>0</v>
      </c>
      <c r="AA30" s="25"/>
      <c r="AB30" s="25">
        <v>0</v>
      </c>
      <c r="AC30" s="25"/>
      <c r="AD30" s="25">
        <v>0</v>
      </c>
      <c r="AE30" s="25"/>
      <c r="AF30" s="25">
        <v>0</v>
      </c>
      <c r="AG30" s="25"/>
      <c r="AH30" s="25">
        <v>0</v>
      </c>
      <c r="AI30" s="25">
        <f t="shared" si="9"/>
        <v>0</v>
      </c>
      <c r="AJ30" s="17">
        <f t="shared" si="10"/>
        <v>1</v>
      </c>
      <c r="AK30" s="27">
        <v>0</v>
      </c>
    </row>
    <row r="31" spans="1:37" ht="25.5" x14ac:dyDescent="0.3">
      <c r="A31" s="1">
        <v>24</v>
      </c>
      <c r="B31" s="28" t="s">
        <v>43</v>
      </c>
      <c r="C31" s="19" t="s">
        <v>42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f>100*0.25/3</f>
        <v>8.3333333333333339</v>
      </c>
      <c r="K31" s="23">
        <f t="shared" si="1"/>
        <v>8.3333333333333339</v>
      </c>
      <c r="L31" s="23">
        <f t="shared" si="2"/>
        <v>16.666666666666668</v>
      </c>
      <c r="M31" s="23">
        <f t="shared" si="11"/>
        <v>8.3333333333333339</v>
      </c>
      <c r="N31" s="23">
        <f t="shared" si="4"/>
        <v>25</v>
      </c>
      <c r="O31" s="23">
        <f>100*0.25/3</f>
        <v>8.3333333333333339</v>
      </c>
      <c r="P31" s="24">
        <f t="shared" si="5"/>
        <v>33.333333333333336</v>
      </c>
      <c r="Q31" s="24">
        <f t="shared" si="14"/>
        <v>8.3333333333333339</v>
      </c>
      <c r="R31" s="24">
        <f t="shared" si="7"/>
        <v>41.666666666666671</v>
      </c>
      <c r="S31" s="24">
        <f t="shared" si="13"/>
        <v>8.3333333333333339</v>
      </c>
      <c r="T31" s="24">
        <v>8.3333333333333339</v>
      </c>
      <c r="U31" s="24">
        <v>8.3333333333333339</v>
      </c>
      <c r="V31" s="24">
        <v>8.3333333333333339</v>
      </c>
      <c r="W31" s="59">
        <v>100</v>
      </c>
      <c r="X31" s="25">
        <v>0</v>
      </c>
      <c r="Y31" s="25">
        <v>0</v>
      </c>
      <c r="Z31" s="25">
        <v>0</v>
      </c>
      <c r="AA31" s="25"/>
      <c r="AB31" s="25">
        <v>0</v>
      </c>
      <c r="AC31" s="25"/>
      <c r="AD31" s="25">
        <v>0</v>
      </c>
      <c r="AE31" s="25"/>
      <c r="AF31" s="25">
        <v>0</v>
      </c>
      <c r="AG31" s="25"/>
      <c r="AH31" s="25">
        <v>0</v>
      </c>
      <c r="AI31" s="25">
        <f t="shared" si="9"/>
        <v>0</v>
      </c>
      <c r="AJ31" s="17">
        <f t="shared" si="10"/>
        <v>1</v>
      </c>
      <c r="AK31" s="27">
        <v>0</v>
      </c>
    </row>
    <row r="32" spans="1:37" x14ac:dyDescent="0.3">
      <c r="A32" s="1">
        <v>25</v>
      </c>
      <c r="B32" s="28" t="s">
        <v>50</v>
      </c>
      <c r="C32" s="19" t="s">
        <v>44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9.85</v>
      </c>
      <c r="K32" s="23">
        <f>14.23-J32</f>
        <v>4.3800000000000008</v>
      </c>
      <c r="L32" s="23">
        <f t="shared" si="2"/>
        <v>14.23</v>
      </c>
      <c r="M32" s="23">
        <f>19-L32</f>
        <v>4.7699999999999996</v>
      </c>
      <c r="N32" s="23">
        <f t="shared" si="4"/>
        <v>19</v>
      </c>
      <c r="O32" s="23">
        <f>37-N32</f>
        <v>18</v>
      </c>
      <c r="P32" s="24">
        <f t="shared" si="5"/>
        <v>37</v>
      </c>
      <c r="Q32" s="24">
        <f>+P32/4</f>
        <v>9.25</v>
      </c>
      <c r="R32" s="24">
        <f t="shared" si="7"/>
        <v>46.25</v>
      </c>
      <c r="S32" s="24">
        <f>+R32/5</f>
        <v>9.25</v>
      </c>
      <c r="T32" s="24">
        <v>9.25</v>
      </c>
      <c r="U32" s="24">
        <v>9.25</v>
      </c>
      <c r="V32" s="24">
        <v>9.25</v>
      </c>
      <c r="W32" s="59">
        <v>93</v>
      </c>
      <c r="X32" s="25">
        <v>0</v>
      </c>
      <c r="Y32" s="25">
        <v>0</v>
      </c>
      <c r="Z32" s="25">
        <v>0</v>
      </c>
      <c r="AA32" s="25"/>
      <c r="AB32" s="25">
        <v>0</v>
      </c>
      <c r="AC32" s="25"/>
      <c r="AD32" s="25">
        <v>0</v>
      </c>
      <c r="AE32" s="25"/>
      <c r="AF32" s="25">
        <v>0</v>
      </c>
      <c r="AG32" s="25"/>
      <c r="AH32" s="25">
        <v>0</v>
      </c>
      <c r="AI32" s="25">
        <f t="shared" si="9"/>
        <v>0</v>
      </c>
      <c r="AJ32" s="17">
        <f t="shared" si="10"/>
        <v>0.93</v>
      </c>
      <c r="AK32" s="27">
        <v>0</v>
      </c>
    </row>
    <row r="33" spans="1:37" x14ac:dyDescent="0.3">
      <c r="A33" s="1">
        <v>26</v>
      </c>
      <c r="B33" s="28" t="s">
        <v>50</v>
      </c>
      <c r="C33" s="19" t="s">
        <v>45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f t="shared" si="5"/>
        <v>0</v>
      </c>
      <c r="Q33" s="24">
        <v>0</v>
      </c>
      <c r="R33" s="24">
        <f t="shared" si="7"/>
        <v>0</v>
      </c>
      <c r="S33" s="24">
        <v>0</v>
      </c>
      <c r="T33" s="24">
        <v>0</v>
      </c>
      <c r="U33" s="24">
        <v>0</v>
      </c>
      <c r="V33" s="24">
        <v>0</v>
      </c>
      <c r="W33" s="59">
        <v>0</v>
      </c>
      <c r="X33" s="25">
        <v>0</v>
      </c>
      <c r="Y33" s="25">
        <v>0</v>
      </c>
      <c r="Z33" s="25">
        <v>0</v>
      </c>
      <c r="AA33" s="25"/>
      <c r="AB33" s="25">
        <v>0</v>
      </c>
      <c r="AC33" s="25"/>
      <c r="AD33" s="25">
        <v>0</v>
      </c>
      <c r="AE33" s="25"/>
      <c r="AF33" s="25">
        <v>0</v>
      </c>
      <c r="AG33" s="25"/>
      <c r="AH33" s="25">
        <v>0</v>
      </c>
      <c r="AI33" s="25">
        <f t="shared" si="9"/>
        <v>0</v>
      </c>
      <c r="AJ33" s="17">
        <f t="shared" si="10"/>
        <v>0</v>
      </c>
      <c r="AK33" s="27">
        <v>0</v>
      </c>
    </row>
    <row r="34" spans="1:37" ht="25.5" x14ac:dyDescent="0.3">
      <c r="A34" s="1">
        <v>27</v>
      </c>
      <c r="B34" s="28" t="s">
        <v>50</v>
      </c>
      <c r="C34" s="19" t="s">
        <v>46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v>0</v>
      </c>
      <c r="K34" s="23">
        <v>0</v>
      </c>
      <c r="L34" s="23">
        <f t="shared" si="2"/>
        <v>0</v>
      </c>
      <c r="M34" s="23">
        <v>0</v>
      </c>
      <c r="N34" s="23">
        <f t="shared" si="4"/>
        <v>0</v>
      </c>
      <c r="O34" s="23">
        <v>0</v>
      </c>
      <c r="P34" s="24">
        <f t="shared" si="5"/>
        <v>0</v>
      </c>
      <c r="Q34" s="24">
        <v>0</v>
      </c>
      <c r="R34" s="24">
        <f t="shared" si="7"/>
        <v>0</v>
      </c>
      <c r="S34" s="24">
        <v>0</v>
      </c>
      <c r="T34" s="24">
        <v>0</v>
      </c>
      <c r="U34" s="24">
        <v>0</v>
      </c>
      <c r="V34" s="24">
        <v>0</v>
      </c>
      <c r="W34" s="59">
        <v>0</v>
      </c>
      <c r="X34" s="25">
        <v>0</v>
      </c>
      <c r="Y34" s="25">
        <v>0</v>
      </c>
      <c r="Z34" s="25">
        <v>0</v>
      </c>
      <c r="AA34" s="25"/>
      <c r="AB34" s="25">
        <v>0</v>
      </c>
      <c r="AC34" s="25"/>
      <c r="AD34" s="25">
        <v>0</v>
      </c>
      <c r="AE34" s="25"/>
      <c r="AF34" s="25">
        <v>0</v>
      </c>
      <c r="AG34" s="25"/>
      <c r="AH34" s="25">
        <v>0</v>
      </c>
      <c r="AI34" s="25">
        <f t="shared" si="9"/>
        <v>0</v>
      </c>
      <c r="AJ34" s="17">
        <f t="shared" si="10"/>
        <v>0</v>
      </c>
      <c r="AK34" s="27">
        <v>0</v>
      </c>
    </row>
    <row r="35" spans="1:37" ht="25.5" x14ac:dyDescent="0.3">
      <c r="A35" s="1">
        <v>28</v>
      </c>
      <c r="B35" s="28" t="s">
        <v>50</v>
      </c>
      <c r="C35" s="19" t="s">
        <v>47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v>17.5</v>
      </c>
      <c r="K35" s="23">
        <f>+J35</f>
        <v>17.5</v>
      </c>
      <c r="L35" s="23">
        <f t="shared" si="2"/>
        <v>35</v>
      </c>
      <c r="M35" s="23">
        <f>+K35</f>
        <v>17.5</v>
      </c>
      <c r="N35" s="23">
        <f t="shared" si="4"/>
        <v>52.5</v>
      </c>
      <c r="O35" s="23">
        <f>+M35</f>
        <v>17.5</v>
      </c>
      <c r="P35" s="24">
        <f t="shared" si="5"/>
        <v>70</v>
      </c>
      <c r="Q35" s="24">
        <v>15</v>
      </c>
      <c r="R35" s="24">
        <f t="shared" si="7"/>
        <v>85</v>
      </c>
      <c r="S35" s="24">
        <v>15</v>
      </c>
      <c r="T35" s="24">
        <v>15</v>
      </c>
      <c r="U35" s="24">
        <v>15</v>
      </c>
      <c r="V35" s="24">
        <v>0</v>
      </c>
      <c r="W35" s="59">
        <v>100</v>
      </c>
      <c r="X35" s="25">
        <v>0</v>
      </c>
      <c r="Y35" s="25">
        <v>0</v>
      </c>
      <c r="Z35" s="25">
        <v>0</v>
      </c>
      <c r="AA35" s="25"/>
      <c r="AB35" s="25">
        <v>0</v>
      </c>
      <c r="AC35" s="25"/>
      <c r="AD35" s="25">
        <v>0</v>
      </c>
      <c r="AE35" s="25"/>
      <c r="AF35" s="25">
        <v>0</v>
      </c>
      <c r="AG35" s="25"/>
      <c r="AH35" s="25">
        <v>0</v>
      </c>
      <c r="AI35" s="25">
        <f t="shared" si="9"/>
        <v>0</v>
      </c>
      <c r="AJ35" s="17">
        <f t="shared" si="10"/>
        <v>1</v>
      </c>
      <c r="AK35" s="27">
        <v>0</v>
      </c>
    </row>
    <row r="36" spans="1:37" ht="25.5" x14ac:dyDescent="0.3">
      <c r="A36" s="1">
        <v>29</v>
      </c>
      <c r="B36" s="28" t="s">
        <v>50</v>
      </c>
      <c r="C36" s="19" t="s">
        <v>48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v>0</v>
      </c>
      <c r="K36" s="23">
        <v>0</v>
      </c>
      <c r="L36" s="23">
        <f t="shared" si="2"/>
        <v>0</v>
      </c>
      <c r="M36" s="23">
        <v>0</v>
      </c>
      <c r="N36" s="23">
        <f t="shared" si="4"/>
        <v>0</v>
      </c>
      <c r="O36" s="23">
        <v>0</v>
      </c>
      <c r="P36" s="24">
        <f t="shared" si="5"/>
        <v>0</v>
      </c>
      <c r="Q36" s="24">
        <v>0</v>
      </c>
      <c r="R36" s="24">
        <f t="shared" si="7"/>
        <v>0</v>
      </c>
      <c r="S36" s="24">
        <v>0</v>
      </c>
      <c r="T36" s="24">
        <v>0</v>
      </c>
      <c r="U36" s="24">
        <v>0</v>
      </c>
      <c r="V36" s="24">
        <v>0</v>
      </c>
      <c r="W36" s="59">
        <v>0</v>
      </c>
      <c r="X36" s="25">
        <v>0</v>
      </c>
      <c r="Y36" s="25">
        <v>0</v>
      </c>
      <c r="Z36" s="25">
        <v>0</v>
      </c>
      <c r="AA36" s="25"/>
      <c r="AB36" s="25">
        <v>0</v>
      </c>
      <c r="AC36" s="25"/>
      <c r="AD36" s="25">
        <v>0</v>
      </c>
      <c r="AE36" s="25"/>
      <c r="AF36" s="25">
        <v>0</v>
      </c>
      <c r="AG36" s="25"/>
      <c r="AH36" s="25">
        <v>0</v>
      </c>
      <c r="AI36" s="25">
        <f t="shared" si="9"/>
        <v>0</v>
      </c>
      <c r="AJ36" s="17">
        <f t="shared" si="10"/>
        <v>0</v>
      </c>
      <c r="AK36" s="27">
        <v>0</v>
      </c>
    </row>
    <row r="37" spans="1:37" x14ac:dyDescent="0.3">
      <c r="A37" s="1">
        <v>30</v>
      </c>
      <c r="B37" s="28" t="s">
        <v>50</v>
      </c>
      <c r="C37" s="19" t="s">
        <v>49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v>0</v>
      </c>
      <c r="K37" s="23">
        <v>0</v>
      </c>
      <c r="L37" s="23">
        <f t="shared" si="2"/>
        <v>0</v>
      </c>
      <c r="M37" s="23">
        <v>0</v>
      </c>
      <c r="N37" s="23">
        <f t="shared" si="4"/>
        <v>0</v>
      </c>
      <c r="O37" s="23">
        <v>0</v>
      </c>
      <c r="P37" s="24">
        <f t="shared" si="5"/>
        <v>0</v>
      </c>
      <c r="Q37" s="24">
        <v>0</v>
      </c>
      <c r="R37" s="24">
        <f t="shared" si="7"/>
        <v>0</v>
      </c>
      <c r="S37" s="24">
        <v>0</v>
      </c>
      <c r="T37" s="24">
        <v>0</v>
      </c>
      <c r="U37" s="24">
        <v>0</v>
      </c>
      <c r="V37" s="24">
        <v>0</v>
      </c>
      <c r="W37" s="59">
        <v>0</v>
      </c>
      <c r="X37" s="25">
        <v>0</v>
      </c>
      <c r="Y37" s="25">
        <v>0</v>
      </c>
      <c r="Z37" s="25">
        <v>0</v>
      </c>
      <c r="AA37" s="25"/>
      <c r="AB37" s="25">
        <v>0</v>
      </c>
      <c r="AC37" s="25"/>
      <c r="AD37" s="25">
        <v>0</v>
      </c>
      <c r="AE37" s="25"/>
      <c r="AF37" s="25">
        <v>0</v>
      </c>
      <c r="AG37" s="25"/>
      <c r="AH37" s="25">
        <v>0</v>
      </c>
      <c r="AI37" s="25">
        <f t="shared" si="9"/>
        <v>0</v>
      </c>
      <c r="AJ37" s="17">
        <f t="shared" si="10"/>
        <v>0</v>
      </c>
      <c r="AK37" s="27">
        <v>0</v>
      </c>
    </row>
    <row r="38" spans="1:37" x14ac:dyDescent="0.3">
      <c r="A38" s="1">
        <v>31</v>
      </c>
      <c r="B38" s="18" t="s">
        <v>61</v>
      </c>
      <c r="C38" s="19" t="s">
        <v>51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ref="J38:J48" si="15">+I38/12</f>
        <v>8.3333333333333339</v>
      </c>
      <c r="K38" s="23">
        <f t="shared" ref="K38:K48" si="16">+J38</f>
        <v>8.3333333333333339</v>
      </c>
      <c r="L38" s="23">
        <f t="shared" si="2"/>
        <v>16.666666666666668</v>
      </c>
      <c r="M38" s="23">
        <f t="shared" ref="M38:S59" si="17">+K38</f>
        <v>8.3333333333333339</v>
      </c>
      <c r="N38" s="23">
        <f t="shared" si="4"/>
        <v>25</v>
      </c>
      <c r="O38" s="23">
        <f t="shared" si="17"/>
        <v>8.3333333333333339</v>
      </c>
      <c r="P38" s="24">
        <f t="shared" si="5"/>
        <v>33.333333333333336</v>
      </c>
      <c r="Q38" s="23">
        <f t="shared" si="17"/>
        <v>8.3333333333333339</v>
      </c>
      <c r="R38" s="24">
        <f t="shared" si="7"/>
        <v>41.666666666666671</v>
      </c>
      <c r="S38" s="23">
        <f t="shared" si="17"/>
        <v>8.3333333333333339</v>
      </c>
      <c r="T38" s="23">
        <v>8.3333333333333339</v>
      </c>
      <c r="U38" s="23">
        <v>8.3333333333333339</v>
      </c>
      <c r="V38" s="23">
        <v>8.3333333333333339</v>
      </c>
      <c r="W38" s="60">
        <v>91</v>
      </c>
      <c r="X38" s="25">
        <v>0</v>
      </c>
      <c r="Y38" s="25">
        <v>0</v>
      </c>
      <c r="Z38" s="25">
        <v>0</v>
      </c>
      <c r="AA38" s="25"/>
      <c r="AB38" s="25">
        <v>0</v>
      </c>
      <c r="AC38" s="25"/>
      <c r="AD38" s="25">
        <v>0</v>
      </c>
      <c r="AE38" s="25"/>
      <c r="AF38" s="25">
        <v>0</v>
      </c>
      <c r="AG38" s="25"/>
      <c r="AH38" s="25">
        <v>0</v>
      </c>
      <c r="AI38" s="25">
        <f t="shared" si="9"/>
        <v>0</v>
      </c>
      <c r="AJ38" s="17">
        <f t="shared" si="10"/>
        <v>0.91</v>
      </c>
      <c r="AK38" s="27">
        <v>0</v>
      </c>
    </row>
    <row r="39" spans="1:37" x14ac:dyDescent="0.3">
      <c r="A39" s="1">
        <v>32</v>
      </c>
      <c r="B39" s="28" t="s">
        <v>61</v>
      </c>
      <c r="C39" s="19" t="s">
        <v>52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5"/>
        <v>8.3333333333333339</v>
      </c>
      <c r="K39" s="23">
        <f t="shared" si="16"/>
        <v>8.3333333333333339</v>
      </c>
      <c r="L39" s="23">
        <f t="shared" si="2"/>
        <v>16.666666666666668</v>
      </c>
      <c r="M39" s="23">
        <f t="shared" si="17"/>
        <v>8.3333333333333339</v>
      </c>
      <c r="N39" s="23">
        <f t="shared" si="4"/>
        <v>25</v>
      </c>
      <c r="O39" s="23">
        <f t="shared" si="17"/>
        <v>8.3333333333333339</v>
      </c>
      <c r="P39" s="24">
        <f t="shared" si="5"/>
        <v>33.333333333333336</v>
      </c>
      <c r="Q39" s="23">
        <f t="shared" si="17"/>
        <v>8.3333333333333339</v>
      </c>
      <c r="R39" s="24">
        <f t="shared" si="7"/>
        <v>41.666666666666671</v>
      </c>
      <c r="S39" s="23">
        <f t="shared" si="17"/>
        <v>8.3333333333333339</v>
      </c>
      <c r="T39" s="23">
        <v>8.3333333333333339</v>
      </c>
      <c r="U39" s="23">
        <v>8.3333333333333339</v>
      </c>
      <c r="V39" s="23">
        <v>8.3333333333333339</v>
      </c>
      <c r="W39" s="60">
        <v>91</v>
      </c>
      <c r="X39" s="25">
        <v>0</v>
      </c>
      <c r="Y39" s="25">
        <v>0</v>
      </c>
      <c r="Z39" s="25">
        <v>0</v>
      </c>
      <c r="AA39" s="25"/>
      <c r="AB39" s="25">
        <v>0</v>
      </c>
      <c r="AC39" s="25"/>
      <c r="AD39" s="25">
        <v>0</v>
      </c>
      <c r="AE39" s="25"/>
      <c r="AF39" s="25">
        <v>0</v>
      </c>
      <c r="AG39" s="25"/>
      <c r="AH39" s="25">
        <v>0</v>
      </c>
      <c r="AI39" s="25">
        <f t="shared" si="9"/>
        <v>0</v>
      </c>
      <c r="AJ39" s="17">
        <f t="shared" si="10"/>
        <v>0.91</v>
      </c>
      <c r="AK39" s="27">
        <v>0</v>
      </c>
    </row>
    <row r="40" spans="1:37" x14ac:dyDescent="0.3">
      <c r="A40" s="1">
        <v>33</v>
      </c>
      <c r="B40" s="28" t="s">
        <v>61</v>
      </c>
      <c r="C40" s="19" t="s">
        <v>53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5"/>
        <v>8.3333333333333339</v>
      </c>
      <c r="K40" s="23">
        <f t="shared" si="16"/>
        <v>8.3333333333333339</v>
      </c>
      <c r="L40" s="23">
        <f t="shared" si="2"/>
        <v>16.666666666666668</v>
      </c>
      <c r="M40" s="23">
        <f t="shared" si="17"/>
        <v>8.3333333333333339</v>
      </c>
      <c r="N40" s="23">
        <f t="shared" si="4"/>
        <v>25</v>
      </c>
      <c r="O40" s="23">
        <f t="shared" si="17"/>
        <v>8.3333333333333339</v>
      </c>
      <c r="P40" s="24">
        <f t="shared" si="5"/>
        <v>33.333333333333336</v>
      </c>
      <c r="Q40" s="23">
        <f t="shared" si="17"/>
        <v>8.3333333333333339</v>
      </c>
      <c r="R40" s="24">
        <f t="shared" si="7"/>
        <v>41.666666666666671</v>
      </c>
      <c r="S40" s="23">
        <f t="shared" si="17"/>
        <v>8.3333333333333339</v>
      </c>
      <c r="T40" s="23">
        <v>8.3333333333333339</v>
      </c>
      <c r="U40" s="23">
        <v>8.3333333333333339</v>
      </c>
      <c r="V40" s="23">
        <v>8.3333333333333339</v>
      </c>
      <c r="W40" s="60">
        <v>91</v>
      </c>
      <c r="X40" s="25">
        <v>0</v>
      </c>
      <c r="Y40" s="25">
        <v>0</v>
      </c>
      <c r="Z40" s="25">
        <v>0</v>
      </c>
      <c r="AA40" s="25"/>
      <c r="AB40" s="25">
        <v>0</v>
      </c>
      <c r="AC40" s="25"/>
      <c r="AD40" s="25">
        <v>0</v>
      </c>
      <c r="AE40" s="25"/>
      <c r="AF40" s="25">
        <v>0</v>
      </c>
      <c r="AG40" s="25"/>
      <c r="AH40" s="25">
        <v>0</v>
      </c>
      <c r="AI40" s="25">
        <f t="shared" si="9"/>
        <v>0</v>
      </c>
      <c r="AJ40" s="17">
        <f t="shared" si="10"/>
        <v>0.91</v>
      </c>
      <c r="AK40" s="27">
        <v>0</v>
      </c>
    </row>
    <row r="41" spans="1:37" x14ac:dyDescent="0.3">
      <c r="A41" s="1">
        <v>34</v>
      </c>
      <c r="B41" s="28" t="s">
        <v>61</v>
      </c>
      <c r="C41" s="19" t="s">
        <v>54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5"/>
        <v>8.3333333333333339</v>
      </c>
      <c r="K41" s="23">
        <f t="shared" si="16"/>
        <v>8.3333333333333339</v>
      </c>
      <c r="L41" s="23">
        <f t="shared" si="2"/>
        <v>16.666666666666668</v>
      </c>
      <c r="M41" s="23">
        <f t="shared" si="17"/>
        <v>8.3333333333333339</v>
      </c>
      <c r="N41" s="23">
        <f t="shared" si="4"/>
        <v>25</v>
      </c>
      <c r="O41" s="23">
        <f t="shared" si="17"/>
        <v>8.3333333333333339</v>
      </c>
      <c r="P41" s="24">
        <f t="shared" si="5"/>
        <v>33.333333333333336</v>
      </c>
      <c r="Q41" s="23">
        <f t="shared" si="17"/>
        <v>8.3333333333333339</v>
      </c>
      <c r="R41" s="24">
        <f t="shared" si="7"/>
        <v>41.666666666666671</v>
      </c>
      <c r="S41" s="23">
        <f t="shared" si="17"/>
        <v>8.3333333333333339</v>
      </c>
      <c r="T41" s="23">
        <v>8.3333333333333339</v>
      </c>
      <c r="U41" s="23">
        <v>8.3333333333333339</v>
      </c>
      <c r="V41" s="23">
        <v>8.3333333333333339</v>
      </c>
      <c r="W41" s="60">
        <v>91</v>
      </c>
      <c r="X41" s="25">
        <v>0</v>
      </c>
      <c r="Y41" s="25">
        <v>0</v>
      </c>
      <c r="Z41" s="25">
        <v>0</v>
      </c>
      <c r="AA41" s="25"/>
      <c r="AB41" s="25">
        <v>0</v>
      </c>
      <c r="AC41" s="25"/>
      <c r="AD41" s="25">
        <v>0</v>
      </c>
      <c r="AE41" s="25"/>
      <c r="AF41" s="25">
        <v>0</v>
      </c>
      <c r="AG41" s="25"/>
      <c r="AH41" s="25">
        <v>0</v>
      </c>
      <c r="AI41" s="25">
        <f t="shared" si="9"/>
        <v>0</v>
      </c>
      <c r="AJ41" s="17">
        <f t="shared" si="10"/>
        <v>0.91</v>
      </c>
      <c r="AK41" s="27">
        <v>0</v>
      </c>
    </row>
    <row r="42" spans="1:37" x14ac:dyDescent="0.3">
      <c r="A42" s="1">
        <v>35</v>
      </c>
      <c r="B42" s="28" t="s">
        <v>61</v>
      </c>
      <c r="C42" s="19" t="s">
        <v>55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f t="shared" si="15"/>
        <v>8.3333333333333339</v>
      </c>
      <c r="K42" s="23">
        <f t="shared" si="16"/>
        <v>8.3333333333333339</v>
      </c>
      <c r="L42" s="23">
        <f t="shared" si="2"/>
        <v>16.666666666666668</v>
      </c>
      <c r="M42" s="23">
        <f t="shared" si="17"/>
        <v>8.3333333333333339</v>
      </c>
      <c r="N42" s="23">
        <f t="shared" si="4"/>
        <v>25</v>
      </c>
      <c r="O42" s="23">
        <f t="shared" si="17"/>
        <v>8.3333333333333339</v>
      </c>
      <c r="P42" s="24">
        <f t="shared" si="5"/>
        <v>33.333333333333336</v>
      </c>
      <c r="Q42" s="23">
        <f t="shared" si="17"/>
        <v>8.3333333333333339</v>
      </c>
      <c r="R42" s="24">
        <f t="shared" si="7"/>
        <v>41.666666666666671</v>
      </c>
      <c r="S42" s="23">
        <f t="shared" si="17"/>
        <v>8.3333333333333339</v>
      </c>
      <c r="T42" s="23">
        <v>8.3333333333333339</v>
      </c>
      <c r="U42" s="23">
        <v>8.3333333333333339</v>
      </c>
      <c r="V42" s="23">
        <v>8.3333333333333339</v>
      </c>
      <c r="W42" s="60">
        <v>91</v>
      </c>
      <c r="X42" s="25">
        <v>0</v>
      </c>
      <c r="Y42" s="25">
        <v>0</v>
      </c>
      <c r="Z42" s="25">
        <v>0</v>
      </c>
      <c r="AA42" s="25"/>
      <c r="AB42" s="25">
        <v>0</v>
      </c>
      <c r="AC42" s="25"/>
      <c r="AD42" s="25">
        <v>0</v>
      </c>
      <c r="AE42" s="25"/>
      <c r="AF42" s="25">
        <v>0</v>
      </c>
      <c r="AG42" s="25"/>
      <c r="AH42" s="25">
        <v>0</v>
      </c>
      <c r="AI42" s="25">
        <f t="shared" si="9"/>
        <v>0</v>
      </c>
      <c r="AJ42" s="17">
        <f t="shared" si="10"/>
        <v>0.91</v>
      </c>
      <c r="AK42" s="27">
        <v>0</v>
      </c>
    </row>
    <row r="43" spans="1:37" x14ac:dyDescent="0.3">
      <c r="A43" s="1">
        <v>36</v>
      </c>
      <c r="B43" s="28" t="s">
        <v>61</v>
      </c>
      <c r="C43" s="19" t="s">
        <v>56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5"/>
        <v>8.3333333333333339</v>
      </c>
      <c r="K43" s="23">
        <f t="shared" si="16"/>
        <v>8.3333333333333339</v>
      </c>
      <c r="L43" s="23">
        <f t="shared" si="2"/>
        <v>16.666666666666668</v>
      </c>
      <c r="M43" s="23">
        <f t="shared" si="17"/>
        <v>8.3333333333333339</v>
      </c>
      <c r="N43" s="23">
        <f t="shared" si="4"/>
        <v>25</v>
      </c>
      <c r="O43" s="23">
        <f t="shared" si="17"/>
        <v>8.3333333333333339</v>
      </c>
      <c r="P43" s="24">
        <f t="shared" si="5"/>
        <v>33.333333333333336</v>
      </c>
      <c r="Q43" s="23">
        <f t="shared" si="17"/>
        <v>8.3333333333333339</v>
      </c>
      <c r="R43" s="24">
        <f t="shared" si="7"/>
        <v>41.666666666666671</v>
      </c>
      <c r="S43" s="23">
        <f t="shared" si="17"/>
        <v>8.3333333333333339</v>
      </c>
      <c r="T43" s="23">
        <v>8.3333333333333339</v>
      </c>
      <c r="U43" s="23">
        <v>8.3333333333333339</v>
      </c>
      <c r="V43" s="23">
        <v>8.3333333333333339</v>
      </c>
      <c r="W43" s="60">
        <v>91</v>
      </c>
      <c r="X43" s="25">
        <v>0</v>
      </c>
      <c r="Y43" s="25">
        <v>0</v>
      </c>
      <c r="Z43" s="25">
        <v>0</v>
      </c>
      <c r="AA43" s="25"/>
      <c r="AB43" s="25">
        <v>0</v>
      </c>
      <c r="AC43" s="25"/>
      <c r="AD43" s="25">
        <v>0</v>
      </c>
      <c r="AE43" s="25"/>
      <c r="AF43" s="25">
        <v>0</v>
      </c>
      <c r="AG43" s="25"/>
      <c r="AH43" s="25">
        <v>0</v>
      </c>
      <c r="AI43" s="25">
        <f t="shared" si="9"/>
        <v>0</v>
      </c>
      <c r="AJ43" s="17">
        <f t="shared" si="10"/>
        <v>0.91</v>
      </c>
      <c r="AK43" s="27">
        <v>0</v>
      </c>
    </row>
    <row r="44" spans="1:37" x14ac:dyDescent="0.3">
      <c r="A44" s="1">
        <v>37</v>
      </c>
      <c r="B44" s="28" t="s">
        <v>61</v>
      </c>
      <c r="C44" s="19" t="s">
        <v>57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5"/>
        <v>8.3333333333333339</v>
      </c>
      <c r="K44" s="23">
        <f t="shared" si="16"/>
        <v>8.3333333333333339</v>
      </c>
      <c r="L44" s="23">
        <f t="shared" si="2"/>
        <v>16.666666666666668</v>
      </c>
      <c r="M44" s="23">
        <f t="shared" si="17"/>
        <v>8.3333333333333339</v>
      </c>
      <c r="N44" s="23">
        <f t="shared" si="4"/>
        <v>25</v>
      </c>
      <c r="O44" s="23">
        <f t="shared" si="17"/>
        <v>8.3333333333333339</v>
      </c>
      <c r="P44" s="24">
        <f t="shared" si="5"/>
        <v>33.333333333333336</v>
      </c>
      <c r="Q44" s="23">
        <f t="shared" si="17"/>
        <v>8.3333333333333339</v>
      </c>
      <c r="R44" s="24">
        <f t="shared" si="7"/>
        <v>41.666666666666671</v>
      </c>
      <c r="S44" s="23">
        <f t="shared" si="17"/>
        <v>8.3333333333333339</v>
      </c>
      <c r="T44" s="23">
        <v>8.3333333333333339</v>
      </c>
      <c r="U44" s="23">
        <v>8.3333333333333339</v>
      </c>
      <c r="V44" s="23">
        <v>8.3333333333333339</v>
      </c>
      <c r="W44" s="60">
        <v>91</v>
      </c>
      <c r="X44" s="25">
        <v>0</v>
      </c>
      <c r="Y44" s="25">
        <v>0</v>
      </c>
      <c r="Z44" s="25">
        <v>0</v>
      </c>
      <c r="AA44" s="25"/>
      <c r="AB44" s="25">
        <v>0</v>
      </c>
      <c r="AC44" s="25"/>
      <c r="AD44" s="25">
        <v>0</v>
      </c>
      <c r="AE44" s="25"/>
      <c r="AF44" s="25">
        <v>0</v>
      </c>
      <c r="AG44" s="25"/>
      <c r="AH44" s="25">
        <v>0</v>
      </c>
      <c r="AI44" s="25">
        <f t="shared" si="9"/>
        <v>0</v>
      </c>
      <c r="AJ44" s="17">
        <f t="shared" si="10"/>
        <v>0.91</v>
      </c>
      <c r="AK44" s="27">
        <v>0</v>
      </c>
    </row>
    <row r="45" spans="1:37" x14ac:dyDescent="0.3">
      <c r="A45" s="1">
        <v>38</v>
      </c>
      <c r="B45" s="28" t="s">
        <v>61</v>
      </c>
      <c r="C45" s="19" t="s">
        <v>58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f t="shared" si="15"/>
        <v>8.3333333333333339</v>
      </c>
      <c r="K45" s="23">
        <f t="shared" si="16"/>
        <v>8.3333333333333339</v>
      </c>
      <c r="L45" s="23">
        <f t="shared" si="2"/>
        <v>16.666666666666668</v>
      </c>
      <c r="M45" s="23">
        <f t="shared" si="17"/>
        <v>8.3333333333333339</v>
      </c>
      <c r="N45" s="23">
        <f t="shared" si="4"/>
        <v>25</v>
      </c>
      <c r="O45" s="23">
        <f t="shared" si="17"/>
        <v>8.3333333333333339</v>
      </c>
      <c r="P45" s="24">
        <f t="shared" si="5"/>
        <v>33.333333333333336</v>
      </c>
      <c r="Q45" s="23">
        <f t="shared" si="17"/>
        <v>8.3333333333333339</v>
      </c>
      <c r="R45" s="24">
        <f t="shared" si="7"/>
        <v>41.666666666666671</v>
      </c>
      <c r="S45" s="23">
        <f t="shared" si="17"/>
        <v>8.3333333333333339</v>
      </c>
      <c r="T45" s="23">
        <v>8.3333333333333339</v>
      </c>
      <c r="U45" s="23">
        <v>8.3333333333333339</v>
      </c>
      <c r="V45" s="23">
        <v>8.3333333333333339</v>
      </c>
      <c r="W45" s="60">
        <v>91</v>
      </c>
      <c r="X45" s="25">
        <v>0</v>
      </c>
      <c r="Y45" s="25">
        <v>0</v>
      </c>
      <c r="Z45" s="25">
        <v>0</v>
      </c>
      <c r="AA45" s="25"/>
      <c r="AB45" s="25">
        <v>0</v>
      </c>
      <c r="AC45" s="25"/>
      <c r="AD45" s="25">
        <v>0</v>
      </c>
      <c r="AE45" s="25"/>
      <c r="AF45" s="25">
        <v>0</v>
      </c>
      <c r="AG45" s="25"/>
      <c r="AH45" s="25">
        <v>0</v>
      </c>
      <c r="AI45" s="25">
        <f t="shared" si="9"/>
        <v>0</v>
      </c>
      <c r="AJ45" s="17">
        <f t="shared" si="10"/>
        <v>0.91</v>
      </c>
      <c r="AK45" s="27">
        <v>0</v>
      </c>
    </row>
    <row r="46" spans="1:37" ht="38.25" x14ac:dyDescent="0.3">
      <c r="A46" s="1">
        <v>39</v>
      </c>
      <c r="B46" s="18" t="s">
        <v>61</v>
      </c>
      <c r="C46" s="19" t="s">
        <v>59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</v>
      </c>
      <c r="K46" s="23">
        <f>+J46</f>
        <v>6</v>
      </c>
      <c r="L46" s="23">
        <f t="shared" si="2"/>
        <v>12</v>
      </c>
      <c r="M46" s="23">
        <f t="shared" si="17"/>
        <v>6</v>
      </c>
      <c r="N46" s="23">
        <f t="shared" si="4"/>
        <v>18</v>
      </c>
      <c r="O46" s="23">
        <f t="shared" si="17"/>
        <v>6</v>
      </c>
      <c r="P46" s="24">
        <f t="shared" si="5"/>
        <v>24</v>
      </c>
      <c r="Q46" s="23">
        <f t="shared" si="17"/>
        <v>6</v>
      </c>
      <c r="R46" s="24">
        <f t="shared" si="7"/>
        <v>30</v>
      </c>
      <c r="S46" s="23">
        <f t="shared" si="17"/>
        <v>6</v>
      </c>
      <c r="T46" s="23">
        <v>6</v>
      </c>
      <c r="U46" s="23">
        <v>6</v>
      </c>
      <c r="V46" s="23">
        <v>6</v>
      </c>
      <c r="W46" s="60">
        <v>60</v>
      </c>
      <c r="X46" s="25">
        <v>0</v>
      </c>
      <c r="Y46" s="25">
        <v>0</v>
      </c>
      <c r="Z46" s="25">
        <v>0</v>
      </c>
      <c r="AA46" s="25"/>
      <c r="AB46" s="25">
        <v>0</v>
      </c>
      <c r="AC46" s="25"/>
      <c r="AD46" s="25">
        <v>0</v>
      </c>
      <c r="AE46" s="25"/>
      <c r="AF46" s="25">
        <v>0</v>
      </c>
      <c r="AG46" s="25"/>
      <c r="AH46" s="25">
        <v>0</v>
      </c>
      <c r="AI46" s="25">
        <f t="shared" si="9"/>
        <v>0</v>
      </c>
      <c r="AJ46" s="17">
        <f t="shared" si="10"/>
        <v>0.6</v>
      </c>
      <c r="AK46" s="27">
        <v>0</v>
      </c>
    </row>
    <row r="47" spans="1:37" x14ac:dyDescent="0.3">
      <c r="A47" s="1">
        <v>40</v>
      </c>
      <c r="B47" s="28" t="s">
        <v>61</v>
      </c>
      <c r="C47" s="19" t="s">
        <v>60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f t="shared" si="15"/>
        <v>8.3333333333333339</v>
      </c>
      <c r="K47" s="23">
        <f t="shared" si="16"/>
        <v>8.3333333333333339</v>
      </c>
      <c r="L47" s="23">
        <f t="shared" si="2"/>
        <v>16.666666666666668</v>
      </c>
      <c r="M47" s="23">
        <f t="shared" si="17"/>
        <v>8.3333333333333339</v>
      </c>
      <c r="N47" s="23">
        <f t="shared" si="4"/>
        <v>25</v>
      </c>
      <c r="O47" s="23">
        <f t="shared" si="17"/>
        <v>8.3333333333333339</v>
      </c>
      <c r="P47" s="24">
        <f t="shared" si="5"/>
        <v>33.333333333333336</v>
      </c>
      <c r="Q47" s="23">
        <f t="shared" si="17"/>
        <v>8.3333333333333339</v>
      </c>
      <c r="R47" s="24">
        <f t="shared" si="7"/>
        <v>41.666666666666671</v>
      </c>
      <c r="S47" s="23">
        <f t="shared" si="17"/>
        <v>8.3333333333333339</v>
      </c>
      <c r="T47" s="23">
        <v>8.3333333333333339</v>
      </c>
      <c r="U47" s="23">
        <v>8.3333333333333339</v>
      </c>
      <c r="V47" s="23">
        <v>8.3333333333333339</v>
      </c>
      <c r="W47" s="60">
        <v>83</v>
      </c>
      <c r="X47" s="25">
        <v>0</v>
      </c>
      <c r="Y47" s="25">
        <v>0</v>
      </c>
      <c r="Z47" s="25">
        <v>0</v>
      </c>
      <c r="AA47" s="25"/>
      <c r="AB47" s="25">
        <v>0</v>
      </c>
      <c r="AC47" s="25"/>
      <c r="AD47" s="25">
        <v>0</v>
      </c>
      <c r="AE47" s="25"/>
      <c r="AF47" s="25">
        <v>0</v>
      </c>
      <c r="AG47" s="25"/>
      <c r="AH47" s="25">
        <v>0</v>
      </c>
      <c r="AI47" s="25">
        <f t="shared" si="9"/>
        <v>0</v>
      </c>
      <c r="AJ47" s="17">
        <f t="shared" si="10"/>
        <v>0.83</v>
      </c>
      <c r="AK47" s="27">
        <v>0</v>
      </c>
    </row>
    <row r="48" spans="1:37" x14ac:dyDescent="0.3">
      <c r="A48" s="1">
        <v>41</v>
      </c>
      <c r="B48" s="18" t="s">
        <v>66</v>
      </c>
      <c r="C48" s="19" t="s">
        <v>62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si="15"/>
        <v>8.3333333333333339</v>
      </c>
      <c r="K48" s="23">
        <f t="shared" si="16"/>
        <v>8.3333333333333339</v>
      </c>
      <c r="L48" s="23">
        <f t="shared" si="2"/>
        <v>16.666666666666668</v>
      </c>
      <c r="M48" s="23">
        <f t="shared" si="17"/>
        <v>8.3333333333333339</v>
      </c>
      <c r="N48" s="23">
        <f t="shared" si="4"/>
        <v>25</v>
      </c>
      <c r="O48" s="23">
        <f t="shared" si="17"/>
        <v>8.3333333333333339</v>
      </c>
      <c r="P48" s="24">
        <f t="shared" si="5"/>
        <v>33.333333333333336</v>
      </c>
      <c r="Q48" s="23">
        <f t="shared" si="17"/>
        <v>8.3333333333333339</v>
      </c>
      <c r="R48" s="24">
        <f t="shared" si="7"/>
        <v>41.666666666666671</v>
      </c>
      <c r="S48" s="23">
        <f t="shared" si="17"/>
        <v>8.3333333333333339</v>
      </c>
      <c r="T48" s="23">
        <v>8.3333333333333339</v>
      </c>
      <c r="U48" s="23">
        <v>8.3333333333333339</v>
      </c>
      <c r="V48" s="23">
        <v>8.3333333333333339</v>
      </c>
      <c r="W48" s="23">
        <v>90</v>
      </c>
      <c r="X48" s="25">
        <v>0</v>
      </c>
      <c r="Y48" s="25">
        <v>0</v>
      </c>
      <c r="Z48" s="25">
        <v>0</v>
      </c>
      <c r="AA48" s="25"/>
      <c r="AB48" s="25">
        <v>0</v>
      </c>
      <c r="AC48" s="25"/>
      <c r="AD48" s="25">
        <v>0</v>
      </c>
      <c r="AE48" s="25"/>
      <c r="AF48" s="25">
        <v>0</v>
      </c>
      <c r="AG48" s="25"/>
      <c r="AH48" s="25">
        <v>0</v>
      </c>
      <c r="AI48" s="25">
        <f t="shared" si="9"/>
        <v>0</v>
      </c>
      <c r="AJ48" s="17">
        <f t="shared" si="10"/>
        <v>0.9</v>
      </c>
      <c r="AK48" s="27">
        <v>0</v>
      </c>
    </row>
    <row r="49" spans="1:37" x14ac:dyDescent="0.3">
      <c r="A49" s="1">
        <v>42</v>
      </c>
      <c r="B49" s="28" t="s">
        <v>66</v>
      </c>
      <c r="C49" s="19" t="s">
        <v>63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v>6.666666666666667</v>
      </c>
      <c r="K49" s="23">
        <f>+J49</f>
        <v>6.666666666666667</v>
      </c>
      <c r="L49" s="23">
        <f t="shared" si="2"/>
        <v>13.333333333333334</v>
      </c>
      <c r="M49" s="23">
        <f t="shared" si="17"/>
        <v>6.666666666666667</v>
      </c>
      <c r="N49" s="23">
        <f t="shared" si="4"/>
        <v>20</v>
      </c>
      <c r="O49" s="23">
        <f t="shared" si="17"/>
        <v>6.666666666666667</v>
      </c>
      <c r="P49" s="24">
        <f t="shared" si="5"/>
        <v>26.666666666666668</v>
      </c>
      <c r="Q49" s="23">
        <f t="shared" si="17"/>
        <v>6.666666666666667</v>
      </c>
      <c r="R49" s="24">
        <f t="shared" si="7"/>
        <v>33.333333333333336</v>
      </c>
      <c r="S49" s="23">
        <f t="shared" si="17"/>
        <v>6.666666666666667</v>
      </c>
      <c r="T49" s="23">
        <v>6.666666666666667</v>
      </c>
      <c r="U49" s="23">
        <v>6.666666666666667</v>
      </c>
      <c r="V49" s="23">
        <v>6.666666666666667</v>
      </c>
      <c r="W49" s="23">
        <v>80</v>
      </c>
      <c r="X49" s="25">
        <v>0</v>
      </c>
      <c r="Y49" s="25">
        <v>0</v>
      </c>
      <c r="Z49" s="25">
        <v>0</v>
      </c>
      <c r="AA49" s="25"/>
      <c r="AB49" s="25">
        <v>0</v>
      </c>
      <c r="AC49" s="25"/>
      <c r="AD49" s="25">
        <v>0</v>
      </c>
      <c r="AE49" s="25"/>
      <c r="AF49" s="25">
        <v>0</v>
      </c>
      <c r="AG49" s="25"/>
      <c r="AH49" s="25">
        <v>0</v>
      </c>
      <c r="AI49" s="25">
        <f t="shared" si="9"/>
        <v>0</v>
      </c>
      <c r="AJ49" s="17">
        <f t="shared" si="10"/>
        <v>0.8</v>
      </c>
      <c r="AK49" s="27">
        <v>0</v>
      </c>
    </row>
    <row r="50" spans="1:37" x14ac:dyDescent="0.3">
      <c r="A50" s="1">
        <v>43</v>
      </c>
      <c r="B50" s="28" t="s">
        <v>66</v>
      </c>
      <c r="C50" s="19" t="s">
        <v>64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6.666666666666667</v>
      </c>
      <c r="K50" s="23">
        <f>+J50</f>
        <v>6.666666666666667</v>
      </c>
      <c r="L50" s="23">
        <f t="shared" si="2"/>
        <v>13.333333333333334</v>
      </c>
      <c r="M50" s="23">
        <f t="shared" si="17"/>
        <v>6.666666666666667</v>
      </c>
      <c r="N50" s="23">
        <f t="shared" si="4"/>
        <v>20</v>
      </c>
      <c r="O50" s="23">
        <f t="shared" si="17"/>
        <v>6.666666666666667</v>
      </c>
      <c r="P50" s="24">
        <f t="shared" si="5"/>
        <v>26.666666666666668</v>
      </c>
      <c r="Q50" s="23">
        <f t="shared" si="17"/>
        <v>6.666666666666667</v>
      </c>
      <c r="R50" s="24">
        <f t="shared" si="7"/>
        <v>33.333333333333336</v>
      </c>
      <c r="S50" s="23">
        <f t="shared" si="17"/>
        <v>6.666666666666667</v>
      </c>
      <c r="T50" s="23">
        <v>6.666666666666667</v>
      </c>
      <c r="U50" s="23">
        <v>6.666666666666667</v>
      </c>
      <c r="V50" s="23">
        <v>6.666666666666667</v>
      </c>
      <c r="W50" s="23">
        <v>80</v>
      </c>
      <c r="X50" s="25">
        <v>0</v>
      </c>
      <c r="Y50" s="25">
        <v>0</v>
      </c>
      <c r="Z50" s="25">
        <v>0</v>
      </c>
      <c r="AA50" s="25"/>
      <c r="AB50" s="25">
        <v>0</v>
      </c>
      <c r="AC50" s="25"/>
      <c r="AD50" s="25">
        <v>0</v>
      </c>
      <c r="AE50" s="25"/>
      <c r="AF50" s="25">
        <v>0</v>
      </c>
      <c r="AG50" s="25"/>
      <c r="AH50" s="25">
        <v>0</v>
      </c>
      <c r="AI50" s="25">
        <f t="shared" si="9"/>
        <v>0</v>
      </c>
      <c r="AJ50" s="17">
        <f t="shared" si="10"/>
        <v>0.8</v>
      </c>
      <c r="AK50" s="27">
        <v>0</v>
      </c>
    </row>
    <row r="51" spans="1:37" ht="32.25" customHeight="1" x14ac:dyDescent="0.3">
      <c r="A51" s="1">
        <v>44</v>
      </c>
      <c r="B51" s="28" t="s">
        <v>66</v>
      </c>
      <c r="C51" s="19" t="s">
        <v>65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v>6.666666666666667</v>
      </c>
      <c r="K51" s="23">
        <f>+J51</f>
        <v>6.666666666666667</v>
      </c>
      <c r="L51" s="23">
        <f t="shared" si="2"/>
        <v>13.333333333333334</v>
      </c>
      <c r="M51" s="23">
        <f t="shared" si="17"/>
        <v>6.666666666666667</v>
      </c>
      <c r="N51" s="23">
        <f t="shared" si="4"/>
        <v>20</v>
      </c>
      <c r="O51" s="23">
        <f t="shared" si="17"/>
        <v>6.666666666666667</v>
      </c>
      <c r="P51" s="24">
        <f t="shared" si="5"/>
        <v>26.666666666666668</v>
      </c>
      <c r="Q51" s="23">
        <f t="shared" si="17"/>
        <v>6.666666666666667</v>
      </c>
      <c r="R51" s="24">
        <f t="shared" si="7"/>
        <v>33.333333333333336</v>
      </c>
      <c r="S51" s="23">
        <f t="shared" si="17"/>
        <v>6.666666666666667</v>
      </c>
      <c r="T51" s="23">
        <v>6.666666666666667</v>
      </c>
      <c r="U51" s="23">
        <v>6.666666666666667</v>
      </c>
      <c r="V51" s="23">
        <v>6.666666666666667</v>
      </c>
      <c r="W51" s="23">
        <v>80</v>
      </c>
      <c r="X51" s="25">
        <v>0</v>
      </c>
      <c r="Y51" s="25">
        <v>0</v>
      </c>
      <c r="Z51" s="25">
        <v>0</v>
      </c>
      <c r="AA51" s="25"/>
      <c r="AB51" s="25">
        <v>0</v>
      </c>
      <c r="AC51" s="25"/>
      <c r="AD51" s="25">
        <v>0</v>
      </c>
      <c r="AE51" s="25"/>
      <c r="AF51" s="25">
        <v>0</v>
      </c>
      <c r="AG51" s="25"/>
      <c r="AH51" s="25">
        <v>0</v>
      </c>
      <c r="AI51" s="25">
        <f t="shared" si="9"/>
        <v>0</v>
      </c>
      <c r="AJ51" s="17">
        <f t="shared" si="10"/>
        <v>0.8</v>
      </c>
      <c r="AK51" s="27">
        <v>0</v>
      </c>
    </row>
    <row r="52" spans="1:37" x14ac:dyDescent="0.3">
      <c r="A52" s="1">
        <v>45</v>
      </c>
      <c r="B52" s="18" t="s">
        <v>73</v>
      </c>
      <c r="C52" s="19" t="s">
        <v>67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ref="J52:J63" si="18">+I52/12</f>
        <v>8.3333333333333339</v>
      </c>
      <c r="K52" s="23">
        <f t="shared" ref="K52:K63" si="19">+J52</f>
        <v>8.3333333333333339</v>
      </c>
      <c r="L52" s="23">
        <f t="shared" si="2"/>
        <v>16.666666666666668</v>
      </c>
      <c r="M52" s="23">
        <f t="shared" si="17"/>
        <v>8.3333333333333339</v>
      </c>
      <c r="N52" s="23">
        <f t="shared" si="4"/>
        <v>25</v>
      </c>
      <c r="O52" s="23">
        <f t="shared" si="17"/>
        <v>8.3333333333333339</v>
      </c>
      <c r="P52" s="24">
        <f t="shared" si="5"/>
        <v>33.333333333333336</v>
      </c>
      <c r="Q52" s="24">
        <f>+O52/2</f>
        <v>4.166666666666667</v>
      </c>
      <c r="R52" s="24">
        <f t="shared" si="7"/>
        <v>37.5</v>
      </c>
      <c r="S52" s="24">
        <v>0</v>
      </c>
      <c r="T52" s="24">
        <v>0</v>
      </c>
      <c r="U52" s="24">
        <v>0</v>
      </c>
      <c r="V52" s="24">
        <v>0</v>
      </c>
      <c r="W52" s="24">
        <v>37.5</v>
      </c>
      <c r="X52" s="25">
        <v>0</v>
      </c>
      <c r="Y52" s="25">
        <v>0</v>
      </c>
      <c r="Z52" s="25">
        <v>0</v>
      </c>
      <c r="AA52" s="25"/>
      <c r="AB52" s="25">
        <v>0</v>
      </c>
      <c r="AC52" s="25"/>
      <c r="AD52" s="25">
        <v>0</v>
      </c>
      <c r="AE52" s="25"/>
      <c r="AF52" s="25">
        <v>0</v>
      </c>
      <c r="AG52" s="25"/>
      <c r="AH52" s="25">
        <v>0</v>
      </c>
      <c r="AI52" s="25">
        <f t="shared" si="9"/>
        <v>0</v>
      </c>
      <c r="AJ52" s="17">
        <f t="shared" si="10"/>
        <v>0.375</v>
      </c>
      <c r="AK52" s="27">
        <v>0</v>
      </c>
    </row>
    <row r="53" spans="1:37" ht="25.5" x14ac:dyDescent="0.3">
      <c r="A53" s="1">
        <v>46</v>
      </c>
      <c r="B53" s="28" t="s">
        <v>73</v>
      </c>
      <c r="C53" s="19" t="s">
        <v>68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8"/>
        <v>8.3333333333333339</v>
      </c>
      <c r="K53" s="23">
        <f t="shared" si="19"/>
        <v>8.3333333333333339</v>
      </c>
      <c r="L53" s="23">
        <f t="shared" si="2"/>
        <v>16.666666666666668</v>
      </c>
      <c r="M53" s="23">
        <f t="shared" si="17"/>
        <v>8.3333333333333339</v>
      </c>
      <c r="N53" s="23">
        <f t="shared" si="4"/>
        <v>25</v>
      </c>
      <c r="O53" s="23">
        <f t="shared" si="17"/>
        <v>8.3333333333333339</v>
      </c>
      <c r="P53" s="24">
        <f t="shared" si="5"/>
        <v>33.333333333333336</v>
      </c>
      <c r="Q53" s="24">
        <f>+O53/2</f>
        <v>4.166666666666667</v>
      </c>
      <c r="R53" s="24">
        <f t="shared" si="7"/>
        <v>37.5</v>
      </c>
      <c r="S53" s="24">
        <v>0</v>
      </c>
      <c r="T53" s="24">
        <v>0</v>
      </c>
      <c r="U53" s="24">
        <v>0</v>
      </c>
      <c r="V53" s="24">
        <v>0</v>
      </c>
      <c r="W53" s="59">
        <v>80</v>
      </c>
      <c r="X53" s="25">
        <v>0</v>
      </c>
      <c r="Y53" s="25">
        <v>0</v>
      </c>
      <c r="Z53" s="25">
        <v>0</v>
      </c>
      <c r="AA53" s="25"/>
      <c r="AB53" s="25">
        <v>0</v>
      </c>
      <c r="AC53" s="25"/>
      <c r="AD53" s="25">
        <v>0</v>
      </c>
      <c r="AE53" s="25"/>
      <c r="AF53" s="25">
        <v>0</v>
      </c>
      <c r="AG53" s="25"/>
      <c r="AH53" s="25">
        <v>0</v>
      </c>
      <c r="AI53" s="25">
        <f t="shared" si="9"/>
        <v>0</v>
      </c>
      <c r="AJ53" s="17">
        <f t="shared" si="10"/>
        <v>0.8</v>
      </c>
      <c r="AK53" s="27">
        <v>0</v>
      </c>
    </row>
    <row r="54" spans="1:37" ht="25.5" x14ac:dyDescent="0.3">
      <c r="A54" s="1">
        <v>47</v>
      </c>
      <c r="B54" s="28" t="s">
        <v>73</v>
      </c>
      <c r="C54" s="19" t="s">
        <v>69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v>0</v>
      </c>
      <c r="K54" s="23">
        <f t="shared" si="19"/>
        <v>0</v>
      </c>
      <c r="L54" s="23">
        <f t="shared" si="2"/>
        <v>0</v>
      </c>
      <c r="M54" s="23">
        <f t="shared" si="17"/>
        <v>0</v>
      </c>
      <c r="N54" s="23">
        <f t="shared" si="4"/>
        <v>0</v>
      </c>
      <c r="O54" s="23">
        <f t="shared" si="17"/>
        <v>0</v>
      </c>
      <c r="P54" s="24">
        <f t="shared" si="5"/>
        <v>0</v>
      </c>
      <c r="Q54" s="24">
        <f>+O54/2</f>
        <v>0</v>
      </c>
      <c r="R54" s="24">
        <f t="shared" si="7"/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5">
        <v>0</v>
      </c>
      <c r="Y54" s="25">
        <v>0</v>
      </c>
      <c r="Z54" s="25">
        <v>0</v>
      </c>
      <c r="AA54" s="25"/>
      <c r="AB54" s="25">
        <v>0</v>
      </c>
      <c r="AC54" s="25"/>
      <c r="AD54" s="25">
        <v>0</v>
      </c>
      <c r="AE54" s="25"/>
      <c r="AF54" s="25">
        <v>0</v>
      </c>
      <c r="AG54" s="25"/>
      <c r="AH54" s="25">
        <v>0</v>
      </c>
      <c r="AI54" s="25">
        <f t="shared" si="9"/>
        <v>0</v>
      </c>
      <c r="AJ54" s="17">
        <f t="shared" si="10"/>
        <v>0</v>
      </c>
      <c r="AK54" s="27">
        <v>0</v>
      </c>
    </row>
    <row r="55" spans="1:37" x14ac:dyDescent="0.3">
      <c r="A55" s="1">
        <v>48</v>
      </c>
      <c r="B55" s="28" t="s">
        <v>73</v>
      </c>
      <c r="C55" s="19" t="s">
        <v>14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8"/>
        <v>8.3333333333333339</v>
      </c>
      <c r="K55" s="23">
        <f t="shared" si="19"/>
        <v>8.3333333333333339</v>
      </c>
      <c r="L55" s="23">
        <f t="shared" si="2"/>
        <v>16.666666666666668</v>
      </c>
      <c r="M55" s="23">
        <f t="shared" si="17"/>
        <v>8.3333333333333339</v>
      </c>
      <c r="N55" s="23">
        <f t="shared" si="4"/>
        <v>25</v>
      </c>
      <c r="O55" s="23">
        <f t="shared" si="17"/>
        <v>8.3333333333333339</v>
      </c>
      <c r="P55" s="24">
        <f t="shared" si="5"/>
        <v>33.333333333333336</v>
      </c>
      <c r="Q55" s="24">
        <f t="shared" ref="Q55:Q58" si="20">+O55/2</f>
        <v>4.166666666666667</v>
      </c>
      <c r="R55" s="24">
        <f t="shared" si="7"/>
        <v>37.5</v>
      </c>
      <c r="S55" s="24">
        <v>0</v>
      </c>
      <c r="T55" s="24">
        <v>0</v>
      </c>
      <c r="U55" s="24">
        <v>0</v>
      </c>
      <c r="V55" s="24">
        <v>0</v>
      </c>
      <c r="W55" s="24">
        <v>37.5</v>
      </c>
      <c r="X55" s="25">
        <v>0</v>
      </c>
      <c r="Y55" s="25">
        <v>0</v>
      </c>
      <c r="Z55" s="25">
        <v>0</v>
      </c>
      <c r="AA55" s="25"/>
      <c r="AB55" s="25">
        <v>0</v>
      </c>
      <c r="AC55" s="25"/>
      <c r="AD55" s="25">
        <v>0</v>
      </c>
      <c r="AE55" s="25"/>
      <c r="AF55" s="25">
        <v>0</v>
      </c>
      <c r="AG55" s="25"/>
      <c r="AH55" s="25">
        <v>0</v>
      </c>
      <c r="AI55" s="25">
        <f t="shared" si="9"/>
        <v>0</v>
      </c>
      <c r="AJ55" s="17">
        <f t="shared" si="10"/>
        <v>0.375</v>
      </c>
      <c r="AK55" s="27">
        <v>0</v>
      </c>
    </row>
    <row r="56" spans="1:37" x14ac:dyDescent="0.3">
      <c r="A56" s="1">
        <v>49</v>
      </c>
      <c r="B56" s="28" t="s">
        <v>73</v>
      </c>
      <c r="C56" s="19" t="s">
        <v>70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f t="shared" si="18"/>
        <v>8.3333333333333339</v>
      </c>
      <c r="K56" s="23">
        <f t="shared" si="19"/>
        <v>8.3333333333333339</v>
      </c>
      <c r="L56" s="23">
        <f t="shared" si="2"/>
        <v>16.666666666666668</v>
      </c>
      <c r="M56" s="23">
        <f t="shared" si="17"/>
        <v>8.3333333333333339</v>
      </c>
      <c r="N56" s="23">
        <f t="shared" si="4"/>
        <v>25</v>
      </c>
      <c r="O56" s="23">
        <f t="shared" si="17"/>
        <v>8.3333333333333339</v>
      </c>
      <c r="P56" s="24">
        <f t="shared" si="5"/>
        <v>33.333333333333336</v>
      </c>
      <c r="Q56" s="24">
        <f t="shared" si="20"/>
        <v>4.166666666666667</v>
      </c>
      <c r="R56" s="24">
        <f t="shared" si="7"/>
        <v>37.5</v>
      </c>
      <c r="S56" s="24">
        <v>0</v>
      </c>
      <c r="T56" s="24">
        <v>0</v>
      </c>
      <c r="U56" s="24">
        <v>0</v>
      </c>
      <c r="V56" s="24">
        <v>0</v>
      </c>
      <c r="W56" s="24">
        <v>37.5</v>
      </c>
      <c r="X56" s="25">
        <v>0</v>
      </c>
      <c r="Y56" s="25">
        <v>0</v>
      </c>
      <c r="Z56" s="25">
        <v>0</v>
      </c>
      <c r="AA56" s="25"/>
      <c r="AB56" s="25">
        <v>0</v>
      </c>
      <c r="AC56" s="25"/>
      <c r="AD56" s="25">
        <v>0</v>
      </c>
      <c r="AE56" s="25"/>
      <c r="AF56" s="25">
        <v>0</v>
      </c>
      <c r="AG56" s="25"/>
      <c r="AH56" s="25">
        <v>0</v>
      </c>
      <c r="AI56" s="25">
        <f t="shared" si="9"/>
        <v>0</v>
      </c>
      <c r="AJ56" s="17">
        <f t="shared" si="10"/>
        <v>0.375</v>
      </c>
      <c r="AK56" s="27">
        <v>0</v>
      </c>
    </row>
    <row r="57" spans="1:37" x14ac:dyDescent="0.3">
      <c r="A57" s="1">
        <v>50</v>
      </c>
      <c r="B57" s="28" t="s">
        <v>73</v>
      </c>
      <c r="C57" s="19" t="s">
        <v>71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8"/>
        <v>8.3333333333333339</v>
      </c>
      <c r="K57" s="23">
        <f t="shared" si="19"/>
        <v>8.3333333333333339</v>
      </c>
      <c r="L57" s="23">
        <f t="shared" si="2"/>
        <v>16.666666666666668</v>
      </c>
      <c r="M57" s="23">
        <f t="shared" si="17"/>
        <v>8.3333333333333339</v>
      </c>
      <c r="N57" s="23">
        <f t="shared" si="4"/>
        <v>25</v>
      </c>
      <c r="O57" s="23">
        <f t="shared" si="17"/>
        <v>8.3333333333333339</v>
      </c>
      <c r="P57" s="24">
        <f t="shared" si="5"/>
        <v>33.333333333333336</v>
      </c>
      <c r="Q57" s="24">
        <f t="shared" si="20"/>
        <v>4.166666666666667</v>
      </c>
      <c r="R57" s="24">
        <f t="shared" si="7"/>
        <v>37.5</v>
      </c>
      <c r="S57" s="24">
        <v>0</v>
      </c>
      <c r="T57" s="24">
        <v>0</v>
      </c>
      <c r="U57" s="24">
        <v>0</v>
      </c>
      <c r="V57" s="24">
        <v>0</v>
      </c>
      <c r="W57" s="59">
        <v>100</v>
      </c>
      <c r="X57" s="25">
        <v>0</v>
      </c>
      <c r="Y57" s="25">
        <v>0</v>
      </c>
      <c r="Z57" s="25">
        <v>0</v>
      </c>
      <c r="AA57" s="25"/>
      <c r="AB57" s="25">
        <v>0</v>
      </c>
      <c r="AC57" s="25"/>
      <c r="AD57" s="25">
        <v>0</v>
      </c>
      <c r="AE57" s="25"/>
      <c r="AF57" s="25">
        <v>0</v>
      </c>
      <c r="AG57" s="25"/>
      <c r="AH57" s="25">
        <v>0</v>
      </c>
      <c r="AI57" s="25">
        <f t="shared" si="9"/>
        <v>0</v>
      </c>
      <c r="AJ57" s="17">
        <f t="shared" si="10"/>
        <v>1</v>
      </c>
      <c r="AK57" s="27">
        <v>0</v>
      </c>
    </row>
    <row r="58" spans="1:37" x14ac:dyDescent="0.3">
      <c r="A58" s="1">
        <v>51</v>
      </c>
      <c r="B58" s="28" t="s">
        <v>73</v>
      </c>
      <c r="C58" s="19" t="s">
        <v>72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8"/>
        <v>8.3333333333333339</v>
      </c>
      <c r="K58" s="23">
        <f t="shared" si="19"/>
        <v>8.3333333333333339</v>
      </c>
      <c r="L58" s="23">
        <f t="shared" si="2"/>
        <v>16.666666666666668</v>
      </c>
      <c r="M58" s="23">
        <f t="shared" si="17"/>
        <v>8.3333333333333339</v>
      </c>
      <c r="N58" s="23">
        <f t="shared" si="4"/>
        <v>25</v>
      </c>
      <c r="O58" s="23">
        <f t="shared" si="17"/>
        <v>8.3333333333333339</v>
      </c>
      <c r="P58" s="24">
        <f t="shared" si="5"/>
        <v>33.333333333333336</v>
      </c>
      <c r="Q58" s="24">
        <f t="shared" si="20"/>
        <v>4.166666666666667</v>
      </c>
      <c r="R58" s="24">
        <f t="shared" si="7"/>
        <v>37.5</v>
      </c>
      <c r="S58" s="24">
        <v>0</v>
      </c>
      <c r="T58" s="24">
        <v>0</v>
      </c>
      <c r="U58" s="24">
        <v>0</v>
      </c>
      <c r="V58" s="24">
        <v>0</v>
      </c>
      <c r="W58" s="59">
        <v>91.66</v>
      </c>
      <c r="X58" s="25">
        <v>0</v>
      </c>
      <c r="Y58" s="25">
        <v>0</v>
      </c>
      <c r="Z58" s="25">
        <v>0</v>
      </c>
      <c r="AA58" s="25"/>
      <c r="AB58" s="25">
        <v>0</v>
      </c>
      <c r="AC58" s="25"/>
      <c r="AD58" s="25">
        <v>0</v>
      </c>
      <c r="AE58" s="25"/>
      <c r="AF58" s="25">
        <v>0</v>
      </c>
      <c r="AG58" s="25"/>
      <c r="AH58" s="25">
        <v>0</v>
      </c>
      <c r="AI58" s="25">
        <f t="shared" si="9"/>
        <v>0</v>
      </c>
      <c r="AJ58" s="17">
        <f t="shared" si="10"/>
        <v>0.91659999999999997</v>
      </c>
      <c r="AK58" s="27">
        <v>0</v>
      </c>
    </row>
    <row r="59" spans="1:37" ht="25.5" x14ac:dyDescent="0.3">
      <c r="A59" s="1">
        <v>52</v>
      </c>
      <c r="B59" s="18" t="s">
        <v>80</v>
      </c>
      <c r="C59" s="19" t="s">
        <v>74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8"/>
        <v>8.3333333333333339</v>
      </c>
      <c r="K59" s="23">
        <f t="shared" si="19"/>
        <v>8.3333333333333339</v>
      </c>
      <c r="L59" s="23">
        <f t="shared" si="2"/>
        <v>16.666666666666668</v>
      </c>
      <c r="M59" s="23">
        <f t="shared" si="17"/>
        <v>8.3333333333333339</v>
      </c>
      <c r="N59" s="23">
        <f t="shared" si="4"/>
        <v>25</v>
      </c>
      <c r="O59" s="23">
        <f t="shared" si="17"/>
        <v>8.3333333333333339</v>
      </c>
      <c r="P59" s="24">
        <f t="shared" si="5"/>
        <v>33.333333333333336</v>
      </c>
      <c r="Q59" s="23">
        <f t="shared" si="17"/>
        <v>8.3333333333333339</v>
      </c>
      <c r="R59" s="24">
        <f t="shared" si="7"/>
        <v>41.666666666666671</v>
      </c>
      <c r="S59" s="23">
        <f t="shared" si="17"/>
        <v>8.3333333333333339</v>
      </c>
      <c r="T59" s="23">
        <v>8.3333333333333339</v>
      </c>
      <c r="U59" s="23">
        <v>8.3333333333333339</v>
      </c>
      <c r="V59" s="23">
        <v>8.3333333333333339</v>
      </c>
      <c r="W59" s="23">
        <v>91.666666666666657</v>
      </c>
      <c r="X59" s="25">
        <v>0</v>
      </c>
      <c r="Y59" s="25">
        <v>0</v>
      </c>
      <c r="Z59" s="25">
        <v>0</v>
      </c>
      <c r="AA59" s="25"/>
      <c r="AB59" s="25">
        <v>0</v>
      </c>
      <c r="AC59" s="25"/>
      <c r="AD59" s="25">
        <v>0</v>
      </c>
      <c r="AE59" s="25"/>
      <c r="AF59" s="25">
        <v>0</v>
      </c>
      <c r="AG59" s="25"/>
      <c r="AH59" s="25">
        <v>0</v>
      </c>
      <c r="AI59" s="25">
        <f t="shared" si="9"/>
        <v>0</v>
      </c>
      <c r="AJ59" s="17">
        <f t="shared" si="10"/>
        <v>0.91666666666666652</v>
      </c>
      <c r="AK59" s="27">
        <v>0</v>
      </c>
    </row>
    <row r="60" spans="1:37" ht="25.5" x14ac:dyDescent="0.3">
      <c r="A60" s="1">
        <v>53</v>
      </c>
      <c r="B60" s="28" t="s">
        <v>80</v>
      </c>
      <c r="C60" s="19" t="s">
        <v>75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0</v>
      </c>
      <c r="P60" s="24">
        <f t="shared" si="5"/>
        <v>0</v>
      </c>
      <c r="Q60" s="23">
        <v>0</v>
      </c>
      <c r="R60" s="24">
        <f t="shared" si="7"/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5">
        <v>0</v>
      </c>
      <c r="Y60" s="25">
        <v>0</v>
      </c>
      <c r="Z60" s="25">
        <v>0</v>
      </c>
      <c r="AA60" s="25"/>
      <c r="AB60" s="25">
        <v>0</v>
      </c>
      <c r="AC60" s="25"/>
      <c r="AD60" s="25">
        <v>0</v>
      </c>
      <c r="AE60" s="25"/>
      <c r="AF60" s="25">
        <v>0</v>
      </c>
      <c r="AG60" s="25"/>
      <c r="AH60" s="25">
        <v>0</v>
      </c>
      <c r="AI60" s="25">
        <f t="shared" si="9"/>
        <v>0</v>
      </c>
      <c r="AJ60" s="17">
        <f t="shared" si="10"/>
        <v>0</v>
      </c>
      <c r="AK60" s="27">
        <v>0</v>
      </c>
    </row>
    <row r="61" spans="1:37" ht="25.5" x14ac:dyDescent="0.3">
      <c r="A61" s="1">
        <v>54</v>
      </c>
      <c r="B61" s="28" t="s">
        <v>80</v>
      </c>
      <c r="C61" s="19" t="s">
        <v>76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si="18"/>
        <v>8.3333333333333339</v>
      </c>
      <c r="K61" s="23">
        <f t="shared" si="19"/>
        <v>8.3333333333333339</v>
      </c>
      <c r="L61" s="23">
        <f t="shared" si="2"/>
        <v>16.666666666666668</v>
      </c>
      <c r="M61" s="23">
        <f t="shared" ref="M61:S63" si="21">+K61</f>
        <v>8.3333333333333339</v>
      </c>
      <c r="N61" s="23">
        <f t="shared" si="4"/>
        <v>25</v>
      </c>
      <c r="O61" s="23">
        <f t="shared" si="21"/>
        <v>8.3333333333333339</v>
      </c>
      <c r="P61" s="24">
        <f t="shared" si="5"/>
        <v>33.333333333333336</v>
      </c>
      <c r="Q61" s="23">
        <f t="shared" si="21"/>
        <v>8.3333333333333339</v>
      </c>
      <c r="R61" s="24">
        <f t="shared" si="7"/>
        <v>41.666666666666671</v>
      </c>
      <c r="S61" s="23">
        <f t="shared" si="21"/>
        <v>8.3333333333333339</v>
      </c>
      <c r="T61" s="23">
        <v>8.3333333333333339</v>
      </c>
      <c r="U61" s="23">
        <v>8.3333333333333339</v>
      </c>
      <c r="V61" s="23">
        <v>8.3333333333333339</v>
      </c>
      <c r="W61" s="23">
        <v>91.666666666666657</v>
      </c>
      <c r="X61" s="25">
        <v>0</v>
      </c>
      <c r="Y61" s="25">
        <v>0</v>
      </c>
      <c r="Z61" s="25">
        <v>0</v>
      </c>
      <c r="AA61" s="25"/>
      <c r="AB61" s="25">
        <v>0</v>
      </c>
      <c r="AC61" s="25"/>
      <c r="AD61" s="25">
        <v>0</v>
      </c>
      <c r="AE61" s="25"/>
      <c r="AF61" s="25">
        <v>0</v>
      </c>
      <c r="AG61" s="25"/>
      <c r="AH61" s="25">
        <v>0</v>
      </c>
      <c r="AI61" s="25">
        <f t="shared" si="9"/>
        <v>0</v>
      </c>
      <c r="AJ61" s="17">
        <f t="shared" si="10"/>
        <v>0.91666666666666652</v>
      </c>
      <c r="AK61" s="27">
        <v>0</v>
      </c>
    </row>
    <row r="62" spans="1:37" x14ac:dyDescent="0.3">
      <c r="A62" s="1">
        <v>55</v>
      </c>
      <c r="B62" s="28" t="s">
        <v>80</v>
      </c>
      <c r="C62" s="19" t="s">
        <v>77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18"/>
        <v>8.3333333333333339</v>
      </c>
      <c r="K62" s="23">
        <f t="shared" si="19"/>
        <v>8.3333333333333339</v>
      </c>
      <c r="L62" s="23">
        <f t="shared" si="2"/>
        <v>16.666666666666668</v>
      </c>
      <c r="M62" s="23">
        <f t="shared" si="21"/>
        <v>8.3333333333333339</v>
      </c>
      <c r="N62" s="23">
        <f t="shared" si="4"/>
        <v>25</v>
      </c>
      <c r="O62" s="23">
        <f t="shared" si="21"/>
        <v>8.3333333333333339</v>
      </c>
      <c r="P62" s="24">
        <f t="shared" si="5"/>
        <v>33.333333333333336</v>
      </c>
      <c r="Q62" s="23">
        <f t="shared" si="21"/>
        <v>8.3333333333333339</v>
      </c>
      <c r="R62" s="24">
        <f t="shared" si="7"/>
        <v>41.666666666666671</v>
      </c>
      <c r="S62" s="23">
        <f t="shared" si="21"/>
        <v>8.3333333333333339</v>
      </c>
      <c r="T62" s="23">
        <v>8.3333333333333339</v>
      </c>
      <c r="U62" s="23">
        <v>8.3333333333333339</v>
      </c>
      <c r="V62" s="23">
        <v>8.3333333333333339</v>
      </c>
      <c r="W62" s="23">
        <v>91.666666666666657</v>
      </c>
      <c r="X62" s="25">
        <v>0</v>
      </c>
      <c r="Y62" s="25">
        <v>0</v>
      </c>
      <c r="Z62" s="25">
        <v>0</v>
      </c>
      <c r="AA62" s="25"/>
      <c r="AB62" s="25">
        <v>0</v>
      </c>
      <c r="AC62" s="25"/>
      <c r="AD62" s="25">
        <v>0</v>
      </c>
      <c r="AE62" s="25"/>
      <c r="AF62" s="25">
        <v>0</v>
      </c>
      <c r="AG62" s="25"/>
      <c r="AH62" s="25">
        <v>0</v>
      </c>
      <c r="AI62" s="25">
        <f t="shared" si="9"/>
        <v>0</v>
      </c>
      <c r="AJ62" s="17">
        <f t="shared" si="10"/>
        <v>0.91666666666666652</v>
      </c>
      <c r="AK62" s="27">
        <v>0</v>
      </c>
    </row>
    <row r="63" spans="1:37" x14ac:dyDescent="0.3">
      <c r="A63" s="1">
        <v>56</v>
      </c>
      <c r="B63" s="28" t="s">
        <v>80</v>
      </c>
      <c r="C63" s="19" t="s">
        <v>78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18"/>
        <v>8.3333333333333339</v>
      </c>
      <c r="K63" s="23">
        <f t="shared" si="19"/>
        <v>8.3333333333333339</v>
      </c>
      <c r="L63" s="23">
        <f t="shared" si="2"/>
        <v>16.666666666666668</v>
      </c>
      <c r="M63" s="23">
        <f t="shared" si="21"/>
        <v>8.3333333333333339</v>
      </c>
      <c r="N63" s="23">
        <f t="shared" si="4"/>
        <v>25</v>
      </c>
      <c r="O63" s="23">
        <f t="shared" si="21"/>
        <v>8.3333333333333339</v>
      </c>
      <c r="P63" s="24">
        <f t="shared" si="5"/>
        <v>33.333333333333336</v>
      </c>
      <c r="Q63" s="23">
        <f t="shared" si="21"/>
        <v>8.3333333333333339</v>
      </c>
      <c r="R63" s="24">
        <f t="shared" si="7"/>
        <v>41.666666666666671</v>
      </c>
      <c r="S63" s="23">
        <f t="shared" si="21"/>
        <v>8.3333333333333339</v>
      </c>
      <c r="T63" s="23">
        <v>8.3333333333333339</v>
      </c>
      <c r="U63" s="23">
        <v>8.3333333333333339</v>
      </c>
      <c r="V63" s="23">
        <v>8.3333333333333339</v>
      </c>
      <c r="W63" s="23">
        <v>91.666666666666657</v>
      </c>
      <c r="X63" s="25">
        <v>0</v>
      </c>
      <c r="Y63" s="25">
        <v>0</v>
      </c>
      <c r="Z63" s="25">
        <v>0</v>
      </c>
      <c r="AA63" s="25"/>
      <c r="AB63" s="25">
        <v>0</v>
      </c>
      <c r="AC63" s="25"/>
      <c r="AD63" s="25">
        <v>0</v>
      </c>
      <c r="AE63" s="25"/>
      <c r="AF63" s="25">
        <v>0</v>
      </c>
      <c r="AG63" s="25"/>
      <c r="AH63" s="25">
        <v>0</v>
      </c>
      <c r="AI63" s="25">
        <f t="shared" si="9"/>
        <v>0</v>
      </c>
      <c r="AJ63" s="17">
        <f t="shared" si="10"/>
        <v>0.91666666666666652</v>
      </c>
      <c r="AK63" s="27">
        <v>0</v>
      </c>
    </row>
    <row r="64" spans="1:37" x14ac:dyDescent="0.3">
      <c r="A64" s="1">
        <v>57</v>
      </c>
      <c r="B64" s="28" t="s">
        <v>80</v>
      </c>
      <c r="C64" s="19" t="s">
        <v>79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v>0</v>
      </c>
      <c r="K64" s="23">
        <v>0</v>
      </c>
      <c r="L64" s="23">
        <f t="shared" si="2"/>
        <v>0</v>
      </c>
      <c r="M64" s="23">
        <v>0</v>
      </c>
      <c r="N64" s="23">
        <f t="shared" si="4"/>
        <v>0</v>
      </c>
      <c r="O64" s="23">
        <v>100</v>
      </c>
      <c r="P64" s="24">
        <f t="shared" si="5"/>
        <v>100</v>
      </c>
      <c r="Q64" s="24">
        <v>0</v>
      </c>
      <c r="R64" s="24">
        <f t="shared" si="7"/>
        <v>100</v>
      </c>
      <c r="S64" s="24">
        <v>0</v>
      </c>
      <c r="T64" s="24">
        <v>0</v>
      </c>
      <c r="U64" s="24">
        <v>0</v>
      </c>
      <c r="V64" s="24">
        <v>0</v>
      </c>
      <c r="W64" s="24">
        <v>100</v>
      </c>
      <c r="X64" s="25">
        <v>0</v>
      </c>
      <c r="Y64" s="25">
        <v>0</v>
      </c>
      <c r="Z64" s="25">
        <v>0</v>
      </c>
      <c r="AA64" s="25"/>
      <c r="AB64" s="25">
        <v>0</v>
      </c>
      <c r="AC64" s="25"/>
      <c r="AD64" s="25">
        <v>0</v>
      </c>
      <c r="AE64" s="25"/>
      <c r="AF64" s="25">
        <v>0</v>
      </c>
      <c r="AG64" s="25"/>
      <c r="AH64" s="25">
        <v>0</v>
      </c>
      <c r="AI64" s="25">
        <f t="shared" si="9"/>
        <v>0</v>
      </c>
      <c r="AJ64" s="17">
        <f t="shared" si="10"/>
        <v>1</v>
      </c>
      <c r="AK64" s="27">
        <v>0</v>
      </c>
    </row>
    <row r="65" spans="1:37" x14ac:dyDescent="0.3">
      <c r="A65" s="1">
        <v>58</v>
      </c>
      <c r="B65" s="28" t="s">
        <v>107</v>
      </c>
      <c r="C65" s="19" t="s">
        <v>81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ref="J65:J71" si="22">+I65/12</f>
        <v>8.3333333333333339</v>
      </c>
      <c r="K65" s="23">
        <f t="shared" ref="K65:K71" si="23">+J65</f>
        <v>8.3333333333333339</v>
      </c>
      <c r="L65" s="23">
        <f t="shared" si="2"/>
        <v>16.666666666666668</v>
      </c>
      <c r="M65" s="23">
        <f t="shared" ref="M65:S77" si="24">+K65</f>
        <v>8.3333333333333339</v>
      </c>
      <c r="N65" s="23">
        <f t="shared" si="4"/>
        <v>25</v>
      </c>
      <c r="O65" s="23">
        <f t="shared" si="24"/>
        <v>8.3333333333333339</v>
      </c>
      <c r="P65" s="24">
        <f t="shared" si="5"/>
        <v>33.333333333333336</v>
      </c>
      <c r="Q65" s="23">
        <f t="shared" si="24"/>
        <v>8.3333333333333339</v>
      </c>
      <c r="R65" s="24">
        <f t="shared" si="7"/>
        <v>41.666666666666671</v>
      </c>
      <c r="S65" s="23">
        <f t="shared" si="24"/>
        <v>8.3333333333333339</v>
      </c>
      <c r="T65" s="23">
        <v>8.3333333333333339</v>
      </c>
      <c r="U65" s="23">
        <v>8.3333333333333339</v>
      </c>
      <c r="V65" s="23">
        <v>8.3333333333333339</v>
      </c>
      <c r="W65" s="60">
        <v>91.5</v>
      </c>
      <c r="X65" s="25">
        <v>0</v>
      </c>
      <c r="Y65" s="25">
        <v>0</v>
      </c>
      <c r="Z65" s="25">
        <v>0</v>
      </c>
      <c r="AA65" s="25"/>
      <c r="AB65" s="25">
        <v>0</v>
      </c>
      <c r="AC65" s="25"/>
      <c r="AD65" s="25">
        <v>0</v>
      </c>
      <c r="AE65" s="25"/>
      <c r="AF65" s="25">
        <v>0</v>
      </c>
      <c r="AG65" s="25"/>
      <c r="AH65" s="25">
        <v>0</v>
      </c>
      <c r="AI65" s="25">
        <f t="shared" si="9"/>
        <v>0</v>
      </c>
      <c r="AJ65" s="17">
        <f t="shared" si="10"/>
        <v>0.91500000000000004</v>
      </c>
      <c r="AK65" s="27">
        <v>0</v>
      </c>
    </row>
    <row r="66" spans="1:37" x14ac:dyDescent="0.3">
      <c r="A66" s="1">
        <v>59</v>
      </c>
      <c r="B66" s="28" t="s">
        <v>107</v>
      </c>
      <c r="C66" s="19" t="s">
        <v>82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f t="shared" si="22"/>
        <v>8.3333333333333339</v>
      </c>
      <c r="K66" s="23">
        <f t="shared" si="23"/>
        <v>8.3333333333333339</v>
      </c>
      <c r="L66" s="23">
        <f t="shared" si="2"/>
        <v>16.666666666666668</v>
      </c>
      <c r="M66" s="23">
        <f t="shared" si="24"/>
        <v>8.3333333333333339</v>
      </c>
      <c r="N66" s="23">
        <f t="shared" si="4"/>
        <v>25</v>
      </c>
      <c r="O66" s="23">
        <f t="shared" si="24"/>
        <v>8.3333333333333339</v>
      </c>
      <c r="P66" s="24">
        <f t="shared" si="5"/>
        <v>33.333333333333336</v>
      </c>
      <c r="Q66" s="23">
        <f t="shared" si="24"/>
        <v>8.3333333333333339</v>
      </c>
      <c r="R66" s="24">
        <f t="shared" si="7"/>
        <v>41.666666666666671</v>
      </c>
      <c r="S66" s="23">
        <f t="shared" si="24"/>
        <v>8.3333333333333339</v>
      </c>
      <c r="T66" s="23">
        <v>8.3333333333333339</v>
      </c>
      <c r="U66" s="23">
        <v>8.3333333333333339</v>
      </c>
      <c r="V66" s="23">
        <v>8.3333333333333339</v>
      </c>
      <c r="W66" s="60">
        <v>91.5</v>
      </c>
      <c r="X66" s="25">
        <v>0</v>
      </c>
      <c r="Y66" s="25">
        <v>0</v>
      </c>
      <c r="Z66" s="25">
        <v>0</v>
      </c>
      <c r="AA66" s="25"/>
      <c r="AB66" s="25">
        <v>0</v>
      </c>
      <c r="AC66" s="25"/>
      <c r="AD66" s="25">
        <v>0</v>
      </c>
      <c r="AE66" s="25"/>
      <c r="AF66" s="25">
        <v>0</v>
      </c>
      <c r="AG66" s="25"/>
      <c r="AH66" s="25">
        <v>0</v>
      </c>
      <c r="AI66" s="25">
        <f t="shared" si="9"/>
        <v>0</v>
      </c>
      <c r="AJ66" s="17">
        <f t="shared" si="10"/>
        <v>0.91500000000000004</v>
      </c>
      <c r="AK66" s="27">
        <v>0</v>
      </c>
    </row>
    <row r="67" spans="1:37" x14ac:dyDescent="0.3">
      <c r="A67" s="1">
        <v>60</v>
      </c>
      <c r="B67" s="28" t="s">
        <v>107</v>
      </c>
      <c r="C67" s="19" t="s">
        <v>83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2"/>
        <v>8.3333333333333339</v>
      </c>
      <c r="K67" s="23">
        <f t="shared" si="23"/>
        <v>8.3333333333333339</v>
      </c>
      <c r="L67" s="23">
        <f t="shared" si="2"/>
        <v>16.666666666666668</v>
      </c>
      <c r="M67" s="23">
        <f t="shared" si="24"/>
        <v>8.3333333333333339</v>
      </c>
      <c r="N67" s="23">
        <f t="shared" si="4"/>
        <v>25</v>
      </c>
      <c r="O67" s="23">
        <f t="shared" si="24"/>
        <v>8.3333333333333339</v>
      </c>
      <c r="P67" s="24">
        <f t="shared" si="5"/>
        <v>33.333333333333336</v>
      </c>
      <c r="Q67" s="23">
        <f t="shared" si="24"/>
        <v>8.3333333333333339</v>
      </c>
      <c r="R67" s="24">
        <f t="shared" si="7"/>
        <v>41.666666666666671</v>
      </c>
      <c r="S67" s="23">
        <f t="shared" si="24"/>
        <v>8.3333333333333339</v>
      </c>
      <c r="T67" s="23">
        <v>8.3333333333333339</v>
      </c>
      <c r="U67" s="23">
        <v>8.3333333333333339</v>
      </c>
      <c r="V67" s="23">
        <v>8.3333333333333339</v>
      </c>
      <c r="W67" s="60">
        <v>91.5</v>
      </c>
      <c r="X67" s="25">
        <v>0</v>
      </c>
      <c r="Y67" s="25">
        <v>0</v>
      </c>
      <c r="Z67" s="25">
        <v>0</v>
      </c>
      <c r="AA67" s="25"/>
      <c r="AB67" s="25">
        <v>0</v>
      </c>
      <c r="AC67" s="25"/>
      <c r="AD67" s="25">
        <v>0</v>
      </c>
      <c r="AE67" s="25"/>
      <c r="AF67" s="25">
        <v>0</v>
      </c>
      <c r="AG67" s="25"/>
      <c r="AH67" s="25">
        <v>0</v>
      </c>
      <c r="AI67" s="25">
        <f t="shared" si="9"/>
        <v>0</v>
      </c>
      <c r="AJ67" s="17">
        <f t="shared" si="10"/>
        <v>0.91500000000000004</v>
      </c>
      <c r="AK67" s="27">
        <v>0</v>
      </c>
    </row>
    <row r="68" spans="1:37" x14ac:dyDescent="0.3">
      <c r="A68" s="1">
        <v>61</v>
      </c>
      <c r="B68" s="28" t="s">
        <v>107</v>
      </c>
      <c r="C68" s="19" t="s">
        <v>84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f t="shared" si="22"/>
        <v>8.3333333333333339</v>
      </c>
      <c r="K68" s="23">
        <f t="shared" si="23"/>
        <v>8.3333333333333339</v>
      </c>
      <c r="L68" s="23">
        <f t="shared" si="2"/>
        <v>16.666666666666668</v>
      </c>
      <c r="M68" s="23">
        <f t="shared" si="24"/>
        <v>8.3333333333333339</v>
      </c>
      <c r="N68" s="23">
        <f t="shared" si="4"/>
        <v>25</v>
      </c>
      <c r="O68" s="23">
        <f t="shared" si="24"/>
        <v>8.3333333333333339</v>
      </c>
      <c r="P68" s="24">
        <f t="shared" si="5"/>
        <v>33.333333333333336</v>
      </c>
      <c r="Q68" s="23">
        <f t="shared" si="24"/>
        <v>8.3333333333333339</v>
      </c>
      <c r="R68" s="24">
        <f t="shared" si="7"/>
        <v>41.666666666666671</v>
      </c>
      <c r="S68" s="23">
        <f t="shared" si="24"/>
        <v>8.3333333333333339</v>
      </c>
      <c r="T68" s="23">
        <v>8.3333333333333339</v>
      </c>
      <c r="U68" s="23">
        <v>8.3333333333333339</v>
      </c>
      <c r="V68" s="23">
        <v>8.3333333333333339</v>
      </c>
      <c r="W68" s="60">
        <v>91.5</v>
      </c>
      <c r="X68" s="25">
        <v>0</v>
      </c>
      <c r="Y68" s="25">
        <v>0</v>
      </c>
      <c r="Z68" s="25">
        <v>0</v>
      </c>
      <c r="AA68" s="25"/>
      <c r="AB68" s="25">
        <v>0</v>
      </c>
      <c r="AC68" s="25"/>
      <c r="AD68" s="25">
        <v>0</v>
      </c>
      <c r="AE68" s="25"/>
      <c r="AF68" s="25">
        <v>0</v>
      </c>
      <c r="AG68" s="25"/>
      <c r="AH68" s="25">
        <v>0</v>
      </c>
      <c r="AI68" s="25">
        <f t="shared" si="9"/>
        <v>0</v>
      </c>
      <c r="AJ68" s="17">
        <f t="shared" si="10"/>
        <v>0.91500000000000004</v>
      </c>
      <c r="AK68" s="27">
        <v>0</v>
      </c>
    </row>
    <row r="69" spans="1:37" x14ac:dyDescent="0.3">
      <c r="A69" s="1">
        <v>62</v>
      </c>
      <c r="B69" s="28" t="s">
        <v>107</v>
      </c>
      <c r="C69" s="19" t="s">
        <v>85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f t="shared" si="22"/>
        <v>8.3333333333333339</v>
      </c>
      <c r="K69" s="23">
        <f t="shared" si="23"/>
        <v>8.3333333333333339</v>
      </c>
      <c r="L69" s="23">
        <f t="shared" si="2"/>
        <v>16.666666666666668</v>
      </c>
      <c r="M69" s="23">
        <f t="shared" si="24"/>
        <v>8.3333333333333339</v>
      </c>
      <c r="N69" s="23">
        <f t="shared" si="4"/>
        <v>25</v>
      </c>
      <c r="O69" s="23">
        <f t="shared" si="24"/>
        <v>8.3333333333333339</v>
      </c>
      <c r="P69" s="24">
        <f t="shared" si="5"/>
        <v>33.333333333333336</v>
      </c>
      <c r="Q69" s="23">
        <f t="shared" si="24"/>
        <v>8.3333333333333339</v>
      </c>
      <c r="R69" s="24">
        <f t="shared" si="7"/>
        <v>41.666666666666671</v>
      </c>
      <c r="S69" s="23">
        <f t="shared" si="24"/>
        <v>8.3333333333333339</v>
      </c>
      <c r="T69" s="23">
        <v>8.3333333333333339</v>
      </c>
      <c r="U69" s="23">
        <v>8.3333333333333339</v>
      </c>
      <c r="V69" s="23">
        <v>8.3333333333333339</v>
      </c>
      <c r="W69" s="60">
        <v>91.5</v>
      </c>
      <c r="X69" s="25">
        <v>0</v>
      </c>
      <c r="Y69" s="25">
        <v>0</v>
      </c>
      <c r="Z69" s="25">
        <v>0</v>
      </c>
      <c r="AA69" s="25"/>
      <c r="AB69" s="25">
        <v>0</v>
      </c>
      <c r="AC69" s="25"/>
      <c r="AD69" s="25">
        <v>0</v>
      </c>
      <c r="AE69" s="25"/>
      <c r="AF69" s="25">
        <v>0</v>
      </c>
      <c r="AG69" s="25"/>
      <c r="AH69" s="25">
        <v>0</v>
      </c>
      <c r="AI69" s="25">
        <f t="shared" si="9"/>
        <v>0</v>
      </c>
      <c r="AJ69" s="17">
        <f t="shared" si="10"/>
        <v>0.91500000000000004</v>
      </c>
      <c r="AK69" s="27">
        <v>0</v>
      </c>
    </row>
    <row r="70" spans="1:37" x14ac:dyDescent="0.3">
      <c r="A70" s="1">
        <v>63</v>
      </c>
      <c r="B70" s="28" t="s">
        <v>106</v>
      </c>
      <c r="C70" s="19" t="s">
        <v>86</v>
      </c>
      <c r="D70" s="20" t="s">
        <v>3</v>
      </c>
      <c r="E70" s="20" t="s">
        <v>4</v>
      </c>
      <c r="F70" s="20"/>
      <c r="G70" s="20"/>
      <c r="H70" s="21" t="s">
        <v>5</v>
      </c>
      <c r="I70" s="22" t="s">
        <v>6</v>
      </c>
      <c r="J70" s="23">
        <v>6.666666666666667</v>
      </c>
      <c r="K70" s="23">
        <f>+J70</f>
        <v>6.666666666666667</v>
      </c>
      <c r="L70" s="23">
        <f t="shared" si="2"/>
        <v>13.333333333333334</v>
      </c>
      <c r="M70" s="23">
        <f t="shared" si="24"/>
        <v>6.666666666666667</v>
      </c>
      <c r="N70" s="23">
        <f t="shared" si="4"/>
        <v>20</v>
      </c>
      <c r="O70" s="23">
        <v>6.666666666666667</v>
      </c>
      <c r="P70" s="24">
        <f t="shared" si="5"/>
        <v>26.666666666666668</v>
      </c>
      <c r="Q70" s="23">
        <v>6.666666666666667</v>
      </c>
      <c r="R70" s="24">
        <f t="shared" si="7"/>
        <v>33.333333333333336</v>
      </c>
      <c r="S70" s="23">
        <v>6.666666666666667</v>
      </c>
      <c r="T70" s="23">
        <v>6.666666666666667</v>
      </c>
      <c r="U70" s="23">
        <f>6.66666666666667+17</f>
        <v>23.666666666666671</v>
      </c>
      <c r="V70" s="23">
        <f>6.66666666666667+17</f>
        <v>23.666666666666671</v>
      </c>
      <c r="W70" s="60">
        <v>100</v>
      </c>
      <c r="X70" s="25">
        <v>0</v>
      </c>
      <c r="Y70" s="25">
        <v>0</v>
      </c>
      <c r="Z70" s="25">
        <v>0</v>
      </c>
      <c r="AA70" s="25"/>
      <c r="AB70" s="25">
        <v>0</v>
      </c>
      <c r="AC70" s="25"/>
      <c r="AD70" s="25">
        <v>0</v>
      </c>
      <c r="AE70" s="25"/>
      <c r="AF70" s="25">
        <v>0</v>
      </c>
      <c r="AG70" s="25"/>
      <c r="AH70" s="25">
        <v>0</v>
      </c>
      <c r="AI70" s="25">
        <f t="shared" si="9"/>
        <v>0</v>
      </c>
      <c r="AJ70" s="17">
        <f t="shared" si="10"/>
        <v>1</v>
      </c>
      <c r="AK70" s="27">
        <v>0</v>
      </c>
    </row>
    <row r="71" spans="1:37" x14ac:dyDescent="0.3">
      <c r="A71" s="1">
        <v>64</v>
      </c>
      <c r="B71" s="28" t="s">
        <v>106</v>
      </c>
      <c r="C71" s="19" t="s">
        <v>87</v>
      </c>
      <c r="D71" s="20" t="s">
        <v>3</v>
      </c>
      <c r="E71" s="20" t="s">
        <v>4</v>
      </c>
      <c r="F71" s="20"/>
      <c r="G71" s="20"/>
      <c r="H71" s="21" t="s">
        <v>5</v>
      </c>
      <c r="I71" s="22" t="s">
        <v>6</v>
      </c>
      <c r="J71" s="23">
        <f t="shared" si="22"/>
        <v>8.3333333333333339</v>
      </c>
      <c r="K71" s="23">
        <f t="shared" si="23"/>
        <v>8.3333333333333339</v>
      </c>
      <c r="L71" s="23">
        <f t="shared" si="2"/>
        <v>16.666666666666668</v>
      </c>
      <c r="M71" s="23">
        <f t="shared" si="24"/>
        <v>8.3333333333333339</v>
      </c>
      <c r="N71" s="23">
        <f t="shared" si="4"/>
        <v>25</v>
      </c>
      <c r="O71" s="23">
        <f>+M71</f>
        <v>8.3333333333333339</v>
      </c>
      <c r="P71" s="24">
        <f t="shared" si="5"/>
        <v>33.333333333333336</v>
      </c>
      <c r="Q71" s="23">
        <f>+O71</f>
        <v>8.3333333333333339</v>
      </c>
      <c r="R71" s="24">
        <f t="shared" si="7"/>
        <v>41.666666666666671</v>
      </c>
      <c r="S71" s="23">
        <f>+Q71</f>
        <v>8.3333333333333339</v>
      </c>
      <c r="T71" s="23">
        <v>8.3333333333333339</v>
      </c>
      <c r="U71" s="23">
        <v>8.3333333333333339</v>
      </c>
      <c r="V71" s="23">
        <v>8.3333333333333339</v>
      </c>
      <c r="W71" s="60">
        <v>91</v>
      </c>
      <c r="X71" s="25">
        <v>0</v>
      </c>
      <c r="Y71" s="25">
        <v>0</v>
      </c>
      <c r="Z71" s="25">
        <v>0</v>
      </c>
      <c r="AA71" s="25"/>
      <c r="AB71" s="25">
        <v>0</v>
      </c>
      <c r="AC71" s="25"/>
      <c r="AD71" s="25">
        <v>0</v>
      </c>
      <c r="AE71" s="25"/>
      <c r="AF71" s="25">
        <v>0</v>
      </c>
      <c r="AG71" s="25"/>
      <c r="AH71" s="25">
        <v>0</v>
      </c>
      <c r="AI71" s="25">
        <f t="shared" si="9"/>
        <v>0</v>
      </c>
      <c r="AJ71" s="17">
        <f t="shared" si="10"/>
        <v>0.91</v>
      </c>
      <c r="AK71" s="27">
        <v>0</v>
      </c>
    </row>
    <row r="72" spans="1:37" ht="25.5" x14ac:dyDescent="0.3">
      <c r="A72" s="1">
        <v>65</v>
      </c>
      <c r="B72" s="28" t="s">
        <v>106</v>
      </c>
      <c r="C72" s="19" t="s">
        <v>88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v>5</v>
      </c>
      <c r="K72" s="23">
        <f>+J72</f>
        <v>5</v>
      </c>
      <c r="L72" s="23">
        <f t="shared" si="2"/>
        <v>10</v>
      </c>
      <c r="M72" s="23">
        <f t="shared" si="24"/>
        <v>5</v>
      </c>
      <c r="N72" s="23">
        <f t="shared" si="4"/>
        <v>15</v>
      </c>
      <c r="O72" s="23">
        <f>+M72</f>
        <v>5</v>
      </c>
      <c r="P72" s="24">
        <f t="shared" si="5"/>
        <v>20</v>
      </c>
      <c r="Q72" s="23">
        <v>5</v>
      </c>
      <c r="R72" s="24">
        <f t="shared" si="7"/>
        <v>25</v>
      </c>
      <c r="S72" s="23">
        <v>5</v>
      </c>
      <c r="T72" s="23">
        <v>5</v>
      </c>
      <c r="U72" s="23">
        <v>10</v>
      </c>
      <c r="V72" s="23">
        <v>10</v>
      </c>
      <c r="W72" s="60">
        <v>90</v>
      </c>
      <c r="X72" s="25">
        <v>0</v>
      </c>
      <c r="Y72" s="25">
        <v>0</v>
      </c>
      <c r="Z72" s="25">
        <v>0</v>
      </c>
      <c r="AA72" s="25"/>
      <c r="AB72" s="25">
        <v>0</v>
      </c>
      <c r="AC72" s="25"/>
      <c r="AD72" s="25">
        <v>0</v>
      </c>
      <c r="AE72" s="25"/>
      <c r="AF72" s="25">
        <v>0</v>
      </c>
      <c r="AG72" s="25"/>
      <c r="AH72" s="25">
        <v>0</v>
      </c>
      <c r="AI72" s="25">
        <f t="shared" si="9"/>
        <v>0</v>
      </c>
      <c r="AJ72" s="17">
        <f t="shared" si="10"/>
        <v>0.9</v>
      </c>
      <c r="AK72" s="27">
        <v>0</v>
      </c>
    </row>
    <row r="73" spans="1:37" x14ac:dyDescent="0.3">
      <c r="A73" s="1">
        <v>66</v>
      </c>
      <c r="B73" s="28" t="s">
        <v>106</v>
      </c>
      <c r="C73" s="19" t="s">
        <v>89</v>
      </c>
      <c r="D73" s="20" t="s">
        <v>3</v>
      </c>
      <c r="E73" s="20" t="s">
        <v>4</v>
      </c>
      <c r="F73" s="20"/>
      <c r="G73" s="20"/>
      <c r="H73" s="21" t="s">
        <v>5</v>
      </c>
      <c r="I73" s="22" t="s">
        <v>6</v>
      </c>
      <c r="J73" s="23">
        <v>5</v>
      </c>
      <c r="K73" s="23">
        <f>+J73</f>
        <v>5</v>
      </c>
      <c r="L73" s="23">
        <f t="shared" ref="L73:L77" si="25">SUM(J73:K73)</f>
        <v>10</v>
      </c>
      <c r="M73" s="23">
        <f t="shared" si="24"/>
        <v>5</v>
      </c>
      <c r="N73" s="23">
        <f t="shared" ref="N73:N77" si="26">SUM(L73:M73)</f>
        <v>15</v>
      </c>
      <c r="O73" s="23">
        <f>+M73</f>
        <v>5</v>
      </c>
      <c r="P73" s="24">
        <f t="shared" ref="P73:P77" si="27">+N73+O73</f>
        <v>20</v>
      </c>
      <c r="Q73" s="23">
        <v>5</v>
      </c>
      <c r="R73" s="24">
        <f t="shared" ref="R73:R77" si="28">+P73+Q73</f>
        <v>25</v>
      </c>
      <c r="S73" s="23">
        <v>5</v>
      </c>
      <c r="T73" s="23">
        <v>5</v>
      </c>
      <c r="U73" s="23">
        <v>10</v>
      </c>
      <c r="V73" s="23">
        <v>10</v>
      </c>
      <c r="W73" s="60">
        <v>70</v>
      </c>
      <c r="X73" s="25">
        <v>0</v>
      </c>
      <c r="Y73" s="25">
        <v>0</v>
      </c>
      <c r="Z73" s="25">
        <v>0</v>
      </c>
      <c r="AA73" s="25"/>
      <c r="AB73" s="25">
        <v>0</v>
      </c>
      <c r="AC73" s="25"/>
      <c r="AD73" s="25">
        <v>0</v>
      </c>
      <c r="AE73" s="25"/>
      <c r="AF73" s="25">
        <v>0</v>
      </c>
      <c r="AG73" s="25"/>
      <c r="AH73" s="25">
        <v>0</v>
      </c>
      <c r="AI73" s="25">
        <f t="shared" ref="AI73:AI74" si="29">SUM(Y73:AD73)</f>
        <v>0</v>
      </c>
      <c r="AJ73" s="17">
        <f t="shared" ref="AJ73:AJ77" si="30">+W73/I73</f>
        <v>0.7</v>
      </c>
      <c r="AK73" s="27">
        <v>0</v>
      </c>
    </row>
    <row r="74" spans="1:37" x14ac:dyDescent="0.3">
      <c r="A74" s="1">
        <v>67</v>
      </c>
      <c r="B74" s="28" t="s">
        <v>106</v>
      </c>
      <c r="C74" s="19" t="s">
        <v>90</v>
      </c>
      <c r="D74" s="20" t="s">
        <v>3</v>
      </c>
      <c r="E74" s="20"/>
      <c r="F74" s="20" t="s">
        <v>4</v>
      </c>
      <c r="G74" s="20"/>
      <c r="H74" s="21" t="s">
        <v>5</v>
      </c>
      <c r="I74" s="22" t="s">
        <v>6</v>
      </c>
      <c r="J74" s="23">
        <v>3.3333333333333335</v>
      </c>
      <c r="K74" s="23">
        <f>+J74</f>
        <v>3.3333333333333335</v>
      </c>
      <c r="L74" s="23">
        <f t="shared" si="25"/>
        <v>6.666666666666667</v>
      </c>
      <c r="M74" s="23">
        <f t="shared" si="24"/>
        <v>3.3333333333333335</v>
      </c>
      <c r="N74" s="23">
        <f t="shared" si="26"/>
        <v>10</v>
      </c>
      <c r="O74" s="23">
        <f>+M74</f>
        <v>3.3333333333333335</v>
      </c>
      <c r="P74" s="24">
        <f t="shared" si="27"/>
        <v>13.333333333333334</v>
      </c>
      <c r="Q74" s="23">
        <v>3.3333333333333335</v>
      </c>
      <c r="R74" s="24">
        <f t="shared" si="28"/>
        <v>16.666666666666668</v>
      </c>
      <c r="S74" s="23">
        <v>3.3333333333333335</v>
      </c>
      <c r="T74" s="23">
        <v>3.3333333333333335</v>
      </c>
      <c r="U74" s="23">
        <v>3.3333333333333335</v>
      </c>
      <c r="V74" s="23">
        <v>3.3333333333333335</v>
      </c>
      <c r="W74" s="60">
        <v>75</v>
      </c>
      <c r="X74" s="25">
        <v>0</v>
      </c>
      <c r="Y74" s="25">
        <v>0</v>
      </c>
      <c r="Z74" s="25">
        <v>0</v>
      </c>
      <c r="AA74" s="25"/>
      <c r="AB74" s="25">
        <v>0</v>
      </c>
      <c r="AC74" s="25"/>
      <c r="AD74" s="25">
        <v>0</v>
      </c>
      <c r="AE74" s="25"/>
      <c r="AF74" s="25">
        <v>0</v>
      </c>
      <c r="AG74" s="25"/>
      <c r="AH74" s="25">
        <v>0</v>
      </c>
      <c r="AI74" s="25">
        <f t="shared" si="29"/>
        <v>0</v>
      </c>
      <c r="AJ74" s="17">
        <f t="shared" si="30"/>
        <v>0.75</v>
      </c>
      <c r="AK74" s="27">
        <v>0</v>
      </c>
    </row>
    <row r="75" spans="1:37" x14ac:dyDescent="0.3">
      <c r="A75" s="1">
        <v>68</v>
      </c>
      <c r="B75" s="18" t="s">
        <v>96</v>
      </c>
      <c r="C75" s="19" t="s">
        <v>91</v>
      </c>
      <c r="D75" s="20" t="s">
        <v>3</v>
      </c>
      <c r="E75" s="20" t="s">
        <v>4</v>
      </c>
      <c r="F75" s="20"/>
      <c r="G75" s="20"/>
      <c r="H75" s="21" t="s">
        <v>92</v>
      </c>
      <c r="I75" s="22" t="s">
        <v>93</v>
      </c>
      <c r="J75" s="23">
        <f>+I75/12</f>
        <v>1</v>
      </c>
      <c r="K75" s="23">
        <f>+J75</f>
        <v>1</v>
      </c>
      <c r="L75" s="23">
        <f t="shared" si="25"/>
        <v>2</v>
      </c>
      <c r="M75" s="23">
        <f t="shared" si="24"/>
        <v>1</v>
      </c>
      <c r="N75" s="23">
        <f t="shared" si="26"/>
        <v>3</v>
      </c>
      <c r="O75" s="23">
        <v>1</v>
      </c>
      <c r="P75" s="24">
        <f t="shared" si="27"/>
        <v>4</v>
      </c>
      <c r="Q75" s="24">
        <v>1</v>
      </c>
      <c r="R75" s="24">
        <f t="shared" si="28"/>
        <v>5</v>
      </c>
      <c r="S75" s="24">
        <v>1</v>
      </c>
      <c r="T75" s="24">
        <v>1</v>
      </c>
      <c r="U75" s="24">
        <v>1</v>
      </c>
      <c r="V75" s="24">
        <v>1</v>
      </c>
      <c r="W75" s="59">
        <v>11</v>
      </c>
      <c r="X75" s="25">
        <v>120513863</v>
      </c>
      <c r="Y75" s="25">
        <v>7692794.1399999997</v>
      </c>
      <c r="Z75" s="25">
        <v>7088502.7000000002</v>
      </c>
      <c r="AA75" s="25">
        <f>+Y75+Z75</f>
        <v>14781296.84</v>
      </c>
      <c r="AB75" s="25">
        <v>8664782.0500000007</v>
      </c>
      <c r="AC75" s="25">
        <f>+AA75+AB75</f>
        <v>23446078.890000001</v>
      </c>
      <c r="AD75" s="25">
        <v>7535565.7599999998</v>
      </c>
      <c r="AE75" s="25">
        <f>+AC75+AD75</f>
        <v>30981644.649999999</v>
      </c>
      <c r="AF75" s="25">
        <v>9661017.4100000001</v>
      </c>
      <c r="AG75" s="25">
        <f>+AE75+AF75</f>
        <v>40642662.060000002</v>
      </c>
      <c r="AH75" s="25">
        <v>6716036.8700000001</v>
      </c>
      <c r="AI75" s="25">
        <v>83703110</v>
      </c>
      <c r="AJ75" s="17">
        <f t="shared" si="30"/>
        <v>0.91666666666666663</v>
      </c>
      <c r="AK75" s="27">
        <f>+AI75/X75</f>
        <v>0.69455171310872343</v>
      </c>
    </row>
    <row r="76" spans="1:37" x14ac:dyDescent="0.3">
      <c r="A76" s="1">
        <v>69</v>
      </c>
      <c r="B76" s="28" t="s">
        <v>96</v>
      </c>
      <c r="C76" s="19" t="s">
        <v>94</v>
      </c>
      <c r="D76" s="20" t="s">
        <v>3</v>
      </c>
      <c r="E76" s="20" t="s">
        <v>4</v>
      </c>
      <c r="F76" s="20"/>
      <c r="G76" s="20"/>
      <c r="H76" s="21" t="s">
        <v>5</v>
      </c>
      <c r="I76" s="22" t="s">
        <v>6</v>
      </c>
      <c r="J76" s="23">
        <f>+I76/12</f>
        <v>8.3333333333333339</v>
      </c>
      <c r="K76" s="23">
        <f t="shared" ref="K76:K77" si="31">+J76</f>
        <v>8.3333333333333339</v>
      </c>
      <c r="L76" s="23">
        <f t="shared" si="25"/>
        <v>16.666666666666668</v>
      </c>
      <c r="M76" s="23">
        <f t="shared" si="24"/>
        <v>8.3333333333333339</v>
      </c>
      <c r="N76" s="23">
        <f t="shared" si="26"/>
        <v>25</v>
      </c>
      <c r="O76" s="23">
        <f t="shared" si="24"/>
        <v>8.3333333333333339</v>
      </c>
      <c r="P76" s="24">
        <f t="shared" si="27"/>
        <v>33.333333333333336</v>
      </c>
      <c r="Q76" s="23">
        <f t="shared" si="24"/>
        <v>8.3333333333333339</v>
      </c>
      <c r="R76" s="24">
        <f t="shared" si="28"/>
        <v>41.666666666666671</v>
      </c>
      <c r="S76" s="23">
        <f t="shared" si="24"/>
        <v>8.3333333333333339</v>
      </c>
      <c r="T76" s="23">
        <v>8.3333333333333339</v>
      </c>
      <c r="U76" s="23">
        <v>8.3333333333333339</v>
      </c>
      <c r="V76" s="23">
        <v>8.3333333333333339</v>
      </c>
      <c r="W76" s="60">
        <v>91.66</v>
      </c>
      <c r="X76" s="25">
        <v>23118247</v>
      </c>
      <c r="Y76" s="25">
        <v>13741.09</v>
      </c>
      <c r="Z76" s="25">
        <v>37938</v>
      </c>
      <c r="AA76" s="25">
        <f t="shared" ref="AA76:AA77" si="32">+Y76+Z76</f>
        <v>51679.09</v>
      </c>
      <c r="AB76" s="25">
        <v>47552.87</v>
      </c>
      <c r="AC76" s="25">
        <f t="shared" ref="AC76:AC77" si="33">+AA76+AB76</f>
        <v>99231.959999999992</v>
      </c>
      <c r="AD76" s="25">
        <v>35345.19</v>
      </c>
      <c r="AE76" s="25">
        <f t="shared" ref="AE76:AE77" si="34">+AC76+AD76</f>
        <v>134577.15</v>
      </c>
      <c r="AF76" s="25">
        <v>84774.75</v>
      </c>
      <c r="AG76" s="25">
        <f t="shared" ref="AG76:AG77" si="35">+AE76+AF76</f>
        <v>219351.9</v>
      </c>
      <c r="AH76" s="25">
        <v>58668.26</v>
      </c>
      <c r="AI76" s="25">
        <v>17102255</v>
      </c>
      <c r="AJ76" s="17">
        <f t="shared" si="30"/>
        <v>0.91659999999999997</v>
      </c>
      <c r="AK76" s="27">
        <f>+AI76/X76</f>
        <v>0.73977300268484891</v>
      </c>
    </row>
    <row r="77" spans="1:37" x14ac:dyDescent="0.3">
      <c r="A77" s="1">
        <v>70</v>
      </c>
      <c r="B77" s="33" t="s">
        <v>96</v>
      </c>
      <c r="C77" s="34" t="s">
        <v>95</v>
      </c>
      <c r="D77" s="35" t="s">
        <v>3</v>
      </c>
      <c r="E77" s="35"/>
      <c r="F77" s="35"/>
      <c r="G77" s="35" t="s">
        <v>4</v>
      </c>
      <c r="H77" s="36" t="s">
        <v>5</v>
      </c>
      <c r="I77" s="37" t="s">
        <v>6</v>
      </c>
      <c r="J77" s="38">
        <f>+I77/12</f>
        <v>8.3333333333333339</v>
      </c>
      <c r="K77" s="38">
        <f t="shared" si="31"/>
        <v>8.3333333333333339</v>
      </c>
      <c r="L77" s="38">
        <f t="shared" si="25"/>
        <v>16.666666666666668</v>
      </c>
      <c r="M77" s="38">
        <f t="shared" si="24"/>
        <v>8.3333333333333339</v>
      </c>
      <c r="N77" s="38">
        <f t="shared" si="26"/>
        <v>25</v>
      </c>
      <c r="O77" s="38">
        <f t="shared" si="24"/>
        <v>8.3333333333333339</v>
      </c>
      <c r="P77" s="39">
        <f t="shared" si="27"/>
        <v>33.333333333333336</v>
      </c>
      <c r="Q77" s="38">
        <f t="shared" si="24"/>
        <v>8.3333333333333339</v>
      </c>
      <c r="R77" s="39">
        <f t="shared" si="28"/>
        <v>41.666666666666671</v>
      </c>
      <c r="S77" s="38">
        <f t="shared" si="24"/>
        <v>8.3333333333333339</v>
      </c>
      <c r="T77" s="38">
        <v>8.3333333333333339</v>
      </c>
      <c r="U77" s="38">
        <v>8.3333333333333339</v>
      </c>
      <c r="V77" s="38">
        <v>8.3333333333333339</v>
      </c>
      <c r="W77" s="61">
        <v>91.66</v>
      </c>
      <c r="X77" s="40">
        <v>975000</v>
      </c>
      <c r="Y77" s="40">
        <v>507357.42</v>
      </c>
      <c r="Z77" s="40">
        <v>1013128.31</v>
      </c>
      <c r="AA77" s="40">
        <f t="shared" si="32"/>
        <v>1520485.73</v>
      </c>
      <c r="AB77" s="40">
        <v>621348.80000000005</v>
      </c>
      <c r="AC77" s="40">
        <f t="shared" si="33"/>
        <v>2141834.5300000003</v>
      </c>
      <c r="AD77" s="40">
        <f>1152972.93-F90</f>
        <v>1152972.93</v>
      </c>
      <c r="AE77" s="40">
        <f t="shared" si="34"/>
        <v>3294807.46</v>
      </c>
      <c r="AF77" s="40">
        <v>6738005.6699999999</v>
      </c>
      <c r="AG77" s="40">
        <f t="shared" si="35"/>
        <v>10032813.129999999</v>
      </c>
      <c r="AH77" s="40">
        <v>1187072.51</v>
      </c>
      <c r="AI77" s="40">
        <v>770320</v>
      </c>
      <c r="AJ77" s="116">
        <f t="shared" si="30"/>
        <v>0.91659999999999997</v>
      </c>
      <c r="AK77" s="42">
        <f>+AI77/X77</f>
        <v>0.79007179487179491</v>
      </c>
    </row>
    <row r="78" spans="1:37" x14ac:dyDescent="0.3">
      <c r="B78" s="115" t="s">
        <v>130</v>
      </c>
      <c r="C78" s="117" t="s">
        <v>132</v>
      </c>
      <c r="X78" s="43"/>
      <c r="AK78" s="1">
        <v>2</v>
      </c>
    </row>
    <row r="84" spans="24:34" x14ac:dyDescent="0.3"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24:34" x14ac:dyDescent="0.3"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</sheetData>
  <mergeCells count="10">
    <mergeCell ref="D2:AK2"/>
    <mergeCell ref="D5:AK5"/>
    <mergeCell ref="B6:B7"/>
    <mergeCell ref="C6:C7"/>
    <mergeCell ref="D6:D7"/>
    <mergeCell ref="E6:G6"/>
    <mergeCell ref="H6:H7"/>
    <mergeCell ref="I6:W6"/>
    <mergeCell ref="X6:AI6"/>
    <mergeCell ref="AJ6:AK6"/>
  </mergeCells>
  <printOptions horizontalCentered="1"/>
  <pageMargins left="0.23622047244094491" right="0.23622047244094491" top="0.74803149606299213" bottom="0.74803149606299213" header="0.31496062992125984" footer="0.31496062992125984"/>
  <pageSetup scale="74" fitToHeight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86"/>
  <sheetViews>
    <sheetView tabSelected="1" zoomScaleNormal="100" workbookViewId="0">
      <pane xSplit="22" ySplit="7" topLeftCell="W8" activePane="bottomRight" state="frozen"/>
      <selection activeCell="C1" sqref="C1"/>
      <selection pane="topRight" activeCell="W1" sqref="W1"/>
      <selection pane="bottomLeft" activeCell="C8" sqref="C8"/>
      <selection pane="bottomRight" activeCell="AI16" sqref="AI16"/>
    </sheetView>
  </sheetViews>
  <sheetFormatPr baseColWidth="10" defaultRowHeight="16.5" x14ac:dyDescent="0.3"/>
  <cols>
    <col min="1" max="1" width="4" style="118" hidden="1" customWidth="1"/>
    <col min="2" max="2" width="20.140625" style="118" customWidth="1"/>
    <col min="3" max="3" width="28.5703125" style="118" customWidth="1"/>
    <col min="4" max="4" width="11.5703125" style="118" customWidth="1"/>
    <col min="5" max="7" width="4.28515625" style="118" customWidth="1"/>
    <col min="8" max="8" width="11.42578125" style="118" customWidth="1"/>
    <col min="9" max="9" width="9" style="118" customWidth="1"/>
    <col min="10" max="10" width="8.7109375" style="118" hidden="1" customWidth="1"/>
    <col min="11" max="11" width="11.7109375" style="118" hidden="1" customWidth="1"/>
    <col min="12" max="12" width="12.140625" style="118" hidden="1" customWidth="1"/>
    <col min="13" max="13" width="8.85546875" style="118" hidden="1" customWidth="1"/>
    <col min="14" max="14" width="13.42578125" style="118" hidden="1" customWidth="1"/>
    <col min="15" max="15" width="7.42578125" style="118" hidden="1" customWidth="1"/>
    <col min="16" max="16" width="14.28515625" style="118" hidden="1" customWidth="1"/>
    <col min="17" max="17" width="7.5703125" style="118" hidden="1" customWidth="1"/>
    <col min="18" max="18" width="14.28515625" style="118" hidden="1" customWidth="1"/>
    <col min="19" max="19" width="7.7109375" style="118" hidden="1" customWidth="1"/>
    <col min="20" max="21" width="7.42578125" style="118" hidden="1" customWidth="1"/>
    <col min="22" max="22" width="9.7109375" style="118" hidden="1" customWidth="1"/>
    <col min="23" max="23" width="12.28515625" style="118" bestFit="1" customWidth="1"/>
    <col min="24" max="24" width="13" style="119" bestFit="1" customWidth="1"/>
    <col min="25" max="31" width="7.5703125" style="119" hidden="1" customWidth="1"/>
    <col min="32" max="32" width="9.42578125" style="119" hidden="1" customWidth="1"/>
    <col min="33" max="33" width="10.140625" style="119" hidden="1" customWidth="1"/>
    <col min="34" max="34" width="9.42578125" style="119" hidden="1" customWidth="1"/>
    <col min="35" max="35" width="13" style="118" bestFit="1" customWidth="1"/>
    <col min="36" max="36" width="10.5703125" style="118" bestFit="1" customWidth="1"/>
    <col min="37" max="37" width="13.5703125" style="118" bestFit="1" customWidth="1"/>
    <col min="38" max="16384" width="11.42578125" style="118"/>
  </cols>
  <sheetData>
    <row r="2" spans="1:37" ht="20.25" x14ac:dyDescent="0.3">
      <c r="D2" s="174" t="s">
        <v>118</v>
      </c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</row>
    <row r="5" spans="1:37" x14ac:dyDescent="0.3">
      <c r="D5" s="175" t="s">
        <v>133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</row>
    <row r="6" spans="1:37" ht="42" customHeight="1" x14ac:dyDescent="0.3">
      <c r="B6" s="137" t="s">
        <v>105</v>
      </c>
      <c r="C6" s="137" t="s">
        <v>16</v>
      </c>
      <c r="D6" s="128" t="s">
        <v>17</v>
      </c>
      <c r="E6" s="130" t="s">
        <v>18</v>
      </c>
      <c r="F6" s="131"/>
      <c r="G6" s="132"/>
      <c r="H6" s="133" t="s">
        <v>19</v>
      </c>
      <c r="I6" s="139" t="s">
        <v>20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1"/>
      <c r="X6" s="136" t="s">
        <v>21</v>
      </c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23" t="s">
        <v>22</v>
      </c>
      <c r="AK6" s="123"/>
    </row>
    <row r="7" spans="1:37" ht="48.75" customHeight="1" x14ac:dyDescent="0.3">
      <c r="B7" s="138"/>
      <c r="C7" s="138"/>
      <c r="D7" s="129"/>
      <c r="E7" s="2" t="s">
        <v>23</v>
      </c>
      <c r="F7" s="2" t="s">
        <v>24</v>
      </c>
      <c r="G7" s="3" t="s">
        <v>25</v>
      </c>
      <c r="H7" s="134"/>
      <c r="I7" s="108" t="s">
        <v>139</v>
      </c>
      <c r="J7" s="5" t="s">
        <v>97</v>
      </c>
      <c r="K7" s="5" t="s">
        <v>98</v>
      </c>
      <c r="L7" s="108" t="s">
        <v>101</v>
      </c>
      <c r="M7" s="5" t="s">
        <v>99</v>
      </c>
      <c r="N7" s="108" t="s">
        <v>101</v>
      </c>
      <c r="O7" s="5" t="s">
        <v>100</v>
      </c>
      <c r="P7" s="108" t="s">
        <v>101</v>
      </c>
      <c r="Q7" s="5" t="s">
        <v>103</v>
      </c>
      <c r="R7" s="108" t="s">
        <v>101</v>
      </c>
      <c r="S7" s="5" t="s">
        <v>104</v>
      </c>
      <c r="T7" s="5" t="s">
        <v>116</v>
      </c>
      <c r="U7" s="5" t="s">
        <v>119</v>
      </c>
      <c r="V7" s="6" t="s">
        <v>122</v>
      </c>
      <c r="W7" s="108" t="s">
        <v>138</v>
      </c>
      <c r="X7" s="7" t="s">
        <v>137</v>
      </c>
      <c r="Y7" s="5" t="s">
        <v>97</v>
      </c>
      <c r="Z7" s="5" t="s">
        <v>98</v>
      </c>
      <c r="AA7" s="7" t="s">
        <v>102</v>
      </c>
      <c r="AB7" s="5" t="s">
        <v>99</v>
      </c>
      <c r="AC7" s="7" t="s">
        <v>102</v>
      </c>
      <c r="AD7" s="5" t="s">
        <v>100</v>
      </c>
      <c r="AE7" s="7" t="s">
        <v>102</v>
      </c>
      <c r="AF7" s="5" t="s">
        <v>103</v>
      </c>
      <c r="AG7" s="7" t="s">
        <v>102</v>
      </c>
      <c r="AH7" s="5" t="s">
        <v>104</v>
      </c>
      <c r="AI7" s="7" t="s">
        <v>136</v>
      </c>
      <c r="AJ7" s="8" t="s">
        <v>135</v>
      </c>
      <c r="AK7" s="8" t="s">
        <v>134</v>
      </c>
    </row>
    <row r="8" spans="1:37" x14ac:dyDescent="0.3">
      <c r="A8" s="118">
        <v>1</v>
      </c>
      <c r="B8" s="9" t="s">
        <v>108</v>
      </c>
      <c r="C8" s="10" t="s">
        <v>0</v>
      </c>
      <c r="D8" s="11" t="s">
        <v>3</v>
      </c>
      <c r="E8" s="11" t="s">
        <v>4</v>
      </c>
      <c r="F8" s="11"/>
      <c r="G8" s="11"/>
      <c r="H8" s="12" t="s">
        <v>5</v>
      </c>
      <c r="I8" s="13" t="s">
        <v>6</v>
      </c>
      <c r="J8" s="14">
        <f>+I8/12</f>
        <v>8.3333333333333339</v>
      </c>
      <c r="K8" s="14">
        <f>+J8</f>
        <v>8.3333333333333339</v>
      </c>
      <c r="L8" s="14">
        <f>SUM(J8:K8)</f>
        <v>16.666666666666668</v>
      </c>
      <c r="M8" s="14">
        <f>+K8</f>
        <v>8.3333333333333339</v>
      </c>
      <c r="N8" s="14">
        <f>SUM(L8:M8)</f>
        <v>25</v>
      </c>
      <c r="O8" s="14">
        <f>+M8</f>
        <v>8.3333333333333339</v>
      </c>
      <c r="P8" s="15">
        <f>+N8+O8</f>
        <v>33.333333333333336</v>
      </c>
      <c r="Q8" s="15">
        <f>+O8</f>
        <v>8.3333333333333339</v>
      </c>
      <c r="R8" s="15">
        <f>+P8+Q8</f>
        <v>41.666666666666671</v>
      </c>
      <c r="S8" s="15">
        <f>+Q8</f>
        <v>8.3333333333333339</v>
      </c>
      <c r="T8" s="15">
        <v>8.3333333333333339</v>
      </c>
      <c r="U8" s="15">
        <v>8.3333333333333339</v>
      </c>
      <c r="V8" s="15">
        <v>8.3333333333333339</v>
      </c>
      <c r="W8" s="15">
        <v>100</v>
      </c>
      <c r="X8" s="16">
        <v>0</v>
      </c>
      <c r="Y8" s="16">
        <v>0</v>
      </c>
      <c r="Z8" s="16">
        <v>0</v>
      </c>
      <c r="AA8" s="16"/>
      <c r="AB8" s="16">
        <v>0</v>
      </c>
      <c r="AC8" s="16"/>
      <c r="AD8" s="16">
        <v>0</v>
      </c>
      <c r="AE8" s="16"/>
      <c r="AF8" s="16">
        <v>0</v>
      </c>
      <c r="AG8" s="16"/>
      <c r="AH8" s="16">
        <v>0</v>
      </c>
      <c r="AI8" s="16">
        <f>SUM(Y8:AD8)</f>
        <v>0</v>
      </c>
      <c r="AJ8" s="17">
        <f>+W8/I8</f>
        <v>1</v>
      </c>
      <c r="AK8" s="17">
        <v>0</v>
      </c>
    </row>
    <row r="9" spans="1:37" ht="25.5" x14ac:dyDescent="0.3">
      <c r="A9" s="118">
        <v>2</v>
      </c>
      <c r="B9" s="18" t="s">
        <v>108</v>
      </c>
      <c r="C9" s="19" t="s">
        <v>1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ref="J9:J27" si="0">+I9/12</f>
        <v>8.3333333333333339</v>
      </c>
      <c r="K9" s="23">
        <f t="shared" ref="K9:K31" si="1">+J9</f>
        <v>8.3333333333333339</v>
      </c>
      <c r="L9" s="23">
        <f t="shared" ref="L9:L72" si="2">SUM(J9:K9)</f>
        <v>16.666666666666668</v>
      </c>
      <c r="M9" s="23">
        <f t="shared" ref="M9:O15" si="3">+K9</f>
        <v>8.3333333333333339</v>
      </c>
      <c r="N9" s="23">
        <f t="shared" ref="N9:N72" si="4">SUM(L9:M9)</f>
        <v>25</v>
      </c>
      <c r="O9" s="23">
        <f t="shared" si="3"/>
        <v>8.3333333333333339</v>
      </c>
      <c r="P9" s="24">
        <f t="shared" ref="P9:P72" si="5">+N9+O9</f>
        <v>33.333333333333336</v>
      </c>
      <c r="Q9" s="24">
        <f t="shared" ref="Q9:Q15" si="6">+O9</f>
        <v>8.3333333333333339</v>
      </c>
      <c r="R9" s="24">
        <f t="shared" ref="R9:R72" si="7">+P9+Q9</f>
        <v>41.666666666666671</v>
      </c>
      <c r="S9" s="24">
        <f t="shared" ref="S9:S15" si="8">+Q9</f>
        <v>8.3333333333333339</v>
      </c>
      <c r="T9" s="24">
        <v>8.3333333333333339</v>
      </c>
      <c r="U9" s="24">
        <v>8.3333333333333339</v>
      </c>
      <c r="V9" s="24">
        <v>8.3333333333333339</v>
      </c>
      <c r="W9" s="24">
        <v>100</v>
      </c>
      <c r="X9" s="25">
        <v>0</v>
      </c>
      <c r="Y9" s="25">
        <v>0</v>
      </c>
      <c r="Z9" s="25">
        <v>0</v>
      </c>
      <c r="AA9" s="25"/>
      <c r="AB9" s="25">
        <v>0</v>
      </c>
      <c r="AC9" s="25"/>
      <c r="AD9" s="25">
        <v>0</v>
      </c>
      <c r="AE9" s="25"/>
      <c r="AF9" s="25">
        <v>0</v>
      </c>
      <c r="AG9" s="25"/>
      <c r="AH9" s="25">
        <v>0</v>
      </c>
      <c r="AI9" s="25">
        <f t="shared" ref="AI9:AI72" si="9">SUM(Y9:AD9)</f>
        <v>0</v>
      </c>
      <c r="AJ9" s="17">
        <f t="shared" ref="AJ9:AJ72" si="10">+W9/I9</f>
        <v>1</v>
      </c>
      <c r="AK9" s="27">
        <v>0</v>
      </c>
    </row>
    <row r="10" spans="1:37" x14ac:dyDescent="0.3">
      <c r="A10" s="118">
        <v>3</v>
      </c>
      <c r="B10" s="18" t="s">
        <v>108</v>
      </c>
      <c r="C10" s="19" t="s">
        <v>2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f t="shared" si="5"/>
        <v>33.333333333333336</v>
      </c>
      <c r="Q10" s="24">
        <f t="shared" si="6"/>
        <v>8.3333333333333339</v>
      </c>
      <c r="R10" s="24">
        <f t="shared" si="7"/>
        <v>41.666666666666671</v>
      </c>
      <c r="S10" s="24">
        <f t="shared" si="8"/>
        <v>8.3333333333333339</v>
      </c>
      <c r="T10" s="24">
        <v>8.3333333333333339</v>
      </c>
      <c r="U10" s="24">
        <v>8.3333333333333339</v>
      </c>
      <c r="V10" s="24">
        <v>8.3333333333333339</v>
      </c>
      <c r="W10" s="24">
        <v>100</v>
      </c>
      <c r="X10" s="25">
        <v>0</v>
      </c>
      <c r="Y10" s="25">
        <v>0</v>
      </c>
      <c r="Z10" s="25">
        <v>0</v>
      </c>
      <c r="AA10" s="25"/>
      <c r="AB10" s="25">
        <v>0</v>
      </c>
      <c r="AC10" s="25"/>
      <c r="AD10" s="25">
        <v>0</v>
      </c>
      <c r="AE10" s="25"/>
      <c r="AF10" s="25">
        <v>0</v>
      </c>
      <c r="AG10" s="25"/>
      <c r="AH10" s="25">
        <v>0</v>
      </c>
      <c r="AI10" s="25">
        <f t="shared" si="9"/>
        <v>0</v>
      </c>
      <c r="AJ10" s="17">
        <f t="shared" si="10"/>
        <v>1</v>
      </c>
      <c r="AK10" s="27">
        <v>0</v>
      </c>
    </row>
    <row r="11" spans="1:37" x14ac:dyDescent="0.3">
      <c r="A11" s="118">
        <v>4</v>
      </c>
      <c r="B11" s="28" t="s">
        <v>109</v>
      </c>
      <c r="C11" s="19" t="s">
        <v>7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f t="shared" si="5"/>
        <v>33.333333333333336</v>
      </c>
      <c r="Q11" s="24">
        <f t="shared" si="6"/>
        <v>8.3333333333333339</v>
      </c>
      <c r="R11" s="24">
        <f t="shared" si="7"/>
        <v>41.666666666666671</v>
      </c>
      <c r="S11" s="24">
        <f t="shared" si="8"/>
        <v>8.3333333333333339</v>
      </c>
      <c r="T11" s="24">
        <v>8.3333333333333339</v>
      </c>
      <c r="U11" s="24">
        <v>8.3333333333333339</v>
      </c>
      <c r="V11" s="24">
        <v>8.3333333333333339</v>
      </c>
      <c r="W11" s="24">
        <v>100</v>
      </c>
      <c r="X11" s="25">
        <v>0</v>
      </c>
      <c r="Y11" s="25">
        <v>0</v>
      </c>
      <c r="Z11" s="25">
        <v>0</v>
      </c>
      <c r="AA11" s="25"/>
      <c r="AB11" s="25">
        <v>0</v>
      </c>
      <c r="AC11" s="25"/>
      <c r="AD11" s="25">
        <v>0</v>
      </c>
      <c r="AE11" s="25"/>
      <c r="AF11" s="25">
        <v>0</v>
      </c>
      <c r="AG11" s="25"/>
      <c r="AH11" s="25">
        <v>0</v>
      </c>
      <c r="AI11" s="25">
        <f t="shared" si="9"/>
        <v>0</v>
      </c>
      <c r="AJ11" s="17">
        <f t="shared" si="10"/>
        <v>1</v>
      </c>
      <c r="AK11" s="27">
        <v>0</v>
      </c>
    </row>
    <row r="12" spans="1:37" x14ac:dyDescent="0.3">
      <c r="A12" s="118">
        <v>5</v>
      </c>
      <c r="B12" s="28" t="s">
        <v>109</v>
      </c>
      <c r="C12" s="19" t="s">
        <v>8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f t="shared" si="0"/>
        <v>8.3333333333333339</v>
      </c>
      <c r="K12" s="23">
        <f t="shared" si="1"/>
        <v>8.3333333333333339</v>
      </c>
      <c r="L12" s="23">
        <f t="shared" si="2"/>
        <v>16.666666666666668</v>
      </c>
      <c r="M12" s="23">
        <f t="shared" si="3"/>
        <v>8.3333333333333339</v>
      </c>
      <c r="N12" s="23">
        <f t="shared" si="4"/>
        <v>25</v>
      </c>
      <c r="O12" s="23">
        <f t="shared" si="3"/>
        <v>8.3333333333333339</v>
      </c>
      <c r="P12" s="24">
        <f t="shared" si="5"/>
        <v>33.333333333333336</v>
      </c>
      <c r="Q12" s="24">
        <f t="shared" si="6"/>
        <v>8.3333333333333339</v>
      </c>
      <c r="R12" s="24">
        <f t="shared" si="7"/>
        <v>41.666666666666671</v>
      </c>
      <c r="S12" s="24">
        <f t="shared" si="8"/>
        <v>8.3333333333333339</v>
      </c>
      <c r="T12" s="24">
        <v>8.3333333333333339</v>
      </c>
      <c r="U12" s="24">
        <v>8.3333333333333339</v>
      </c>
      <c r="V12" s="24">
        <v>8.3333333333333339</v>
      </c>
      <c r="W12" s="24">
        <v>100</v>
      </c>
      <c r="X12" s="25">
        <v>0</v>
      </c>
      <c r="Y12" s="25">
        <v>0</v>
      </c>
      <c r="Z12" s="25">
        <v>0</v>
      </c>
      <c r="AA12" s="25"/>
      <c r="AB12" s="25">
        <v>0</v>
      </c>
      <c r="AC12" s="25"/>
      <c r="AD12" s="25">
        <v>0</v>
      </c>
      <c r="AE12" s="25"/>
      <c r="AF12" s="25">
        <v>0</v>
      </c>
      <c r="AG12" s="25"/>
      <c r="AH12" s="25">
        <v>0</v>
      </c>
      <c r="AI12" s="25">
        <f t="shared" si="9"/>
        <v>0</v>
      </c>
      <c r="AJ12" s="17">
        <f t="shared" si="10"/>
        <v>1</v>
      </c>
      <c r="AK12" s="27">
        <v>0</v>
      </c>
    </row>
    <row r="13" spans="1:37" x14ac:dyDescent="0.3">
      <c r="A13" s="118">
        <v>6</v>
      </c>
      <c r="B13" s="28" t="s">
        <v>109</v>
      </c>
      <c r="C13" s="19" t="s">
        <v>9</v>
      </c>
      <c r="D13" s="20" t="s">
        <v>3</v>
      </c>
      <c r="E13" s="20" t="s">
        <v>4</v>
      </c>
      <c r="F13" s="20"/>
      <c r="G13" s="20"/>
      <c r="H13" s="21" t="s">
        <v>5</v>
      </c>
      <c r="I13" s="22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si="3"/>
        <v>8.3333333333333339</v>
      </c>
      <c r="N13" s="23">
        <f t="shared" si="4"/>
        <v>25</v>
      </c>
      <c r="O13" s="23">
        <f t="shared" si="3"/>
        <v>8.3333333333333339</v>
      </c>
      <c r="P13" s="24">
        <f t="shared" si="5"/>
        <v>33.333333333333336</v>
      </c>
      <c r="Q13" s="24">
        <f t="shared" si="6"/>
        <v>8.3333333333333339</v>
      </c>
      <c r="R13" s="24">
        <f t="shared" si="7"/>
        <v>41.666666666666671</v>
      </c>
      <c r="S13" s="24">
        <f t="shared" si="8"/>
        <v>8.3333333333333339</v>
      </c>
      <c r="T13" s="24">
        <v>8.3333333333333339</v>
      </c>
      <c r="U13" s="24">
        <v>8.3333333333333339</v>
      </c>
      <c r="V13" s="24">
        <v>8.3333333333333339</v>
      </c>
      <c r="W13" s="24">
        <v>100</v>
      </c>
      <c r="X13" s="25">
        <v>0</v>
      </c>
      <c r="Y13" s="25">
        <v>0</v>
      </c>
      <c r="Z13" s="25">
        <v>0</v>
      </c>
      <c r="AA13" s="25"/>
      <c r="AB13" s="25">
        <v>0</v>
      </c>
      <c r="AC13" s="25"/>
      <c r="AD13" s="25">
        <v>0</v>
      </c>
      <c r="AE13" s="25"/>
      <c r="AF13" s="25">
        <v>0</v>
      </c>
      <c r="AG13" s="25"/>
      <c r="AH13" s="25">
        <v>0</v>
      </c>
      <c r="AI13" s="25">
        <f t="shared" si="9"/>
        <v>0</v>
      </c>
      <c r="AJ13" s="17">
        <f t="shared" si="10"/>
        <v>1</v>
      </c>
      <c r="AK13" s="27">
        <v>0</v>
      </c>
    </row>
    <row r="14" spans="1:37" x14ac:dyDescent="0.3">
      <c r="A14" s="118">
        <v>7</v>
      </c>
      <c r="B14" s="28" t="s">
        <v>109</v>
      </c>
      <c r="C14" s="19" t="s">
        <v>10</v>
      </c>
      <c r="D14" s="20" t="s">
        <v>3</v>
      </c>
      <c r="E14" s="20" t="s">
        <v>4</v>
      </c>
      <c r="F14" s="20"/>
      <c r="G14" s="20"/>
      <c r="H14" s="21" t="s">
        <v>5</v>
      </c>
      <c r="I14" s="22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3"/>
        <v>8.3333333333333339</v>
      </c>
      <c r="N14" s="23">
        <f t="shared" si="4"/>
        <v>25</v>
      </c>
      <c r="O14" s="23">
        <f t="shared" si="3"/>
        <v>8.3333333333333339</v>
      </c>
      <c r="P14" s="24">
        <f t="shared" si="5"/>
        <v>33.333333333333336</v>
      </c>
      <c r="Q14" s="24">
        <f t="shared" si="6"/>
        <v>8.3333333333333339</v>
      </c>
      <c r="R14" s="24">
        <f t="shared" si="7"/>
        <v>41.666666666666671</v>
      </c>
      <c r="S14" s="24">
        <f t="shared" si="8"/>
        <v>8.3333333333333339</v>
      </c>
      <c r="T14" s="24">
        <v>8.3333333333333339</v>
      </c>
      <c r="U14" s="24">
        <v>8.3333333333333339</v>
      </c>
      <c r="V14" s="24">
        <v>8.3333333333333339</v>
      </c>
      <c r="W14" s="24">
        <v>50</v>
      </c>
      <c r="X14" s="25">
        <v>0</v>
      </c>
      <c r="Y14" s="25">
        <v>0</v>
      </c>
      <c r="Z14" s="25">
        <v>0</v>
      </c>
      <c r="AA14" s="25"/>
      <c r="AB14" s="25">
        <v>0</v>
      </c>
      <c r="AC14" s="25"/>
      <c r="AD14" s="25">
        <v>0</v>
      </c>
      <c r="AE14" s="25"/>
      <c r="AF14" s="25">
        <v>0</v>
      </c>
      <c r="AG14" s="25"/>
      <c r="AH14" s="25">
        <v>0</v>
      </c>
      <c r="AI14" s="25">
        <f t="shared" si="9"/>
        <v>0</v>
      </c>
      <c r="AJ14" s="17">
        <f t="shared" si="10"/>
        <v>0.5</v>
      </c>
      <c r="AK14" s="27">
        <v>0</v>
      </c>
    </row>
    <row r="15" spans="1:37" x14ac:dyDescent="0.3">
      <c r="A15" s="118">
        <v>8</v>
      </c>
      <c r="B15" s="28" t="s">
        <v>109</v>
      </c>
      <c r="C15" s="19" t="s">
        <v>11</v>
      </c>
      <c r="D15" s="20" t="s">
        <v>3</v>
      </c>
      <c r="E15" s="20" t="s">
        <v>4</v>
      </c>
      <c r="F15" s="20"/>
      <c r="G15" s="20"/>
      <c r="H15" s="21" t="s">
        <v>5</v>
      </c>
      <c r="I15" s="22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3"/>
        <v>8.3333333333333339</v>
      </c>
      <c r="N15" s="23">
        <f t="shared" si="4"/>
        <v>25</v>
      </c>
      <c r="O15" s="23">
        <f t="shared" si="3"/>
        <v>8.3333333333333339</v>
      </c>
      <c r="P15" s="24">
        <f t="shared" si="5"/>
        <v>33.333333333333336</v>
      </c>
      <c r="Q15" s="24">
        <f t="shared" si="6"/>
        <v>8.3333333333333339</v>
      </c>
      <c r="R15" s="24">
        <f t="shared" si="7"/>
        <v>41.666666666666671</v>
      </c>
      <c r="S15" s="24">
        <f t="shared" si="8"/>
        <v>8.3333333333333339</v>
      </c>
      <c r="T15" s="24">
        <v>8.3333333333333339</v>
      </c>
      <c r="U15" s="24">
        <v>8.3333333333333339</v>
      </c>
      <c r="V15" s="24">
        <v>8.3333333333333339</v>
      </c>
      <c r="W15" s="24">
        <v>80</v>
      </c>
      <c r="X15" s="25">
        <v>0</v>
      </c>
      <c r="Y15" s="25">
        <v>0</v>
      </c>
      <c r="Z15" s="25">
        <v>0</v>
      </c>
      <c r="AA15" s="25"/>
      <c r="AB15" s="25">
        <v>0</v>
      </c>
      <c r="AC15" s="25"/>
      <c r="AD15" s="25">
        <v>0</v>
      </c>
      <c r="AE15" s="25"/>
      <c r="AF15" s="25">
        <v>0</v>
      </c>
      <c r="AG15" s="25"/>
      <c r="AH15" s="25">
        <v>0</v>
      </c>
      <c r="AI15" s="25">
        <f t="shared" si="9"/>
        <v>0</v>
      </c>
      <c r="AJ15" s="17">
        <f t="shared" si="10"/>
        <v>0.8</v>
      </c>
      <c r="AK15" s="27">
        <v>0</v>
      </c>
    </row>
    <row r="16" spans="1:37" ht="51" x14ac:dyDescent="0.3">
      <c r="A16" s="118">
        <v>9</v>
      </c>
      <c r="B16" s="18" t="s">
        <v>110</v>
      </c>
      <c r="C16" s="19" t="s">
        <v>12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v>0</v>
      </c>
      <c r="K16" s="23">
        <v>0</v>
      </c>
      <c r="L16" s="23">
        <f t="shared" si="2"/>
        <v>0</v>
      </c>
      <c r="M16" s="23">
        <v>0</v>
      </c>
      <c r="N16" s="23">
        <f t="shared" si="4"/>
        <v>0</v>
      </c>
      <c r="O16" s="23">
        <v>0</v>
      </c>
      <c r="P16" s="24">
        <f t="shared" si="5"/>
        <v>0</v>
      </c>
      <c r="Q16" s="24">
        <v>0</v>
      </c>
      <c r="R16" s="24">
        <f t="shared" si="7"/>
        <v>0</v>
      </c>
      <c r="S16" s="24">
        <v>0</v>
      </c>
      <c r="T16" s="24">
        <v>0</v>
      </c>
      <c r="U16" s="24">
        <v>0</v>
      </c>
      <c r="V16" s="24">
        <v>0</v>
      </c>
      <c r="W16" s="24">
        <v>100</v>
      </c>
      <c r="X16" s="25">
        <v>0</v>
      </c>
      <c r="Y16" s="25">
        <v>0</v>
      </c>
      <c r="Z16" s="25">
        <v>0</v>
      </c>
      <c r="AA16" s="25"/>
      <c r="AB16" s="25">
        <v>0</v>
      </c>
      <c r="AC16" s="25"/>
      <c r="AD16" s="25">
        <v>0</v>
      </c>
      <c r="AE16" s="25"/>
      <c r="AF16" s="25">
        <v>0</v>
      </c>
      <c r="AG16" s="25"/>
      <c r="AH16" s="25">
        <v>0</v>
      </c>
      <c r="AI16" s="25">
        <f t="shared" si="9"/>
        <v>0</v>
      </c>
      <c r="AJ16" s="17">
        <f t="shared" si="10"/>
        <v>1</v>
      </c>
      <c r="AK16" s="27">
        <v>0</v>
      </c>
    </row>
    <row r="17" spans="1:37" ht="38.25" x14ac:dyDescent="0.3">
      <c r="A17" s="118">
        <v>10</v>
      </c>
      <c r="B17" s="18" t="s">
        <v>110</v>
      </c>
      <c r="C17" s="19" t="s">
        <v>13</v>
      </c>
      <c r="D17" s="29" t="s">
        <v>3</v>
      </c>
      <c r="E17" s="29" t="s">
        <v>4</v>
      </c>
      <c r="F17" s="29"/>
      <c r="G17" s="29"/>
      <c r="H17" s="30" t="s">
        <v>5</v>
      </c>
      <c r="I17" s="31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ref="M17:O31" si="11">+K17</f>
        <v>8.3333333333333339</v>
      </c>
      <c r="N17" s="23">
        <f t="shared" si="4"/>
        <v>25</v>
      </c>
      <c r="O17" s="23">
        <f t="shared" si="11"/>
        <v>8.3333333333333339</v>
      </c>
      <c r="P17" s="24">
        <f t="shared" si="5"/>
        <v>33.333333333333336</v>
      </c>
      <c r="Q17" s="24">
        <f t="shared" ref="Q17:Q27" si="12">+O17</f>
        <v>8.3333333333333339</v>
      </c>
      <c r="R17" s="24">
        <f t="shared" si="7"/>
        <v>41.666666666666671</v>
      </c>
      <c r="S17" s="24">
        <f t="shared" ref="S17:S31" si="13">+Q17</f>
        <v>8.3333333333333339</v>
      </c>
      <c r="T17" s="24">
        <v>8.3333333333333339</v>
      </c>
      <c r="U17" s="24">
        <v>8.3333333333333339</v>
      </c>
      <c r="V17" s="24">
        <v>8.3333333333333339</v>
      </c>
      <c r="W17" s="24">
        <v>100</v>
      </c>
      <c r="X17" s="25">
        <v>0</v>
      </c>
      <c r="Y17" s="25">
        <v>0</v>
      </c>
      <c r="Z17" s="25">
        <v>0</v>
      </c>
      <c r="AA17" s="25"/>
      <c r="AB17" s="25">
        <v>0</v>
      </c>
      <c r="AC17" s="25"/>
      <c r="AD17" s="25">
        <v>0</v>
      </c>
      <c r="AE17" s="25"/>
      <c r="AF17" s="25">
        <v>0</v>
      </c>
      <c r="AG17" s="25"/>
      <c r="AH17" s="25">
        <v>0</v>
      </c>
      <c r="AI17" s="25">
        <f t="shared" si="9"/>
        <v>0</v>
      </c>
      <c r="AJ17" s="17">
        <f t="shared" si="10"/>
        <v>1</v>
      </c>
      <c r="AK17" s="32">
        <v>0</v>
      </c>
    </row>
    <row r="18" spans="1:37" ht="25.5" x14ac:dyDescent="0.3">
      <c r="A18" s="118">
        <v>11</v>
      </c>
      <c r="B18" s="18" t="s">
        <v>110</v>
      </c>
      <c r="C18" s="19" t="s">
        <v>14</v>
      </c>
      <c r="D18" s="29" t="s">
        <v>3</v>
      </c>
      <c r="E18" s="29" t="s">
        <v>4</v>
      </c>
      <c r="F18" s="29"/>
      <c r="G18" s="29"/>
      <c r="H18" s="30" t="s">
        <v>5</v>
      </c>
      <c r="I18" s="31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11"/>
        <v>8.3333333333333339</v>
      </c>
      <c r="N18" s="23">
        <f t="shared" si="4"/>
        <v>25</v>
      </c>
      <c r="O18" s="23">
        <f t="shared" si="11"/>
        <v>8.3333333333333339</v>
      </c>
      <c r="P18" s="24">
        <f t="shared" si="5"/>
        <v>33.333333333333336</v>
      </c>
      <c r="Q18" s="24">
        <f t="shared" si="12"/>
        <v>8.3333333333333339</v>
      </c>
      <c r="R18" s="24">
        <f t="shared" si="7"/>
        <v>41.666666666666671</v>
      </c>
      <c r="S18" s="24">
        <f t="shared" si="13"/>
        <v>8.3333333333333339</v>
      </c>
      <c r="T18" s="24">
        <v>8.3333333333333339</v>
      </c>
      <c r="U18" s="24">
        <v>8.3333333333333339</v>
      </c>
      <c r="V18" s="24">
        <v>8.3333333333333339</v>
      </c>
      <c r="W18" s="24">
        <v>99</v>
      </c>
      <c r="X18" s="25">
        <v>0</v>
      </c>
      <c r="Y18" s="25">
        <v>0</v>
      </c>
      <c r="Z18" s="25">
        <v>0</v>
      </c>
      <c r="AA18" s="25"/>
      <c r="AB18" s="25">
        <v>0</v>
      </c>
      <c r="AC18" s="25"/>
      <c r="AD18" s="25">
        <v>0</v>
      </c>
      <c r="AE18" s="25"/>
      <c r="AF18" s="25">
        <v>0</v>
      </c>
      <c r="AG18" s="25"/>
      <c r="AH18" s="25">
        <v>0</v>
      </c>
      <c r="AI18" s="25">
        <f t="shared" si="9"/>
        <v>0</v>
      </c>
      <c r="AJ18" s="17">
        <f t="shared" si="10"/>
        <v>0.99</v>
      </c>
      <c r="AK18" s="32">
        <v>0</v>
      </c>
    </row>
    <row r="19" spans="1:37" ht="38.25" x14ac:dyDescent="0.3">
      <c r="A19" s="118">
        <v>12</v>
      </c>
      <c r="B19" s="18" t="s">
        <v>110</v>
      </c>
      <c r="C19" s="19" t="s">
        <v>15</v>
      </c>
      <c r="D19" s="29" t="s">
        <v>3</v>
      </c>
      <c r="E19" s="29" t="s">
        <v>4</v>
      </c>
      <c r="F19" s="29"/>
      <c r="G19" s="29"/>
      <c r="H19" s="30" t="s">
        <v>5</v>
      </c>
      <c r="I19" s="31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11"/>
        <v>8.3333333333333339</v>
      </c>
      <c r="N19" s="23">
        <f t="shared" si="4"/>
        <v>25</v>
      </c>
      <c r="O19" s="23">
        <f t="shared" si="11"/>
        <v>8.3333333333333339</v>
      </c>
      <c r="P19" s="24">
        <f t="shared" si="5"/>
        <v>33.333333333333336</v>
      </c>
      <c r="Q19" s="24">
        <f t="shared" si="12"/>
        <v>8.3333333333333339</v>
      </c>
      <c r="R19" s="24">
        <f t="shared" si="7"/>
        <v>41.666666666666671</v>
      </c>
      <c r="S19" s="24">
        <f t="shared" si="13"/>
        <v>8.3333333333333339</v>
      </c>
      <c r="T19" s="24">
        <v>8.3333333333333339</v>
      </c>
      <c r="U19" s="24">
        <v>8.3333333333333339</v>
      </c>
      <c r="V19" s="24">
        <v>8.3333333333333339</v>
      </c>
      <c r="W19" s="24">
        <v>33</v>
      </c>
      <c r="X19" s="25">
        <v>0</v>
      </c>
      <c r="Y19" s="25">
        <v>0</v>
      </c>
      <c r="Z19" s="25">
        <v>0</v>
      </c>
      <c r="AA19" s="25"/>
      <c r="AB19" s="25">
        <v>0</v>
      </c>
      <c r="AC19" s="25"/>
      <c r="AD19" s="25">
        <v>0</v>
      </c>
      <c r="AE19" s="25"/>
      <c r="AF19" s="25">
        <v>0</v>
      </c>
      <c r="AG19" s="25"/>
      <c r="AH19" s="25">
        <v>0</v>
      </c>
      <c r="AI19" s="25">
        <f t="shared" si="9"/>
        <v>0</v>
      </c>
      <c r="AJ19" s="17">
        <f t="shared" si="10"/>
        <v>0.33</v>
      </c>
      <c r="AK19" s="32">
        <v>0</v>
      </c>
    </row>
    <row r="20" spans="1:37" ht="38.25" x14ac:dyDescent="0.3">
      <c r="A20" s="118">
        <v>13</v>
      </c>
      <c r="B20" s="18" t="s">
        <v>32</v>
      </c>
      <c r="C20" s="19" t="s">
        <v>29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11"/>
        <v>8.3333333333333339</v>
      </c>
      <c r="N20" s="23">
        <f t="shared" si="4"/>
        <v>25</v>
      </c>
      <c r="O20" s="23">
        <f t="shared" si="11"/>
        <v>8.3333333333333339</v>
      </c>
      <c r="P20" s="24">
        <f t="shared" si="5"/>
        <v>33.333333333333336</v>
      </c>
      <c r="Q20" s="24">
        <f t="shared" si="12"/>
        <v>8.3333333333333339</v>
      </c>
      <c r="R20" s="24">
        <f t="shared" si="7"/>
        <v>41.666666666666671</v>
      </c>
      <c r="S20" s="24">
        <f t="shared" si="13"/>
        <v>8.3333333333333339</v>
      </c>
      <c r="T20" s="24">
        <v>8.3333333333333339</v>
      </c>
      <c r="U20" s="24">
        <v>8.3333333333333339</v>
      </c>
      <c r="V20" s="24">
        <v>8.3333333333333339</v>
      </c>
      <c r="W20" s="24">
        <v>100</v>
      </c>
      <c r="X20" s="25">
        <v>0</v>
      </c>
      <c r="Y20" s="25">
        <v>0</v>
      </c>
      <c r="Z20" s="25">
        <v>0</v>
      </c>
      <c r="AA20" s="25"/>
      <c r="AB20" s="25">
        <v>0</v>
      </c>
      <c r="AC20" s="25"/>
      <c r="AD20" s="25">
        <v>0</v>
      </c>
      <c r="AE20" s="25"/>
      <c r="AF20" s="25">
        <v>0</v>
      </c>
      <c r="AG20" s="25"/>
      <c r="AH20" s="25">
        <v>0</v>
      </c>
      <c r="AI20" s="25">
        <f t="shared" si="9"/>
        <v>0</v>
      </c>
      <c r="AJ20" s="17">
        <f t="shared" si="10"/>
        <v>1</v>
      </c>
      <c r="AK20" s="27">
        <v>0</v>
      </c>
    </row>
    <row r="21" spans="1:37" ht="38.25" x14ac:dyDescent="0.3">
      <c r="A21" s="118">
        <v>14</v>
      </c>
      <c r="B21" s="18" t="s">
        <v>32</v>
      </c>
      <c r="C21" s="19" t="s">
        <v>30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11"/>
        <v>8.3333333333333339</v>
      </c>
      <c r="N21" s="23">
        <f t="shared" si="4"/>
        <v>25</v>
      </c>
      <c r="O21" s="23">
        <f t="shared" si="11"/>
        <v>8.3333333333333339</v>
      </c>
      <c r="P21" s="24">
        <f t="shared" si="5"/>
        <v>33.333333333333336</v>
      </c>
      <c r="Q21" s="24">
        <f t="shared" si="12"/>
        <v>8.3333333333333339</v>
      </c>
      <c r="R21" s="24">
        <f t="shared" si="7"/>
        <v>41.666666666666671</v>
      </c>
      <c r="S21" s="24">
        <f t="shared" si="13"/>
        <v>8.3333333333333339</v>
      </c>
      <c r="T21" s="24">
        <v>8.3333333333333339</v>
      </c>
      <c r="U21" s="24">
        <v>8.3333333333333339</v>
      </c>
      <c r="V21" s="24">
        <v>8.3333333333333339</v>
      </c>
      <c r="W21" s="24">
        <v>100</v>
      </c>
      <c r="X21" s="25">
        <v>0</v>
      </c>
      <c r="Y21" s="25">
        <v>0</v>
      </c>
      <c r="Z21" s="25">
        <v>0</v>
      </c>
      <c r="AA21" s="25"/>
      <c r="AB21" s="25">
        <v>0</v>
      </c>
      <c r="AC21" s="25"/>
      <c r="AD21" s="25">
        <v>0</v>
      </c>
      <c r="AE21" s="25"/>
      <c r="AF21" s="25">
        <v>0</v>
      </c>
      <c r="AG21" s="25"/>
      <c r="AH21" s="25">
        <v>0</v>
      </c>
      <c r="AI21" s="25">
        <f t="shared" si="9"/>
        <v>0</v>
      </c>
      <c r="AJ21" s="17">
        <f t="shared" si="10"/>
        <v>1</v>
      </c>
      <c r="AK21" s="27">
        <v>0</v>
      </c>
    </row>
    <row r="22" spans="1:37" ht="24" hidden="1" customHeight="1" x14ac:dyDescent="0.3">
      <c r="A22" s="118">
        <v>15</v>
      </c>
      <c r="B22" s="18" t="s">
        <v>32</v>
      </c>
      <c r="C22" s="19" t="s">
        <v>31</v>
      </c>
      <c r="D22" s="20" t="s">
        <v>3</v>
      </c>
      <c r="E22" s="20" t="s">
        <v>4</v>
      </c>
      <c r="F22" s="20"/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11"/>
        <v>8.3333333333333339</v>
      </c>
      <c r="N22" s="23">
        <f t="shared" si="4"/>
        <v>25</v>
      </c>
      <c r="O22" s="23">
        <f t="shared" si="11"/>
        <v>8.3333333333333339</v>
      </c>
      <c r="P22" s="24">
        <f t="shared" si="5"/>
        <v>33.333333333333336</v>
      </c>
      <c r="Q22" s="24">
        <f t="shared" si="12"/>
        <v>8.3333333333333339</v>
      </c>
      <c r="R22" s="24">
        <f t="shared" si="7"/>
        <v>41.666666666666671</v>
      </c>
      <c r="S22" s="24">
        <f t="shared" si="13"/>
        <v>8.3333333333333339</v>
      </c>
      <c r="T22" s="24">
        <v>8.3333333333333339</v>
      </c>
      <c r="U22" s="24">
        <v>8.3333333333333339</v>
      </c>
      <c r="V22" s="24">
        <v>8.3333333333333339</v>
      </c>
      <c r="W22" s="24">
        <v>0</v>
      </c>
      <c r="X22" s="25">
        <v>0</v>
      </c>
      <c r="Y22" s="25">
        <v>0</v>
      </c>
      <c r="Z22" s="25">
        <v>0</v>
      </c>
      <c r="AA22" s="25"/>
      <c r="AB22" s="25">
        <v>0</v>
      </c>
      <c r="AC22" s="25"/>
      <c r="AD22" s="25">
        <v>0</v>
      </c>
      <c r="AE22" s="25"/>
      <c r="AF22" s="25">
        <v>0</v>
      </c>
      <c r="AG22" s="25"/>
      <c r="AH22" s="25">
        <v>0</v>
      </c>
      <c r="AI22" s="25">
        <f t="shared" si="9"/>
        <v>0</v>
      </c>
      <c r="AJ22" s="17">
        <f t="shared" si="10"/>
        <v>0</v>
      </c>
      <c r="AK22" s="27">
        <v>0</v>
      </c>
    </row>
    <row r="23" spans="1:37" ht="25.5" x14ac:dyDescent="0.3">
      <c r="A23" s="118">
        <v>16</v>
      </c>
      <c r="B23" s="18" t="s">
        <v>38</v>
      </c>
      <c r="C23" s="19" t="s">
        <v>33</v>
      </c>
      <c r="D23" s="20" t="s">
        <v>3</v>
      </c>
      <c r="E23" s="20" t="s">
        <v>4</v>
      </c>
      <c r="F23" s="20"/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11"/>
        <v>8.3333333333333339</v>
      </c>
      <c r="N23" s="23">
        <f t="shared" si="4"/>
        <v>25</v>
      </c>
      <c r="O23" s="23">
        <f t="shared" si="11"/>
        <v>8.3333333333333339</v>
      </c>
      <c r="P23" s="24">
        <f t="shared" si="5"/>
        <v>33.333333333333336</v>
      </c>
      <c r="Q23" s="24">
        <f t="shared" si="12"/>
        <v>8.3333333333333339</v>
      </c>
      <c r="R23" s="24">
        <f t="shared" si="7"/>
        <v>41.666666666666671</v>
      </c>
      <c r="S23" s="24">
        <f t="shared" si="13"/>
        <v>8.3333333333333339</v>
      </c>
      <c r="T23" s="24">
        <v>8.3333333333333339</v>
      </c>
      <c r="U23" s="24">
        <v>8.3333333333333339</v>
      </c>
      <c r="V23" s="24">
        <v>8.3333333333333339</v>
      </c>
      <c r="W23" s="24">
        <v>100</v>
      </c>
      <c r="X23" s="25">
        <v>0</v>
      </c>
      <c r="Y23" s="25">
        <v>0</v>
      </c>
      <c r="Z23" s="25">
        <v>0</v>
      </c>
      <c r="AA23" s="25"/>
      <c r="AB23" s="25">
        <v>0</v>
      </c>
      <c r="AC23" s="25"/>
      <c r="AD23" s="25">
        <v>0</v>
      </c>
      <c r="AE23" s="25"/>
      <c r="AF23" s="25">
        <v>0</v>
      </c>
      <c r="AG23" s="25"/>
      <c r="AH23" s="25">
        <v>0</v>
      </c>
      <c r="AI23" s="25">
        <f t="shared" si="9"/>
        <v>0</v>
      </c>
      <c r="AJ23" s="17">
        <f t="shared" si="10"/>
        <v>1</v>
      </c>
      <c r="AK23" s="27">
        <v>0</v>
      </c>
    </row>
    <row r="24" spans="1:37" ht="25.5" x14ac:dyDescent="0.3">
      <c r="A24" s="118">
        <v>17</v>
      </c>
      <c r="B24" s="18" t="s">
        <v>38</v>
      </c>
      <c r="C24" s="19" t="s">
        <v>34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 t="shared" si="0"/>
        <v>8.3333333333333339</v>
      </c>
      <c r="K24" s="23">
        <f t="shared" si="1"/>
        <v>8.3333333333333339</v>
      </c>
      <c r="L24" s="23">
        <f t="shared" si="2"/>
        <v>16.666666666666668</v>
      </c>
      <c r="M24" s="23">
        <f t="shared" si="11"/>
        <v>8.3333333333333339</v>
      </c>
      <c r="N24" s="23">
        <f t="shared" si="4"/>
        <v>25</v>
      </c>
      <c r="O24" s="23">
        <f t="shared" si="11"/>
        <v>8.3333333333333339</v>
      </c>
      <c r="P24" s="24">
        <f t="shared" si="5"/>
        <v>33.333333333333336</v>
      </c>
      <c r="Q24" s="24">
        <f t="shared" si="12"/>
        <v>8.3333333333333339</v>
      </c>
      <c r="R24" s="24">
        <f t="shared" si="7"/>
        <v>41.666666666666671</v>
      </c>
      <c r="S24" s="24">
        <f t="shared" si="13"/>
        <v>8.3333333333333339</v>
      </c>
      <c r="T24" s="24">
        <v>8.3333333333333339</v>
      </c>
      <c r="U24" s="24">
        <v>8.3333333333333339</v>
      </c>
      <c r="V24" s="24">
        <v>8.3333333333333339</v>
      </c>
      <c r="W24" s="24">
        <v>100</v>
      </c>
      <c r="X24" s="25">
        <v>0</v>
      </c>
      <c r="Y24" s="25">
        <v>0</v>
      </c>
      <c r="Z24" s="25">
        <v>0</v>
      </c>
      <c r="AA24" s="25"/>
      <c r="AB24" s="25">
        <v>0</v>
      </c>
      <c r="AC24" s="25"/>
      <c r="AD24" s="25">
        <v>0</v>
      </c>
      <c r="AE24" s="25"/>
      <c r="AF24" s="25">
        <v>0</v>
      </c>
      <c r="AG24" s="25"/>
      <c r="AH24" s="25">
        <v>0</v>
      </c>
      <c r="AI24" s="25">
        <f t="shared" si="9"/>
        <v>0</v>
      </c>
      <c r="AJ24" s="17">
        <f t="shared" si="10"/>
        <v>1</v>
      </c>
      <c r="AK24" s="27">
        <v>0</v>
      </c>
    </row>
    <row r="25" spans="1:37" x14ac:dyDescent="0.3">
      <c r="A25" s="118">
        <v>18</v>
      </c>
      <c r="B25" s="28" t="s">
        <v>38</v>
      </c>
      <c r="C25" s="19" t="s">
        <v>35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 t="shared" si="0"/>
        <v>8.3333333333333339</v>
      </c>
      <c r="K25" s="23">
        <f t="shared" si="1"/>
        <v>8.3333333333333339</v>
      </c>
      <c r="L25" s="23">
        <f t="shared" si="2"/>
        <v>16.666666666666668</v>
      </c>
      <c r="M25" s="23">
        <f t="shared" si="11"/>
        <v>8.3333333333333339</v>
      </c>
      <c r="N25" s="23">
        <f t="shared" si="4"/>
        <v>25</v>
      </c>
      <c r="O25" s="23">
        <f t="shared" si="11"/>
        <v>8.3333333333333339</v>
      </c>
      <c r="P25" s="24">
        <f t="shared" si="5"/>
        <v>33.333333333333336</v>
      </c>
      <c r="Q25" s="24">
        <f t="shared" si="12"/>
        <v>8.3333333333333339</v>
      </c>
      <c r="R25" s="24">
        <f t="shared" si="7"/>
        <v>41.666666666666671</v>
      </c>
      <c r="S25" s="24">
        <f t="shared" si="13"/>
        <v>8.3333333333333339</v>
      </c>
      <c r="T25" s="24">
        <v>8.3333333333333339</v>
      </c>
      <c r="U25" s="24">
        <v>8.3333333333333339</v>
      </c>
      <c r="V25" s="24">
        <v>8.3333333333333339</v>
      </c>
      <c r="W25" s="24">
        <v>100</v>
      </c>
      <c r="X25" s="25">
        <v>0</v>
      </c>
      <c r="Y25" s="25">
        <v>0</v>
      </c>
      <c r="Z25" s="25">
        <v>0</v>
      </c>
      <c r="AA25" s="25"/>
      <c r="AB25" s="25">
        <v>0</v>
      </c>
      <c r="AC25" s="25"/>
      <c r="AD25" s="25">
        <v>0</v>
      </c>
      <c r="AE25" s="25"/>
      <c r="AF25" s="25">
        <v>0</v>
      </c>
      <c r="AG25" s="25"/>
      <c r="AH25" s="25">
        <v>0</v>
      </c>
      <c r="AI25" s="25">
        <f t="shared" si="9"/>
        <v>0</v>
      </c>
      <c r="AJ25" s="17">
        <f t="shared" si="10"/>
        <v>1</v>
      </c>
      <c r="AK25" s="27">
        <v>0</v>
      </c>
    </row>
    <row r="26" spans="1:37" ht="25.5" x14ac:dyDescent="0.3">
      <c r="A26" s="118">
        <v>19</v>
      </c>
      <c r="B26" s="28" t="s">
        <v>38</v>
      </c>
      <c r="C26" s="19" t="s">
        <v>36</v>
      </c>
      <c r="D26" s="20" t="s">
        <v>3</v>
      </c>
      <c r="E26" s="20"/>
      <c r="F26" s="20" t="s">
        <v>4</v>
      </c>
      <c r="G26" s="20"/>
      <c r="H26" s="21" t="s">
        <v>5</v>
      </c>
      <c r="I26" s="22" t="s">
        <v>6</v>
      </c>
      <c r="J26" s="23">
        <f t="shared" si="0"/>
        <v>8.3333333333333339</v>
      </c>
      <c r="K26" s="23">
        <f t="shared" si="1"/>
        <v>8.3333333333333339</v>
      </c>
      <c r="L26" s="23">
        <f t="shared" si="2"/>
        <v>16.666666666666668</v>
      </c>
      <c r="M26" s="23">
        <f t="shared" si="11"/>
        <v>8.3333333333333339</v>
      </c>
      <c r="N26" s="23">
        <f t="shared" si="4"/>
        <v>25</v>
      </c>
      <c r="O26" s="23">
        <f t="shared" si="11"/>
        <v>8.3333333333333339</v>
      </c>
      <c r="P26" s="24">
        <f t="shared" si="5"/>
        <v>33.333333333333336</v>
      </c>
      <c r="Q26" s="24">
        <f t="shared" si="12"/>
        <v>8.3333333333333339</v>
      </c>
      <c r="R26" s="24">
        <f t="shared" si="7"/>
        <v>41.666666666666671</v>
      </c>
      <c r="S26" s="24">
        <f t="shared" si="13"/>
        <v>8.3333333333333339</v>
      </c>
      <c r="T26" s="24">
        <v>8.3333333333333339</v>
      </c>
      <c r="U26" s="24">
        <v>8.3333333333333339</v>
      </c>
      <c r="V26" s="24">
        <v>8.3333333333333339</v>
      </c>
      <c r="W26" s="24">
        <v>100</v>
      </c>
      <c r="X26" s="25">
        <v>0</v>
      </c>
      <c r="Y26" s="25">
        <v>0</v>
      </c>
      <c r="Z26" s="25">
        <v>0</v>
      </c>
      <c r="AA26" s="25"/>
      <c r="AB26" s="25">
        <v>0</v>
      </c>
      <c r="AC26" s="25"/>
      <c r="AD26" s="25">
        <v>0</v>
      </c>
      <c r="AE26" s="25"/>
      <c r="AF26" s="25">
        <v>0</v>
      </c>
      <c r="AG26" s="25"/>
      <c r="AH26" s="25">
        <v>0</v>
      </c>
      <c r="AI26" s="25">
        <f t="shared" si="9"/>
        <v>0</v>
      </c>
      <c r="AJ26" s="17">
        <f t="shared" si="10"/>
        <v>1</v>
      </c>
      <c r="AK26" s="27">
        <v>0</v>
      </c>
    </row>
    <row r="27" spans="1:37" ht="25.5" x14ac:dyDescent="0.3">
      <c r="A27" s="118">
        <v>20</v>
      </c>
      <c r="B27" s="28" t="s">
        <v>38</v>
      </c>
      <c r="C27" s="19" t="s">
        <v>37</v>
      </c>
      <c r="D27" s="20" t="s">
        <v>3</v>
      </c>
      <c r="E27" s="20"/>
      <c r="F27" s="20" t="s">
        <v>4</v>
      </c>
      <c r="G27" s="20"/>
      <c r="H27" s="21" t="s">
        <v>5</v>
      </c>
      <c r="I27" s="22" t="s">
        <v>6</v>
      </c>
      <c r="J27" s="23">
        <f t="shared" si="0"/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11"/>
        <v>8.3333333333333339</v>
      </c>
      <c r="N27" s="23">
        <f t="shared" si="4"/>
        <v>25</v>
      </c>
      <c r="O27" s="23">
        <f t="shared" si="11"/>
        <v>8.3333333333333339</v>
      </c>
      <c r="P27" s="24">
        <f t="shared" si="5"/>
        <v>33.333333333333336</v>
      </c>
      <c r="Q27" s="24">
        <f t="shared" si="12"/>
        <v>8.3333333333333339</v>
      </c>
      <c r="R27" s="24">
        <f t="shared" si="7"/>
        <v>41.666666666666671</v>
      </c>
      <c r="S27" s="24">
        <f t="shared" si="13"/>
        <v>8.3333333333333339</v>
      </c>
      <c r="T27" s="24">
        <v>8.3333333333333339</v>
      </c>
      <c r="U27" s="24">
        <v>8.3333333333333339</v>
      </c>
      <c r="V27" s="24">
        <v>8.3333333333333339</v>
      </c>
      <c r="W27" s="24">
        <v>100</v>
      </c>
      <c r="X27" s="25">
        <v>0</v>
      </c>
      <c r="Y27" s="25">
        <v>0</v>
      </c>
      <c r="Z27" s="25">
        <v>0</v>
      </c>
      <c r="AA27" s="25"/>
      <c r="AB27" s="25">
        <v>0</v>
      </c>
      <c r="AC27" s="25"/>
      <c r="AD27" s="25">
        <v>0</v>
      </c>
      <c r="AE27" s="25"/>
      <c r="AF27" s="25">
        <v>0</v>
      </c>
      <c r="AG27" s="25"/>
      <c r="AH27" s="25">
        <v>0</v>
      </c>
      <c r="AI27" s="25">
        <f t="shared" si="9"/>
        <v>0</v>
      </c>
      <c r="AJ27" s="17">
        <f t="shared" si="10"/>
        <v>1</v>
      </c>
      <c r="AK27" s="27">
        <v>0</v>
      </c>
    </row>
    <row r="28" spans="1:37" ht="25.5" x14ac:dyDescent="0.3">
      <c r="A28" s="118">
        <v>21</v>
      </c>
      <c r="B28" s="18" t="s">
        <v>43</v>
      </c>
      <c r="C28" s="19" t="s">
        <v>39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f>100*0.3/3</f>
        <v>10</v>
      </c>
      <c r="K28" s="23">
        <f t="shared" si="1"/>
        <v>10</v>
      </c>
      <c r="L28" s="23">
        <f t="shared" si="2"/>
        <v>20</v>
      </c>
      <c r="M28" s="23">
        <f t="shared" si="11"/>
        <v>10</v>
      </c>
      <c r="N28" s="23">
        <f t="shared" si="4"/>
        <v>30</v>
      </c>
      <c r="O28" s="23">
        <f>100*0.3/3</f>
        <v>10</v>
      </c>
      <c r="P28" s="24">
        <f t="shared" si="5"/>
        <v>40</v>
      </c>
      <c r="Q28" s="24">
        <f>+O28</f>
        <v>10</v>
      </c>
      <c r="R28" s="24">
        <f t="shared" si="7"/>
        <v>50</v>
      </c>
      <c r="S28" s="24">
        <f t="shared" si="13"/>
        <v>10</v>
      </c>
      <c r="T28" s="24">
        <v>10</v>
      </c>
      <c r="U28" s="24">
        <v>10</v>
      </c>
      <c r="V28" s="24">
        <v>10</v>
      </c>
      <c r="W28" s="24">
        <v>90</v>
      </c>
      <c r="X28" s="25">
        <v>0</v>
      </c>
      <c r="Y28" s="25">
        <v>0</v>
      </c>
      <c r="Z28" s="25">
        <v>0</v>
      </c>
      <c r="AA28" s="25"/>
      <c r="AB28" s="25">
        <v>0</v>
      </c>
      <c r="AC28" s="25"/>
      <c r="AD28" s="25">
        <v>0</v>
      </c>
      <c r="AE28" s="25"/>
      <c r="AF28" s="25">
        <v>0</v>
      </c>
      <c r="AG28" s="25"/>
      <c r="AH28" s="25">
        <v>0</v>
      </c>
      <c r="AI28" s="25">
        <f t="shared" si="9"/>
        <v>0</v>
      </c>
      <c r="AJ28" s="17">
        <f t="shared" si="10"/>
        <v>0.9</v>
      </c>
      <c r="AK28" s="27">
        <v>0</v>
      </c>
    </row>
    <row r="29" spans="1:37" ht="25.5" x14ac:dyDescent="0.3">
      <c r="A29" s="118">
        <v>22</v>
      </c>
      <c r="B29" s="28" t="s">
        <v>43</v>
      </c>
      <c r="C29" s="19" t="s">
        <v>40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f>100*0.05/3</f>
        <v>1.6666666666666667</v>
      </c>
      <c r="K29" s="23">
        <f t="shared" si="1"/>
        <v>1.6666666666666667</v>
      </c>
      <c r="L29" s="23">
        <f t="shared" si="2"/>
        <v>3.3333333333333335</v>
      </c>
      <c r="M29" s="23">
        <f t="shared" si="11"/>
        <v>1.6666666666666667</v>
      </c>
      <c r="N29" s="23">
        <f t="shared" si="4"/>
        <v>5</v>
      </c>
      <c r="O29" s="23">
        <f>100*0.05/3</f>
        <v>1.6666666666666667</v>
      </c>
      <c r="P29" s="24">
        <f t="shared" si="5"/>
        <v>6.666666666666667</v>
      </c>
      <c r="Q29" s="24">
        <f t="shared" ref="Q29:Q31" si="14">+O29</f>
        <v>1.6666666666666667</v>
      </c>
      <c r="R29" s="24">
        <f t="shared" si="7"/>
        <v>8.3333333333333339</v>
      </c>
      <c r="S29" s="24">
        <f t="shared" si="13"/>
        <v>1.6666666666666667</v>
      </c>
      <c r="T29" s="24">
        <v>1.6666666666666667</v>
      </c>
      <c r="U29" s="24">
        <v>1.6666666666666667</v>
      </c>
      <c r="V29" s="24">
        <v>1.6666666666666667</v>
      </c>
      <c r="W29" s="24">
        <v>30</v>
      </c>
      <c r="X29" s="25">
        <v>0</v>
      </c>
      <c r="Y29" s="25">
        <v>0</v>
      </c>
      <c r="Z29" s="25">
        <v>0</v>
      </c>
      <c r="AA29" s="25"/>
      <c r="AB29" s="25">
        <v>0</v>
      </c>
      <c r="AC29" s="25"/>
      <c r="AD29" s="25">
        <v>0</v>
      </c>
      <c r="AE29" s="25"/>
      <c r="AF29" s="25">
        <v>0</v>
      </c>
      <c r="AG29" s="25"/>
      <c r="AH29" s="25">
        <v>0</v>
      </c>
      <c r="AI29" s="25">
        <f t="shared" si="9"/>
        <v>0</v>
      </c>
      <c r="AJ29" s="17">
        <f t="shared" si="10"/>
        <v>0.3</v>
      </c>
      <c r="AK29" s="27">
        <v>0</v>
      </c>
    </row>
    <row r="30" spans="1:37" x14ac:dyDescent="0.3">
      <c r="A30" s="118">
        <v>23</v>
      </c>
      <c r="B30" s="28" t="s">
        <v>43</v>
      </c>
      <c r="C30" s="19" t="s">
        <v>41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f>100*0.1/3</f>
        <v>3.3333333333333335</v>
      </c>
      <c r="K30" s="23">
        <f t="shared" si="1"/>
        <v>3.3333333333333335</v>
      </c>
      <c r="L30" s="23">
        <f t="shared" si="2"/>
        <v>6.666666666666667</v>
      </c>
      <c r="M30" s="23">
        <f t="shared" si="11"/>
        <v>3.3333333333333335</v>
      </c>
      <c r="N30" s="23">
        <f t="shared" si="4"/>
        <v>10</v>
      </c>
      <c r="O30" s="23">
        <f>100*0.1/3</f>
        <v>3.3333333333333335</v>
      </c>
      <c r="P30" s="24">
        <f t="shared" si="5"/>
        <v>13.333333333333334</v>
      </c>
      <c r="Q30" s="24">
        <f t="shared" si="14"/>
        <v>3.3333333333333335</v>
      </c>
      <c r="R30" s="24">
        <f t="shared" si="7"/>
        <v>16.666666666666668</v>
      </c>
      <c r="S30" s="24">
        <f t="shared" si="13"/>
        <v>3.3333333333333335</v>
      </c>
      <c r="T30" s="24">
        <v>3.3333333333333335</v>
      </c>
      <c r="U30" s="24">
        <v>3.3333333333333335</v>
      </c>
      <c r="V30" s="24">
        <v>3.3333333333333335</v>
      </c>
      <c r="W30" s="24">
        <v>100</v>
      </c>
      <c r="X30" s="25">
        <v>0</v>
      </c>
      <c r="Y30" s="25">
        <v>0</v>
      </c>
      <c r="Z30" s="25">
        <v>0</v>
      </c>
      <c r="AA30" s="25"/>
      <c r="AB30" s="25">
        <v>0</v>
      </c>
      <c r="AC30" s="25"/>
      <c r="AD30" s="25">
        <v>0</v>
      </c>
      <c r="AE30" s="25"/>
      <c r="AF30" s="25">
        <v>0</v>
      </c>
      <c r="AG30" s="25"/>
      <c r="AH30" s="25">
        <v>0</v>
      </c>
      <c r="AI30" s="25">
        <f t="shared" si="9"/>
        <v>0</v>
      </c>
      <c r="AJ30" s="17">
        <f t="shared" si="10"/>
        <v>1</v>
      </c>
      <c r="AK30" s="27">
        <v>0</v>
      </c>
    </row>
    <row r="31" spans="1:37" ht="25.5" x14ac:dyDescent="0.3">
      <c r="A31" s="118">
        <v>24</v>
      </c>
      <c r="B31" s="28" t="s">
        <v>43</v>
      </c>
      <c r="C31" s="19" t="s">
        <v>42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f>100*0.25/3</f>
        <v>8.3333333333333339</v>
      </c>
      <c r="K31" s="23">
        <f t="shared" si="1"/>
        <v>8.3333333333333339</v>
      </c>
      <c r="L31" s="23">
        <f t="shared" si="2"/>
        <v>16.666666666666668</v>
      </c>
      <c r="M31" s="23">
        <f t="shared" si="11"/>
        <v>8.3333333333333339</v>
      </c>
      <c r="N31" s="23">
        <f t="shared" si="4"/>
        <v>25</v>
      </c>
      <c r="O31" s="23">
        <f>100*0.25/3</f>
        <v>8.3333333333333339</v>
      </c>
      <c r="P31" s="24">
        <f t="shared" si="5"/>
        <v>33.333333333333336</v>
      </c>
      <c r="Q31" s="24">
        <f t="shared" si="14"/>
        <v>8.3333333333333339</v>
      </c>
      <c r="R31" s="24">
        <f t="shared" si="7"/>
        <v>41.666666666666671</v>
      </c>
      <c r="S31" s="24">
        <f t="shared" si="13"/>
        <v>8.3333333333333339</v>
      </c>
      <c r="T31" s="24">
        <v>8.3333333333333339</v>
      </c>
      <c r="U31" s="24">
        <v>8.3333333333333339</v>
      </c>
      <c r="V31" s="24">
        <v>8.3333333333333339</v>
      </c>
      <c r="W31" s="24">
        <v>100</v>
      </c>
      <c r="X31" s="25">
        <v>0</v>
      </c>
      <c r="Y31" s="25">
        <v>0</v>
      </c>
      <c r="Z31" s="25">
        <v>0</v>
      </c>
      <c r="AA31" s="25"/>
      <c r="AB31" s="25">
        <v>0</v>
      </c>
      <c r="AC31" s="25"/>
      <c r="AD31" s="25">
        <v>0</v>
      </c>
      <c r="AE31" s="25"/>
      <c r="AF31" s="25">
        <v>0</v>
      </c>
      <c r="AG31" s="25"/>
      <c r="AH31" s="25">
        <v>0</v>
      </c>
      <c r="AI31" s="25">
        <f t="shared" si="9"/>
        <v>0</v>
      </c>
      <c r="AJ31" s="17">
        <f t="shared" si="10"/>
        <v>1</v>
      </c>
      <c r="AK31" s="27">
        <v>0</v>
      </c>
    </row>
    <row r="32" spans="1:37" x14ac:dyDescent="0.3">
      <c r="A32" s="118">
        <v>25</v>
      </c>
      <c r="B32" s="28" t="s">
        <v>50</v>
      </c>
      <c r="C32" s="19" t="s">
        <v>44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9.85</v>
      </c>
      <c r="K32" s="23">
        <f>14.23-J32</f>
        <v>4.3800000000000008</v>
      </c>
      <c r="L32" s="23">
        <f t="shared" si="2"/>
        <v>14.23</v>
      </c>
      <c r="M32" s="23">
        <f>19-L32</f>
        <v>4.7699999999999996</v>
      </c>
      <c r="N32" s="23">
        <f t="shared" si="4"/>
        <v>19</v>
      </c>
      <c r="O32" s="23">
        <f>37-N32</f>
        <v>18</v>
      </c>
      <c r="P32" s="24">
        <f t="shared" si="5"/>
        <v>37</v>
      </c>
      <c r="Q32" s="24">
        <f>+P32/4</f>
        <v>9.25</v>
      </c>
      <c r="R32" s="24">
        <f t="shared" si="7"/>
        <v>46.25</v>
      </c>
      <c r="S32" s="24">
        <f>+R32/5</f>
        <v>9.25</v>
      </c>
      <c r="T32" s="24">
        <v>9.25</v>
      </c>
      <c r="U32" s="24">
        <v>9.25</v>
      </c>
      <c r="V32" s="24">
        <v>9.25</v>
      </c>
      <c r="W32" s="24">
        <v>93</v>
      </c>
      <c r="X32" s="25">
        <v>0</v>
      </c>
      <c r="Y32" s="25">
        <v>0</v>
      </c>
      <c r="Z32" s="25">
        <v>0</v>
      </c>
      <c r="AA32" s="25"/>
      <c r="AB32" s="25">
        <v>0</v>
      </c>
      <c r="AC32" s="25"/>
      <c r="AD32" s="25">
        <v>0</v>
      </c>
      <c r="AE32" s="25"/>
      <c r="AF32" s="25">
        <v>0</v>
      </c>
      <c r="AG32" s="25"/>
      <c r="AH32" s="25">
        <v>0</v>
      </c>
      <c r="AI32" s="25">
        <f t="shared" si="9"/>
        <v>0</v>
      </c>
      <c r="AJ32" s="17">
        <f t="shared" si="10"/>
        <v>0.93</v>
      </c>
      <c r="AK32" s="27">
        <v>0</v>
      </c>
    </row>
    <row r="33" spans="1:37" x14ac:dyDescent="0.3">
      <c r="A33" s="118">
        <v>26</v>
      </c>
      <c r="B33" s="28" t="s">
        <v>50</v>
      </c>
      <c r="C33" s="19" t="s">
        <v>45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f t="shared" si="5"/>
        <v>0</v>
      </c>
      <c r="Q33" s="24">
        <v>0</v>
      </c>
      <c r="R33" s="24">
        <f t="shared" si="7"/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5">
        <v>0</v>
      </c>
      <c r="Y33" s="25">
        <v>0</v>
      </c>
      <c r="Z33" s="25">
        <v>0</v>
      </c>
      <c r="AA33" s="25"/>
      <c r="AB33" s="25">
        <v>0</v>
      </c>
      <c r="AC33" s="25"/>
      <c r="AD33" s="25">
        <v>0</v>
      </c>
      <c r="AE33" s="25"/>
      <c r="AF33" s="25">
        <v>0</v>
      </c>
      <c r="AG33" s="25"/>
      <c r="AH33" s="25">
        <v>0</v>
      </c>
      <c r="AI33" s="25">
        <f t="shared" si="9"/>
        <v>0</v>
      </c>
      <c r="AJ33" s="17">
        <f t="shared" si="10"/>
        <v>0</v>
      </c>
      <c r="AK33" s="27">
        <v>0</v>
      </c>
    </row>
    <row r="34" spans="1:37" ht="25.5" x14ac:dyDescent="0.3">
      <c r="A34" s="118">
        <v>27</v>
      </c>
      <c r="B34" s="28" t="s">
        <v>50</v>
      </c>
      <c r="C34" s="19" t="s">
        <v>46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v>0</v>
      </c>
      <c r="K34" s="23">
        <v>0</v>
      </c>
      <c r="L34" s="23">
        <f t="shared" si="2"/>
        <v>0</v>
      </c>
      <c r="M34" s="23">
        <v>0</v>
      </c>
      <c r="N34" s="23">
        <f t="shared" si="4"/>
        <v>0</v>
      </c>
      <c r="O34" s="23">
        <v>0</v>
      </c>
      <c r="P34" s="24">
        <f t="shared" si="5"/>
        <v>0</v>
      </c>
      <c r="Q34" s="24">
        <v>0</v>
      </c>
      <c r="R34" s="24">
        <f t="shared" si="7"/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5">
        <v>0</v>
      </c>
      <c r="Y34" s="25">
        <v>0</v>
      </c>
      <c r="Z34" s="25">
        <v>0</v>
      </c>
      <c r="AA34" s="25"/>
      <c r="AB34" s="25">
        <v>0</v>
      </c>
      <c r="AC34" s="25"/>
      <c r="AD34" s="25">
        <v>0</v>
      </c>
      <c r="AE34" s="25"/>
      <c r="AF34" s="25">
        <v>0</v>
      </c>
      <c r="AG34" s="25"/>
      <c r="AH34" s="25">
        <v>0</v>
      </c>
      <c r="AI34" s="25">
        <f t="shared" si="9"/>
        <v>0</v>
      </c>
      <c r="AJ34" s="17">
        <f t="shared" si="10"/>
        <v>0</v>
      </c>
      <c r="AK34" s="27">
        <v>0</v>
      </c>
    </row>
    <row r="35" spans="1:37" ht="25.5" x14ac:dyDescent="0.3">
      <c r="A35" s="118">
        <v>28</v>
      </c>
      <c r="B35" s="28" t="s">
        <v>50</v>
      </c>
      <c r="C35" s="19" t="s">
        <v>47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v>17.5</v>
      </c>
      <c r="K35" s="23">
        <f>+J35</f>
        <v>17.5</v>
      </c>
      <c r="L35" s="23">
        <f t="shared" si="2"/>
        <v>35</v>
      </c>
      <c r="M35" s="23">
        <f>+K35</f>
        <v>17.5</v>
      </c>
      <c r="N35" s="23">
        <f t="shared" si="4"/>
        <v>52.5</v>
      </c>
      <c r="O35" s="23">
        <f>+M35</f>
        <v>17.5</v>
      </c>
      <c r="P35" s="24">
        <f t="shared" si="5"/>
        <v>70</v>
      </c>
      <c r="Q35" s="24">
        <v>15</v>
      </c>
      <c r="R35" s="24">
        <f t="shared" si="7"/>
        <v>85</v>
      </c>
      <c r="S35" s="24">
        <v>15</v>
      </c>
      <c r="T35" s="24">
        <v>15</v>
      </c>
      <c r="U35" s="24">
        <v>15</v>
      </c>
      <c r="V35" s="24">
        <v>0</v>
      </c>
      <c r="W35" s="24">
        <v>100</v>
      </c>
      <c r="X35" s="25">
        <v>0</v>
      </c>
      <c r="Y35" s="25">
        <v>0</v>
      </c>
      <c r="Z35" s="25">
        <v>0</v>
      </c>
      <c r="AA35" s="25"/>
      <c r="AB35" s="25">
        <v>0</v>
      </c>
      <c r="AC35" s="25"/>
      <c r="AD35" s="25">
        <v>0</v>
      </c>
      <c r="AE35" s="25"/>
      <c r="AF35" s="25">
        <v>0</v>
      </c>
      <c r="AG35" s="25"/>
      <c r="AH35" s="25">
        <v>0</v>
      </c>
      <c r="AI35" s="25">
        <f t="shared" si="9"/>
        <v>0</v>
      </c>
      <c r="AJ35" s="17">
        <f t="shared" si="10"/>
        <v>1</v>
      </c>
      <c r="AK35" s="27">
        <v>0</v>
      </c>
    </row>
    <row r="36" spans="1:37" ht="25.5" x14ac:dyDescent="0.3">
      <c r="A36" s="118">
        <v>29</v>
      </c>
      <c r="B36" s="28" t="s">
        <v>50</v>
      </c>
      <c r="C36" s="19" t="s">
        <v>48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v>0</v>
      </c>
      <c r="K36" s="23">
        <v>0</v>
      </c>
      <c r="L36" s="23">
        <f t="shared" si="2"/>
        <v>0</v>
      </c>
      <c r="M36" s="23">
        <v>0</v>
      </c>
      <c r="N36" s="23">
        <f t="shared" si="4"/>
        <v>0</v>
      </c>
      <c r="O36" s="23">
        <v>0</v>
      </c>
      <c r="P36" s="24">
        <f t="shared" si="5"/>
        <v>0</v>
      </c>
      <c r="Q36" s="24">
        <v>0</v>
      </c>
      <c r="R36" s="24">
        <f t="shared" si="7"/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5">
        <v>0</v>
      </c>
      <c r="Y36" s="25">
        <v>0</v>
      </c>
      <c r="Z36" s="25">
        <v>0</v>
      </c>
      <c r="AA36" s="25"/>
      <c r="AB36" s="25">
        <v>0</v>
      </c>
      <c r="AC36" s="25"/>
      <c r="AD36" s="25">
        <v>0</v>
      </c>
      <c r="AE36" s="25"/>
      <c r="AF36" s="25">
        <v>0</v>
      </c>
      <c r="AG36" s="25"/>
      <c r="AH36" s="25">
        <v>0</v>
      </c>
      <c r="AI36" s="25">
        <f t="shared" si="9"/>
        <v>0</v>
      </c>
      <c r="AJ36" s="17">
        <f t="shared" si="10"/>
        <v>0</v>
      </c>
      <c r="AK36" s="27">
        <v>0</v>
      </c>
    </row>
    <row r="37" spans="1:37" x14ac:dyDescent="0.3">
      <c r="A37" s="118">
        <v>30</v>
      </c>
      <c r="B37" s="28" t="s">
        <v>50</v>
      </c>
      <c r="C37" s="19" t="s">
        <v>49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v>0</v>
      </c>
      <c r="K37" s="23">
        <v>0</v>
      </c>
      <c r="L37" s="23">
        <f t="shared" si="2"/>
        <v>0</v>
      </c>
      <c r="M37" s="23">
        <v>0</v>
      </c>
      <c r="N37" s="23">
        <f t="shared" si="4"/>
        <v>0</v>
      </c>
      <c r="O37" s="23">
        <v>0</v>
      </c>
      <c r="P37" s="24">
        <f t="shared" si="5"/>
        <v>0</v>
      </c>
      <c r="Q37" s="24">
        <v>0</v>
      </c>
      <c r="R37" s="24">
        <f t="shared" si="7"/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5">
        <v>0</v>
      </c>
      <c r="Y37" s="25">
        <v>0</v>
      </c>
      <c r="Z37" s="25">
        <v>0</v>
      </c>
      <c r="AA37" s="25"/>
      <c r="AB37" s="25">
        <v>0</v>
      </c>
      <c r="AC37" s="25"/>
      <c r="AD37" s="25">
        <v>0</v>
      </c>
      <c r="AE37" s="25"/>
      <c r="AF37" s="25">
        <v>0</v>
      </c>
      <c r="AG37" s="25"/>
      <c r="AH37" s="25">
        <v>0</v>
      </c>
      <c r="AI37" s="25">
        <f t="shared" si="9"/>
        <v>0</v>
      </c>
      <c r="AJ37" s="17">
        <f t="shared" si="10"/>
        <v>0</v>
      </c>
      <c r="AK37" s="27">
        <v>0</v>
      </c>
    </row>
    <row r="38" spans="1:37" x14ac:dyDescent="0.3">
      <c r="A38" s="118">
        <v>31</v>
      </c>
      <c r="B38" s="18" t="s">
        <v>61</v>
      </c>
      <c r="C38" s="19" t="s">
        <v>51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ref="J38:J48" si="15">+I38/12</f>
        <v>8.3333333333333339</v>
      </c>
      <c r="K38" s="23">
        <f t="shared" ref="K38:K48" si="16">+J38</f>
        <v>8.3333333333333339</v>
      </c>
      <c r="L38" s="23">
        <f t="shared" si="2"/>
        <v>16.666666666666668</v>
      </c>
      <c r="M38" s="23">
        <f t="shared" ref="M38:S59" si="17">+K38</f>
        <v>8.3333333333333339</v>
      </c>
      <c r="N38" s="23">
        <f t="shared" si="4"/>
        <v>25</v>
      </c>
      <c r="O38" s="23">
        <f t="shared" si="17"/>
        <v>8.3333333333333339</v>
      </c>
      <c r="P38" s="24">
        <f t="shared" si="5"/>
        <v>33.333333333333336</v>
      </c>
      <c r="Q38" s="23">
        <f t="shared" si="17"/>
        <v>8.3333333333333339</v>
      </c>
      <c r="R38" s="24">
        <f t="shared" si="7"/>
        <v>41.666666666666671</v>
      </c>
      <c r="S38" s="23">
        <f t="shared" si="17"/>
        <v>8.3333333333333339</v>
      </c>
      <c r="T38" s="23">
        <v>8.3333333333333339</v>
      </c>
      <c r="U38" s="23">
        <v>8.3333333333333339</v>
      </c>
      <c r="V38" s="23">
        <v>8.3333333333333339</v>
      </c>
      <c r="W38" s="23">
        <v>100</v>
      </c>
      <c r="X38" s="25">
        <v>0</v>
      </c>
      <c r="Y38" s="25">
        <v>0</v>
      </c>
      <c r="Z38" s="25">
        <v>0</v>
      </c>
      <c r="AA38" s="25"/>
      <c r="AB38" s="25">
        <v>0</v>
      </c>
      <c r="AC38" s="25"/>
      <c r="AD38" s="25">
        <v>0</v>
      </c>
      <c r="AE38" s="25"/>
      <c r="AF38" s="25">
        <v>0</v>
      </c>
      <c r="AG38" s="25"/>
      <c r="AH38" s="25">
        <v>0</v>
      </c>
      <c r="AI38" s="25">
        <f t="shared" si="9"/>
        <v>0</v>
      </c>
      <c r="AJ38" s="17">
        <f t="shared" si="10"/>
        <v>1</v>
      </c>
      <c r="AK38" s="27">
        <v>0</v>
      </c>
    </row>
    <row r="39" spans="1:37" x14ac:dyDescent="0.3">
      <c r="A39" s="118">
        <v>32</v>
      </c>
      <c r="B39" s="28" t="s">
        <v>61</v>
      </c>
      <c r="C39" s="19" t="s">
        <v>52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5"/>
        <v>8.3333333333333339</v>
      </c>
      <c r="K39" s="23">
        <f t="shared" si="16"/>
        <v>8.3333333333333339</v>
      </c>
      <c r="L39" s="23">
        <f t="shared" si="2"/>
        <v>16.666666666666668</v>
      </c>
      <c r="M39" s="23">
        <f t="shared" si="17"/>
        <v>8.3333333333333339</v>
      </c>
      <c r="N39" s="23">
        <f t="shared" si="4"/>
        <v>25</v>
      </c>
      <c r="O39" s="23">
        <f t="shared" si="17"/>
        <v>8.3333333333333339</v>
      </c>
      <c r="P39" s="24">
        <f t="shared" si="5"/>
        <v>33.333333333333336</v>
      </c>
      <c r="Q39" s="23">
        <f t="shared" si="17"/>
        <v>8.3333333333333339</v>
      </c>
      <c r="R39" s="24">
        <f t="shared" si="7"/>
        <v>41.666666666666671</v>
      </c>
      <c r="S39" s="23">
        <f t="shared" si="17"/>
        <v>8.3333333333333339</v>
      </c>
      <c r="T39" s="23">
        <v>8.3333333333333339</v>
      </c>
      <c r="U39" s="23">
        <v>8.3333333333333339</v>
      </c>
      <c r="V39" s="23">
        <v>8.3333333333333339</v>
      </c>
      <c r="W39" s="23">
        <v>100</v>
      </c>
      <c r="X39" s="25">
        <v>0</v>
      </c>
      <c r="Y39" s="25">
        <v>0</v>
      </c>
      <c r="Z39" s="25">
        <v>0</v>
      </c>
      <c r="AA39" s="25"/>
      <c r="AB39" s="25">
        <v>0</v>
      </c>
      <c r="AC39" s="25"/>
      <c r="AD39" s="25">
        <v>0</v>
      </c>
      <c r="AE39" s="25"/>
      <c r="AF39" s="25">
        <v>0</v>
      </c>
      <c r="AG39" s="25"/>
      <c r="AH39" s="25">
        <v>0</v>
      </c>
      <c r="AI39" s="25">
        <f t="shared" si="9"/>
        <v>0</v>
      </c>
      <c r="AJ39" s="17">
        <f t="shared" si="10"/>
        <v>1</v>
      </c>
      <c r="AK39" s="27">
        <v>0</v>
      </c>
    </row>
    <row r="40" spans="1:37" x14ac:dyDescent="0.3">
      <c r="A40" s="118">
        <v>33</v>
      </c>
      <c r="B40" s="28" t="s">
        <v>61</v>
      </c>
      <c r="C40" s="19" t="s">
        <v>53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5"/>
        <v>8.3333333333333339</v>
      </c>
      <c r="K40" s="23">
        <f t="shared" si="16"/>
        <v>8.3333333333333339</v>
      </c>
      <c r="L40" s="23">
        <f t="shared" si="2"/>
        <v>16.666666666666668</v>
      </c>
      <c r="M40" s="23">
        <f t="shared" si="17"/>
        <v>8.3333333333333339</v>
      </c>
      <c r="N40" s="23">
        <f t="shared" si="4"/>
        <v>25</v>
      </c>
      <c r="O40" s="23">
        <f t="shared" si="17"/>
        <v>8.3333333333333339</v>
      </c>
      <c r="P40" s="24">
        <f t="shared" si="5"/>
        <v>33.333333333333336</v>
      </c>
      <c r="Q40" s="23">
        <f t="shared" si="17"/>
        <v>8.3333333333333339</v>
      </c>
      <c r="R40" s="24">
        <f t="shared" si="7"/>
        <v>41.666666666666671</v>
      </c>
      <c r="S40" s="23">
        <f t="shared" si="17"/>
        <v>8.3333333333333339</v>
      </c>
      <c r="T40" s="23">
        <v>8.3333333333333339</v>
      </c>
      <c r="U40" s="23">
        <v>8.3333333333333339</v>
      </c>
      <c r="V40" s="23">
        <v>8.3333333333333339</v>
      </c>
      <c r="W40" s="23">
        <v>100</v>
      </c>
      <c r="X40" s="25">
        <v>0</v>
      </c>
      <c r="Y40" s="25">
        <v>0</v>
      </c>
      <c r="Z40" s="25">
        <v>0</v>
      </c>
      <c r="AA40" s="25"/>
      <c r="AB40" s="25">
        <v>0</v>
      </c>
      <c r="AC40" s="25"/>
      <c r="AD40" s="25">
        <v>0</v>
      </c>
      <c r="AE40" s="25"/>
      <c r="AF40" s="25">
        <v>0</v>
      </c>
      <c r="AG40" s="25"/>
      <c r="AH40" s="25">
        <v>0</v>
      </c>
      <c r="AI40" s="25">
        <f t="shared" si="9"/>
        <v>0</v>
      </c>
      <c r="AJ40" s="17">
        <f t="shared" si="10"/>
        <v>1</v>
      </c>
      <c r="AK40" s="27">
        <v>0</v>
      </c>
    </row>
    <row r="41" spans="1:37" x14ac:dyDescent="0.3">
      <c r="A41" s="118">
        <v>34</v>
      </c>
      <c r="B41" s="28" t="s">
        <v>61</v>
      </c>
      <c r="C41" s="19" t="s">
        <v>54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5"/>
        <v>8.3333333333333339</v>
      </c>
      <c r="K41" s="23">
        <f t="shared" si="16"/>
        <v>8.3333333333333339</v>
      </c>
      <c r="L41" s="23">
        <f t="shared" si="2"/>
        <v>16.666666666666668</v>
      </c>
      <c r="M41" s="23">
        <f t="shared" si="17"/>
        <v>8.3333333333333339</v>
      </c>
      <c r="N41" s="23">
        <f t="shared" si="4"/>
        <v>25</v>
      </c>
      <c r="O41" s="23">
        <f t="shared" si="17"/>
        <v>8.3333333333333339</v>
      </c>
      <c r="P41" s="24">
        <f t="shared" si="5"/>
        <v>33.333333333333336</v>
      </c>
      <c r="Q41" s="23">
        <f t="shared" si="17"/>
        <v>8.3333333333333339</v>
      </c>
      <c r="R41" s="24">
        <f t="shared" si="7"/>
        <v>41.666666666666671</v>
      </c>
      <c r="S41" s="23">
        <f t="shared" si="17"/>
        <v>8.3333333333333339</v>
      </c>
      <c r="T41" s="23">
        <v>8.3333333333333339</v>
      </c>
      <c r="U41" s="23">
        <v>8.3333333333333339</v>
      </c>
      <c r="V41" s="23">
        <v>8.3333333333333339</v>
      </c>
      <c r="W41" s="23">
        <v>100</v>
      </c>
      <c r="X41" s="25">
        <v>0</v>
      </c>
      <c r="Y41" s="25">
        <v>0</v>
      </c>
      <c r="Z41" s="25">
        <v>0</v>
      </c>
      <c r="AA41" s="25"/>
      <c r="AB41" s="25">
        <v>0</v>
      </c>
      <c r="AC41" s="25"/>
      <c r="AD41" s="25">
        <v>0</v>
      </c>
      <c r="AE41" s="25"/>
      <c r="AF41" s="25">
        <v>0</v>
      </c>
      <c r="AG41" s="25"/>
      <c r="AH41" s="25">
        <v>0</v>
      </c>
      <c r="AI41" s="25">
        <f t="shared" si="9"/>
        <v>0</v>
      </c>
      <c r="AJ41" s="17">
        <f t="shared" si="10"/>
        <v>1</v>
      </c>
      <c r="AK41" s="27">
        <v>0</v>
      </c>
    </row>
    <row r="42" spans="1:37" x14ac:dyDescent="0.3">
      <c r="A42" s="118">
        <v>35</v>
      </c>
      <c r="B42" s="28" t="s">
        <v>61</v>
      </c>
      <c r="C42" s="19" t="s">
        <v>55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f t="shared" si="15"/>
        <v>8.3333333333333339</v>
      </c>
      <c r="K42" s="23">
        <f t="shared" si="16"/>
        <v>8.3333333333333339</v>
      </c>
      <c r="L42" s="23">
        <f t="shared" si="2"/>
        <v>16.666666666666668</v>
      </c>
      <c r="M42" s="23">
        <f t="shared" si="17"/>
        <v>8.3333333333333339</v>
      </c>
      <c r="N42" s="23">
        <f t="shared" si="4"/>
        <v>25</v>
      </c>
      <c r="O42" s="23">
        <f t="shared" si="17"/>
        <v>8.3333333333333339</v>
      </c>
      <c r="P42" s="24">
        <f t="shared" si="5"/>
        <v>33.333333333333336</v>
      </c>
      <c r="Q42" s="23">
        <f t="shared" si="17"/>
        <v>8.3333333333333339</v>
      </c>
      <c r="R42" s="24">
        <f t="shared" si="7"/>
        <v>41.666666666666671</v>
      </c>
      <c r="S42" s="23">
        <f t="shared" si="17"/>
        <v>8.3333333333333339</v>
      </c>
      <c r="T42" s="23">
        <v>8.3333333333333339</v>
      </c>
      <c r="U42" s="23">
        <v>8.3333333333333339</v>
      </c>
      <c r="V42" s="23">
        <v>8.3333333333333339</v>
      </c>
      <c r="W42" s="23">
        <v>100</v>
      </c>
      <c r="X42" s="25">
        <v>0</v>
      </c>
      <c r="Y42" s="25">
        <v>0</v>
      </c>
      <c r="Z42" s="25">
        <v>0</v>
      </c>
      <c r="AA42" s="25"/>
      <c r="AB42" s="25">
        <v>0</v>
      </c>
      <c r="AC42" s="25"/>
      <c r="AD42" s="25">
        <v>0</v>
      </c>
      <c r="AE42" s="25"/>
      <c r="AF42" s="25">
        <v>0</v>
      </c>
      <c r="AG42" s="25"/>
      <c r="AH42" s="25">
        <v>0</v>
      </c>
      <c r="AI42" s="25">
        <f t="shared" si="9"/>
        <v>0</v>
      </c>
      <c r="AJ42" s="17">
        <f t="shared" si="10"/>
        <v>1</v>
      </c>
      <c r="AK42" s="27">
        <v>0</v>
      </c>
    </row>
    <row r="43" spans="1:37" x14ac:dyDescent="0.3">
      <c r="A43" s="118">
        <v>36</v>
      </c>
      <c r="B43" s="28" t="s">
        <v>61</v>
      </c>
      <c r="C43" s="19" t="s">
        <v>56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5"/>
        <v>8.3333333333333339</v>
      </c>
      <c r="K43" s="23">
        <f t="shared" si="16"/>
        <v>8.3333333333333339</v>
      </c>
      <c r="L43" s="23">
        <f t="shared" si="2"/>
        <v>16.666666666666668</v>
      </c>
      <c r="M43" s="23">
        <f t="shared" si="17"/>
        <v>8.3333333333333339</v>
      </c>
      <c r="N43" s="23">
        <f t="shared" si="4"/>
        <v>25</v>
      </c>
      <c r="O43" s="23">
        <f t="shared" si="17"/>
        <v>8.3333333333333339</v>
      </c>
      <c r="P43" s="24">
        <f t="shared" si="5"/>
        <v>33.333333333333336</v>
      </c>
      <c r="Q43" s="23">
        <f t="shared" si="17"/>
        <v>8.3333333333333339</v>
      </c>
      <c r="R43" s="24">
        <f t="shared" si="7"/>
        <v>41.666666666666671</v>
      </c>
      <c r="S43" s="23">
        <f t="shared" si="17"/>
        <v>8.3333333333333339</v>
      </c>
      <c r="T43" s="23">
        <v>8.3333333333333339</v>
      </c>
      <c r="U43" s="23">
        <v>8.3333333333333339</v>
      </c>
      <c r="V43" s="23">
        <v>8.3333333333333339</v>
      </c>
      <c r="W43" s="23">
        <v>100</v>
      </c>
      <c r="X43" s="25">
        <v>0</v>
      </c>
      <c r="Y43" s="25">
        <v>0</v>
      </c>
      <c r="Z43" s="25">
        <v>0</v>
      </c>
      <c r="AA43" s="25"/>
      <c r="AB43" s="25">
        <v>0</v>
      </c>
      <c r="AC43" s="25"/>
      <c r="AD43" s="25">
        <v>0</v>
      </c>
      <c r="AE43" s="25"/>
      <c r="AF43" s="25">
        <v>0</v>
      </c>
      <c r="AG43" s="25"/>
      <c r="AH43" s="25">
        <v>0</v>
      </c>
      <c r="AI43" s="25">
        <f t="shared" si="9"/>
        <v>0</v>
      </c>
      <c r="AJ43" s="17">
        <f t="shared" si="10"/>
        <v>1</v>
      </c>
      <c r="AK43" s="27">
        <v>0</v>
      </c>
    </row>
    <row r="44" spans="1:37" x14ac:dyDescent="0.3">
      <c r="A44" s="118">
        <v>37</v>
      </c>
      <c r="B44" s="28" t="s">
        <v>61</v>
      </c>
      <c r="C44" s="19" t="s">
        <v>57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5"/>
        <v>8.3333333333333339</v>
      </c>
      <c r="K44" s="23">
        <f t="shared" si="16"/>
        <v>8.3333333333333339</v>
      </c>
      <c r="L44" s="23">
        <f t="shared" si="2"/>
        <v>16.666666666666668</v>
      </c>
      <c r="M44" s="23">
        <f t="shared" si="17"/>
        <v>8.3333333333333339</v>
      </c>
      <c r="N44" s="23">
        <f t="shared" si="4"/>
        <v>25</v>
      </c>
      <c r="O44" s="23">
        <f t="shared" si="17"/>
        <v>8.3333333333333339</v>
      </c>
      <c r="P44" s="24">
        <f t="shared" si="5"/>
        <v>33.333333333333336</v>
      </c>
      <c r="Q44" s="23">
        <f t="shared" si="17"/>
        <v>8.3333333333333339</v>
      </c>
      <c r="R44" s="24">
        <f t="shared" si="7"/>
        <v>41.666666666666671</v>
      </c>
      <c r="S44" s="23">
        <f t="shared" si="17"/>
        <v>8.3333333333333339</v>
      </c>
      <c r="T44" s="23">
        <v>8.3333333333333339</v>
      </c>
      <c r="U44" s="23">
        <v>8.3333333333333339</v>
      </c>
      <c r="V44" s="23">
        <v>8.3333333333333339</v>
      </c>
      <c r="W44" s="23">
        <v>100</v>
      </c>
      <c r="X44" s="25">
        <v>0</v>
      </c>
      <c r="Y44" s="25">
        <v>0</v>
      </c>
      <c r="Z44" s="25">
        <v>0</v>
      </c>
      <c r="AA44" s="25"/>
      <c r="AB44" s="25">
        <v>0</v>
      </c>
      <c r="AC44" s="25"/>
      <c r="AD44" s="25">
        <v>0</v>
      </c>
      <c r="AE44" s="25"/>
      <c r="AF44" s="25">
        <v>0</v>
      </c>
      <c r="AG44" s="25"/>
      <c r="AH44" s="25">
        <v>0</v>
      </c>
      <c r="AI44" s="25">
        <f t="shared" si="9"/>
        <v>0</v>
      </c>
      <c r="AJ44" s="17">
        <f t="shared" si="10"/>
        <v>1</v>
      </c>
      <c r="AK44" s="27">
        <v>0</v>
      </c>
    </row>
    <row r="45" spans="1:37" x14ac:dyDescent="0.3">
      <c r="A45" s="118">
        <v>38</v>
      </c>
      <c r="B45" s="28" t="s">
        <v>61</v>
      </c>
      <c r="C45" s="19" t="s">
        <v>58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f t="shared" si="15"/>
        <v>8.3333333333333339</v>
      </c>
      <c r="K45" s="23">
        <f t="shared" si="16"/>
        <v>8.3333333333333339</v>
      </c>
      <c r="L45" s="23">
        <f t="shared" si="2"/>
        <v>16.666666666666668</v>
      </c>
      <c r="M45" s="23">
        <f t="shared" si="17"/>
        <v>8.3333333333333339</v>
      </c>
      <c r="N45" s="23">
        <f t="shared" si="4"/>
        <v>25</v>
      </c>
      <c r="O45" s="23">
        <f t="shared" si="17"/>
        <v>8.3333333333333339</v>
      </c>
      <c r="P45" s="24">
        <f t="shared" si="5"/>
        <v>33.333333333333336</v>
      </c>
      <c r="Q45" s="23">
        <f t="shared" si="17"/>
        <v>8.3333333333333339</v>
      </c>
      <c r="R45" s="24">
        <f t="shared" si="7"/>
        <v>41.666666666666671</v>
      </c>
      <c r="S45" s="23">
        <f t="shared" si="17"/>
        <v>8.3333333333333339</v>
      </c>
      <c r="T45" s="23">
        <v>8.3333333333333339</v>
      </c>
      <c r="U45" s="23">
        <v>8.3333333333333339</v>
      </c>
      <c r="V45" s="23">
        <v>8.3333333333333339</v>
      </c>
      <c r="W45" s="23">
        <v>100</v>
      </c>
      <c r="X45" s="25">
        <v>0</v>
      </c>
      <c r="Y45" s="25">
        <v>0</v>
      </c>
      <c r="Z45" s="25">
        <v>0</v>
      </c>
      <c r="AA45" s="25"/>
      <c r="AB45" s="25">
        <v>0</v>
      </c>
      <c r="AC45" s="25"/>
      <c r="AD45" s="25">
        <v>0</v>
      </c>
      <c r="AE45" s="25"/>
      <c r="AF45" s="25">
        <v>0</v>
      </c>
      <c r="AG45" s="25"/>
      <c r="AH45" s="25">
        <v>0</v>
      </c>
      <c r="AI45" s="25">
        <f t="shared" si="9"/>
        <v>0</v>
      </c>
      <c r="AJ45" s="17">
        <f t="shared" si="10"/>
        <v>1</v>
      </c>
      <c r="AK45" s="27">
        <v>0</v>
      </c>
    </row>
    <row r="46" spans="1:37" ht="38.25" x14ac:dyDescent="0.3">
      <c r="A46" s="118">
        <v>39</v>
      </c>
      <c r="B46" s="18" t="s">
        <v>61</v>
      </c>
      <c r="C46" s="19" t="s">
        <v>59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</v>
      </c>
      <c r="K46" s="23">
        <f>+J46</f>
        <v>6</v>
      </c>
      <c r="L46" s="23">
        <f t="shared" si="2"/>
        <v>12</v>
      </c>
      <c r="M46" s="23">
        <f t="shared" si="17"/>
        <v>6</v>
      </c>
      <c r="N46" s="23">
        <f t="shared" si="4"/>
        <v>18</v>
      </c>
      <c r="O46" s="23">
        <f t="shared" si="17"/>
        <v>6</v>
      </c>
      <c r="P46" s="24">
        <f t="shared" si="5"/>
        <v>24</v>
      </c>
      <c r="Q46" s="23">
        <f t="shared" si="17"/>
        <v>6</v>
      </c>
      <c r="R46" s="24">
        <f t="shared" si="7"/>
        <v>30</v>
      </c>
      <c r="S46" s="23">
        <f t="shared" si="17"/>
        <v>6</v>
      </c>
      <c r="T46" s="23">
        <v>6</v>
      </c>
      <c r="U46" s="23">
        <v>6</v>
      </c>
      <c r="V46" s="23">
        <v>6</v>
      </c>
      <c r="W46" s="23">
        <v>60</v>
      </c>
      <c r="X46" s="25">
        <v>0</v>
      </c>
      <c r="Y46" s="25">
        <v>0</v>
      </c>
      <c r="Z46" s="25">
        <v>0</v>
      </c>
      <c r="AA46" s="25"/>
      <c r="AB46" s="25">
        <v>0</v>
      </c>
      <c r="AC46" s="25"/>
      <c r="AD46" s="25">
        <v>0</v>
      </c>
      <c r="AE46" s="25"/>
      <c r="AF46" s="25">
        <v>0</v>
      </c>
      <c r="AG46" s="25"/>
      <c r="AH46" s="25">
        <v>0</v>
      </c>
      <c r="AI46" s="25">
        <f t="shared" si="9"/>
        <v>0</v>
      </c>
      <c r="AJ46" s="17">
        <f t="shared" si="10"/>
        <v>0.6</v>
      </c>
      <c r="AK46" s="27">
        <v>0</v>
      </c>
    </row>
    <row r="47" spans="1:37" x14ac:dyDescent="0.3">
      <c r="A47" s="118">
        <v>40</v>
      </c>
      <c r="B47" s="28" t="s">
        <v>61</v>
      </c>
      <c r="C47" s="19" t="s">
        <v>60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f t="shared" si="15"/>
        <v>8.3333333333333339</v>
      </c>
      <c r="K47" s="23">
        <f t="shared" si="16"/>
        <v>8.3333333333333339</v>
      </c>
      <c r="L47" s="23">
        <f t="shared" si="2"/>
        <v>16.666666666666668</v>
      </c>
      <c r="M47" s="23">
        <f t="shared" si="17"/>
        <v>8.3333333333333339</v>
      </c>
      <c r="N47" s="23">
        <f t="shared" si="4"/>
        <v>25</v>
      </c>
      <c r="O47" s="23">
        <f t="shared" si="17"/>
        <v>8.3333333333333339</v>
      </c>
      <c r="P47" s="24">
        <f t="shared" si="5"/>
        <v>33.333333333333336</v>
      </c>
      <c r="Q47" s="23">
        <f t="shared" si="17"/>
        <v>8.3333333333333339</v>
      </c>
      <c r="R47" s="24">
        <f t="shared" si="7"/>
        <v>41.666666666666671</v>
      </c>
      <c r="S47" s="23">
        <f t="shared" si="17"/>
        <v>8.3333333333333339</v>
      </c>
      <c r="T47" s="23">
        <v>8.3333333333333339</v>
      </c>
      <c r="U47" s="23">
        <v>8.3333333333333339</v>
      </c>
      <c r="V47" s="23">
        <v>8.3333333333333339</v>
      </c>
      <c r="W47" s="23">
        <v>83</v>
      </c>
      <c r="X47" s="25">
        <v>0</v>
      </c>
      <c r="Y47" s="25">
        <v>0</v>
      </c>
      <c r="Z47" s="25">
        <v>0</v>
      </c>
      <c r="AA47" s="25"/>
      <c r="AB47" s="25">
        <v>0</v>
      </c>
      <c r="AC47" s="25"/>
      <c r="AD47" s="25">
        <v>0</v>
      </c>
      <c r="AE47" s="25"/>
      <c r="AF47" s="25">
        <v>0</v>
      </c>
      <c r="AG47" s="25"/>
      <c r="AH47" s="25">
        <v>0</v>
      </c>
      <c r="AI47" s="25">
        <f t="shared" si="9"/>
        <v>0</v>
      </c>
      <c r="AJ47" s="17">
        <f t="shared" si="10"/>
        <v>0.83</v>
      </c>
      <c r="AK47" s="27">
        <v>0</v>
      </c>
    </row>
    <row r="48" spans="1:37" x14ac:dyDescent="0.3">
      <c r="A48" s="118">
        <v>41</v>
      </c>
      <c r="B48" s="18" t="s">
        <v>66</v>
      </c>
      <c r="C48" s="19" t="s">
        <v>62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si="15"/>
        <v>8.3333333333333339</v>
      </c>
      <c r="K48" s="23">
        <f t="shared" si="16"/>
        <v>8.3333333333333339</v>
      </c>
      <c r="L48" s="23">
        <f t="shared" si="2"/>
        <v>16.666666666666668</v>
      </c>
      <c r="M48" s="23">
        <f t="shared" si="17"/>
        <v>8.3333333333333339</v>
      </c>
      <c r="N48" s="23">
        <f t="shared" si="4"/>
        <v>25</v>
      </c>
      <c r="O48" s="23">
        <f t="shared" si="17"/>
        <v>8.3333333333333339</v>
      </c>
      <c r="P48" s="24">
        <f t="shared" si="5"/>
        <v>33.333333333333336</v>
      </c>
      <c r="Q48" s="23">
        <f t="shared" si="17"/>
        <v>8.3333333333333339</v>
      </c>
      <c r="R48" s="24">
        <f t="shared" si="7"/>
        <v>41.666666666666671</v>
      </c>
      <c r="S48" s="23">
        <f t="shared" si="17"/>
        <v>8.3333333333333339</v>
      </c>
      <c r="T48" s="23">
        <v>8.3333333333333339</v>
      </c>
      <c r="U48" s="23">
        <v>8.3333333333333339</v>
      </c>
      <c r="V48" s="23">
        <v>8.3333333333333339</v>
      </c>
      <c r="W48" s="23">
        <v>100</v>
      </c>
      <c r="X48" s="25">
        <v>0</v>
      </c>
      <c r="Y48" s="25">
        <v>0</v>
      </c>
      <c r="Z48" s="25">
        <v>0</v>
      </c>
      <c r="AA48" s="25"/>
      <c r="AB48" s="25">
        <v>0</v>
      </c>
      <c r="AC48" s="25"/>
      <c r="AD48" s="25">
        <v>0</v>
      </c>
      <c r="AE48" s="25"/>
      <c r="AF48" s="25">
        <v>0</v>
      </c>
      <c r="AG48" s="25"/>
      <c r="AH48" s="25">
        <v>0</v>
      </c>
      <c r="AI48" s="25">
        <f t="shared" si="9"/>
        <v>0</v>
      </c>
      <c r="AJ48" s="17">
        <f t="shared" si="10"/>
        <v>1</v>
      </c>
      <c r="AK48" s="27">
        <v>0</v>
      </c>
    </row>
    <row r="49" spans="1:37" x14ac:dyDescent="0.3">
      <c r="A49" s="118">
        <v>42</v>
      </c>
      <c r="B49" s="28" t="s">
        <v>66</v>
      </c>
      <c r="C49" s="19" t="s">
        <v>63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v>6.666666666666667</v>
      </c>
      <c r="K49" s="23">
        <f>+J49</f>
        <v>6.666666666666667</v>
      </c>
      <c r="L49" s="23">
        <f t="shared" si="2"/>
        <v>13.333333333333334</v>
      </c>
      <c r="M49" s="23">
        <f t="shared" si="17"/>
        <v>6.666666666666667</v>
      </c>
      <c r="N49" s="23">
        <f t="shared" si="4"/>
        <v>20</v>
      </c>
      <c r="O49" s="23">
        <f t="shared" si="17"/>
        <v>6.666666666666667</v>
      </c>
      <c r="P49" s="24">
        <f t="shared" si="5"/>
        <v>26.666666666666668</v>
      </c>
      <c r="Q49" s="23">
        <f t="shared" si="17"/>
        <v>6.666666666666667</v>
      </c>
      <c r="R49" s="24">
        <f t="shared" si="7"/>
        <v>33.333333333333336</v>
      </c>
      <c r="S49" s="23">
        <f t="shared" si="17"/>
        <v>6.666666666666667</v>
      </c>
      <c r="T49" s="23">
        <v>6.666666666666667</v>
      </c>
      <c r="U49" s="23">
        <v>6.666666666666667</v>
      </c>
      <c r="V49" s="23">
        <v>6.666666666666667</v>
      </c>
      <c r="W49" s="23">
        <v>90</v>
      </c>
      <c r="X49" s="25">
        <v>0</v>
      </c>
      <c r="Y49" s="25">
        <v>0</v>
      </c>
      <c r="Z49" s="25">
        <v>0</v>
      </c>
      <c r="AA49" s="25"/>
      <c r="AB49" s="25">
        <v>0</v>
      </c>
      <c r="AC49" s="25"/>
      <c r="AD49" s="25">
        <v>0</v>
      </c>
      <c r="AE49" s="25"/>
      <c r="AF49" s="25">
        <v>0</v>
      </c>
      <c r="AG49" s="25"/>
      <c r="AH49" s="25">
        <v>0</v>
      </c>
      <c r="AI49" s="25">
        <f t="shared" si="9"/>
        <v>0</v>
      </c>
      <c r="AJ49" s="17">
        <f t="shared" si="10"/>
        <v>0.9</v>
      </c>
      <c r="AK49" s="27">
        <v>0</v>
      </c>
    </row>
    <row r="50" spans="1:37" x14ac:dyDescent="0.3">
      <c r="A50" s="118">
        <v>43</v>
      </c>
      <c r="B50" s="28" t="s">
        <v>66</v>
      </c>
      <c r="C50" s="19" t="s">
        <v>64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6.666666666666667</v>
      </c>
      <c r="K50" s="23">
        <f>+J50</f>
        <v>6.666666666666667</v>
      </c>
      <c r="L50" s="23">
        <f t="shared" si="2"/>
        <v>13.333333333333334</v>
      </c>
      <c r="M50" s="23">
        <f t="shared" si="17"/>
        <v>6.666666666666667</v>
      </c>
      <c r="N50" s="23">
        <f t="shared" si="4"/>
        <v>20</v>
      </c>
      <c r="O50" s="23">
        <f t="shared" si="17"/>
        <v>6.666666666666667</v>
      </c>
      <c r="P50" s="24">
        <f t="shared" si="5"/>
        <v>26.666666666666668</v>
      </c>
      <c r="Q50" s="23">
        <f t="shared" si="17"/>
        <v>6.666666666666667</v>
      </c>
      <c r="R50" s="24">
        <f t="shared" si="7"/>
        <v>33.333333333333336</v>
      </c>
      <c r="S50" s="23">
        <f t="shared" si="17"/>
        <v>6.666666666666667</v>
      </c>
      <c r="T50" s="23">
        <v>6.666666666666667</v>
      </c>
      <c r="U50" s="23">
        <v>6.666666666666667</v>
      </c>
      <c r="V50" s="23">
        <v>6.666666666666667</v>
      </c>
      <c r="W50" s="23">
        <v>95</v>
      </c>
      <c r="X50" s="25">
        <v>0</v>
      </c>
      <c r="Y50" s="25">
        <v>0</v>
      </c>
      <c r="Z50" s="25">
        <v>0</v>
      </c>
      <c r="AA50" s="25"/>
      <c r="AB50" s="25">
        <v>0</v>
      </c>
      <c r="AC50" s="25"/>
      <c r="AD50" s="25">
        <v>0</v>
      </c>
      <c r="AE50" s="25"/>
      <c r="AF50" s="25">
        <v>0</v>
      </c>
      <c r="AG50" s="25"/>
      <c r="AH50" s="25">
        <v>0</v>
      </c>
      <c r="AI50" s="25">
        <f t="shared" si="9"/>
        <v>0</v>
      </c>
      <c r="AJ50" s="17">
        <f t="shared" si="10"/>
        <v>0.95</v>
      </c>
      <c r="AK50" s="27">
        <v>0</v>
      </c>
    </row>
    <row r="51" spans="1:37" ht="25.5" x14ac:dyDescent="0.3">
      <c r="A51" s="118">
        <v>44</v>
      </c>
      <c r="B51" s="28" t="s">
        <v>66</v>
      </c>
      <c r="C51" s="19" t="s">
        <v>65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v>6.666666666666667</v>
      </c>
      <c r="K51" s="23">
        <f>+J51</f>
        <v>6.666666666666667</v>
      </c>
      <c r="L51" s="23">
        <f t="shared" si="2"/>
        <v>13.333333333333334</v>
      </c>
      <c r="M51" s="23">
        <f t="shared" si="17"/>
        <v>6.666666666666667</v>
      </c>
      <c r="N51" s="23">
        <f t="shared" si="4"/>
        <v>20</v>
      </c>
      <c r="O51" s="23">
        <f t="shared" si="17"/>
        <v>6.666666666666667</v>
      </c>
      <c r="P51" s="24">
        <f t="shared" si="5"/>
        <v>26.666666666666668</v>
      </c>
      <c r="Q51" s="23">
        <f t="shared" si="17"/>
        <v>6.666666666666667</v>
      </c>
      <c r="R51" s="24">
        <f t="shared" si="7"/>
        <v>33.333333333333336</v>
      </c>
      <c r="S51" s="23">
        <f t="shared" si="17"/>
        <v>6.666666666666667</v>
      </c>
      <c r="T51" s="23">
        <v>6.666666666666667</v>
      </c>
      <c r="U51" s="23">
        <v>6.666666666666667</v>
      </c>
      <c r="V51" s="23">
        <v>6.666666666666667</v>
      </c>
      <c r="W51" s="23">
        <v>90</v>
      </c>
      <c r="X51" s="25">
        <v>0</v>
      </c>
      <c r="Y51" s="25">
        <v>0</v>
      </c>
      <c r="Z51" s="25">
        <v>0</v>
      </c>
      <c r="AA51" s="25"/>
      <c r="AB51" s="25">
        <v>0</v>
      </c>
      <c r="AC51" s="25"/>
      <c r="AD51" s="25">
        <v>0</v>
      </c>
      <c r="AE51" s="25"/>
      <c r="AF51" s="25">
        <v>0</v>
      </c>
      <c r="AG51" s="25"/>
      <c r="AH51" s="25">
        <v>0</v>
      </c>
      <c r="AI51" s="25">
        <f t="shared" si="9"/>
        <v>0</v>
      </c>
      <c r="AJ51" s="17">
        <f t="shared" si="10"/>
        <v>0.9</v>
      </c>
      <c r="AK51" s="27">
        <v>0</v>
      </c>
    </row>
    <row r="52" spans="1:37" x14ac:dyDescent="0.3">
      <c r="A52" s="118">
        <v>45</v>
      </c>
      <c r="B52" s="18" t="s">
        <v>73</v>
      </c>
      <c r="C52" s="19" t="s">
        <v>67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ref="J52:J63" si="18">+I52/12</f>
        <v>8.3333333333333339</v>
      </c>
      <c r="K52" s="23">
        <f t="shared" ref="K52:K63" si="19">+J52</f>
        <v>8.3333333333333339</v>
      </c>
      <c r="L52" s="23">
        <f t="shared" si="2"/>
        <v>16.666666666666668</v>
      </c>
      <c r="M52" s="23">
        <f t="shared" si="17"/>
        <v>8.3333333333333339</v>
      </c>
      <c r="N52" s="23">
        <f t="shared" si="4"/>
        <v>25</v>
      </c>
      <c r="O52" s="23">
        <f t="shared" si="17"/>
        <v>8.3333333333333339</v>
      </c>
      <c r="P52" s="24">
        <f t="shared" si="5"/>
        <v>33.333333333333336</v>
      </c>
      <c r="Q52" s="24">
        <f>+O52/2</f>
        <v>4.166666666666667</v>
      </c>
      <c r="R52" s="24">
        <f t="shared" si="7"/>
        <v>37.5</v>
      </c>
      <c r="S52" s="24">
        <v>0</v>
      </c>
      <c r="T52" s="24">
        <v>0</v>
      </c>
      <c r="U52" s="24">
        <v>0</v>
      </c>
      <c r="V52" s="24">
        <v>0</v>
      </c>
      <c r="W52" s="24">
        <v>37.5</v>
      </c>
      <c r="X52" s="25">
        <v>0</v>
      </c>
      <c r="Y52" s="25">
        <v>0</v>
      </c>
      <c r="Z52" s="25">
        <v>0</v>
      </c>
      <c r="AA52" s="25"/>
      <c r="AB52" s="25">
        <v>0</v>
      </c>
      <c r="AC52" s="25"/>
      <c r="AD52" s="25">
        <v>0</v>
      </c>
      <c r="AE52" s="25"/>
      <c r="AF52" s="25">
        <v>0</v>
      </c>
      <c r="AG52" s="25"/>
      <c r="AH52" s="25">
        <v>0</v>
      </c>
      <c r="AI52" s="25">
        <f t="shared" si="9"/>
        <v>0</v>
      </c>
      <c r="AJ52" s="17">
        <f t="shared" si="10"/>
        <v>0.375</v>
      </c>
      <c r="AK52" s="27">
        <v>0</v>
      </c>
    </row>
    <row r="53" spans="1:37" ht="25.5" x14ac:dyDescent="0.3">
      <c r="A53" s="118">
        <v>46</v>
      </c>
      <c r="B53" s="28" t="s">
        <v>73</v>
      </c>
      <c r="C53" s="19" t="s">
        <v>68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8"/>
        <v>8.3333333333333339</v>
      </c>
      <c r="K53" s="23">
        <f t="shared" si="19"/>
        <v>8.3333333333333339</v>
      </c>
      <c r="L53" s="23">
        <f t="shared" si="2"/>
        <v>16.666666666666668</v>
      </c>
      <c r="M53" s="23">
        <f t="shared" si="17"/>
        <v>8.3333333333333339</v>
      </c>
      <c r="N53" s="23">
        <f t="shared" si="4"/>
        <v>25</v>
      </c>
      <c r="O53" s="23">
        <f t="shared" si="17"/>
        <v>8.3333333333333339</v>
      </c>
      <c r="P53" s="24">
        <f t="shared" si="5"/>
        <v>33.333333333333336</v>
      </c>
      <c r="Q53" s="24">
        <f>+O53/2</f>
        <v>4.166666666666667</v>
      </c>
      <c r="R53" s="24">
        <f t="shared" si="7"/>
        <v>37.5</v>
      </c>
      <c r="S53" s="24">
        <v>0</v>
      </c>
      <c r="T53" s="24">
        <v>0</v>
      </c>
      <c r="U53" s="24">
        <v>0</v>
      </c>
      <c r="V53" s="24">
        <v>0</v>
      </c>
      <c r="W53" s="24">
        <v>100</v>
      </c>
      <c r="X53" s="25">
        <v>0</v>
      </c>
      <c r="Y53" s="25">
        <v>0</v>
      </c>
      <c r="Z53" s="25">
        <v>0</v>
      </c>
      <c r="AA53" s="25"/>
      <c r="AB53" s="25">
        <v>0</v>
      </c>
      <c r="AC53" s="25"/>
      <c r="AD53" s="25">
        <v>0</v>
      </c>
      <c r="AE53" s="25"/>
      <c r="AF53" s="25">
        <v>0</v>
      </c>
      <c r="AG53" s="25"/>
      <c r="AH53" s="25">
        <v>0</v>
      </c>
      <c r="AI53" s="25">
        <f t="shared" si="9"/>
        <v>0</v>
      </c>
      <c r="AJ53" s="17">
        <f t="shared" si="10"/>
        <v>1</v>
      </c>
      <c r="AK53" s="27">
        <v>0</v>
      </c>
    </row>
    <row r="54" spans="1:37" ht="25.5" x14ac:dyDescent="0.3">
      <c r="A54" s="118">
        <v>47</v>
      </c>
      <c r="B54" s="28" t="s">
        <v>73</v>
      </c>
      <c r="C54" s="19" t="s">
        <v>69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v>0</v>
      </c>
      <c r="K54" s="23">
        <f t="shared" si="19"/>
        <v>0</v>
      </c>
      <c r="L54" s="23">
        <f t="shared" si="2"/>
        <v>0</v>
      </c>
      <c r="M54" s="23">
        <f t="shared" si="17"/>
        <v>0</v>
      </c>
      <c r="N54" s="23">
        <f t="shared" si="4"/>
        <v>0</v>
      </c>
      <c r="O54" s="23">
        <f t="shared" si="17"/>
        <v>0</v>
      </c>
      <c r="P54" s="24">
        <f t="shared" si="5"/>
        <v>0</v>
      </c>
      <c r="Q54" s="24">
        <f>+O54/2</f>
        <v>0</v>
      </c>
      <c r="R54" s="24">
        <f t="shared" si="7"/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5">
        <v>0</v>
      </c>
      <c r="Y54" s="25">
        <v>0</v>
      </c>
      <c r="Z54" s="25">
        <v>0</v>
      </c>
      <c r="AA54" s="25"/>
      <c r="AB54" s="25">
        <v>0</v>
      </c>
      <c r="AC54" s="25"/>
      <c r="AD54" s="25">
        <v>0</v>
      </c>
      <c r="AE54" s="25"/>
      <c r="AF54" s="25">
        <v>0</v>
      </c>
      <c r="AG54" s="25"/>
      <c r="AH54" s="25">
        <v>0</v>
      </c>
      <c r="AI54" s="25">
        <f t="shared" si="9"/>
        <v>0</v>
      </c>
      <c r="AJ54" s="17">
        <f t="shared" si="10"/>
        <v>0</v>
      </c>
      <c r="AK54" s="27">
        <v>0</v>
      </c>
    </row>
    <row r="55" spans="1:37" x14ac:dyDescent="0.3">
      <c r="A55" s="118">
        <v>48</v>
      </c>
      <c r="B55" s="28" t="s">
        <v>73</v>
      </c>
      <c r="C55" s="19" t="s">
        <v>14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8"/>
        <v>8.3333333333333339</v>
      </c>
      <c r="K55" s="23">
        <f t="shared" si="19"/>
        <v>8.3333333333333339</v>
      </c>
      <c r="L55" s="23">
        <f t="shared" si="2"/>
        <v>16.666666666666668</v>
      </c>
      <c r="M55" s="23">
        <f t="shared" si="17"/>
        <v>8.3333333333333339</v>
      </c>
      <c r="N55" s="23">
        <f t="shared" si="4"/>
        <v>25</v>
      </c>
      <c r="O55" s="23">
        <f t="shared" si="17"/>
        <v>8.3333333333333339</v>
      </c>
      <c r="P55" s="24">
        <f t="shared" si="5"/>
        <v>33.333333333333336</v>
      </c>
      <c r="Q55" s="24">
        <f t="shared" ref="Q55:Q58" si="20">+O55/2</f>
        <v>4.166666666666667</v>
      </c>
      <c r="R55" s="24">
        <f t="shared" si="7"/>
        <v>37.5</v>
      </c>
      <c r="S55" s="24">
        <v>0</v>
      </c>
      <c r="T55" s="24">
        <v>0</v>
      </c>
      <c r="U55" s="24">
        <v>0</v>
      </c>
      <c r="V55" s="24">
        <v>0</v>
      </c>
      <c r="W55" s="24">
        <v>37.5</v>
      </c>
      <c r="X55" s="25">
        <v>0</v>
      </c>
      <c r="Y55" s="25">
        <v>0</v>
      </c>
      <c r="Z55" s="25">
        <v>0</v>
      </c>
      <c r="AA55" s="25"/>
      <c r="AB55" s="25">
        <v>0</v>
      </c>
      <c r="AC55" s="25"/>
      <c r="AD55" s="25">
        <v>0</v>
      </c>
      <c r="AE55" s="25"/>
      <c r="AF55" s="25">
        <v>0</v>
      </c>
      <c r="AG55" s="25"/>
      <c r="AH55" s="25">
        <v>0</v>
      </c>
      <c r="AI55" s="25">
        <f t="shared" si="9"/>
        <v>0</v>
      </c>
      <c r="AJ55" s="17">
        <f t="shared" si="10"/>
        <v>0.375</v>
      </c>
      <c r="AK55" s="27">
        <v>0</v>
      </c>
    </row>
    <row r="56" spans="1:37" x14ac:dyDescent="0.3">
      <c r="A56" s="118">
        <v>49</v>
      </c>
      <c r="B56" s="28" t="s">
        <v>73</v>
      </c>
      <c r="C56" s="19" t="s">
        <v>70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f t="shared" si="18"/>
        <v>8.3333333333333339</v>
      </c>
      <c r="K56" s="23">
        <f t="shared" si="19"/>
        <v>8.3333333333333339</v>
      </c>
      <c r="L56" s="23">
        <f t="shared" si="2"/>
        <v>16.666666666666668</v>
      </c>
      <c r="M56" s="23">
        <f t="shared" si="17"/>
        <v>8.3333333333333339</v>
      </c>
      <c r="N56" s="23">
        <f t="shared" si="4"/>
        <v>25</v>
      </c>
      <c r="O56" s="23">
        <f t="shared" si="17"/>
        <v>8.3333333333333339</v>
      </c>
      <c r="P56" s="24">
        <f t="shared" si="5"/>
        <v>33.333333333333336</v>
      </c>
      <c r="Q56" s="24">
        <f t="shared" si="20"/>
        <v>4.166666666666667</v>
      </c>
      <c r="R56" s="24">
        <f t="shared" si="7"/>
        <v>37.5</v>
      </c>
      <c r="S56" s="24">
        <v>0</v>
      </c>
      <c r="T56" s="24">
        <v>0</v>
      </c>
      <c r="U56" s="24">
        <v>0</v>
      </c>
      <c r="V56" s="24">
        <v>0</v>
      </c>
      <c r="W56" s="24">
        <v>37.5</v>
      </c>
      <c r="X56" s="25">
        <v>0</v>
      </c>
      <c r="Y56" s="25">
        <v>0</v>
      </c>
      <c r="Z56" s="25">
        <v>0</v>
      </c>
      <c r="AA56" s="25"/>
      <c r="AB56" s="25">
        <v>0</v>
      </c>
      <c r="AC56" s="25"/>
      <c r="AD56" s="25">
        <v>0</v>
      </c>
      <c r="AE56" s="25"/>
      <c r="AF56" s="25">
        <v>0</v>
      </c>
      <c r="AG56" s="25"/>
      <c r="AH56" s="25">
        <v>0</v>
      </c>
      <c r="AI56" s="25">
        <f t="shared" si="9"/>
        <v>0</v>
      </c>
      <c r="AJ56" s="17">
        <f t="shared" si="10"/>
        <v>0.375</v>
      </c>
      <c r="AK56" s="27">
        <v>0</v>
      </c>
    </row>
    <row r="57" spans="1:37" x14ac:dyDescent="0.3">
      <c r="A57" s="118">
        <v>50</v>
      </c>
      <c r="B57" s="28" t="s">
        <v>73</v>
      </c>
      <c r="C57" s="19" t="s">
        <v>71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8"/>
        <v>8.3333333333333339</v>
      </c>
      <c r="K57" s="23">
        <f t="shared" si="19"/>
        <v>8.3333333333333339</v>
      </c>
      <c r="L57" s="23">
        <f t="shared" si="2"/>
        <v>16.666666666666668</v>
      </c>
      <c r="M57" s="23">
        <f t="shared" si="17"/>
        <v>8.3333333333333339</v>
      </c>
      <c r="N57" s="23">
        <f t="shared" si="4"/>
        <v>25</v>
      </c>
      <c r="O57" s="23">
        <f t="shared" si="17"/>
        <v>8.3333333333333339</v>
      </c>
      <c r="P57" s="24">
        <f t="shared" si="5"/>
        <v>33.333333333333336</v>
      </c>
      <c r="Q57" s="24">
        <f t="shared" si="20"/>
        <v>4.166666666666667</v>
      </c>
      <c r="R57" s="24">
        <f t="shared" si="7"/>
        <v>37.5</v>
      </c>
      <c r="S57" s="24">
        <v>0</v>
      </c>
      <c r="T57" s="24">
        <v>0</v>
      </c>
      <c r="U57" s="24">
        <v>0</v>
      </c>
      <c r="V57" s="24">
        <v>0</v>
      </c>
      <c r="W57" s="24">
        <v>100</v>
      </c>
      <c r="X57" s="25">
        <v>0</v>
      </c>
      <c r="Y57" s="25">
        <v>0</v>
      </c>
      <c r="Z57" s="25">
        <v>0</v>
      </c>
      <c r="AA57" s="25"/>
      <c r="AB57" s="25">
        <v>0</v>
      </c>
      <c r="AC57" s="25"/>
      <c r="AD57" s="25">
        <v>0</v>
      </c>
      <c r="AE57" s="25"/>
      <c r="AF57" s="25">
        <v>0</v>
      </c>
      <c r="AG57" s="25"/>
      <c r="AH57" s="25">
        <v>0</v>
      </c>
      <c r="AI57" s="25">
        <f t="shared" si="9"/>
        <v>0</v>
      </c>
      <c r="AJ57" s="17">
        <f t="shared" si="10"/>
        <v>1</v>
      </c>
      <c r="AK57" s="27">
        <v>0</v>
      </c>
    </row>
    <row r="58" spans="1:37" x14ac:dyDescent="0.3">
      <c r="A58" s="118">
        <v>51</v>
      </c>
      <c r="B58" s="28" t="s">
        <v>73</v>
      </c>
      <c r="C58" s="19" t="s">
        <v>72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8"/>
        <v>8.3333333333333339</v>
      </c>
      <c r="K58" s="23">
        <f t="shared" si="19"/>
        <v>8.3333333333333339</v>
      </c>
      <c r="L58" s="23">
        <f t="shared" si="2"/>
        <v>16.666666666666668</v>
      </c>
      <c r="M58" s="23">
        <f t="shared" si="17"/>
        <v>8.3333333333333339</v>
      </c>
      <c r="N58" s="23">
        <f t="shared" si="4"/>
        <v>25</v>
      </c>
      <c r="O58" s="23">
        <f t="shared" si="17"/>
        <v>8.3333333333333339</v>
      </c>
      <c r="P58" s="24">
        <f t="shared" si="5"/>
        <v>33.333333333333336</v>
      </c>
      <c r="Q58" s="24">
        <f t="shared" si="20"/>
        <v>4.166666666666667</v>
      </c>
      <c r="R58" s="24">
        <f t="shared" si="7"/>
        <v>37.5</v>
      </c>
      <c r="S58" s="24">
        <v>0</v>
      </c>
      <c r="T58" s="24">
        <v>0</v>
      </c>
      <c r="U58" s="24">
        <v>0</v>
      </c>
      <c r="V58" s="24">
        <v>0</v>
      </c>
      <c r="W58" s="24">
        <v>100</v>
      </c>
      <c r="X58" s="25">
        <v>0</v>
      </c>
      <c r="Y58" s="25">
        <v>0</v>
      </c>
      <c r="Z58" s="25">
        <v>0</v>
      </c>
      <c r="AA58" s="25"/>
      <c r="AB58" s="25">
        <v>0</v>
      </c>
      <c r="AC58" s="25"/>
      <c r="AD58" s="25">
        <v>0</v>
      </c>
      <c r="AE58" s="25"/>
      <c r="AF58" s="25">
        <v>0</v>
      </c>
      <c r="AG58" s="25"/>
      <c r="AH58" s="25">
        <v>0</v>
      </c>
      <c r="AI58" s="25">
        <f t="shared" si="9"/>
        <v>0</v>
      </c>
      <c r="AJ58" s="17">
        <f t="shared" si="10"/>
        <v>1</v>
      </c>
      <c r="AK58" s="27">
        <v>0</v>
      </c>
    </row>
    <row r="59" spans="1:37" ht="25.5" x14ac:dyDescent="0.3">
      <c r="A59" s="118">
        <v>52</v>
      </c>
      <c r="B59" s="18" t="s">
        <v>80</v>
      </c>
      <c r="C59" s="19" t="s">
        <v>74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8"/>
        <v>8.3333333333333339</v>
      </c>
      <c r="K59" s="23">
        <f t="shared" si="19"/>
        <v>8.3333333333333339</v>
      </c>
      <c r="L59" s="23">
        <f t="shared" si="2"/>
        <v>16.666666666666668</v>
      </c>
      <c r="M59" s="23">
        <f t="shared" si="17"/>
        <v>8.3333333333333339</v>
      </c>
      <c r="N59" s="23">
        <f t="shared" si="4"/>
        <v>25</v>
      </c>
      <c r="O59" s="23">
        <f t="shared" si="17"/>
        <v>8.3333333333333339</v>
      </c>
      <c r="P59" s="24">
        <f t="shared" si="5"/>
        <v>33.333333333333336</v>
      </c>
      <c r="Q59" s="23">
        <f t="shared" si="17"/>
        <v>8.3333333333333339</v>
      </c>
      <c r="R59" s="24">
        <f t="shared" si="7"/>
        <v>41.666666666666671</v>
      </c>
      <c r="S59" s="23">
        <f t="shared" si="17"/>
        <v>8.3333333333333339</v>
      </c>
      <c r="T59" s="23">
        <v>8.3333333333333339</v>
      </c>
      <c r="U59" s="23">
        <v>8.3333333333333339</v>
      </c>
      <c r="V59" s="23">
        <v>8.3333333333333339</v>
      </c>
      <c r="W59" s="23">
        <v>100</v>
      </c>
      <c r="X59" s="25">
        <v>0</v>
      </c>
      <c r="Y59" s="25">
        <v>0</v>
      </c>
      <c r="Z59" s="25">
        <v>0</v>
      </c>
      <c r="AA59" s="25"/>
      <c r="AB59" s="25">
        <v>0</v>
      </c>
      <c r="AC59" s="25"/>
      <c r="AD59" s="25">
        <v>0</v>
      </c>
      <c r="AE59" s="25"/>
      <c r="AF59" s="25">
        <v>0</v>
      </c>
      <c r="AG59" s="25"/>
      <c r="AH59" s="25">
        <v>0</v>
      </c>
      <c r="AI59" s="25">
        <f t="shared" si="9"/>
        <v>0</v>
      </c>
      <c r="AJ59" s="17">
        <f t="shared" si="10"/>
        <v>1</v>
      </c>
      <c r="AK59" s="27">
        <v>0</v>
      </c>
    </row>
    <row r="60" spans="1:37" ht="25.5" x14ac:dyDescent="0.3">
      <c r="A60" s="118">
        <v>53</v>
      </c>
      <c r="B60" s="28" t="s">
        <v>80</v>
      </c>
      <c r="C60" s="19" t="s">
        <v>75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0</v>
      </c>
      <c r="P60" s="24">
        <f t="shared" si="5"/>
        <v>0</v>
      </c>
      <c r="Q60" s="23">
        <v>0</v>
      </c>
      <c r="R60" s="24">
        <f t="shared" si="7"/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5">
        <v>0</v>
      </c>
      <c r="Y60" s="25">
        <v>0</v>
      </c>
      <c r="Z60" s="25">
        <v>0</v>
      </c>
      <c r="AA60" s="25"/>
      <c r="AB60" s="25">
        <v>0</v>
      </c>
      <c r="AC60" s="25"/>
      <c r="AD60" s="25">
        <v>0</v>
      </c>
      <c r="AE60" s="25"/>
      <c r="AF60" s="25">
        <v>0</v>
      </c>
      <c r="AG60" s="25"/>
      <c r="AH60" s="25">
        <v>0</v>
      </c>
      <c r="AI60" s="25">
        <f t="shared" si="9"/>
        <v>0</v>
      </c>
      <c r="AJ60" s="17">
        <f t="shared" si="10"/>
        <v>0</v>
      </c>
      <c r="AK60" s="27">
        <v>0</v>
      </c>
    </row>
    <row r="61" spans="1:37" ht="25.5" x14ac:dyDescent="0.3">
      <c r="A61" s="118">
        <v>54</v>
      </c>
      <c r="B61" s="28" t="s">
        <v>80</v>
      </c>
      <c r="C61" s="19" t="s">
        <v>76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si="18"/>
        <v>8.3333333333333339</v>
      </c>
      <c r="K61" s="23">
        <f t="shared" si="19"/>
        <v>8.3333333333333339</v>
      </c>
      <c r="L61" s="23">
        <f t="shared" si="2"/>
        <v>16.666666666666668</v>
      </c>
      <c r="M61" s="23">
        <f t="shared" ref="M61:S63" si="21">+K61</f>
        <v>8.3333333333333339</v>
      </c>
      <c r="N61" s="23">
        <f t="shared" si="4"/>
        <v>25</v>
      </c>
      <c r="O61" s="23">
        <f t="shared" si="21"/>
        <v>8.3333333333333339</v>
      </c>
      <c r="P61" s="24">
        <f t="shared" si="5"/>
        <v>33.333333333333336</v>
      </c>
      <c r="Q61" s="23">
        <f t="shared" si="21"/>
        <v>8.3333333333333339</v>
      </c>
      <c r="R61" s="24">
        <f t="shared" si="7"/>
        <v>41.666666666666671</v>
      </c>
      <c r="S61" s="23">
        <f t="shared" si="21"/>
        <v>8.3333333333333339</v>
      </c>
      <c r="T61" s="23">
        <v>8.3333333333333339</v>
      </c>
      <c r="U61" s="23">
        <v>8.3333333333333339</v>
      </c>
      <c r="V61" s="23">
        <v>8.3333333333333339</v>
      </c>
      <c r="W61" s="23">
        <v>100</v>
      </c>
      <c r="X61" s="25">
        <v>0</v>
      </c>
      <c r="Y61" s="25">
        <v>0</v>
      </c>
      <c r="Z61" s="25">
        <v>0</v>
      </c>
      <c r="AA61" s="25"/>
      <c r="AB61" s="25">
        <v>0</v>
      </c>
      <c r="AC61" s="25"/>
      <c r="AD61" s="25">
        <v>0</v>
      </c>
      <c r="AE61" s="25"/>
      <c r="AF61" s="25">
        <v>0</v>
      </c>
      <c r="AG61" s="25"/>
      <c r="AH61" s="25">
        <v>0</v>
      </c>
      <c r="AI61" s="25">
        <f t="shared" si="9"/>
        <v>0</v>
      </c>
      <c r="AJ61" s="17">
        <f t="shared" si="10"/>
        <v>1</v>
      </c>
      <c r="AK61" s="27">
        <v>0</v>
      </c>
    </row>
    <row r="62" spans="1:37" x14ac:dyDescent="0.3">
      <c r="A62" s="118">
        <v>55</v>
      </c>
      <c r="B62" s="28" t="s">
        <v>80</v>
      </c>
      <c r="C62" s="19" t="s">
        <v>77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18"/>
        <v>8.3333333333333339</v>
      </c>
      <c r="K62" s="23">
        <f t="shared" si="19"/>
        <v>8.3333333333333339</v>
      </c>
      <c r="L62" s="23">
        <f t="shared" si="2"/>
        <v>16.666666666666668</v>
      </c>
      <c r="M62" s="23">
        <f t="shared" si="21"/>
        <v>8.3333333333333339</v>
      </c>
      <c r="N62" s="23">
        <f t="shared" si="4"/>
        <v>25</v>
      </c>
      <c r="O62" s="23">
        <f t="shared" si="21"/>
        <v>8.3333333333333339</v>
      </c>
      <c r="P62" s="24">
        <f t="shared" si="5"/>
        <v>33.333333333333336</v>
      </c>
      <c r="Q62" s="23">
        <f t="shared" si="21"/>
        <v>8.3333333333333339</v>
      </c>
      <c r="R62" s="24">
        <f t="shared" si="7"/>
        <v>41.666666666666671</v>
      </c>
      <c r="S62" s="23">
        <f t="shared" si="21"/>
        <v>8.3333333333333339</v>
      </c>
      <c r="T62" s="23">
        <v>8.3333333333333339</v>
      </c>
      <c r="U62" s="23">
        <v>8.3333333333333339</v>
      </c>
      <c r="V62" s="23">
        <v>8.3333333333333339</v>
      </c>
      <c r="W62" s="23">
        <v>100</v>
      </c>
      <c r="X62" s="25">
        <v>0</v>
      </c>
      <c r="Y62" s="25">
        <v>0</v>
      </c>
      <c r="Z62" s="25">
        <v>0</v>
      </c>
      <c r="AA62" s="25"/>
      <c r="AB62" s="25">
        <v>0</v>
      </c>
      <c r="AC62" s="25"/>
      <c r="AD62" s="25">
        <v>0</v>
      </c>
      <c r="AE62" s="25"/>
      <c r="AF62" s="25">
        <v>0</v>
      </c>
      <c r="AG62" s="25"/>
      <c r="AH62" s="25">
        <v>0</v>
      </c>
      <c r="AI62" s="25">
        <f t="shared" si="9"/>
        <v>0</v>
      </c>
      <c r="AJ62" s="17">
        <f t="shared" si="10"/>
        <v>1</v>
      </c>
      <c r="AK62" s="27">
        <v>0</v>
      </c>
    </row>
    <row r="63" spans="1:37" x14ac:dyDescent="0.3">
      <c r="A63" s="118">
        <v>56</v>
      </c>
      <c r="B63" s="28" t="s">
        <v>80</v>
      </c>
      <c r="C63" s="19" t="s">
        <v>78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18"/>
        <v>8.3333333333333339</v>
      </c>
      <c r="K63" s="23">
        <f t="shared" si="19"/>
        <v>8.3333333333333339</v>
      </c>
      <c r="L63" s="23">
        <f t="shared" si="2"/>
        <v>16.666666666666668</v>
      </c>
      <c r="M63" s="23">
        <f t="shared" si="21"/>
        <v>8.3333333333333339</v>
      </c>
      <c r="N63" s="23">
        <f t="shared" si="4"/>
        <v>25</v>
      </c>
      <c r="O63" s="23">
        <f t="shared" si="21"/>
        <v>8.3333333333333339</v>
      </c>
      <c r="P63" s="24">
        <f t="shared" si="5"/>
        <v>33.333333333333336</v>
      </c>
      <c r="Q63" s="23">
        <f t="shared" si="21"/>
        <v>8.3333333333333339</v>
      </c>
      <c r="R63" s="24">
        <f t="shared" si="7"/>
        <v>41.666666666666671</v>
      </c>
      <c r="S63" s="23">
        <f t="shared" si="21"/>
        <v>8.3333333333333339</v>
      </c>
      <c r="T63" s="23">
        <v>8.3333333333333339</v>
      </c>
      <c r="U63" s="23">
        <v>8.3333333333333339</v>
      </c>
      <c r="V63" s="23">
        <v>8.3333333333333339</v>
      </c>
      <c r="W63" s="23">
        <v>100</v>
      </c>
      <c r="X63" s="25">
        <v>0</v>
      </c>
      <c r="Y63" s="25">
        <v>0</v>
      </c>
      <c r="Z63" s="25">
        <v>0</v>
      </c>
      <c r="AA63" s="25"/>
      <c r="AB63" s="25">
        <v>0</v>
      </c>
      <c r="AC63" s="25"/>
      <c r="AD63" s="25">
        <v>0</v>
      </c>
      <c r="AE63" s="25"/>
      <c r="AF63" s="25">
        <v>0</v>
      </c>
      <c r="AG63" s="25"/>
      <c r="AH63" s="25">
        <v>0</v>
      </c>
      <c r="AI63" s="25">
        <f t="shared" si="9"/>
        <v>0</v>
      </c>
      <c r="AJ63" s="17">
        <f t="shared" si="10"/>
        <v>1</v>
      </c>
      <c r="AK63" s="27">
        <v>0</v>
      </c>
    </row>
    <row r="64" spans="1:37" x14ac:dyDescent="0.3">
      <c r="A64" s="118">
        <v>57</v>
      </c>
      <c r="B64" s="28" t="s">
        <v>80</v>
      </c>
      <c r="C64" s="19" t="s">
        <v>79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v>0</v>
      </c>
      <c r="K64" s="23">
        <v>0</v>
      </c>
      <c r="L64" s="23">
        <f t="shared" si="2"/>
        <v>0</v>
      </c>
      <c r="M64" s="23">
        <v>0</v>
      </c>
      <c r="N64" s="23">
        <f t="shared" si="4"/>
        <v>0</v>
      </c>
      <c r="O64" s="23">
        <v>100</v>
      </c>
      <c r="P64" s="24">
        <f t="shared" si="5"/>
        <v>100</v>
      </c>
      <c r="Q64" s="24">
        <v>0</v>
      </c>
      <c r="R64" s="24">
        <f t="shared" si="7"/>
        <v>100</v>
      </c>
      <c r="S64" s="24">
        <v>0</v>
      </c>
      <c r="T64" s="24">
        <v>0</v>
      </c>
      <c r="U64" s="24">
        <v>0</v>
      </c>
      <c r="V64" s="24">
        <v>0</v>
      </c>
      <c r="W64" s="24">
        <v>100</v>
      </c>
      <c r="X64" s="25">
        <v>0</v>
      </c>
      <c r="Y64" s="25">
        <v>0</v>
      </c>
      <c r="Z64" s="25">
        <v>0</v>
      </c>
      <c r="AA64" s="25"/>
      <c r="AB64" s="25">
        <v>0</v>
      </c>
      <c r="AC64" s="25"/>
      <c r="AD64" s="25">
        <v>0</v>
      </c>
      <c r="AE64" s="25"/>
      <c r="AF64" s="25">
        <v>0</v>
      </c>
      <c r="AG64" s="25"/>
      <c r="AH64" s="25">
        <v>0</v>
      </c>
      <c r="AI64" s="25">
        <f t="shared" si="9"/>
        <v>0</v>
      </c>
      <c r="AJ64" s="17">
        <f t="shared" si="10"/>
        <v>1</v>
      </c>
      <c r="AK64" s="27">
        <v>0</v>
      </c>
    </row>
    <row r="65" spans="1:37" x14ac:dyDescent="0.3">
      <c r="A65" s="118">
        <v>58</v>
      </c>
      <c r="B65" s="28" t="s">
        <v>107</v>
      </c>
      <c r="C65" s="19" t="s">
        <v>81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ref="J65:J71" si="22">+I65/12</f>
        <v>8.3333333333333339</v>
      </c>
      <c r="K65" s="23">
        <f t="shared" ref="K65:K71" si="23">+J65</f>
        <v>8.3333333333333339</v>
      </c>
      <c r="L65" s="23">
        <f t="shared" si="2"/>
        <v>16.666666666666668</v>
      </c>
      <c r="M65" s="23">
        <f t="shared" ref="M65:S77" si="24">+K65</f>
        <v>8.3333333333333339</v>
      </c>
      <c r="N65" s="23">
        <f t="shared" si="4"/>
        <v>25</v>
      </c>
      <c r="O65" s="23">
        <f t="shared" si="24"/>
        <v>8.3333333333333339</v>
      </c>
      <c r="P65" s="24">
        <f t="shared" si="5"/>
        <v>33.333333333333336</v>
      </c>
      <c r="Q65" s="23">
        <f t="shared" si="24"/>
        <v>8.3333333333333339</v>
      </c>
      <c r="R65" s="24">
        <f t="shared" si="7"/>
        <v>41.666666666666671</v>
      </c>
      <c r="S65" s="23">
        <f t="shared" si="24"/>
        <v>8.3333333333333339</v>
      </c>
      <c r="T65" s="23">
        <v>8.3333333333333339</v>
      </c>
      <c r="U65" s="23">
        <v>8.3333333333333339</v>
      </c>
      <c r="V65" s="23">
        <v>8.3333333333333339</v>
      </c>
      <c r="W65" s="23">
        <v>100</v>
      </c>
      <c r="X65" s="25">
        <v>0</v>
      </c>
      <c r="Y65" s="25">
        <v>0</v>
      </c>
      <c r="Z65" s="25">
        <v>0</v>
      </c>
      <c r="AA65" s="25"/>
      <c r="AB65" s="25">
        <v>0</v>
      </c>
      <c r="AC65" s="25"/>
      <c r="AD65" s="25">
        <v>0</v>
      </c>
      <c r="AE65" s="25"/>
      <c r="AF65" s="25">
        <v>0</v>
      </c>
      <c r="AG65" s="25"/>
      <c r="AH65" s="25">
        <v>0</v>
      </c>
      <c r="AI65" s="25">
        <f t="shared" si="9"/>
        <v>0</v>
      </c>
      <c r="AJ65" s="17">
        <f t="shared" si="10"/>
        <v>1</v>
      </c>
      <c r="AK65" s="27">
        <v>0</v>
      </c>
    </row>
    <row r="66" spans="1:37" x14ac:dyDescent="0.3">
      <c r="A66" s="118">
        <v>59</v>
      </c>
      <c r="B66" s="28" t="s">
        <v>107</v>
      </c>
      <c r="C66" s="19" t="s">
        <v>82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f t="shared" si="22"/>
        <v>8.3333333333333339</v>
      </c>
      <c r="K66" s="23">
        <f t="shared" si="23"/>
        <v>8.3333333333333339</v>
      </c>
      <c r="L66" s="23">
        <f t="shared" si="2"/>
        <v>16.666666666666668</v>
      </c>
      <c r="M66" s="23">
        <f t="shared" si="24"/>
        <v>8.3333333333333339</v>
      </c>
      <c r="N66" s="23">
        <f t="shared" si="4"/>
        <v>25</v>
      </c>
      <c r="O66" s="23">
        <f t="shared" si="24"/>
        <v>8.3333333333333339</v>
      </c>
      <c r="P66" s="24">
        <f t="shared" si="5"/>
        <v>33.333333333333336</v>
      </c>
      <c r="Q66" s="23">
        <f t="shared" si="24"/>
        <v>8.3333333333333339</v>
      </c>
      <c r="R66" s="24">
        <f t="shared" si="7"/>
        <v>41.666666666666671</v>
      </c>
      <c r="S66" s="23">
        <f t="shared" si="24"/>
        <v>8.3333333333333339</v>
      </c>
      <c r="T66" s="23">
        <v>8.3333333333333339</v>
      </c>
      <c r="U66" s="23">
        <v>8.3333333333333339</v>
      </c>
      <c r="V66" s="23">
        <v>8.3333333333333339</v>
      </c>
      <c r="W66" s="23">
        <v>100</v>
      </c>
      <c r="X66" s="25">
        <v>0</v>
      </c>
      <c r="Y66" s="25">
        <v>0</v>
      </c>
      <c r="Z66" s="25">
        <v>0</v>
      </c>
      <c r="AA66" s="25"/>
      <c r="AB66" s="25">
        <v>0</v>
      </c>
      <c r="AC66" s="25"/>
      <c r="AD66" s="25">
        <v>0</v>
      </c>
      <c r="AE66" s="25"/>
      <c r="AF66" s="25">
        <v>0</v>
      </c>
      <c r="AG66" s="25"/>
      <c r="AH66" s="25">
        <v>0</v>
      </c>
      <c r="AI66" s="25">
        <f t="shared" si="9"/>
        <v>0</v>
      </c>
      <c r="AJ66" s="17">
        <f t="shared" si="10"/>
        <v>1</v>
      </c>
      <c r="AK66" s="27">
        <v>0</v>
      </c>
    </row>
    <row r="67" spans="1:37" x14ac:dyDescent="0.3">
      <c r="A67" s="118">
        <v>60</v>
      </c>
      <c r="B67" s="28" t="s">
        <v>107</v>
      </c>
      <c r="C67" s="19" t="s">
        <v>83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2"/>
        <v>8.3333333333333339</v>
      </c>
      <c r="K67" s="23">
        <f t="shared" si="23"/>
        <v>8.3333333333333339</v>
      </c>
      <c r="L67" s="23">
        <f t="shared" si="2"/>
        <v>16.666666666666668</v>
      </c>
      <c r="M67" s="23">
        <f t="shared" si="24"/>
        <v>8.3333333333333339</v>
      </c>
      <c r="N67" s="23">
        <f t="shared" si="4"/>
        <v>25</v>
      </c>
      <c r="O67" s="23">
        <f t="shared" si="24"/>
        <v>8.3333333333333339</v>
      </c>
      <c r="P67" s="24">
        <f t="shared" si="5"/>
        <v>33.333333333333336</v>
      </c>
      <c r="Q67" s="23">
        <f t="shared" si="24"/>
        <v>8.3333333333333339</v>
      </c>
      <c r="R67" s="24">
        <f t="shared" si="7"/>
        <v>41.666666666666671</v>
      </c>
      <c r="S67" s="23">
        <f t="shared" si="24"/>
        <v>8.3333333333333339</v>
      </c>
      <c r="T67" s="23">
        <v>8.3333333333333339</v>
      </c>
      <c r="U67" s="23">
        <v>8.3333333333333339</v>
      </c>
      <c r="V67" s="23">
        <v>8.3333333333333339</v>
      </c>
      <c r="W67" s="23">
        <v>100</v>
      </c>
      <c r="X67" s="25">
        <v>0</v>
      </c>
      <c r="Y67" s="25">
        <v>0</v>
      </c>
      <c r="Z67" s="25">
        <v>0</v>
      </c>
      <c r="AA67" s="25"/>
      <c r="AB67" s="25">
        <v>0</v>
      </c>
      <c r="AC67" s="25"/>
      <c r="AD67" s="25">
        <v>0</v>
      </c>
      <c r="AE67" s="25"/>
      <c r="AF67" s="25">
        <v>0</v>
      </c>
      <c r="AG67" s="25"/>
      <c r="AH67" s="25">
        <v>0</v>
      </c>
      <c r="AI67" s="25">
        <f t="shared" si="9"/>
        <v>0</v>
      </c>
      <c r="AJ67" s="17">
        <f t="shared" si="10"/>
        <v>1</v>
      </c>
      <c r="AK67" s="27">
        <v>0</v>
      </c>
    </row>
    <row r="68" spans="1:37" x14ac:dyDescent="0.3">
      <c r="A68" s="118">
        <v>61</v>
      </c>
      <c r="B68" s="28" t="s">
        <v>107</v>
      </c>
      <c r="C68" s="19" t="s">
        <v>84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f t="shared" si="22"/>
        <v>8.3333333333333339</v>
      </c>
      <c r="K68" s="23">
        <f t="shared" si="23"/>
        <v>8.3333333333333339</v>
      </c>
      <c r="L68" s="23">
        <f t="shared" si="2"/>
        <v>16.666666666666668</v>
      </c>
      <c r="M68" s="23">
        <f t="shared" si="24"/>
        <v>8.3333333333333339</v>
      </c>
      <c r="N68" s="23">
        <f t="shared" si="4"/>
        <v>25</v>
      </c>
      <c r="O68" s="23">
        <f t="shared" si="24"/>
        <v>8.3333333333333339</v>
      </c>
      <c r="P68" s="24">
        <f t="shared" si="5"/>
        <v>33.333333333333336</v>
      </c>
      <c r="Q68" s="23">
        <f t="shared" si="24"/>
        <v>8.3333333333333339</v>
      </c>
      <c r="R68" s="24">
        <f t="shared" si="7"/>
        <v>41.666666666666671</v>
      </c>
      <c r="S68" s="23">
        <f t="shared" si="24"/>
        <v>8.3333333333333339</v>
      </c>
      <c r="T68" s="23">
        <v>8.3333333333333339</v>
      </c>
      <c r="U68" s="23">
        <v>8.3333333333333339</v>
      </c>
      <c r="V68" s="23">
        <v>8.3333333333333339</v>
      </c>
      <c r="W68" s="23">
        <v>100</v>
      </c>
      <c r="X68" s="25">
        <v>0</v>
      </c>
      <c r="Y68" s="25">
        <v>0</v>
      </c>
      <c r="Z68" s="25">
        <v>0</v>
      </c>
      <c r="AA68" s="25"/>
      <c r="AB68" s="25">
        <v>0</v>
      </c>
      <c r="AC68" s="25"/>
      <c r="AD68" s="25">
        <v>0</v>
      </c>
      <c r="AE68" s="25"/>
      <c r="AF68" s="25">
        <v>0</v>
      </c>
      <c r="AG68" s="25"/>
      <c r="AH68" s="25">
        <v>0</v>
      </c>
      <c r="AI68" s="25">
        <f t="shared" si="9"/>
        <v>0</v>
      </c>
      <c r="AJ68" s="17">
        <f t="shared" si="10"/>
        <v>1</v>
      </c>
      <c r="AK68" s="27">
        <v>0</v>
      </c>
    </row>
    <row r="69" spans="1:37" x14ac:dyDescent="0.3">
      <c r="A69" s="118">
        <v>62</v>
      </c>
      <c r="B69" s="28" t="s">
        <v>107</v>
      </c>
      <c r="C69" s="19" t="s">
        <v>85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f t="shared" si="22"/>
        <v>8.3333333333333339</v>
      </c>
      <c r="K69" s="23">
        <f t="shared" si="23"/>
        <v>8.3333333333333339</v>
      </c>
      <c r="L69" s="23">
        <f t="shared" si="2"/>
        <v>16.666666666666668</v>
      </c>
      <c r="M69" s="23">
        <f t="shared" si="24"/>
        <v>8.3333333333333339</v>
      </c>
      <c r="N69" s="23">
        <f t="shared" si="4"/>
        <v>25</v>
      </c>
      <c r="O69" s="23">
        <f t="shared" si="24"/>
        <v>8.3333333333333339</v>
      </c>
      <c r="P69" s="24">
        <f t="shared" si="5"/>
        <v>33.333333333333336</v>
      </c>
      <c r="Q69" s="23">
        <f t="shared" si="24"/>
        <v>8.3333333333333339</v>
      </c>
      <c r="R69" s="24">
        <f t="shared" si="7"/>
        <v>41.666666666666671</v>
      </c>
      <c r="S69" s="23">
        <f t="shared" si="24"/>
        <v>8.3333333333333339</v>
      </c>
      <c r="T69" s="23">
        <v>8.3333333333333339</v>
      </c>
      <c r="U69" s="23">
        <v>8.3333333333333339</v>
      </c>
      <c r="V69" s="23">
        <v>8.3333333333333339</v>
      </c>
      <c r="W69" s="23">
        <v>100</v>
      </c>
      <c r="X69" s="25">
        <v>0</v>
      </c>
      <c r="Y69" s="25">
        <v>0</v>
      </c>
      <c r="Z69" s="25">
        <v>0</v>
      </c>
      <c r="AA69" s="25"/>
      <c r="AB69" s="25">
        <v>0</v>
      </c>
      <c r="AC69" s="25"/>
      <c r="AD69" s="25">
        <v>0</v>
      </c>
      <c r="AE69" s="25"/>
      <c r="AF69" s="25">
        <v>0</v>
      </c>
      <c r="AG69" s="25"/>
      <c r="AH69" s="25">
        <v>0</v>
      </c>
      <c r="AI69" s="25">
        <f t="shared" si="9"/>
        <v>0</v>
      </c>
      <c r="AJ69" s="17">
        <f t="shared" si="10"/>
        <v>1</v>
      </c>
      <c r="AK69" s="27">
        <v>0</v>
      </c>
    </row>
    <row r="70" spans="1:37" x14ac:dyDescent="0.3">
      <c r="A70" s="118">
        <v>63</v>
      </c>
      <c r="B70" s="28" t="s">
        <v>106</v>
      </c>
      <c r="C70" s="19" t="s">
        <v>86</v>
      </c>
      <c r="D70" s="20" t="s">
        <v>3</v>
      </c>
      <c r="E70" s="20" t="s">
        <v>4</v>
      </c>
      <c r="F70" s="20"/>
      <c r="G70" s="20"/>
      <c r="H70" s="21" t="s">
        <v>5</v>
      </c>
      <c r="I70" s="22" t="s">
        <v>6</v>
      </c>
      <c r="J70" s="23">
        <v>6.666666666666667</v>
      </c>
      <c r="K70" s="23">
        <f>+J70</f>
        <v>6.666666666666667</v>
      </c>
      <c r="L70" s="23">
        <f t="shared" si="2"/>
        <v>13.333333333333334</v>
      </c>
      <c r="M70" s="23">
        <f t="shared" si="24"/>
        <v>6.666666666666667</v>
      </c>
      <c r="N70" s="23">
        <f t="shared" si="4"/>
        <v>20</v>
      </c>
      <c r="O70" s="23">
        <v>6.666666666666667</v>
      </c>
      <c r="P70" s="24">
        <f t="shared" si="5"/>
        <v>26.666666666666668</v>
      </c>
      <c r="Q70" s="23">
        <v>6.666666666666667</v>
      </c>
      <c r="R70" s="24">
        <f t="shared" si="7"/>
        <v>33.333333333333336</v>
      </c>
      <c r="S70" s="23">
        <v>6.666666666666667</v>
      </c>
      <c r="T70" s="23">
        <v>6.666666666666667</v>
      </c>
      <c r="U70" s="23">
        <f>6.66666666666667+17</f>
        <v>23.666666666666671</v>
      </c>
      <c r="V70" s="23">
        <f>6.66666666666667+17</f>
        <v>23.666666666666671</v>
      </c>
      <c r="W70" s="23">
        <v>100</v>
      </c>
      <c r="X70" s="25">
        <v>0</v>
      </c>
      <c r="Y70" s="25">
        <v>0</v>
      </c>
      <c r="Z70" s="25">
        <v>0</v>
      </c>
      <c r="AA70" s="25"/>
      <c r="AB70" s="25">
        <v>0</v>
      </c>
      <c r="AC70" s="25"/>
      <c r="AD70" s="25">
        <v>0</v>
      </c>
      <c r="AE70" s="25"/>
      <c r="AF70" s="25">
        <v>0</v>
      </c>
      <c r="AG70" s="25"/>
      <c r="AH70" s="25">
        <v>0</v>
      </c>
      <c r="AI70" s="25">
        <f t="shared" si="9"/>
        <v>0</v>
      </c>
      <c r="AJ70" s="17">
        <f>+W70/I70</f>
        <v>1</v>
      </c>
      <c r="AK70" s="27">
        <v>0</v>
      </c>
    </row>
    <row r="71" spans="1:37" x14ac:dyDescent="0.3">
      <c r="A71" s="118">
        <v>64</v>
      </c>
      <c r="B71" s="28" t="s">
        <v>106</v>
      </c>
      <c r="C71" s="19" t="s">
        <v>87</v>
      </c>
      <c r="D71" s="20" t="s">
        <v>3</v>
      </c>
      <c r="E71" s="20" t="s">
        <v>4</v>
      </c>
      <c r="F71" s="20"/>
      <c r="G71" s="20"/>
      <c r="H71" s="21" t="s">
        <v>5</v>
      </c>
      <c r="I71" s="22" t="s">
        <v>6</v>
      </c>
      <c r="J71" s="23">
        <f t="shared" si="22"/>
        <v>8.3333333333333339</v>
      </c>
      <c r="K71" s="23">
        <f t="shared" si="23"/>
        <v>8.3333333333333339</v>
      </c>
      <c r="L71" s="23">
        <f t="shared" si="2"/>
        <v>16.666666666666668</v>
      </c>
      <c r="M71" s="23">
        <f t="shared" si="24"/>
        <v>8.3333333333333339</v>
      </c>
      <c r="N71" s="23">
        <f t="shared" si="4"/>
        <v>25</v>
      </c>
      <c r="O71" s="23">
        <f>+M71</f>
        <v>8.3333333333333339</v>
      </c>
      <c r="P71" s="24">
        <f t="shared" si="5"/>
        <v>33.333333333333336</v>
      </c>
      <c r="Q71" s="23">
        <f>+O71</f>
        <v>8.3333333333333339</v>
      </c>
      <c r="R71" s="24">
        <f t="shared" si="7"/>
        <v>41.666666666666671</v>
      </c>
      <c r="S71" s="23">
        <f>+Q71</f>
        <v>8.3333333333333339</v>
      </c>
      <c r="T71" s="23">
        <v>8.3333333333333339</v>
      </c>
      <c r="U71" s="23">
        <v>8.3333333333333339</v>
      </c>
      <c r="V71" s="23">
        <v>8.3333333333333339</v>
      </c>
      <c r="W71" s="23">
        <v>100</v>
      </c>
      <c r="X71" s="25">
        <v>0</v>
      </c>
      <c r="Y71" s="25">
        <v>0</v>
      </c>
      <c r="Z71" s="25">
        <v>0</v>
      </c>
      <c r="AA71" s="25"/>
      <c r="AB71" s="25">
        <v>0</v>
      </c>
      <c r="AC71" s="25"/>
      <c r="AD71" s="25">
        <v>0</v>
      </c>
      <c r="AE71" s="25"/>
      <c r="AF71" s="25">
        <v>0</v>
      </c>
      <c r="AG71" s="25"/>
      <c r="AH71" s="25">
        <v>0</v>
      </c>
      <c r="AI71" s="25">
        <f t="shared" si="9"/>
        <v>0</v>
      </c>
      <c r="AJ71" s="17">
        <f t="shared" si="10"/>
        <v>1</v>
      </c>
      <c r="AK71" s="27">
        <v>0</v>
      </c>
    </row>
    <row r="72" spans="1:37" ht="25.5" x14ac:dyDescent="0.3">
      <c r="A72" s="118">
        <v>65</v>
      </c>
      <c r="B72" s="28" t="s">
        <v>106</v>
      </c>
      <c r="C72" s="19" t="s">
        <v>88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v>5</v>
      </c>
      <c r="K72" s="23">
        <f>+J72</f>
        <v>5</v>
      </c>
      <c r="L72" s="23">
        <f t="shared" si="2"/>
        <v>10</v>
      </c>
      <c r="M72" s="23">
        <f t="shared" si="24"/>
        <v>5</v>
      </c>
      <c r="N72" s="23">
        <f t="shared" si="4"/>
        <v>15</v>
      </c>
      <c r="O72" s="23">
        <f>+M72</f>
        <v>5</v>
      </c>
      <c r="P72" s="24">
        <f t="shared" si="5"/>
        <v>20</v>
      </c>
      <c r="Q72" s="23">
        <v>5</v>
      </c>
      <c r="R72" s="24">
        <f t="shared" si="7"/>
        <v>25</v>
      </c>
      <c r="S72" s="23">
        <v>5</v>
      </c>
      <c r="T72" s="23">
        <v>5</v>
      </c>
      <c r="U72" s="23">
        <v>10</v>
      </c>
      <c r="V72" s="23">
        <v>10</v>
      </c>
      <c r="W72" s="23">
        <v>95</v>
      </c>
      <c r="X72" s="25">
        <v>0</v>
      </c>
      <c r="Y72" s="25">
        <v>0</v>
      </c>
      <c r="Z72" s="25">
        <v>0</v>
      </c>
      <c r="AA72" s="25"/>
      <c r="AB72" s="25">
        <v>0</v>
      </c>
      <c r="AC72" s="25"/>
      <c r="AD72" s="25">
        <v>0</v>
      </c>
      <c r="AE72" s="25"/>
      <c r="AF72" s="25">
        <v>0</v>
      </c>
      <c r="AG72" s="25"/>
      <c r="AH72" s="25">
        <v>0</v>
      </c>
      <c r="AI72" s="25">
        <f t="shared" si="9"/>
        <v>0</v>
      </c>
      <c r="AJ72" s="17">
        <f t="shared" si="10"/>
        <v>0.95</v>
      </c>
      <c r="AK72" s="27">
        <v>0</v>
      </c>
    </row>
    <row r="73" spans="1:37" x14ac:dyDescent="0.3">
      <c r="A73" s="118">
        <v>66</v>
      </c>
      <c r="B73" s="28" t="s">
        <v>106</v>
      </c>
      <c r="C73" s="19" t="s">
        <v>89</v>
      </c>
      <c r="D73" s="20" t="s">
        <v>3</v>
      </c>
      <c r="E73" s="20" t="s">
        <v>4</v>
      </c>
      <c r="F73" s="20"/>
      <c r="G73" s="20"/>
      <c r="H73" s="21" t="s">
        <v>5</v>
      </c>
      <c r="I73" s="22" t="s">
        <v>6</v>
      </c>
      <c r="J73" s="23">
        <v>5</v>
      </c>
      <c r="K73" s="23">
        <f>+J73</f>
        <v>5</v>
      </c>
      <c r="L73" s="23">
        <f t="shared" ref="L73:L77" si="25">SUM(J73:K73)</f>
        <v>10</v>
      </c>
      <c r="M73" s="23">
        <f t="shared" si="24"/>
        <v>5</v>
      </c>
      <c r="N73" s="23">
        <f t="shared" ref="N73:N77" si="26">SUM(L73:M73)</f>
        <v>15</v>
      </c>
      <c r="O73" s="23">
        <f>+M73</f>
        <v>5</v>
      </c>
      <c r="P73" s="24">
        <f t="shared" ref="P73:P77" si="27">+N73+O73</f>
        <v>20</v>
      </c>
      <c r="Q73" s="23">
        <v>5</v>
      </c>
      <c r="R73" s="24">
        <f t="shared" ref="R73:R77" si="28">+P73+Q73</f>
        <v>25</v>
      </c>
      <c r="S73" s="23">
        <v>5</v>
      </c>
      <c r="T73" s="23">
        <v>5</v>
      </c>
      <c r="U73" s="23">
        <v>10</v>
      </c>
      <c r="V73" s="23">
        <v>10</v>
      </c>
      <c r="W73" s="23">
        <v>80</v>
      </c>
      <c r="X73" s="25">
        <v>0</v>
      </c>
      <c r="Y73" s="25">
        <v>0</v>
      </c>
      <c r="Z73" s="25">
        <v>0</v>
      </c>
      <c r="AA73" s="25"/>
      <c r="AB73" s="25">
        <v>0</v>
      </c>
      <c r="AC73" s="25"/>
      <c r="AD73" s="25">
        <v>0</v>
      </c>
      <c r="AE73" s="25"/>
      <c r="AF73" s="25">
        <v>0</v>
      </c>
      <c r="AG73" s="25"/>
      <c r="AH73" s="25">
        <v>0</v>
      </c>
      <c r="AI73" s="25">
        <f t="shared" ref="AI73:AI74" si="29">SUM(Y73:AD73)</f>
        <v>0</v>
      </c>
      <c r="AJ73" s="17">
        <f t="shared" ref="AJ73:AJ77" si="30">+W73/I73</f>
        <v>0.8</v>
      </c>
      <c r="AK73" s="27">
        <v>0</v>
      </c>
    </row>
    <row r="74" spans="1:37" x14ac:dyDescent="0.3">
      <c r="A74" s="118">
        <v>67</v>
      </c>
      <c r="B74" s="28" t="s">
        <v>106</v>
      </c>
      <c r="C74" s="19" t="s">
        <v>90</v>
      </c>
      <c r="D74" s="20" t="s">
        <v>3</v>
      </c>
      <c r="E74" s="20"/>
      <c r="F74" s="20" t="s">
        <v>4</v>
      </c>
      <c r="G74" s="20"/>
      <c r="H74" s="21" t="s">
        <v>5</v>
      </c>
      <c r="I74" s="22" t="s">
        <v>6</v>
      </c>
      <c r="J74" s="23">
        <v>3.3333333333333335</v>
      </c>
      <c r="K74" s="23">
        <f>+J74</f>
        <v>3.3333333333333335</v>
      </c>
      <c r="L74" s="23">
        <f t="shared" si="25"/>
        <v>6.666666666666667</v>
      </c>
      <c r="M74" s="23">
        <f t="shared" si="24"/>
        <v>3.3333333333333335</v>
      </c>
      <c r="N74" s="23">
        <f t="shared" si="26"/>
        <v>10</v>
      </c>
      <c r="O74" s="23">
        <f>+M74</f>
        <v>3.3333333333333335</v>
      </c>
      <c r="P74" s="24">
        <f t="shared" si="27"/>
        <v>13.333333333333334</v>
      </c>
      <c r="Q74" s="23">
        <v>3.3333333333333335</v>
      </c>
      <c r="R74" s="24">
        <f t="shared" si="28"/>
        <v>16.666666666666668</v>
      </c>
      <c r="S74" s="23">
        <v>3.3333333333333335</v>
      </c>
      <c r="T74" s="23">
        <v>3.3333333333333335</v>
      </c>
      <c r="U74" s="23">
        <v>3.3333333333333335</v>
      </c>
      <c r="V74" s="23">
        <v>3.3333333333333335</v>
      </c>
      <c r="W74" s="23">
        <v>75</v>
      </c>
      <c r="X74" s="25">
        <v>0</v>
      </c>
      <c r="Y74" s="25">
        <v>0</v>
      </c>
      <c r="Z74" s="25">
        <v>0</v>
      </c>
      <c r="AA74" s="25"/>
      <c r="AB74" s="25">
        <v>0</v>
      </c>
      <c r="AC74" s="25"/>
      <c r="AD74" s="25">
        <v>0</v>
      </c>
      <c r="AE74" s="25"/>
      <c r="AF74" s="25">
        <v>0</v>
      </c>
      <c r="AG74" s="25"/>
      <c r="AH74" s="25">
        <v>0</v>
      </c>
      <c r="AI74" s="25">
        <f t="shared" si="29"/>
        <v>0</v>
      </c>
      <c r="AJ74" s="17">
        <f t="shared" si="30"/>
        <v>0.75</v>
      </c>
      <c r="AK74" s="27">
        <v>0</v>
      </c>
    </row>
    <row r="75" spans="1:37" x14ac:dyDescent="0.3">
      <c r="A75" s="118">
        <v>68</v>
      </c>
      <c r="B75" s="18" t="s">
        <v>96</v>
      </c>
      <c r="C75" s="19" t="s">
        <v>91</v>
      </c>
      <c r="D75" s="20" t="s">
        <v>3</v>
      </c>
      <c r="E75" s="20" t="s">
        <v>4</v>
      </c>
      <c r="F75" s="20"/>
      <c r="G75" s="20"/>
      <c r="H75" s="21" t="s">
        <v>92</v>
      </c>
      <c r="I75" s="22" t="s">
        <v>93</v>
      </c>
      <c r="J75" s="23">
        <f>+I75/12</f>
        <v>1</v>
      </c>
      <c r="K75" s="23">
        <f>+J75</f>
        <v>1</v>
      </c>
      <c r="L75" s="23">
        <f t="shared" si="25"/>
        <v>2</v>
      </c>
      <c r="M75" s="23">
        <f t="shared" si="24"/>
        <v>1</v>
      </c>
      <c r="N75" s="23">
        <f t="shared" si="26"/>
        <v>3</v>
      </c>
      <c r="O75" s="23">
        <v>1</v>
      </c>
      <c r="P75" s="24">
        <f t="shared" si="27"/>
        <v>4</v>
      </c>
      <c r="Q75" s="24">
        <v>1</v>
      </c>
      <c r="R75" s="24">
        <f t="shared" si="28"/>
        <v>5</v>
      </c>
      <c r="S75" s="24">
        <v>1</v>
      </c>
      <c r="T75" s="24">
        <v>1</v>
      </c>
      <c r="U75" s="24">
        <v>1</v>
      </c>
      <c r="V75" s="24">
        <v>1</v>
      </c>
      <c r="W75" s="24">
        <v>12</v>
      </c>
      <c r="X75" s="25">
        <f>+'[1]Ajuste al 10 de Agosto'!$AC$8-20000000</f>
        <v>99732697.157852292</v>
      </c>
      <c r="Y75" s="25">
        <v>7692794.1399999997</v>
      </c>
      <c r="Z75" s="25">
        <v>7088502.7000000002</v>
      </c>
      <c r="AA75" s="25">
        <f>+Y75+Z75</f>
        <v>14781296.84</v>
      </c>
      <c r="AB75" s="25">
        <v>8664782.0500000007</v>
      </c>
      <c r="AC75" s="25">
        <f>+AA75+AB75</f>
        <v>23446078.890000001</v>
      </c>
      <c r="AD75" s="25">
        <v>7535565.7599999998</v>
      </c>
      <c r="AE75" s="25">
        <f>+AC75+AD75</f>
        <v>30981644.649999999</v>
      </c>
      <c r="AF75" s="25">
        <v>9661017.4100000001</v>
      </c>
      <c r="AG75" s="25">
        <f>+AE75+AF75</f>
        <v>40642662.060000002</v>
      </c>
      <c r="AH75" s="25">
        <v>6716036.8700000001</v>
      </c>
      <c r="AI75" s="25">
        <f>+'[1]b) Clasificación COG (Cap-Conc)'!$H$9</f>
        <v>99392150.140000001</v>
      </c>
      <c r="AJ75" s="17">
        <f t="shared" si="30"/>
        <v>1</v>
      </c>
      <c r="AK75" s="27">
        <f>+AI75/X75</f>
        <v>0.9965854025053259</v>
      </c>
    </row>
    <row r="76" spans="1:37" x14ac:dyDescent="0.3">
      <c r="A76" s="118">
        <v>69</v>
      </c>
      <c r="B76" s="28" t="s">
        <v>96</v>
      </c>
      <c r="C76" s="19" t="s">
        <v>94</v>
      </c>
      <c r="D76" s="20" t="s">
        <v>3</v>
      </c>
      <c r="E76" s="20" t="s">
        <v>4</v>
      </c>
      <c r="F76" s="20"/>
      <c r="G76" s="20"/>
      <c r="H76" s="21" t="s">
        <v>5</v>
      </c>
      <c r="I76" s="22" t="s">
        <v>6</v>
      </c>
      <c r="J76" s="23">
        <f>+I76/12</f>
        <v>8.3333333333333339</v>
      </c>
      <c r="K76" s="23">
        <f t="shared" ref="K76:K77" si="31">+J76</f>
        <v>8.3333333333333339</v>
      </c>
      <c r="L76" s="23">
        <f t="shared" si="25"/>
        <v>16.666666666666668</v>
      </c>
      <c r="M76" s="23">
        <f t="shared" si="24"/>
        <v>8.3333333333333339</v>
      </c>
      <c r="N76" s="23">
        <f t="shared" si="26"/>
        <v>25</v>
      </c>
      <c r="O76" s="23">
        <f t="shared" si="24"/>
        <v>8.3333333333333339</v>
      </c>
      <c r="P76" s="24">
        <f t="shared" si="27"/>
        <v>33.333333333333336</v>
      </c>
      <c r="Q76" s="23">
        <f t="shared" si="24"/>
        <v>8.3333333333333339</v>
      </c>
      <c r="R76" s="24">
        <f t="shared" si="28"/>
        <v>41.666666666666671</v>
      </c>
      <c r="S76" s="23">
        <f t="shared" si="24"/>
        <v>8.3333333333333339</v>
      </c>
      <c r="T76" s="23">
        <v>8.3333333333333339</v>
      </c>
      <c r="U76" s="23">
        <v>8.3333333333333339</v>
      </c>
      <c r="V76" s="23">
        <v>8.3333333333333339</v>
      </c>
      <c r="W76" s="23">
        <v>100</v>
      </c>
      <c r="X76" s="25">
        <f>+'[1]Ajuste al 10 de Agosto'!$AC$53</f>
        <v>23430504.759999994</v>
      </c>
      <c r="Y76" s="25">
        <v>13741.09</v>
      </c>
      <c r="Z76" s="25">
        <v>37938</v>
      </c>
      <c r="AA76" s="25">
        <f t="shared" ref="AA76:AA77" si="32">+Y76+Z76</f>
        <v>51679.09</v>
      </c>
      <c r="AB76" s="25">
        <v>47552.87</v>
      </c>
      <c r="AC76" s="25">
        <f t="shared" ref="AC76:AC77" si="33">+AA76+AB76</f>
        <v>99231.959999999992</v>
      </c>
      <c r="AD76" s="25">
        <v>35345.19</v>
      </c>
      <c r="AE76" s="25">
        <f t="shared" ref="AE76:AE77" si="34">+AC76+AD76</f>
        <v>134577.15</v>
      </c>
      <c r="AF76" s="25">
        <v>84774.75</v>
      </c>
      <c r="AG76" s="25">
        <f t="shared" ref="AG76:AG77" si="35">+AE76+AF76</f>
        <v>219351.9</v>
      </c>
      <c r="AH76" s="25">
        <v>58668.26</v>
      </c>
      <c r="AI76" s="25">
        <f>+'[1]b) Clasificación COG (Cap-Conc)'!$H$50</f>
        <v>22493250.299999997</v>
      </c>
      <c r="AJ76" s="17">
        <f t="shared" si="30"/>
        <v>1</v>
      </c>
      <c r="AK76" s="27">
        <f>+AI76/X76</f>
        <v>0.95999853739386543</v>
      </c>
    </row>
    <row r="77" spans="1:37" x14ac:dyDescent="0.3">
      <c r="A77" s="118">
        <v>70</v>
      </c>
      <c r="B77" s="33" t="s">
        <v>96</v>
      </c>
      <c r="C77" s="34" t="s">
        <v>95</v>
      </c>
      <c r="D77" s="35" t="s">
        <v>3</v>
      </c>
      <c r="E77" s="35"/>
      <c r="F77" s="35"/>
      <c r="G77" s="35" t="s">
        <v>4</v>
      </c>
      <c r="H77" s="36" t="s">
        <v>5</v>
      </c>
      <c r="I77" s="37" t="s">
        <v>6</v>
      </c>
      <c r="J77" s="38">
        <f>+I77/12</f>
        <v>8.3333333333333339</v>
      </c>
      <c r="K77" s="38">
        <f t="shared" si="31"/>
        <v>8.3333333333333339</v>
      </c>
      <c r="L77" s="38">
        <f t="shared" si="25"/>
        <v>16.666666666666668</v>
      </c>
      <c r="M77" s="38">
        <f t="shared" si="24"/>
        <v>8.3333333333333339</v>
      </c>
      <c r="N77" s="38">
        <f t="shared" si="26"/>
        <v>25</v>
      </c>
      <c r="O77" s="38">
        <f t="shared" si="24"/>
        <v>8.3333333333333339</v>
      </c>
      <c r="P77" s="39">
        <f t="shared" si="27"/>
        <v>33.333333333333336</v>
      </c>
      <c r="Q77" s="38">
        <f t="shared" si="24"/>
        <v>8.3333333333333339</v>
      </c>
      <c r="R77" s="39">
        <f t="shared" si="28"/>
        <v>41.666666666666671</v>
      </c>
      <c r="S77" s="38">
        <f t="shared" si="24"/>
        <v>8.3333333333333339</v>
      </c>
      <c r="T77" s="38">
        <v>8.3333333333333339</v>
      </c>
      <c r="U77" s="38">
        <v>8.3333333333333339</v>
      </c>
      <c r="V77" s="38">
        <v>8.3333333333333339</v>
      </c>
      <c r="W77" s="38">
        <v>100</v>
      </c>
      <c r="X77" s="40">
        <f>+'[1]Ajuste al 10 de Agosto'!$AC$25+'[1]Ajuste al 10 de Agosto'!$AC$96</f>
        <v>2618921.3899999997</v>
      </c>
      <c r="Y77" s="40">
        <v>507357.42</v>
      </c>
      <c r="Z77" s="40">
        <v>1013128.31</v>
      </c>
      <c r="AA77" s="40">
        <f t="shared" si="32"/>
        <v>1520485.73</v>
      </c>
      <c r="AB77" s="40">
        <v>621348.80000000005</v>
      </c>
      <c r="AC77" s="40">
        <f t="shared" si="33"/>
        <v>2141834.5300000003</v>
      </c>
      <c r="AD77" s="40">
        <f>1152972.93-F91</f>
        <v>1152972.93</v>
      </c>
      <c r="AE77" s="40">
        <f t="shared" si="34"/>
        <v>3294807.46</v>
      </c>
      <c r="AF77" s="40">
        <v>6738005.6699999999</v>
      </c>
      <c r="AG77" s="40">
        <f t="shared" si="35"/>
        <v>10032813.129999999</v>
      </c>
      <c r="AH77" s="40">
        <v>1187072.51</v>
      </c>
      <c r="AI77" s="40">
        <f>+'[1]b) Clasificación COG (Cap-Conc)'!$H$24+'[1]b) Clasificación COG (Cap-Conc)'!$F$281</f>
        <v>2399444.17</v>
      </c>
      <c r="AJ77" s="116">
        <f t="shared" si="30"/>
        <v>1</v>
      </c>
      <c r="AK77" s="42">
        <f>+AI77/X77</f>
        <v>0.91619556782496636</v>
      </c>
    </row>
    <row r="78" spans="1:37" x14ac:dyDescent="0.3">
      <c r="X78" s="118"/>
      <c r="AK78" s="118">
        <v>2</v>
      </c>
    </row>
    <row r="79" spans="1:37" x14ac:dyDescent="0.3"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</row>
    <row r="80" spans="1:37" x14ac:dyDescent="0.3">
      <c r="X80" s="120"/>
      <c r="AI80" s="121"/>
    </row>
    <row r="85" spans="24:34" x14ac:dyDescent="0.3"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</row>
    <row r="86" spans="24:34" x14ac:dyDescent="0.3"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</row>
  </sheetData>
  <mergeCells count="10">
    <mergeCell ref="D2:AK2"/>
    <mergeCell ref="D5:AK5"/>
    <mergeCell ref="B6:B7"/>
    <mergeCell ref="C6:C7"/>
    <mergeCell ref="D6:D7"/>
    <mergeCell ref="E6:G6"/>
    <mergeCell ref="H6:H7"/>
    <mergeCell ref="I6:W6"/>
    <mergeCell ref="X6:AI6"/>
    <mergeCell ref="AJ6:AK6"/>
  </mergeCells>
  <pageMargins left="0.70866141732283472" right="0.70866141732283472" top="0.74803149606299213" bottom="0.74803149606299213" header="0.31496062992125984" footer="0.31496062992125984"/>
  <pageSetup scale="58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zoomScaleNormal="100" workbookViewId="0">
      <pane ySplit="3" topLeftCell="A4" activePane="bottomLeft" state="frozen"/>
      <selection pane="bottomLeft" activeCell="B8" sqref="B8"/>
    </sheetView>
  </sheetViews>
  <sheetFormatPr baseColWidth="10" defaultRowHeight="16.5" x14ac:dyDescent="0.3"/>
  <cols>
    <col min="1" max="1" width="4" style="1" customWidth="1"/>
    <col min="2" max="2" width="33.7109375" style="1" customWidth="1"/>
    <col min="3" max="3" width="28.5703125" style="1" customWidth="1"/>
    <col min="4" max="4" width="11.42578125" style="1"/>
    <col min="5" max="6" width="3.7109375" style="1" customWidth="1"/>
    <col min="7" max="7" width="3.42578125" style="1" customWidth="1"/>
    <col min="8" max="8" width="11.42578125" style="1"/>
    <col min="9" max="9" width="7.85546875" style="1" customWidth="1"/>
    <col min="10" max="10" width="0" style="1" hidden="1" customWidth="1"/>
    <col min="11" max="11" width="12.5703125" style="1" hidden="1" customWidth="1"/>
    <col min="12" max="12" width="11" style="1" customWidth="1"/>
    <col min="13" max="13" width="0" style="1" hidden="1" customWidth="1"/>
    <col min="14" max="14" width="13.85546875" style="1" hidden="1" customWidth="1"/>
    <col min="15" max="15" width="15.85546875" style="44" bestFit="1" customWidth="1"/>
    <col min="16" max="17" width="15.85546875" style="44" hidden="1" customWidth="1"/>
    <col min="18" max="18" width="16" style="44" customWidth="1"/>
    <col min="19" max="19" width="15.85546875" style="44" hidden="1" customWidth="1"/>
    <col min="20" max="20" width="16" style="1" hidden="1" customWidth="1"/>
    <col min="21" max="21" width="11.42578125" style="1"/>
    <col min="22" max="22" width="16" style="1" customWidth="1"/>
    <col min="23" max="16384" width="11.42578125" style="1"/>
  </cols>
  <sheetData>
    <row r="1" spans="1:22" x14ac:dyDescent="0.3">
      <c r="B1" s="53"/>
      <c r="C1" s="54"/>
      <c r="D1" s="54"/>
      <c r="E1" s="55" t="s">
        <v>111</v>
      </c>
      <c r="F1" s="54"/>
      <c r="G1" s="54"/>
      <c r="H1" s="54"/>
      <c r="I1" s="54"/>
      <c r="J1" s="54"/>
      <c r="K1" s="54"/>
      <c r="L1" s="54"/>
      <c r="M1" s="54"/>
      <c r="N1" s="54"/>
      <c r="O1" s="56"/>
      <c r="P1" s="56"/>
      <c r="Q1" s="56"/>
      <c r="R1" s="56"/>
      <c r="S1" s="56"/>
      <c r="T1" s="54"/>
      <c r="U1" s="54"/>
      <c r="V1" s="57"/>
    </row>
    <row r="2" spans="1:22" ht="52.5" customHeight="1" x14ac:dyDescent="0.3">
      <c r="B2" s="124" t="s">
        <v>16</v>
      </c>
      <c r="C2" s="125"/>
      <c r="D2" s="128" t="s">
        <v>17</v>
      </c>
      <c r="E2" s="130" t="s">
        <v>18</v>
      </c>
      <c r="F2" s="131"/>
      <c r="G2" s="132"/>
      <c r="H2" s="133" t="s">
        <v>19</v>
      </c>
      <c r="I2" s="135" t="s">
        <v>20</v>
      </c>
      <c r="J2" s="135"/>
      <c r="K2" s="135"/>
      <c r="L2" s="135"/>
      <c r="M2" s="135"/>
      <c r="N2" s="135"/>
      <c r="O2" s="136" t="s">
        <v>21</v>
      </c>
      <c r="P2" s="136"/>
      <c r="Q2" s="136"/>
      <c r="R2" s="136"/>
      <c r="S2" s="136"/>
      <c r="T2" s="136"/>
      <c r="U2" s="123" t="s">
        <v>22</v>
      </c>
      <c r="V2" s="123"/>
    </row>
    <row r="3" spans="1:22" ht="84" customHeight="1" x14ac:dyDescent="0.3">
      <c r="B3" s="126"/>
      <c r="C3" s="127"/>
      <c r="D3" s="129"/>
      <c r="E3" s="2" t="s">
        <v>23</v>
      </c>
      <c r="F3" s="2" t="s">
        <v>24</v>
      </c>
      <c r="G3" s="3" t="s">
        <v>25</v>
      </c>
      <c r="H3" s="134"/>
      <c r="I3" s="4" t="s">
        <v>26</v>
      </c>
      <c r="J3" s="5" t="s">
        <v>97</v>
      </c>
      <c r="K3" s="5" t="s">
        <v>98</v>
      </c>
      <c r="L3" s="4" t="s">
        <v>101</v>
      </c>
      <c r="M3" s="5" t="s">
        <v>99</v>
      </c>
      <c r="N3" s="4" t="s">
        <v>101</v>
      </c>
      <c r="O3" s="7" t="s">
        <v>27</v>
      </c>
      <c r="P3" s="5" t="s">
        <v>97</v>
      </c>
      <c r="Q3" s="5" t="s">
        <v>98</v>
      </c>
      <c r="R3" s="7" t="s">
        <v>102</v>
      </c>
      <c r="S3" s="5" t="s">
        <v>99</v>
      </c>
      <c r="T3" s="7" t="s">
        <v>102</v>
      </c>
      <c r="U3" s="8" t="s">
        <v>123</v>
      </c>
      <c r="V3" s="8" t="s">
        <v>28</v>
      </c>
    </row>
    <row r="4" spans="1:22" x14ac:dyDescent="0.3">
      <c r="A4" s="1">
        <v>1</v>
      </c>
      <c r="B4" s="18" t="s">
        <v>108</v>
      </c>
      <c r="C4" s="19" t="s">
        <v>0</v>
      </c>
      <c r="D4" s="20" t="s">
        <v>3</v>
      </c>
      <c r="E4" s="20" t="s">
        <v>4</v>
      </c>
      <c r="F4" s="20"/>
      <c r="G4" s="20"/>
      <c r="H4" s="21" t="s">
        <v>5</v>
      </c>
      <c r="I4" s="22" t="s">
        <v>6</v>
      </c>
      <c r="J4" s="23">
        <f>+I4/12</f>
        <v>8.3333333333333339</v>
      </c>
      <c r="K4" s="23">
        <f>+J4</f>
        <v>8.3333333333333339</v>
      </c>
      <c r="L4" s="23">
        <v>16.666666666666668</v>
      </c>
      <c r="M4" s="23">
        <f>+K4</f>
        <v>8.3333333333333339</v>
      </c>
      <c r="N4" s="23">
        <f t="shared" ref="N4:N35" si="0">SUM(L4:M4)</f>
        <v>25</v>
      </c>
      <c r="O4" s="25">
        <v>1343750.08</v>
      </c>
      <c r="P4" s="25">
        <v>0</v>
      </c>
      <c r="Q4" s="25">
        <v>0</v>
      </c>
      <c r="R4" s="25">
        <v>0</v>
      </c>
      <c r="S4" s="25">
        <v>0</v>
      </c>
      <c r="T4" s="25">
        <f t="shared" ref="T4:T67" si="1">SUM(P4:S4)</f>
        <v>0</v>
      </c>
      <c r="U4" s="27">
        <f t="shared" ref="U4:U35" si="2">+J4/I4</f>
        <v>8.3333333333333343E-2</v>
      </c>
      <c r="V4" s="27">
        <f>+P4/O4</f>
        <v>0</v>
      </c>
    </row>
    <row r="5" spans="1:22" ht="25.5" x14ac:dyDescent="0.3">
      <c r="A5" s="1">
        <v>2</v>
      </c>
      <c r="B5" s="18" t="s">
        <v>108</v>
      </c>
      <c r="C5" s="19" t="s">
        <v>1</v>
      </c>
      <c r="D5" s="20" t="s">
        <v>3</v>
      </c>
      <c r="E5" s="20" t="s">
        <v>4</v>
      </c>
      <c r="F5" s="20"/>
      <c r="G5" s="20"/>
      <c r="H5" s="21" t="s">
        <v>5</v>
      </c>
      <c r="I5" s="22" t="s">
        <v>6</v>
      </c>
      <c r="J5" s="23">
        <f t="shared" ref="J5:J23" si="3">+I5/12</f>
        <v>8.3333333333333339</v>
      </c>
      <c r="K5" s="23">
        <f t="shared" ref="K5:K27" si="4">+J5</f>
        <v>8.3333333333333339</v>
      </c>
      <c r="L5" s="23">
        <v>16.666666666666668</v>
      </c>
      <c r="M5" s="23">
        <f t="shared" ref="M5:M11" si="5">+K5</f>
        <v>8.3333333333333339</v>
      </c>
      <c r="N5" s="23">
        <f t="shared" si="0"/>
        <v>25</v>
      </c>
      <c r="O5" s="25">
        <v>400000</v>
      </c>
      <c r="P5" s="25">
        <v>0</v>
      </c>
      <c r="Q5" s="25">
        <v>0</v>
      </c>
      <c r="R5" s="25">
        <v>0</v>
      </c>
      <c r="S5" s="25">
        <v>0</v>
      </c>
      <c r="T5" s="25">
        <f t="shared" si="1"/>
        <v>0</v>
      </c>
      <c r="U5" s="27">
        <f t="shared" si="2"/>
        <v>8.3333333333333343E-2</v>
      </c>
      <c r="V5" s="27">
        <f>+P5/O5</f>
        <v>0</v>
      </c>
    </row>
    <row r="6" spans="1:22" x14ac:dyDescent="0.3">
      <c r="A6" s="1">
        <v>3</v>
      </c>
      <c r="B6" s="18" t="s">
        <v>108</v>
      </c>
      <c r="C6" s="19" t="s">
        <v>2</v>
      </c>
      <c r="D6" s="20" t="s">
        <v>3</v>
      </c>
      <c r="E6" s="20" t="s">
        <v>4</v>
      </c>
      <c r="F6" s="20"/>
      <c r="G6" s="20"/>
      <c r="H6" s="21" t="s">
        <v>5</v>
      </c>
      <c r="I6" s="22" t="s">
        <v>6</v>
      </c>
      <c r="J6" s="23">
        <f t="shared" si="3"/>
        <v>8.3333333333333339</v>
      </c>
      <c r="K6" s="23">
        <f t="shared" si="4"/>
        <v>8.3333333333333339</v>
      </c>
      <c r="L6" s="23">
        <v>16.666666666666668</v>
      </c>
      <c r="M6" s="23">
        <f t="shared" si="5"/>
        <v>8.3333333333333339</v>
      </c>
      <c r="N6" s="23">
        <f t="shared" si="0"/>
        <v>25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f t="shared" si="1"/>
        <v>0</v>
      </c>
      <c r="U6" s="27">
        <f t="shared" si="2"/>
        <v>8.3333333333333343E-2</v>
      </c>
      <c r="V6" s="27">
        <v>0</v>
      </c>
    </row>
    <row r="7" spans="1:22" x14ac:dyDescent="0.3">
      <c r="A7" s="1">
        <v>4</v>
      </c>
      <c r="B7" s="28" t="s">
        <v>109</v>
      </c>
      <c r="C7" s="19" t="s">
        <v>7</v>
      </c>
      <c r="D7" s="20" t="s">
        <v>3</v>
      </c>
      <c r="E7" s="20" t="s">
        <v>4</v>
      </c>
      <c r="F7" s="20"/>
      <c r="G7" s="20"/>
      <c r="H7" s="21" t="s">
        <v>5</v>
      </c>
      <c r="I7" s="22" t="s">
        <v>6</v>
      </c>
      <c r="J7" s="23">
        <f t="shared" si="3"/>
        <v>8.3333333333333339</v>
      </c>
      <c r="K7" s="23">
        <f t="shared" si="4"/>
        <v>8.3333333333333339</v>
      </c>
      <c r="L7" s="23">
        <v>16.666666666666668</v>
      </c>
      <c r="M7" s="23">
        <f t="shared" si="5"/>
        <v>8.3333333333333339</v>
      </c>
      <c r="N7" s="23">
        <f t="shared" si="0"/>
        <v>25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f t="shared" si="1"/>
        <v>0</v>
      </c>
      <c r="U7" s="27">
        <f t="shared" si="2"/>
        <v>8.3333333333333343E-2</v>
      </c>
      <c r="V7" s="27">
        <v>0</v>
      </c>
    </row>
    <row r="8" spans="1:22" x14ac:dyDescent="0.3">
      <c r="A8" s="1">
        <v>5</v>
      </c>
      <c r="B8" s="28" t="s">
        <v>109</v>
      </c>
      <c r="C8" s="19" t="s">
        <v>8</v>
      </c>
      <c r="D8" s="20" t="s">
        <v>3</v>
      </c>
      <c r="E8" s="20" t="s">
        <v>4</v>
      </c>
      <c r="F8" s="20"/>
      <c r="G8" s="20"/>
      <c r="H8" s="21" t="s">
        <v>5</v>
      </c>
      <c r="I8" s="22" t="s">
        <v>6</v>
      </c>
      <c r="J8" s="23">
        <f t="shared" si="3"/>
        <v>8.3333333333333339</v>
      </c>
      <c r="K8" s="23">
        <f t="shared" si="4"/>
        <v>8.3333333333333339</v>
      </c>
      <c r="L8" s="23">
        <v>16.666666666666668</v>
      </c>
      <c r="M8" s="23">
        <f t="shared" si="5"/>
        <v>8.3333333333333339</v>
      </c>
      <c r="N8" s="23">
        <f t="shared" si="0"/>
        <v>25</v>
      </c>
      <c r="O8" s="25">
        <v>2000</v>
      </c>
      <c r="P8" s="25">
        <v>0</v>
      </c>
      <c r="Q8" s="25">
        <v>0</v>
      </c>
      <c r="R8" s="25">
        <v>0</v>
      </c>
      <c r="S8" s="25">
        <v>0</v>
      </c>
      <c r="T8" s="25">
        <f t="shared" si="1"/>
        <v>0</v>
      </c>
      <c r="U8" s="27">
        <f t="shared" si="2"/>
        <v>8.3333333333333343E-2</v>
      </c>
      <c r="V8" s="27">
        <f>+P8/O8</f>
        <v>0</v>
      </c>
    </row>
    <row r="9" spans="1:22" x14ac:dyDescent="0.3">
      <c r="A9" s="1">
        <v>6</v>
      </c>
      <c r="B9" s="28" t="s">
        <v>109</v>
      </c>
      <c r="C9" s="19" t="s">
        <v>9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si="3"/>
        <v>8.3333333333333339</v>
      </c>
      <c r="K9" s="23">
        <f t="shared" si="4"/>
        <v>8.3333333333333339</v>
      </c>
      <c r="L9" s="23">
        <v>16.666666666666668</v>
      </c>
      <c r="M9" s="23">
        <f t="shared" si="5"/>
        <v>8.3333333333333339</v>
      </c>
      <c r="N9" s="23">
        <f t="shared" si="0"/>
        <v>25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f t="shared" si="1"/>
        <v>0</v>
      </c>
      <c r="U9" s="27">
        <f t="shared" si="2"/>
        <v>8.3333333333333343E-2</v>
      </c>
      <c r="V9" s="27">
        <v>0</v>
      </c>
    </row>
    <row r="10" spans="1:22" x14ac:dyDescent="0.3">
      <c r="A10" s="1">
        <v>7</v>
      </c>
      <c r="B10" s="28" t="s">
        <v>109</v>
      </c>
      <c r="C10" s="19" t="s">
        <v>10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3"/>
        <v>8.3333333333333339</v>
      </c>
      <c r="K10" s="23">
        <f t="shared" si="4"/>
        <v>8.3333333333333339</v>
      </c>
      <c r="L10" s="23">
        <v>16.666666666666668</v>
      </c>
      <c r="M10" s="23">
        <f t="shared" si="5"/>
        <v>8.3333333333333339</v>
      </c>
      <c r="N10" s="23">
        <f t="shared" si="0"/>
        <v>25</v>
      </c>
      <c r="O10" s="25">
        <v>110000</v>
      </c>
      <c r="P10" s="25">
        <v>0</v>
      </c>
      <c r="Q10" s="25">
        <v>0</v>
      </c>
      <c r="R10" s="25">
        <v>0</v>
      </c>
      <c r="S10" s="25">
        <v>0</v>
      </c>
      <c r="T10" s="25">
        <f t="shared" si="1"/>
        <v>0</v>
      </c>
      <c r="U10" s="27">
        <f t="shared" si="2"/>
        <v>8.3333333333333343E-2</v>
      </c>
      <c r="V10" s="27">
        <f>+P10/O10</f>
        <v>0</v>
      </c>
    </row>
    <row r="11" spans="1:22" x14ac:dyDescent="0.3">
      <c r="A11" s="1">
        <v>8</v>
      </c>
      <c r="B11" s="28" t="s">
        <v>109</v>
      </c>
      <c r="C11" s="19" t="s">
        <v>11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3"/>
        <v>8.3333333333333339</v>
      </c>
      <c r="K11" s="23">
        <f t="shared" si="4"/>
        <v>8.3333333333333339</v>
      </c>
      <c r="L11" s="23">
        <v>16.666666666666668</v>
      </c>
      <c r="M11" s="23">
        <f t="shared" si="5"/>
        <v>8.3333333333333339</v>
      </c>
      <c r="N11" s="23">
        <f t="shared" si="0"/>
        <v>25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f t="shared" si="1"/>
        <v>0</v>
      </c>
      <c r="U11" s="27">
        <f t="shared" si="2"/>
        <v>8.3333333333333343E-2</v>
      </c>
      <c r="V11" s="27">
        <v>0</v>
      </c>
    </row>
    <row r="12" spans="1:22" ht="51" x14ac:dyDescent="0.3">
      <c r="A12" s="1">
        <v>9</v>
      </c>
      <c r="B12" s="18" t="s">
        <v>110</v>
      </c>
      <c r="C12" s="19" t="s">
        <v>12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v>0</v>
      </c>
      <c r="K12" s="23">
        <v>0</v>
      </c>
      <c r="L12" s="23">
        <v>0</v>
      </c>
      <c r="M12" s="23">
        <v>0</v>
      </c>
      <c r="N12" s="23">
        <f t="shared" si="0"/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f t="shared" si="1"/>
        <v>0</v>
      </c>
      <c r="U12" s="27">
        <f t="shared" si="2"/>
        <v>0</v>
      </c>
      <c r="V12" s="27">
        <v>0</v>
      </c>
    </row>
    <row r="13" spans="1:22" ht="38.25" x14ac:dyDescent="0.3">
      <c r="A13" s="1">
        <v>10</v>
      </c>
      <c r="B13" s="18" t="s">
        <v>110</v>
      </c>
      <c r="C13" s="19" t="s">
        <v>13</v>
      </c>
      <c r="D13" s="29" t="s">
        <v>3</v>
      </c>
      <c r="E13" s="29" t="s">
        <v>4</v>
      </c>
      <c r="F13" s="29"/>
      <c r="G13" s="29"/>
      <c r="H13" s="30" t="s">
        <v>5</v>
      </c>
      <c r="I13" s="31" t="s">
        <v>6</v>
      </c>
      <c r="J13" s="23">
        <f t="shared" si="3"/>
        <v>8.3333333333333339</v>
      </c>
      <c r="K13" s="23">
        <f t="shared" si="4"/>
        <v>8.3333333333333339</v>
      </c>
      <c r="L13" s="23">
        <v>16.666666666666668</v>
      </c>
      <c r="M13" s="23">
        <f t="shared" ref="M13:M27" si="6">+K13</f>
        <v>8.3333333333333339</v>
      </c>
      <c r="N13" s="23">
        <f t="shared" si="0"/>
        <v>25</v>
      </c>
      <c r="O13" s="48">
        <v>0</v>
      </c>
      <c r="P13" s="25">
        <v>0</v>
      </c>
      <c r="Q13" s="25">
        <v>0</v>
      </c>
      <c r="R13" s="25">
        <v>0</v>
      </c>
      <c r="S13" s="25">
        <v>0</v>
      </c>
      <c r="T13" s="25">
        <f t="shared" si="1"/>
        <v>0</v>
      </c>
      <c r="U13" s="27">
        <f t="shared" si="2"/>
        <v>8.3333333333333343E-2</v>
      </c>
      <c r="V13" s="27">
        <v>0</v>
      </c>
    </row>
    <row r="14" spans="1:22" ht="25.5" x14ac:dyDescent="0.3">
      <c r="A14" s="1">
        <v>11</v>
      </c>
      <c r="B14" s="18" t="s">
        <v>110</v>
      </c>
      <c r="C14" s="19" t="s">
        <v>14</v>
      </c>
      <c r="D14" s="29" t="s">
        <v>3</v>
      </c>
      <c r="E14" s="29" t="s">
        <v>4</v>
      </c>
      <c r="F14" s="29"/>
      <c r="G14" s="29"/>
      <c r="H14" s="30" t="s">
        <v>5</v>
      </c>
      <c r="I14" s="31" t="s">
        <v>6</v>
      </c>
      <c r="J14" s="23">
        <f t="shared" si="3"/>
        <v>8.3333333333333339</v>
      </c>
      <c r="K14" s="23">
        <f t="shared" si="4"/>
        <v>8.3333333333333339</v>
      </c>
      <c r="L14" s="23">
        <v>16.666666666666668</v>
      </c>
      <c r="M14" s="23">
        <f t="shared" si="6"/>
        <v>8.3333333333333339</v>
      </c>
      <c r="N14" s="23">
        <f t="shared" si="0"/>
        <v>25</v>
      </c>
      <c r="O14" s="48">
        <v>0</v>
      </c>
      <c r="P14" s="25">
        <v>0</v>
      </c>
      <c r="Q14" s="25">
        <v>0</v>
      </c>
      <c r="R14" s="25">
        <v>0</v>
      </c>
      <c r="S14" s="25">
        <v>0</v>
      </c>
      <c r="T14" s="25">
        <f t="shared" si="1"/>
        <v>0</v>
      </c>
      <c r="U14" s="27">
        <f t="shared" si="2"/>
        <v>8.3333333333333343E-2</v>
      </c>
      <c r="V14" s="27">
        <v>0</v>
      </c>
    </row>
    <row r="15" spans="1:22" ht="38.25" x14ac:dyDescent="0.3">
      <c r="A15" s="1">
        <v>12</v>
      </c>
      <c r="B15" s="18" t="s">
        <v>110</v>
      </c>
      <c r="C15" s="19" t="s">
        <v>15</v>
      </c>
      <c r="D15" s="29" t="s">
        <v>3</v>
      </c>
      <c r="E15" s="29" t="s">
        <v>4</v>
      </c>
      <c r="F15" s="29"/>
      <c r="G15" s="29"/>
      <c r="H15" s="30" t="s">
        <v>5</v>
      </c>
      <c r="I15" s="31" t="s">
        <v>6</v>
      </c>
      <c r="J15" s="23">
        <f t="shared" si="3"/>
        <v>8.3333333333333339</v>
      </c>
      <c r="K15" s="23">
        <f t="shared" si="4"/>
        <v>8.3333333333333339</v>
      </c>
      <c r="L15" s="23">
        <v>16.666666666666668</v>
      </c>
      <c r="M15" s="23">
        <f t="shared" si="6"/>
        <v>8.3333333333333339</v>
      </c>
      <c r="N15" s="23">
        <f t="shared" si="0"/>
        <v>25</v>
      </c>
      <c r="O15" s="48">
        <v>0</v>
      </c>
      <c r="P15" s="25">
        <v>0</v>
      </c>
      <c r="Q15" s="25">
        <v>0</v>
      </c>
      <c r="R15" s="25">
        <v>0</v>
      </c>
      <c r="S15" s="25">
        <v>0</v>
      </c>
      <c r="T15" s="25">
        <f t="shared" si="1"/>
        <v>0</v>
      </c>
      <c r="U15" s="27">
        <f t="shared" si="2"/>
        <v>8.3333333333333343E-2</v>
      </c>
      <c r="V15" s="27">
        <v>0</v>
      </c>
    </row>
    <row r="16" spans="1:22" ht="38.25" x14ac:dyDescent="0.3">
      <c r="A16" s="1">
        <v>13</v>
      </c>
      <c r="B16" s="18" t="s">
        <v>32</v>
      </c>
      <c r="C16" s="19" t="s">
        <v>29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f t="shared" si="3"/>
        <v>8.3333333333333339</v>
      </c>
      <c r="K16" s="23">
        <f t="shared" si="4"/>
        <v>8.3333333333333339</v>
      </c>
      <c r="L16" s="23">
        <v>16.666666666666668</v>
      </c>
      <c r="M16" s="23">
        <f t="shared" si="6"/>
        <v>8.3333333333333339</v>
      </c>
      <c r="N16" s="23">
        <f t="shared" si="0"/>
        <v>25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f t="shared" si="1"/>
        <v>0</v>
      </c>
      <c r="U16" s="27">
        <f t="shared" si="2"/>
        <v>8.3333333333333343E-2</v>
      </c>
      <c r="V16" s="27">
        <v>0</v>
      </c>
    </row>
    <row r="17" spans="1:22" ht="38.25" x14ac:dyDescent="0.3">
      <c r="A17" s="1">
        <v>14</v>
      </c>
      <c r="B17" s="18" t="s">
        <v>32</v>
      </c>
      <c r="C17" s="19" t="s">
        <v>30</v>
      </c>
      <c r="D17" s="20" t="s">
        <v>3</v>
      </c>
      <c r="E17" s="20" t="s">
        <v>4</v>
      </c>
      <c r="F17" s="20"/>
      <c r="G17" s="20"/>
      <c r="H17" s="21" t="s">
        <v>5</v>
      </c>
      <c r="I17" s="22" t="s">
        <v>6</v>
      </c>
      <c r="J17" s="23">
        <f t="shared" si="3"/>
        <v>8.3333333333333339</v>
      </c>
      <c r="K17" s="23">
        <f t="shared" si="4"/>
        <v>8.3333333333333339</v>
      </c>
      <c r="L17" s="23">
        <v>16.666666666666668</v>
      </c>
      <c r="M17" s="23">
        <f t="shared" si="6"/>
        <v>8.3333333333333339</v>
      </c>
      <c r="N17" s="23">
        <f t="shared" si="0"/>
        <v>25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f t="shared" si="1"/>
        <v>0</v>
      </c>
      <c r="U17" s="27">
        <f t="shared" si="2"/>
        <v>8.3333333333333343E-2</v>
      </c>
      <c r="V17" s="27">
        <v>0</v>
      </c>
    </row>
    <row r="18" spans="1:22" ht="38.25" x14ac:dyDescent="0.3">
      <c r="A18" s="1">
        <v>15</v>
      </c>
      <c r="B18" s="18" t="s">
        <v>32</v>
      </c>
      <c r="C18" s="19" t="s">
        <v>31</v>
      </c>
      <c r="D18" s="20" t="s">
        <v>3</v>
      </c>
      <c r="E18" s="20" t="s">
        <v>4</v>
      </c>
      <c r="F18" s="20"/>
      <c r="G18" s="20"/>
      <c r="H18" s="21" t="s">
        <v>5</v>
      </c>
      <c r="I18" s="22" t="s">
        <v>6</v>
      </c>
      <c r="J18" s="23">
        <f t="shared" si="3"/>
        <v>8.3333333333333339</v>
      </c>
      <c r="K18" s="23">
        <f t="shared" si="4"/>
        <v>8.3333333333333339</v>
      </c>
      <c r="L18" s="23">
        <v>16.666666666666668</v>
      </c>
      <c r="M18" s="23">
        <f t="shared" si="6"/>
        <v>8.3333333333333339</v>
      </c>
      <c r="N18" s="23">
        <f t="shared" si="0"/>
        <v>25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f t="shared" si="1"/>
        <v>0</v>
      </c>
      <c r="U18" s="27">
        <f t="shared" si="2"/>
        <v>8.3333333333333343E-2</v>
      </c>
      <c r="V18" s="27">
        <v>0</v>
      </c>
    </row>
    <row r="19" spans="1:22" x14ac:dyDescent="0.3">
      <c r="A19" s="1">
        <v>16</v>
      </c>
      <c r="B19" s="18" t="s">
        <v>38</v>
      </c>
      <c r="C19" s="19" t="s">
        <v>33</v>
      </c>
      <c r="D19" s="20" t="s">
        <v>3</v>
      </c>
      <c r="E19" s="20" t="s">
        <v>4</v>
      </c>
      <c r="F19" s="20"/>
      <c r="G19" s="20"/>
      <c r="H19" s="21" t="s">
        <v>5</v>
      </c>
      <c r="I19" s="22" t="s">
        <v>6</v>
      </c>
      <c r="J19" s="23">
        <f t="shared" si="3"/>
        <v>8.3333333333333339</v>
      </c>
      <c r="K19" s="23">
        <f t="shared" si="4"/>
        <v>8.3333333333333339</v>
      </c>
      <c r="L19" s="23">
        <v>16.666666666666668</v>
      </c>
      <c r="M19" s="23">
        <f t="shared" si="6"/>
        <v>8.3333333333333339</v>
      </c>
      <c r="N19" s="23">
        <f t="shared" si="0"/>
        <v>25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 t="shared" si="1"/>
        <v>0</v>
      </c>
      <c r="U19" s="27">
        <f t="shared" si="2"/>
        <v>8.3333333333333343E-2</v>
      </c>
      <c r="V19" s="27">
        <v>0</v>
      </c>
    </row>
    <row r="20" spans="1:22" x14ac:dyDescent="0.3">
      <c r="A20" s="1">
        <v>17</v>
      </c>
      <c r="B20" s="18" t="s">
        <v>38</v>
      </c>
      <c r="C20" s="19" t="s">
        <v>34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3"/>
        <v>8.3333333333333339</v>
      </c>
      <c r="K20" s="23">
        <f t="shared" si="4"/>
        <v>8.3333333333333339</v>
      </c>
      <c r="L20" s="23">
        <v>16.666666666666668</v>
      </c>
      <c r="M20" s="23">
        <f t="shared" si="6"/>
        <v>8.3333333333333339</v>
      </c>
      <c r="N20" s="23">
        <f t="shared" si="0"/>
        <v>25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 t="shared" si="1"/>
        <v>0</v>
      </c>
      <c r="U20" s="27">
        <f t="shared" si="2"/>
        <v>8.3333333333333343E-2</v>
      </c>
      <c r="V20" s="27">
        <v>0</v>
      </c>
    </row>
    <row r="21" spans="1:22" x14ac:dyDescent="0.3">
      <c r="A21" s="1">
        <v>18</v>
      </c>
      <c r="B21" s="28" t="s">
        <v>38</v>
      </c>
      <c r="C21" s="19" t="s">
        <v>35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3"/>
        <v>8.3333333333333339</v>
      </c>
      <c r="K21" s="23">
        <f t="shared" si="4"/>
        <v>8.3333333333333339</v>
      </c>
      <c r="L21" s="23">
        <v>16.666666666666668</v>
      </c>
      <c r="M21" s="23">
        <f t="shared" si="6"/>
        <v>8.3333333333333339</v>
      </c>
      <c r="N21" s="23">
        <f t="shared" si="0"/>
        <v>25</v>
      </c>
      <c r="O21" s="25">
        <v>51000</v>
      </c>
      <c r="P21" s="25">
        <v>0</v>
      </c>
      <c r="Q21" s="25">
        <v>0</v>
      </c>
      <c r="R21" s="25">
        <v>0</v>
      </c>
      <c r="S21" s="25">
        <v>0</v>
      </c>
      <c r="T21" s="25">
        <f t="shared" si="1"/>
        <v>0</v>
      </c>
      <c r="U21" s="27">
        <f t="shared" si="2"/>
        <v>8.3333333333333343E-2</v>
      </c>
      <c r="V21" s="27">
        <f>+P21/O21</f>
        <v>0</v>
      </c>
    </row>
    <row r="22" spans="1:22" ht="25.5" x14ac:dyDescent="0.3">
      <c r="A22" s="1">
        <v>19</v>
      </c>
      <c r="B22" s="28" t="s">
        <v>38</v>
      </c>
      <c r="C22" s="19" t="s">
        <v>36</v>
      </c>
      <c r="D22" s="20" t="s">
        <v>3</v>
      </c>
      <c r="E22" s="20"/>
      <c r="F22" s="20" t="s">
        <v>4</v>
      </c>
      <c r="G22" s="20"/>
      <c r="H22" s="21" t="s">
        <v>5</v>
      </c>
      <c r="I22" s="22" t="s">
        <v>6</v>
      </c>
      <c r="J22" s="23">
        <f t="shared" si="3"/>
        <v>8.3333333333333339</v>
      </c>
      <c r="K22" s="23">
        <f t="shared" si="4"/>
        <v>8.3333333333333339</v>
      </c>
      <c r="L22" s="23">
        <v>16.666666666666668</v>
      </c>
      <c r="M22" s="23">
        <f t="shared" si="6"/>
        <v>8.3333333333333339</v>
      </c>
      <c r="N22" s="23">
        <f t="shared" si="0"/>
        <v>25</v>
      </c>
      <c r="O22" s="25">
        <v>22599.759999999998</v>
      </c>
      <c r="P22" s="25">
        <v>0</v>
      </c>
      <c r="Q22" s="25">
        <v>0</v>
      </c>
      <c r="R22" s="25">
        <v>0</v>
      </c>
      <c r="S22" s="25">
        <v>0</v>
      </c>
      <c r="T22" s="25">
        <f t="shared" si="1"/>
        <v>0</v>
      </c>
      <c r="U22" s="27">
        <f t="shared" si="2"/>
        <v>8.3333333333333343E-2</v>
      </c>
      <c r="V22" s="27">
        <f>+P22/O22</f>
        <v>0</v>
      </c>
    </row>
    <row r="23" spans="1:22" ht="25.5" x14ac:dyDescent="0.3">
      <c r="A23" s="1">
        <v>20</v>
      </c>
      <c r="B23" s="28" t="s">
        <v>38</v>
      </c>
      <c r="C23" s="19" t="s">
        <v>37</v>
      </c>
      <c r="D23" s="20" t="s">
        <v>3</v>
      </c>
      <c r="E23" s="20"/>
      <c r="F23" s="20" t="s">
        <v>4</v>
      </c>
      <c r="G23" s="20"/>
      <c r="H23" s="21" t="s">
        <v>5</v>
      </c>
      <c r="I23" s="22" t="s">
        <v>6</v>
      </c>
      <c r="J23" s="23">
        <f t="shared" si="3"/>
        <v>8.3333333333333339</v>
      </c>
      <c r="K23" s="23">
        <f t="shared" si="4"/>
        <v>8.3333333333333339</v>
      </c>
      <c r="L23" s="23">
        <v>16.666666666666668</v>
      </c>
      <c r="M23" s="23">
        <f t="shared" si="6"/>
        <v>8.3333333333333339</v>
      </c>
      <c r="N23" s="23">
        <f t="shared" si="0"/>
        <v>25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f t="shared" si="1"/>
        <v>0</v>
      </c>
      <c r="U23" s="27">
        <f t="shared" si="2"/>
        <v>8.3333333333333343E-2</v>
      </c>
      <c r="V23" s="27">
        <v>0</v>
      </c>
    </row>
    <row r="24" spans="1:22" ht="25.5" x14ac:dyDescent="0.3">
      <c r="A24" s="1">
        <v>21</v>
      </c>
      <c r="B24" s="18" t="s">
        <v>43</v>
      </c>
      <c r="C24" s="19" t="s">
        <v>39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>100*0.3/3</f>
        <v>10</v>
      </c>
      <c r="K24" s="23">
        <f t="shared" si="4"/>
        <v>10</v>
      </c>
      <c r="L24" s="23">
        <v>20</v>
      </c>
      <c r="M24" s="23">
        <f t="shared" si="6"/>
        <v>10</v>
      </c>
      <c r="N24" s="23">
        <f t="shared" si="0"/>
        <v>30</v>
      </c>
      <c r="O24" s="25">
        <v>1956710.78</v>
      </c>
      <c r="P24" s="25">
        <v>0</v>
      </c>
      <c r="Q24" s="25">
        <v>0</v>
      </c>
      <c r="R24" s="25">
        <v>0</v>
      </c>
      <c r="S24" s="25">
        <v>0</v>
      </c>
      <c r="T24" s="25">
        <f t="shared" si="1"/>
        <v>0</v>
      </c>
      <c r="U24" s="27">
        <f t="shared" si="2"/>
        <v>0.1</v>
      </c>
      <c r="V24" s="27">
        <f t="shared" ref="V24:V31" si="7">+P24/O24</f>
        <v>0</v>
      </c>
    </row>
    <row r="25" spans="1:22" ht="25.5" x14ac:dyDescent="0.3">
      <c r="A25" s="1">
        <v>22</v>
      </c>
      <c r="B25" s="28" t="s">
        <v>43</v>
      </c>
      <c r="C25" s="19" t="s">
        <v>40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>100*0.05/3</f>
        <v>1.6666666666666667</v>
      </c>
      <c r="K25" s="23">
        <f t="shared" si="4"/>
        <v>1.6666666666666667</v>
      </c>
      <c r="L25" s="23">
        <v>3.3333333333333335</v>
      </c>
      <c r="M25" s="23">
        <f t="shared" si="6"/>
        <v>1.6666666666666667</v>
      </c>
      <c r="N25" s="23">
        <f t="shared" si="0"/>
        <v>5</v>
      </c>
      <c r="O25" s="25">
        <v>635000</v>
      </c>
      <c r="P25" s="25">
        <v>0</v>
      </c>
      <c r="Q25" s="25">
        <v>0</v>
      </c>
      <c r="R25" s="25">
        <v>0</v>
      </c>
      <c r="S25" s="25">
        <v>0</v>
      </c>
      <c r="T25" s="25">
        <f t="shared" si="1"/>
        <v>0</v>
      </c>
      <c r="U25" s="27">
        <f t="shared" si="2"/>
        <v>1.6666666666666666E-2</v>
      </c>
      <c r="V25" s="27">
        <f t="shared" si="7"/>
        <v>0</v>
      </c>
    </row>
    <row r="26" spans="1:22" x14ac:dyDescent="0.3">
      <c r="A26" s="1">
        <v>23</v>
      </c>
      <c r="B26" s="28" t="s">
        <v>43</v>
      </c>
      <c r="C26" s="19" t="s">
        <v>41</v>
      </c>
      <c r="D26" s="20" t="s">
        <v>3</v>
      </c>
      <c r="E26" s="20" t="s">
        <v>4</v>
      </c>
      <c r="F26" s="20"/>
      <c r="G26" s="20"/>
      <c r="H26" s="21" t="s">
        <v>5</v>
      </c>
      <c r="I26" s="22" t="s">
        <v>6</v>
      </c>
      <c r="J26" s="23">
        <f>100*0.1/3</f>
        <v>3.3333333333333335</v>
      </c>
      <c r="K26" s="23">
        <f t="shared" si="4"/>
        <v>3.3333333333333335</v>
      </c>
      <c r="L26" s="23">
        <v>6.666666666666667</v>
      </c>
      <c r="M26" s="23">
        <f t="shared" si="6"/>
        <v>3.3333333333333335</v>
      </c>
      <c r="N26" s="23">
        <f t="shared" si="0"/>
        <v>10</v>
      </c>
      <c r="O26" s="25">
        <v>313500.03999999998</v>
      </c>
      <c r="P26" s="25">
        <v>0</v>
      </c>
      <c r="Q26" s="25">
        <v>0</v>
      </c>
      <c r="R26" s="25">
        <v>0</v>
      </c>
      <c r="S26" s="25">
        <v>0</v>
      </c>
      <c r="T26" s="25">
        <f t="shared" si="1"/>
        <v>0</v>
      </c>
      <c r="U26" s="27">
        <f t="shared" si="2"/>
        <v>3.3333333333333333E-2</v>
      </c>
      <c r="V26" s="27">
        <f t="shared" si="7"/>
        <v>0</v>
      </c>
    </row>
    <row r="27" spans="1:22" ht="25.5" x14ac:dyDescent="0.3">
      <c r="A27" s="1">
        <v>24</v>
      </c>
      <c r="B27" s="28" t="s">
        <v>43</v>
      </c>
      <c r="C27" s="19" t="s">
        <v>42</v>
      </c>
      <c r="D27" s="20" t="s">
        <v>3</v>
      </c>
      <c r="E27" s="20" t="s">
        <v>4</v>
      </c>
      <c r="F27" s="20"/>
      <c r="G27" s="20"/>
      <c r="H27" s="21" t="s">
        <v>5</v>
      </c>
      <c r="I27" s="22" t="s">
        <v>6</v>
      </c>
      <c r="J27" s="23">
        <f>100*0.25/3</f>
        <v>8.3333333333333339</v>
      </c>
      <c r="K27" s="23">
        <f t="shared" si="4"/>
        <v>8.3333333333333339</v>
      </c>
      <c r="L27" s="23">
        <v>16.666666666666668</v>
      </c>
      <c r="M27" s="23">
        <f t="shared" si="6"/>
        <v>8.3333333333333339</v>
      </c>
      <c r="N27" s="23">
        <f t="shared" si="0"/>
        <v>25</v>
      </c>
      <c r="O27" s="25">
        <v>230348.91</v>
      </c>
      <c r="P27" s="25">
        <v>0</v>
      </c>
      <c r="Q27" s="25">
        <v>0</v>
      </c>
      <c r="R27" s="25">
        <v>0</v>
      </c>
      <c r="S27" s="25">
        <v>0</v>
      </c>
      <c r="T27" s="25">
        <f t="shared" si="1"/>
        <v>0</v>
      </c>
      <c r="U27" s="27">
        <f t="shared" si="2"/>
        <v>8.3333333333333343E-2</v>
      </c>
      <c r="V27" s="27">
        <f t="shared" si="7"/>
        <v>0</v>
      </c>
    </row>
    <row r="28" spans="1:22" x14ac:dyDescent="0.3">
      <c r="A28" s="1">
        <v>25</v>
      </c>
      <c r="B28" s="28" t="s">
        <v>50</v>
      </c>
      <c r="C28" s="19" t="s">
        <v>44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v>9.85</v>
      </c>
      <c r="K28" s="23">
        <v>14.23</v>
      </c>
      <c r="L28" s="23">
        <v>24.08</v>
      </c>
      <c r="M28" s="23">
        <v>19</v>
      </c>
      <c r="N28" s="23">
        <f t="shared" si="0"/>
        <v>43.08</v>
      </c>
      <c r="O28" s="25">
        <v>10000</v>
      </c>
      <c r="P28" s="25">
        <v>0</v>
      </c>
      <c r="Q28" s="25">
        <v>0</v>
      </c>
      <c r="R28" s="25">
        <v>0</v>
      </c>
      <c r="S28" s="25">
        <v>0</v>
      </c>
      <c r="T28" s="25">
        <f t="shared" si="1"/>
        <v>0</v>
      </c>
      <c r="U28" s="27">
        <f t="shared" si="2"/>
        <v>9.849999999999999E-2</v>
      </c>
      <c r="V28" s="27">
        <f t="shared" si="7"/>
        <v>0</v>
      </c>
    </row>
    <row r="29" spans="1:22" x14ac:dyDescent="0.3">
      <c r="A29" s="1">
        <v>26</v>
      </c>
      <c r="B29" s="28" t="s">
        <v>50</v>
      </c>
      <c r="C29" s="19" t="s">
        <v>45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v>0</v>
      </c>
      <c r="K29" s="23">
        <v>0</v>
      </c>
      <c r="L29" s="23">
        <v>0</v>
      </c>
      <c r="M29" s="23">
        <v>0</v>
      </c>
      <c r="N29" s="23">
        <f t="shared" si="0"/>
        <v>0</v>
      </c>
      <c r="O29" s="25">
        <v>400000</v>
      </c>
      <c r="P29" s="25">
        <v>0</v>
      </c>
      <c r="Q29" s="25">
        <v>0</v>
      </c>
      <c r="R29" s="25">
        <v>0</v>
      </c>
      <c r="S29" s="25">
        <v>0</v>
      </c>
      <c r="T29" s="25">
        <f t="shared" si="1"/>
        <v>0</v>
      </c>
      <c r="U29" s="27">
        <f t="shared" si="2"/>
        <v>0</v>
      </c>
      <c r="V29" s="27">
        <f t="shared" si="7"/>
        <v>0</v>
      </c>
    </row>
    <row r="30" spans="1:22" ht="25.5" x14ac:dyDescent="0.3">
      <c r="A30" s="1">
        <v>27</v>
      </c>
      <c r="B30" s="28" t="s">
        <v>50</v>
      </c>
      <c r="C30" s="19" t="s">
        <v>46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v>0</v>
      </c>
      <c r="K30" s="23">
        <v>0</v>
      </c>
      <c r="L30" s="23">
        <v>0</v>
      </c>
      <c r="M30" s="23">
        <v>0</v>
      </c>
      <c r="N30" s="23">
        <f t="shared" si="0"/>
        <v>0</v>
      </c>
      <c r="O30" s="25">
        <v>990000</v>
      </c>
      <c r="P30" s="25">
        <v>0</v>
      </c>
      <c r="Q30" s="25">
        <v>0</v>
      </c>
      <c r="R30" s="25">
        <v>0</v>
      </c>
      <c r="S30" s="25">
        <v>0</v>
      </c>
      <c r="T30" s="25">
        <f t="shared" si="1"/>
        <v>0</v>
      </c>
      <c r="U30" s="27">
        <f t="shared" si="2"/>
        <v>0</v>
      </c>
      <c r="V30" s="27">
        <f t="shared" si="7"/>
        <v>0</v>
      </c>
    </row>
    <row r="31" spans="1:22" ht="25.5" x14ac:dyDescent="0.3">
      <c r="A31" s="1">
        <v>28</v>
      </c>
      <c r="B31" s="28" t="s">
        <v>50</v>
      </c>
      <c r="C31" s="19" t="s">
        <v>47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v>17.5</v>
      </c>
      <c r="K31" s="23">
        <f>+J31</f>
        <v>17.5</v>
      </c>
      <c r="L31" s="23">
        <v>35</v>
      </c>
      <c r="M31" s="23">
        <f>+K31</f>
        <v>17.5</v>
      </c>
      <c r="N31" s="23">
        <f t="shared" si="0"/>
        <v>52.5</v>
      </c>
      <c r="O31" s="25">
        <v>10000</v>
      </c>
      <c r="P31" s="25">
        <v>0</v>
      </c>
      <c r="Q31" s="25">
        <v>0</v>
      </c>
      <c r="R31" s="25">
        <v>0</v>
      </c>
      <c r="S31" s="25">
        <v>0</v>
      </c>
      <c r="T31" s="25">
        <f t="shared" si="1"/>
        <v>0</v>
      </c>
      <c r="U31" s="27">
        <f t="shared" si="2"/>
        <v>0.17499999999999999</v>
      </c>
      <c r="V31" s="27">
        <f t="shared" si="7"/>
        <v>0</v>
      </c>
    </row>
    <row r="32" spans="1:22" ht="25.5" x14ac:dyDescent="0.3">
      <c r="A32" s="1">
        <v>29</v>
      </c>
      <c r="B32" s="28" t="s">
        <v>50</v>
      </c>
      <c r="C32" s="19" t="s">
        <v>48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0</v>
      </c>
      <c r="K32" s="23">
        <v>0</v>
      </c>
      <c r="L32" s="23">
        <v>0</v>
      </c>
      <c r="M32" s="23">
        <v>0</v>
      </c>
      <c r="N32" s="23">
        <f t="shared" si="0"/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f t="shared" si="1"/>
        <v>0</v>
      </c>
      <c r="U32" s="27">
        <f t="shared" si="2"/>
        <v>0</v>
      </c>
      <c r="V32" s="27">
        <v>0</v>
      </c>
    </row>
    <row r="33" spans="1:22" x14ac:dyDescent="0.3">
      <c r="A33" s="1">
        <v>30</v>
      </c>
      <c r="B33" s="28" t="s">
        <v>50</v>
      </c>
      <c r="C33" s="19" t="s">
        <v>49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v>0</v>
      </c>
      <c r="M33" s="23">
        <v>0</v>
      </c>
      <c r="N33" s="23">
        <f t="shared" si="0"/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f t="shared" si="1"/>
        <v>0</v>
      </c>
      <c r="U33" s="27">
        <f t="shared" si="2"/>
        <v>0</v>
      </c>
      <c r="V33" s="27">
        <v>0</v>
      </c>
    </row>
    <row r="34" spans="1:22" x14ac:dyDescent="0.3">
      <c r="A34" s="1">
        <v>31</v>
      </c>
      <c r="B34" s="18" t="s">
        <v>61</v>
      </c>
      <c r="C34" s="19" t="s">
        <v>51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f t="shared" ref="J34:J44" si="8">+I34/12</f>
        <v>8.3333333333333339</v>
      </c>
      <c r="K34" s="23">
        <f t="shared" ref="K34:K44" si="9">+J34</f>
        <v>8.3333333333333339</v>
      </c>
      <c r="L34" s="23">
        <v>16.666666666666668</v>
      </c>
      <c r="M34" s="23">
        <f t="shared" ref="M34:M55" si="10">+K34</f>
        <v>8.3333333333333339</v>
      </c>
      <c r="N34" s="23">
        <f t="shared" si="0"/>
        <v>25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f t="shared" si="1"/>
        <v>0</v>
      </c>
      <c r="U34" s="27">
        <f t="shared" si="2"/>
        <v>8.3333333333333343E-2</v>
      </c>
      <c r="V34" s="27">
        <v>0</v>
      </c>
    </row>
    <row r="35" spans="1:22" x14ac:dyDescent="0.3">
      <c r="A35" s="1">
        <v>32</v>
      </c>
      <c r="B35" s="28" t="s">
        <v>61</v>
      </c>
      <c r="C35" s="19" t="s">
        <v>52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f t="shared" si="8"/>
        <v>8.3333333333333339</v>
      </c>
      <c r="K35" s="23">
        <f t="shared" si="9"/>
        <v>8.3333333333333339</v>
      </c>
      <c r="L35" s="23">
        <v>16.666666666666668</v>
      </c>
      <c r="M35" s="23">
        <f t="shared" si="10"/>
        <v>8.3333333333333339</v>
      </c>
      <c r="N35" s="23">
        <f t="shared" si="0"/>
        <v>25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f t="shared" si="1"/>
        <v>0</v>
      </c>
      <c r="U35" s="27">
        <f t="shared" si="2"/>
        <v>8.3333333333333343E-2</v>
      </c>
      <c r="V35" s="27">
        <v>0</v>
      </c>
    </row>
    <row r="36" spans="1:22" x14ac:dyDescent="0.3">
      <c r="A36" s="1">
        <v>33</v>
      </c>
      <c r="B36" s="28" t="s">
        <v>61</v>
      </c>
      <c r="C36" s="19" t="s">
        <v>53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f t="shared" si="8"/>
        <v>8.3333333333333339</v>
      </c>
      <c r="K36" s="23">
        <f t="shared" si="9"/>
        <v>8.3333333333333339</v>
      </c>
      <c r="L36" s="23">
        <v>16.666666666666668</v>
      </c>
      <c r="M36" s="23">
        <f t="shared" si="10"/>
        <v>8.3333333333333339</v>
      </c>
      <c r="N36" s="23">
        <f t="shared" ref="N36:N67" si="11">SUM(L36:M36)</f>
        <v>25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f t="shared" si="1"/>
        <v>0</v>
      </c>
      <c r="U36" s="27">
        <f t="shared" ref="U36:U67" si="12">+J36/I36</f>
        <v>8.3333333333333343E-2</v>
      </c>
      <c r="V36" s="27">
        <v>0</v>
      </c>
    </row>
    <row r="37" spans="1:22" x14ac:dyDescent="0.3">
      <c r="A37" s="1">
        <v>34</v>
      </c>
      <c r="B37" s="28" t="s">
        <v>61</v>
      </c>
      <c r="C37" s="19" t="s">
        <v>54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f t="shared" si="8"/>
        <v>8.3333333333333339</v>
      </c>
      <c r="K37" s="23">
        <f t="shared" si="9"/>
        <v>8.3333333333333339</v>
      </c>
      <c r="L37" s="23">
        <v>16.666666666666668</v>
      </c>
      <c r="M37" s="23">
        <f t="shared" si="10"/>
        <v>8.3333333333333339</v>
      </c>
      <c r="N37" s="23">
        <f t="shared" si="11"/>
        <v>25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f t="shared" si="1"/>
        <v>0</v>
      </c>
      <c r="U37" s="27">
        <f t="shared" si="12"/>
        <v>8.3333333333333343E-2</v>
      </c>
      <c r="V37" s="27">
        <v>0</v>
      </c>
    </row>
    <row r="38" spans="1:22" x14ac:dyDescent="0.3">
      <c r="A38" s="1">
        <v>35</v>
      </c>
      <c r="B38" s="28" t="s">
        <v>61</v>
      </c>
      <c r="C38" s="19" t="s">
        <v>55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si="8"/>
        <v>8.3333333333333339</v>
      </c>
      <c r="K38" s="23">
        <f t="shared" si="9"/>
        <v>8.3333333333333339</v>
      </c>
      <c r="L38" s="23">
        <v>16.666666666666668</v>
      </c>
      <c r="M38" s="23">
        <f t="shared" si="10"/>
        <v>8.3333333333333339</v>
      </c>
      <c r="N38" s="23">
        <f t="shared" si="11"/>
        <v>25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f t="shared" si="1"/>
        <v>0</v>
      </c>
      <c r="U38" s="27">
        <f t="shared" si="12"/>
        <v>8.3333333333333343E-2</v>
      </c>
      <c r="V38" s="27">
        <v>0</v>
      </c>
    </row>
    <row r="39" spans="1:22" x14ac:dyDescent="0.3">
      <c r="A39" s="1">
        <v>36</v>
      </c>
      <c r="B39" s="28" t="s">
        <v>61</v>
      </c>
      <c r="C39" s="19" t="s">
        <v>56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8"/>
        <v>8.3333333333333339</v>
      </c>
      <c r="K39" s="23">
        <f t="shared" si="9"/>
        <v>8.3333333333333339</v>
      </c>
      <c r="L39" s="23">
        <v>16.666666666666668</v>
      </c>
      <c r="M39" s="23">
        <f t="shared" si="10"/>
        <v>8.3333333333333339</v>
      </c>
      <c r="N39" s="23">
        <f t="shared" si="11"/>
        <v>25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f t="shared" si="1"/>
        <v>0</v>
      </c>
      <c r="U39" s="27">
        <f t="shared" si="12"/>
        <v>8.3333333333333343E-2</v>
      </c>
      <c r="V39" s="27">
        <v>0</v>
      </c>
    </row>
    <row r="40" spans="1:22" x14ac:dyDescent="0.3">
      <c r="A40" s="1">
        <v>37</v>
      </c>
      <c r="B40" s="28" t="s">
        <v>61</v>
      </c>
      <c r="C40" s="19" t="s">
        <v>57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8"/>
        <v>8.3333333333333339</v>
      </c>
      <c r="K40" s="23">
        <f t="shared" si="9"/>
        <v>8.3333333333333339</v>
      </c>
      <c r="L40" s="23">
        <v>16.666666666666668</v>
      </c>
      <c r="M40" s="23">
        <f t="shared" si="10"/>
        <v>8.3333333333333339</v>
      </c>
      <c r="N40" s="23">
        <f t="shared" si="11"/>
        <v>25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f t="shared" si="1"/>
        <v>0</v>
      </c>
      <c r="U40" s="27">
        <f t="shared" si="12"/>
        <v>8.3333333333333343E-2</v>
      </c>
      <c r="V40" s="27">
        <v>0</v>
      </c>
    </row>
    <row r="41" spans="1:22" x14ac:dyDescent="0.3">
      <c r="A41" s="1">
        <v>38</v>
      </c>
      <c r="B41" s="28" t="s">
        <v>61</v>
      </c>
      <c r="C41" s="19" t="s">
        <v>58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8"/>
        <v>8.3333333333333339</v>
      </c>
      <c r="K41" s="23">
        <f t="shared" si="9"/>
        <v>8.3333333333333339</v>
      </c>
      <c r="L41" s="23">
        <v>16.666666666666668</v>
      </c>
      <c r="M41" s="23">
        <f t="shared" si="10"/>
        <v>8.3333333333333339</v>
      </c>
      <c r="N41" s="23">
        <f t="shared" si="11"/>
        <v>25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f t="shared" si="1"/>
        <v>0</v>
      </c>
      <c r="U41" s="27">
        <f t="shared" si="12"/>
        <v>8.3333333333333343E-2</v>
      </c>
      <c r="V41" s="27">
        <v>0</v>
      </c>
    </row>
    <row r="42" spans="1:22" ht="38.25" x14ac:dyDescent="0.3">
      <c r="A42" s="1">
        <v>39</v>
      </c>
      <c r="B42" s="18" t="s">
        <v>61</v>
      </c>
      <c r="C42" s="19" t="s">
        <v>59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v>6</v>
      </c>
      <c r="K42" s="23">
        <f>+J42</f>
        <v>6</v>
      </c>
      <c r="L42" s="23">
        <v>12</v>
      </c>
      <c r="M42" s="23">
        <f t="shared" si="10"/>
        <v>6</v>
      </c>
      <c r="N42" s="23">
        <f t="shared" si="11"/>
        <v>18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f t="shared" si="1"/>
        <v>0</v>
      </c>
      <c r="U42" s="27">
        <f t="shared" si="12"/>
        <v>0.06</v>
      </c>
      <c r="V42" s="27">
        <v>0</v>
      </c>
    </row>
    <row r="43" spans="1:22" x14ac:dyDescent="0.3">
      <c r="A43" s="1">
        <v>40</v>
      </c>
      <c r="B43" s="28" t="s">
        <v>61</v>
      </c>
      <c r="C43" s="19" t="s">
        <v>60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8"/>
        <v>8.3333333333333339</v>
      </c>
      <c r="K43" s="23">
        <f t="shared" si="9"/>
        <v>8.3333333333333339</v>
      </c>
      <c r="L43" s="23">
        <v>16.666666666666668</v>
      </c>
      <c r="M43" s="23">
        <f t="shared" si="10"/>
        <v>8.3333333333333339</v>
      </c>
      <c r="N43" s="23">
        <f t="shared" si="11"/>
        <v>25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f t="shared" si="1"/>
        <v>0</v>
      </c>
      <c r="U43" s="27">
        <f t="shared" si="12"/>
        <v>8.3333333333333343E-2</v>
      </c>
      <c r="V43" s="27">
        <v>0</v>
      </c>
    </row>
    <row r="44" spans="1:22" x14ac:dyDescent="0.3">
      <c r="A44" s="1">
        <v>41</v>
      </c>
      <c r="B44" s="18" t="s">
        <v>66</v>
      </c>
      <c r="C44" s="19" t="s">
        <v>62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8"/>
        <v>8.3333333333333339</v>
      </c>
      <c r="K44" s="23">
        <f t="shared" si="9"/>
        <v>8.3333333333333339</v>
      </c>
      <c r="L44" s="23">
        <v>16.666666666666668</v>
      </c>
      <c r="M44" s="23">
        <f t="shared" si="10"/>
        <v>8.3333333333333339</v>
      </c>
      <c r="N44" s="23">
        <f t="shared" si="11"/>
        <v>25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f t="shared" si="1"/>
        <v>0</v>
      </c>
      <c r="U44" s="27">
        <f t="shared" si="12"/>
        <v>8.3333333333333343E-2</v>
      </c>
      <c r="V44" s="27">
        <v>0</v>
      </c>
    </row>
    <row r="45" spans="1:22" x14ac:dyDescent="0.3">
      <c r="A45" s="1">
        <v>42</v>
      </c>
      <c r="B45" s="28" t="s">
        <v>66</v>
      </c>
      <c r="C45" s="19" t="s">
        <v>63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v>6.666666666666667</v>
      </c>
      <c r="K45" s="23">
        <f>+J45</f>
        <v>6.666666666666667</v>
      </c>
      <c r="L45" s="23">
        <v>13.333333333333334</v>
      </c>
      <c r="M45" s="23">
        <f t="shared" si="10"/>
        <v>6.666666666666667</v>
      </c>
      <c r="N45" s="23">
        <f t="shared" si="11"/>
        <v>20</v>
      </c>
      <c r="O45" s="25">
        <v>1583500</v>
      </c>
      <c r="P45" s="25">
        <v>0</v>
      </c>
      <c r="Q45" s="25">
        <v>0</v>
      </c>
      <c r="R45" s="25">
        <v>0</v>
      </c>
      <c r="S45" s="25">
        <v>0</v>
      </c>
      <c r="T45" s="25">
        <f t="shared" si="1"/>
        <v>0</v>
      </c>
      <c r="U45" s="27">
        <f t="shared" si="12"/>
        <v>6.6666666666666666E-2</v>
      </c>
      <c r="V45" s="27">
        <f>+P45/O45</f>
        <v>0</v>
      </c>
    </row>
    <row r="46" spans="1:22" x14ac:dyDescent="0.3">
      <c r="A46" s="1">
        <v>43</v>
      </c>
      <c r="B46" s="28" t="s">
        <v>66</v>
      </c>
      <c r="C46" s="19" t="s">
        <v>64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6.666666666666667</v>
      </c>
      <c r="K46" s="23">
        <f>+J46</f>
        <v>6.666666666666667</v>
      </c>
      <c r="L46" s="23">
        <v>13.333333333333334</v>
      </c>
      <c r="M46" s="23">
        <f t="shared" si="10"/>
        <v>6.666666666666667</v>
      </c>
      <c r="N46" s="23">
        <f t="shared" si="11"/>
        <v>20</v>
      </c>
      <c r="O46" s="25">
        <v>155000</v>
      </c>
      <c r="P46" s="25">
        <v>0</v>
      </c>
      <c r="Q46" s="25">
        <v>0</v>
      </c>
      <c r="R46" s="25">
        <v>0</v>
      </c>
      <c r="S46" s="25">
        <v>0</v>
      </c>
      <c r="T46" s="25">
        <f t="shared" si="1"/>
        <v>0</v>
      </c>
      <c r="U46" s="27">
        <f t="shared" si="12"/>
        <v>6.6666666666666666E-2</v>
      </c>
      <c r="V46" s="27">
        <f>+P46/O46</f>
        <v>0</v>
      </c>
    </row>
    <row r="47" spans="1:22" ht="25.5" x14ac:dyDescent="0.3">
      <c r="A47" s="1">
        <v>44</v>
      </c>
      <c r="B47" s="28" t="s">
        <v>66</v>
      </c>
      <c r="C47" s="19" t="s">
        <v>65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v>6.666666666666667</v>
      </c>
      <c r="K47" s="23">
        <f>+J47</f>
        <v>6.666666666666667</v>
      </c>
      <c r="L47" s="23">
        <v>13.333333333333334</v>
      </c>
      <c r="M47" s="23">
        <f t="shared" si="10"/>
        <v>6.666666666666667</v>
      </c>
      <c r="N47" s="23">
        <f t="shared" si="11"/>
        <v>20</v>
      </c>
      <c r="O47" s="25">
        <v>330000</v>
      </c>
      <c r="P47" s="25">
        <v>0</v>
      </c>
      <c r="Q47" s="25">
        <v>0</v>
      </c>
      <c r="R47" s="25">
        <v>0</v>
      </c>
      <c r="S47" s="25">
        <v>0</v>
      </c>
      <c r="T47" s="25">
        <f t="shared" si="1"/>
        <v>0</v>
      </c>
      <c r="U47" s="27">
        <f t="shared" si="12"/>
        <v>6.6666666666666666E-2</v>
      </c>
      <c r="V47" s="27">
        <f>+P47/O47</f>
        <v>0</v>
      </c>
    </row>
    <row r="48" spans="1:22" x14ac:dyDescent="0.3">
      <c r="A48" s="1">
        <v>45</v>
      </c>
      <c r="B48" s="18" t="s">
        <v>73</v>
      </c>
      <c r="C48" s="19" t="s">
        <v>67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ref="J48:J59" si="13">+I48/12</f>
        <v>8.3333333333333339</v>
      </c>
      <c r="K48" s="23">
        <f t="shared" ref="K48:K59" si="14">+J48</f>
        <v>8.3333333333333339</v>
      </c>
      <c r="L48" s="23">
        <v>16.666666666666668</v>
      </c>
      <c r="M48" s="23">
        <f t="shared" si="10"/>
        <v>8.3333333333333339</v>
      </c>
      <c r="N48" s="23">
        <f t="shared" si="11"/>
        <v>25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 t="shared" si="1"/>
        <v>0</v>
      </c>
      <c r="U48" s="27">
        <f t="shared" si="12"/>
        <v>8.3333333333333343E-2</v>
      </c>
      <c r="V48" s="27">
        <v>0</v>
      </c>
    </row>
    <row r="49" spans="1:22" ht="25.5" x14ac:dyDescent="0.3">
      <c r="A49" s="1">
        <v>46</v>
      </c>
      <c r="B49" s="28" t="s">
        <v>73</v>
      </c>
      <c r="C49" s="19" t="s">
        <v>68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f t="shared" si="13"/>
        <v>8.3333333333333339</v>
      </c>
      <c r="K49" s="23">
        <f t="shared" si="14"/>
        <v>8.3333333333333339</v>
      </c>
      <c r="L49" s="23">
        <v>16.666666666666668</v>
      </c>
      <c r="M49" s="23">
        <f t="shared" si="10"/>
        <v>8.3333333333333339</v>
      </c>
      <c r="N49" s="23">
        <f t="shared" si="11"/>
        <v>25</v>
      </c>
      <c r="O49" s="25">
        <v>40000</v>
      </c>
      <c r="P49" s="25">
        <v>0</v>
      </c>
      <c r="Q49" s="25">
        <v>0</v>
      </c>
      <c r="R49" s="25">
        <v>0</v>
      </c>
      <c r="S49" s="25">
        <v>0</v>
      </c>
      <c r="T49" s="25">
        <f t="shared" si="1"/>
        <v>0</v>
      </c>
      <c r="U49" s="27">
        <f t="shared" si="12"/>
        <v>8.3333333333333343E-2</v>
      </c>
      <c r="V49" s="27">
        <f>+P49/O49</f>
        <v>0</v>
      </c>
    </row>
    <row r="50" spans="1:22" ht="25.5" x14ac:dyDescent="0.3">
      <c r="A50" s="1">
        <v>47</v>
      </c>
      <c r="B50" s="28" t="s">
        <v>73</v>
      </c>
      <c r="C50" s="19" t="s">
        <v>69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0</v>
      </c>
      <c r="K50" s="23">
        <f t="shared" si="14"/>
        <v>0</v>
      </c>
      <c r="L50" s="23">
        <v>0</v>
      </c>
      <c r="M50" s="23">
        <f t="shared" si="10"/>
        <v>0</v>
      </c>
      <c r="N50" s="23">
        <f t="shared" si="11"/>
        <v>0</v>
      </c>
      <c r="O50" s="25">
        <v>2550000</v>
      </c>
      <c r="P50" s="25">
        <v>0</v>
      </c>
      <c r="Q50" s="25">
        <v>0</v>
      </c>
      <c r="R50" s="25">
        <v>0</v>
      </c>
      <c r="S50" s="25">
        <v>0</v>
      </c>
      <c r="T50" s="25">
        <f t="shared" si="1"/>
        <v>0</v>
      </c>
      <c r="U50" s="27">
        <f t="shared" si="12"/>
        <v>0</v>
      </c>
      <c r="V50" s="27">
        <f>+P50/O50</f>
        <v>0</v>
      </c>
    </row>
    <row r="51" spans="1:22" x14ac:dyDescent="0.3">
      <c r="A51" s="1">
        <v>48</v>
      </c>
      <c r="B51" s="28" t="s">
        <v>73</v>
      </c>
      <c r="C51" s="19" t="s">
        <v>14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f t="shared" si="13"/>
        <v>8.3333333333333339</v>
      </c>
      <c r="K51" s="23">
        <f t="shared" si="14"/>
        <v>8.3333333333333339</v>
      </c>
      <c r="L51" s="23">
        <v>16.666666666666668</v>
      </c>
      <c r="M51" s="23">
        <f t="shared" si="10"/>
        <v>8.3333333333333339</v>
      </c>
      <c r="N51" s="23">
        <f t="shared" si="11"/>
        <v>25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f t="shared" si="1"/>
        <v>0</v>
      </c>
      <c r="U51" s="27">
        <f t="shared" si="12"/>
        <v>8.3333333333333343E-2</v>
      </c>
      <c r="V51" s="27">
        <v>0</v>
      </c>
    </row>
    <row r="52" spans="1:22" x14ac:dyDescent="0.3">
      <c r="A52" s="1">
        <v>49</v>
      </c>
      <c r="B52" s="28" t="s">
        <v>73</v>
      </c>
      <c r="C52" s="19" t="s">
        <v>70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si="13"/>
        <v>8.3333333333333339</v>
      </c>
      <c r="K52" s="23">
        <f t="shared" si="14"/>
        <v>8.3333333333333339</v>
      </c>
      <c r="L52" s="23">
        <v>16.666666666666668</v>
      </c>
      <c r="M52" s="23">
        <f t="shared" si="10"/>
        <v>8.3333333333333339</v>
      </c>
      <c r="N52" s="23">
        <f t="shared" si="11"/>
        <v>25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f t="shared" si="1"/>
        <v>0</v>
      </c>
      <c r="U52" s="27">
        <f t="shared" si="12"/>
        <v>8.3333333333333343E-2</v>
      </c>
      <c r="V52" s="27">
        <v>0</v>
      </c>
    </row>
    <row r="53" spans="1:22" x14ac:dyDescent="0.3">
      <c r="A53" s="1">
        <v>50</v>
      </c>
      <c r="B53" s="28" t="s">
        <v>73</v>
      </c>
      <c r="C53" s="19" t="s">
        <v>71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3"/>
        <v>8.3333333333333339</v>
      </c>
      <c r="K53" s="23">
        <f t="shared" si="14"/>
        <v>8.3333333333333339</v>
      </c>
      <c r="L53" s="23">
        <v>16.666666666666668</v>
      </c>
      <c r="M53" s="23">
        <f t="shared" si="10"/>
        <v>8.3333333333333339</v>
      </c>
      <c r="N53" s="23">
        <f t="shared" si="11"/>
        <v>25</v>
      </c>
      <c r="O53" s="25">
        <v>1045700</v>
      </c>
      <c r="P53" s="25">
        <v>0</v>
      </c>
      <c r="Q53" s="25">
        <v>0</v>
      </c>
      <c r="R53" s="25">
        <v>0</v>
      </c>
      <c r="S53" s="25">
        <v>0</v>
      </c>
      <c r="T53" s="25">
        <f t="shared" si="1"/>
        <v>0</v>
      </c>
      <c r="U53" s="27">
        <f t="shared" si="12"/>
        <v>8.3333333333333343E-2</v>
      </c>
      <c r="V53" s="27">
        <f>+P53/O53</f>
        <v>0</v>
      </c>
    </row>
    <row r="54" spans="1:22" x14ac:dyDescent="0.3">
      <c r="A54" s="1">
        <v>51</v>
      </c>
      <c r="B54" s="28" t="s">
        <v>73</v>
      </c>
      <c r="C54" s="19" t="s">
        <v>72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f t="shared" si="13"/>
        <v>8.3333333333333339</v>
      </c>
      <c r="K54" s="23">
        <f t="shared" si="14"/>
        <v>8.3333333333333339</v>
      </c>
      <c r="L54" s="23">
        <v>16.666666666666668</v>
      </c>
      <c r="M54" s="23">
        <f t="shared" si="10"/>
        <v>8.3333333333333339</v>
      </c>
      <c r="N54" s="23">
        <f t="shared" si="11"/>
        <v>25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f t="shared" si="1"/>
        <v>0</v>
      </c>
      <c r="U54" s="27">
        <f t="shared" si="12"/>
        <v>8.3333333333333343E-2</v>
      </c>
      <c r="V54" s="27">
        <v>0</v>
      </c>
    </row>
    <row r="55" spans="1:22" ht="25.5" x14ac:dyDescent="0.3">
      <c r="A55" s="1">
        <v>52</v>
      </c>
      <c r="B55" s="18" t="s">
        <v>80</v>
      </c>
      <c r="C55" s="19" t="s">
        <v>74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3"/>
        <v>8.3333333333333339</v>
      </c>
      <c r="K55" s="23">
        <f t="shared" si="14"/>
        <v>8.3333333333333339</v>
      </c>
      <c r="L55" s="23">
        <v>16.666666666666668</v>
      </c>
      <c r="M55" s="23">
        <f t="shared" si="10"/>
        <v>8.3333333333333339</v>
      </c>
      <c r="N55" s="23">
        <f t="shared" si="11"/>
        <v>25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f t="shared" si="1"/>
        <v>0</v>
      </c>
      <c r="U55" s="27">
        <f t="shared" si="12"/>
        <v>8.3333333333333343E-2</v>
      </c>
      <c r="V55" s="27">
        <v>0</v>
      </c>
    </row>
    <row r="56" spans="1:22" ht="25.5" x14ac:dyDescent="0.3">
      <c r="A56" s="1">
        <v>53</v>
      </c>
      <c r="B56" s="28" t="s">
        <v>80</v>
      </c>
      <c r="C56" s="19" t="s">
        <v>75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v>0</v>
      </c>
      <c r="K56" s="23">
        <v>0</v>
      </c>
      <c r="L56" s="23">
        <v>0</v>
      </c>
      <c r="M56" s="23">
        <v>0</v>
      </c>
      <c r="N56" s="23">
        <f t="shared" si="11"/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f t="shared" si="1"/>
        <v>0</v>
      </c>
      <c r="U56" s="27">
        <f t="shared" si="12"/>
        <v>0</v>
      </c>
      <c r="V56" s="27">
        <v>0</v>
      </c>
    </row>
    <row r="57" spans="1:22" ht="25.5" x14ac:dyDescent="0.3">
      <c r="A57" s="1">
        <v>54</v>
      </c>
      <c r="B57" s="28" t="s">
        <v>80</v>
      </c>
      <c r="C57" s="19" t="s">
        <v>76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3"/>
        <v>8.3333333333333339</v>
      </c>
      <c r="K57" s="23">
        <f t="shared" si="14"/>
        <v>8.3333333333333339</v>
      </c>
      <c r="L57" s="23">
        <v>16.666666666666668</v>
      </c>
      <c r="M57" s="23">
        <f t="shared" ref="M57:M59" si="15">+K57</f>
        <v>8.3333333333333339</v>
      </c>
      <c r="N57" s="23">
        <f t="shared" si="11"/>
        <v>25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f t="shared" si="1"/>
        <v>0</v>
      </c>
      <c r="U57" s="27">
        <f t="shared" si="12"/>
        <v>8.3333333333333343E-2</v>
      </c>
      <c r="V57" s="27">
        <v>0</v>
      </c>
    </row>
    <row r="58" spans="1:22" x14ac:dyDescent="0.3">
      <c r="A58" s="1">
        <v>55</v>
      </c>
      <c r="B58" s="28" t="s">
        <v>80</v>
      </c>
      <c r="C58" s="19" t="s">
        <v>77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3"/>
        <v>8.3333333333333339</v>
      </c>
      <c r="K58" s="23">
        <f t="shared" si="14"/>
        <v>8.3333333333333339</v>
      </c>
      <c r="L58" s="23">
        <v>16.666666666666668</v>
      </c>
      <c r="M58" s="23">
        <f t="shared" si="15"/>
        <v>8.3333333333333339</v>
      </c>
      <c r="N58" s="23">
        <f t="shared" si="11"/>
        <v>25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f t="shared" si="1"/>
        <v>0</v>
      </c>
      <c r="U58" s="27">
        <f t="shared" si="12"/>
        <v>8.3333333333333343E-2</v>
      </c>
      <c r="V58" s="27">
        <v>0</v>
      </c>
    </row>
    <row r="59" spans="1:22" x14ac:dyDescent="0.3">
      <c r="A59" s="1">
        <v>56</v>
      </c>
      <c r="B59" s="28" t="s">
        <v>80</v>
      </c>
      <c r="C59" s="19" t="s">
        <v>78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3"/>
        <v>8.3333333333333339</v>
      </c>
      <c r="K59" s="23">
        <f t="shared" si="14"/>
        <v>8.3333333333333339</v>
      </c>
      <c r="L59" s="23">
        <v>16.666666666666668</v>
      </c>
      <c r="M59" s="23">
        <f t="shared" si="15"/>
        <v>8.3333333333333339</v>
      </c>
      <c r="N59" s="23">
        <f t="shared" si="11"/>
        <v>25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f t="shared" si="1"/>
        <v>0</v>
      </c>
      <c r="U59" s="27">
        <f t="shared" si="12"/>
        <v>8.3333333333333343E-2</v>
      </c>
      <c r="V59" s="27">
        <v>0</v>
      </c>
    </row>
    <row r="60" spans="1:22" x14ac:dyDescent="0.3">
      <c r="A60" s="1">
        <v>57</v>
      </c>
      <c r="B60" s="28" t="s">
        <v>80</v>
      </c>
      <c r="C60" s="19" t="s">
        <v>79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v>0</v>
      </c>
      <c r="M60" s="23">
        <v>0</v>
      </c>
      <c r="N60" s="23">
        <f t="shared" si="11"/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f t="shared" si="1"/>
        <v>0</v>
      </c>
      <c r="U60" s="27">
        <f t="shared" si="12"/>
        <v>0</v>
      </c>
      <c r="V60" s="27">
        <v>0</v>
      </c>
    </row>
    <row r="61" spans="1:22" x14ac:dyDescent="0.3">
      <c r="A61" s="1">
        <v>58</v>
      </c>
      <c r="B61" s="28" t="s">
        <v>107</v>
      </c>
      <c r="C61" s="19" t="s">
        <v>81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ref="J61:J67" si="16">+I61/12</f>
        <v>8.3333333333333339</v>
      </c>
      <c r="K61" s="23">
        <f t="shared" ref="K61:K67" si="17">+J61</f>
        <v>8.3333333333333339</v>
      </c>
      <c r="L61" s="23">
        <v>16.666666666666668</v>
      </c>
      <c r="M61" s="23">
        <f t="shared" ref="M61:M73" si="18">+K61</f>
        <v>8.3333333333333339</v>
      </c>
      <c r="N61" s="23">
        <f t="shared" si="11"/>
        <v>25</v>
      </c>
      <c r="O61" s="25">
        <v>835740.02</v>
      </c>
      <c r="P61" s="25">
        <v>0</v>
      </c>
      <c r="Q61" s="25">
        <v>0</v>
      </c>
      <c r="R61" s="25">
        <v>0</v>
      </c>
      <c r="S61" s="25">
        <v>0</v>
      </c>
      <c r="T61" s="25">
        <f t="shared" si="1"/>
        <v>0</v>
      </c>
      <c r="U61" s="27">
        <f t="shared" si="12"/>
        <v>8.3333333333333343E-2</v>
      </c>
      <c r="V61" s="27">
        <f t="shared" ref="V61:V66" si="19">+P61/O61</f>
        <v>0</v>
      </c>
    </row>
    <row r="62" spans="1:22" x14ac:dyDescent="0.3">
      <c r="A62" s="1">
        <v>59</v>
      </c>
      <c r="B62" s="28" t="s">
        <v>107</v>
      </c>
      <c r="C62" s="19" t="s">
        <v>82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16"/>
        <v>8.3333333333333339</v>
      </c>
      <c r="K62" s="23">
        <f t="shared" si="17"/>
        <v>8.3333333333333339</v>
      </c>
      <c r="L62" s="23">
        <v>16.666666666666668</v>
      </c>
      <c r="M62" s="23">
        <f t="shared" si="18"/>
        <v>8.3333333333333339</v>
      </c>
      <c r="N62" s="23">
        <f t="shared" si="11"/>
        <v>25</v>
      </c>
      <c r="O62" s="25">
        <v>833636.06</v>
      </c>
      <c r="P62" s="25">
        <v>0</v>
      </c>
      <c r="Q62" s="25">
        <v>0</v>
      </c>
      <c r="R62" s="25">
        <v>0</v>
      </c>
      <c r="S62" s="25">
        <v>0</v>
      </c>
      <c r="T62" s="25">
        <f t="shared" si="1"/>
        <v>0</v>
      </c>
      <c r="U62" s="27">
        <f t="shared" si="12"/>
        <v>8.3333333333333343E-2</v>
      </c>
      <c r="V62" s="27">
        <f t="shared" si="19"/>
        <v>0</v>
      </c>
    </row>
    <row r="63" spans="1:22" x14ac:dyDescent="0.3">
      <c r="A63" s="1">
        <v>60</v>
      </c>
      <c r="B63" s="28" t="s">
        <v>107</v>
      </c>
      <c r="C63" s="19" t="s">
        <v>83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16"/>
        <v>8.3333333333333339</v>
      </c>
      <c r="K63" s="23">
        <f t="shared" si="17"/>
        <v>8.3333333333333339</v>
      </c>
      <c r="L63" s="23">
        <v>16.666666666666668</v>
      </c>
      <c r="M63" s="23">
        <f t="shared" si="18"/>
        <v>8.3333333333333339</v>
      </c>
      <c r="N63" s="23">
        <f t="shared" si="11"/>
        <v>25</v>
      </c>
      <c r="O63" s="25">
        <v>99999.96</v>
      </c>
      <c r="P63" s="25">
        <v>0</v>
      </c>
      <c r="Q63" s="25">
        <v>0</v>
      </c>
      <c r="R63" s="25">
        <v>0</v>
      </c>
      <c r="S63" s="25">
        <v>0</v>
      </c>
      <c r="T63" s="25">
        <f t="shared" si="1"/>
        <v>0</v>
      </c>
      <c r="U63" s="27">
        <f t="shared" si="12"/>
        <v>8.3333333333333343E-2</v>
      </c>
      <c r="V63" s="27">
        <f t="shared" si="19"/>
        <v>0</v>
      </c>
    </row>
    <row r="64" spans="1:22" x14ac:dyDescent="0.3">
      <c r="A64" s="1">
        <v>61</v>
      </c>
      <c r="B64" s="28" t="s">
        <v>107</v>
      </c>
      <c r="C64" s="19" t="s">
        <v>84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f t="shared" si="16"/>
        <v>8.3333333333333339</v>
      </c>
      <c r="K64" s="23">
        <f t="shared" si="17"/>
        <v>8.3333333333333339</v>
      </c>
      <c r="L64" s="23">
        <v>16.666666666666668</v>
      </c>
      <c r="M64" s="23">
        <f t="shared" si="18"/>
        <v>8.3333333333333339</v>
      </c>
      <c r="N64" s="23">
        <f t="shared" si="11"/>
        <v>25</v>
      </c>
      <c r="O64" s="25">
        <v>82000</v>
      </c>
      <c r="P64" s="25">
        <v>0</v>
      </c>
      <c r="Q64" s="25">
        <v>0</v>
      </c>
      <c r="R64" s="25">
        <v>0</v>
      </c>
      <c r="S64" s="25">
        <v>0</v>
      </c>
      <c r="T64" s="25">
        <f t="shared" si="1"/>
        <v>0</v>
      </c>
      <c r="U64" s="27">
        <f t="shared" si="12"/>
        <v>8.3333333333333343E-2</v>
      </c>
      <c r="V64" s="27">
        <f t="shared" si="19"/>
        <v>0</v>
      </c>
    </row>
    <row r="65" spans="1:22" x14ac:dyDescent="0.3">
      <c r="A65" s="1">
        <v>62</v>
      </c>
      <c r="B65" s="28" t="s">
        <v>107</v>
      </c>
      <c r="C65" s="19" t="s">
        <v>85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si="16"/>
        <v>8.3333333333333339</v>
      </c>
      <c r="K65" s="23">
        <f t="shared" si="17"/>
        <v>8.3333333333333339</v>
      </c>
      <c r="L65" s="23">
        <v>16.666666666666668</v>
      </c>
      <c r="M65" s="23">
        <f t="shared" si="18"/>
        <v>8.3333333333333339</v>
      </c>
      <c r="N65" s="23">
        <f t="shared" si="11"/>
        <v>25</v>
      </c>
      <c r="O65" s="25">
        <v>62004</v>
      </c>
      <c r="P65" s="25">
        <v>0</v>
      </c>
      <c r="Q65" s="25">
        <v>0</v>
      </c>
      <c r="R65" s="25">
        <v>0</v>
      </c>
      <c r="S65" s="25">
        <v>0</v>
      </c>
      <c r="T65" s="25">
        <f t="shared" si="1"/>
        <v>0</v>
      </c>
      <c r="U65" s="27">
        <f t="shared" si="12"/>
        <v>8.3333333333333343E-2</v>
      </c>
      <c r="V65" s="27">
        <f t="shared" si="19"/>
        <v>0</v>
      </c>
    </row>
    <row r="66" spans="1:22" x14ac:dyDescent="0.3">
      <c r="A66" s="1">
        <v>63</v>
      </c>
      <c r="B66" s="28" t="s">
        <v>106</v>
      </c>
      <c r="C66" s="19" t="s">
        <v>86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v>6.666666666666667</v>
      </c>
      <c r="K66" s="23">
        <f>+J66</f>
        <v>6.666666666666667</v>
      </c>
      <c r="L66" s="23">
        <v>13.333333333333334</v>
      </c>
      <c r="M66" s="23">
        <f t="shared" si="18"/>
        <v>6.666666666666667</v>
      </c>
      <c r="N66" s="23">
        <f t="shared" si="11"/>
        <v>20</v>
      </c>
      <c r="O66" s="25">
        <v>4009999.76</v>
      </c>
      <c r="P66" s="25">
        <v>0</v>
      </c>
      <c r="Q66" s="25">
        <v>0</v>
      </c>
      <c r="R66" s="25">
        <v>0</v>
      </c>
      <c r="S66" s="25">
        <v>0</v>
      </c>
      <c r="T66" s="25">
        <f t="shared" si="1"/>
        <v>0</v>
      </c>
      <c r="U66" s="27">
        <f t="shared" si="12"/>
        <v>6.6666666666666666E-2</v>
      </c>
      <c r="V66" s="27">
        <f t="shared" si="19"/>
        <v>0</v>
      </c>
    </row>
    <row r="67" spans="1:22" x14ac:dyDescent="0.3">
      <c r="A67" s="1">
        <v>64</v>
      </c>
      <c r="B67" s="28" t="s">
        <v>106</v>
      </c>
      <c r="C67" s="19" t="s">
        <v>87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16"/>
        <v>8.3333333333333339</v>
      </c>
      <c r="K67" s="23">
        <f t="shared" si="17"/>
        <v>8.3333333333333339</v>
      </c>
      <c r="L67" s="23">
        <v>16.666666666666668</v>
      </c>
      <c r="M67" s="23">
        <f t="shared" si="18"/>
        <v>8.3333333333333339</v>
      </c>
      <c r="N67" s="23">
        <f t="shared" si="11"/>
        <v>25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f t="shared" si="1"/>
        <v>0</v>
      </c>
      <c r="U67" s="27">
        <f t="shared" si="12"/>
        <v>8.3333333333333343E-2</v>
      </c>
      <c r="V67" s="27">
        <v>0</v>
      </c>
    </row>
    <row r="68" spans="1:22" ht="25.5" x14ac:dyDescent="0.3">
      <c r="A68" s="1">
        <v>65</v>
      </c>
      <c r="B68" s="28" t="s">
        <v>106</v>
      </c>
      <c r="C68" s="19" t="s">
        <v>88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v>5</v>
      </c>
      <c r="K68" s="23">
        <f>+J68</f>
        <v>5</v>
      </c>
      <c r="L68" s="23">
        <v>10</v>
      </c>
      <c r="M68" s="23">
        <f t="shared" si="18"/>
        <v>5</v>
      </c>
      <c r="N68" s="23">
        <f t="shared" ref="N68:N73" si="20">SUM(L68:M68)</f>
        <v>15</v>
      </c>
      <c r="O68" s="25">
        <v>3143499.52</v>
      </c>
      <c r="P68" s="25">
        <v>0</v>
      </c>
      <c r="Q68" s="25">
        <v>0</v>
      </c>
      <c r="R68" s="25">
        <v>0</v>
      </c>
      <c r="S68" s="25">
        <v>0</v>
      </c>
      <c r="T68" s="25">
        <f t="shared" ref="T68:T70" si="21">SUM(P68:S68)</f>
        <v>0</v>
      </c>
      <c r="U68" s="27">
        <f t="shared" ref="U68:U73" si="22">+J68/I68</f>
        <v>0.05</v>
      </c>
      <c r="V68" s="27">
        <f t="shared" ref="V68:V73" si="23">+P68/O68</f>
        <v>0</v>
      </c>
    </row>
    <row r="69" spans="1:22" x14ac:dyDescent="0.3">
      <c r="A69" s="1">
        <v>66</v>
      </c>
      <c r="B69" s="28" t="s">
        <v>106</v>
      </c>
      <c r="C69" s="19" t="s">
        <v>89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v>5</v>
      </c>
      <c r="K69" s="23">
        <f>+J69</f>
        <v>5</v>
      </c>
      <c r="L69" s="23">
        <v>10</v>
      </c>
      <c r="M69" s="23">
        <f t="shared" si="18"/>
        <v>5</v>
      </c>
      <c r="N69" s="23">
        <f t="shared" si="20"/>
        <v>15</v>
      </c>
      <c r="O69" s="25">
        <v>1136999.8799999999</v>
      </c>
      <c r="P69" s="25">
        <v>0</v>
      </c>
      <c r="Q69" s="25">
        <v>0</v>
      </c>
      <c r="R69" s="25">
        <v>0</v>
      </c>
      <c r="S69" s="25">
        <v>0</v>
      </c>
      <c r="T69" s="25">
        <f t="shared" si="21"/>
        <v>0</v>
      </c>
      <c r="U69" s="27">
        <f t="shared" si="22"/>
        <v>0.05</v>
      </c>
      <c r="V69" s="27">
        <f t="shared" si="23"/>
        <v>0</v>
      </c>
    </row>
    <row r="70" spans="1:22" x14ac:dyDescent="0.3">
      <c r="A70" s="1">
        <v>67</v>
      </c>
      <c r="B70" s="28" t="s">
        <v>106</v>
      </c>
      <c r="C70" s="19" t="s">
        <v>90</v>
      </c>
      <c r="D70" s="20" t="s">
        <v>3</v>
      </c>
      <c r="E70" s="20"/>
      <c r="F70" s="20" t="s">
        <v>4</v>
      </c>
      <c r="G70" s="20"/>
      <c r="H70" s="21" t="s">
        <v>5</v>
      </c>
      <c r="I70" s="22" t="s">
        <v>6</v>
      </c>
      <c r="J70" s="23">
        <v>3.3333333333333335</v>
      </c>
      <c r="K70" s="23">
        <f>+J70</f>
        <v>3.3333333333333335</v>
      </c>
      <c r="L70" s="23">
        <v>6.666666666666667</v>
      </c>
      <c r="M70" s="23">
        <f t="shared" si="18"/>
        <v>3.3333333333333335</v>
      </c>
      <c r="N70" s="23">
        <f t="shared" si="20"/>
        <v>10</v>
      </c>
      <c r="O70" s="25">
        <v>481750</v>
      </c>
      <c r="P70" s="25">
        <v>0</v>
      </c>
      <c r="Q70" s="25">
        <v>0</v>
      </c>
      <c r="R70" s="25">
        <v>0</v>
      </c>
      <c r="S70" s="25">
        <v>0</v>
      </c>
      <c r="T70" s="25">
        <f t="shared" si="21"/>
        <v>0</v>
      </c>
      <c r="U70" s="27">
        <f t="shared" si="22"/>
        <v>3.3333333333333333E-2</v>
      </c>
      <c r="V70" s="27">
        <f t="shared" si="23"/>
        <v>0</v>
      </c>
    </row>
    <row r="71" spans="1:22" x14ac:dyDescent="0.3">
      <c r="A71" s="1">
        <v>68</v>
      </c>
      <c r="B71" s="18" t="s">
        <v>96</v>
      </c>
      <c r="C71" s="19" t="s">
        <v>91</v>
      </c>
      <c r="D71" s="20" t="s">
        <v>3</v>
      </c>
      <c r="E71" s="20" t="s">
        <v>4</v>
      </c>
      <c r="F71" s="20"/>
      <c r="G71" s="20"/>
      <c r="H71" s="21" t="s">
        <v>92</v>
      </c>
      <c r="I71" s="22" t="s">
        <v>93</v>
      </c>
      <c r="J71" s="23">
        <f>+I71/12</f>
        <v>1</v>
      </c>
      <c r="K71" s="23">
        <f>+J71</f>
        <v>1</v>
      </c>
      <c r="L71" s="23">
        <v>2</v>
      </c>
      <c r="M71" s="23">
        <f t="shared" si="18"/>
        <v>1</v>
      </c>
      <c r="N71" s="23">
        <f t="shared" si="20"/>
        <v>3</v>
      </c>
      <c r="O71" s="25">
        <v>113693164.06999999</v>
      </c>
      <c r="P71" s="25">
        <v>7692794.1399999997</v>
      </c>
      <c r="Q71" s="25">
        <v>7088502.7000000002</v>
      </c>
      <c r="R71" s="25">
        <f>+P71+Q71</f>
        <v>14781296.84</v>
      </c>
      <c r="S71" s="25">
        <v>8664782.0500000007</v>
      </c>
      <c r="T71" s="25">
        <f>+R71+S71</f>
        <v>23446078.890000001</v>
      </c>
      <c r="U71" s="27">
        <f t="shared" si="22"/>
        <v>8.3333333333333329E-2</v>
      </c>
      <c r="V71" s="27">
        <f t="shared" si="23"/>
        <v>6.7662767616033681E-2</v>
      </c>
    </row>
    <row r="72" spans="1:22" x14ac:dyDescent="0.3">
      <c r="A72" s="1">
        <v>69</v>
      </c>
      <c r="B72" s="28" t="s">
        <v>96</v>
      </c>
      <c r="C72" s="19" t="s">
        <v>94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f>+I72/12</f>
        <v>8.3333333333333339</v>
      </c>
      <c r="K72" s="23">
        <f t="shared" ref="K72:K73" si="24">+J72</f>
        <v>8.3333333333333339</v>
      </c>
      <c r="L72" s="23">
        <v>16.666666666666668</v>
      </c>
      <c r="M72" s="23">
        <f t="shared" si="18"/>
        <v>8.3333333333333339</v>
      </c>
      <c r="N72" s="23">
        <f t="shared" si="20"/>
        <v>25</v>
      </c>
      <c r="O72" s="25">
        <v>20488280</v>
      </c>
      <c r="P72" s="25">
        <v>13741.09</v>
      </c>
      <c r="Q72" s="25">
        <v>37938</v>
      </c>
      <c r="R72" s="25">
        <f t="shared" ref="R72:R73" si="25">+P72+Q72</f>
        <v>51679.09</v>
      </c>
      <c r="S72" s="25">
        <v>47552.87</v>
      </c>
      <c r="T72" s="25">
        <f t="shared" ref="T72:T73" si="26">+R72+S72</f>
        <v>99231.959999999992</v>
      </c>
      <c r="U72" s="27">
        <f t="shared" si="22"/>
        <v>8.3333333333333343E-2</v>
      </c>
      <c r="V72" s="27">
        <f t="shared" si="23"/>
        <v>6.7068050612350085E-4</v>
      </c>
    </row>
    <row r="73" spans="1:22" x14ac:dyDescent="0.3">
      <c r="A73" s="1">
        <v>70</v>
      </c>
      <c r="B73" s="33" t="s">
        <v>96</v>
      </c>
      <c r="C73" s="34" t="s">
        <v>95</v>
      </c>
      <c r="D73" s="35" t="s">
        <v>3</v>
      </c>
      <c r="E73" s="35"/>
      <c r="F73" s="35"/>
      <c r="G73" s="35" t="s">
        <v>4</v>
      </c>
      <c r="H73" s="36" t="s">
        <v>5</v>
      </c>
      <c r="I73" s="37" t="s">
        <v>6</v>
      </c>
      <c r="J73" s="38">
        <f>+I73/12</f>
        <v>8.3333333333333339</v>
      </c>
      <c r="K73" s="38">
        <f t="shared" si="24"/>
        <v>8.3333333333333339</v>
      </c>
      <c r="L73" s="38">
        <v>16.666666666666668</v>
      </c>
      <c r="M73" s="38">
        <f t="shared" si="18"/>
        <v>8.3333333333333339</v>
      </c>
      <c r="N73" s="38">
        <f t="shared" si="20"/>
        <v>25</v>
      </c>
      <c r="O73" s="40">
        <v>1656579</v>
      </c>
      <c r="P73" s="40">
        <v>507357.42</v>
      </c>
      <c r="Q73" s="40">
        <v>1013128.31</v>
      </c>
      <c r="R73" s="40">
        <f t="shared" si="25"/>
        <v>1520485.73</v>
      </c>
      <c r="S73" s="40">
        <v>621348.80000000005</v>
      </c>
      <c r="T73" s="40">
        <f t="shared" si="26"/>
        <v>2141834.5300000003</v>
      </c>
      <c r="U73" s="42">
        <f t="shared" si="22"/>
        <v>8.3333333333333343E-2</v>
      </c>
      <c r="V73" s="42">
        <f t="shared" si="23"/>
        <v>0.30626817073016138</v>
      </c>
    </row>
    <row r="74" spans="1:22" x14ac:dyDescent="0.3">
      <c r="O74" s="43"/>
    </row>
    <row r="75" spans="1:22" x14ac:dyDescent="0.3">
      <c r="O75" s="25"/>
      <c r="P75" s="45"/>
      <c r="Q75" s="45"/>
      <c r="R75" s="45"/>
      <c r="S75" s="45"/>
    </row>
  </sheetData>
  <mergeCells count="7">
    <mergeCell ref="U2:V2"/>
    <mergeCell ref="B2:C3"/>
    <mergeCell ref="D2:D3"/>
    <mergeCell ref="E2:G2"/>
    <mergeCell ref="H2:H3"/>
    <mergeCell ref="I2:N2"/>
    <mergeCell ref="O2:T2"/>
  </mergeCells>
  <printOptions horizontalCentered="1" verticalCentered="1"/>
  <pageMargins left="0.31496062992125984" right="0.31496062992125984" top="0.35433070866141736" bottom="0.35433070866141736" header="0" footer="0"/>
  <pageSetup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5"/>
  <sheetViews>
    <sheetView zoomScaleNormal="100" workbookViewId="0">
      <pane ySplit="3" topLeftCell="A4" activePane="bottomLeft" state="frozen"/>
      <selection pane="bottomLeft" activeCell="B12" sqref="B12"/>
    </sheetView>
  </sheetViews>
  <sheetFormatPr baseColWidth="10" defaultRowHeight="16.5" x14ac:dyDescent="0.3"/>
  <cols>
    <col min="1" max="1" width="4" style="1" customWidth="1"/>
    <col min="2" max="2" width="40.28515625" style="1" customWidth="1"/>
    <col min="3" max="3" width="28.5703125" style="1" customWidth="1"/>
    <col min="4" max="4" width="12" style="1" customWidth="1"/>
    <col min="5" max="7" width="4" style="1" customWidth="1"/>
    <col min="8" max="8" width="11.42578125" style="1"/>
    <col min="9" max="9" width="9.140625" style="1" customWidth="1"/>
    <col min="10" max="10" width="0" style="1" hidden="1" customWidth="1"/>
    <col min="11" max="11" width="12.5703125" style="1" hidden="1" customWidth="1"/>
    <col min="12" max="12" width="13.140625" style="1" hidden="1" customWidth="1"/>
    <col min="13" max="13" width="0" style="1" hidden="1" customWidth="1"/>
    <col min="14" max="14" width="13.85546875" style="1" customWidth="1"/>
    <col min="15" max="15" width="12" style="44" bestFit="1" customWidth="1"/>
    <col min="16" max="19" width="15.85546875" style="44" hidden="1" customWidth="1"/>
    <col min="20" max="20" width="16" style="1" customWidth="1"/>
    <col min="21" max="21" width="11.42578125" style="1"/>
    <col min="22" max="22" width="13.85546875" style="1" customWidth="1"/>
    <col min="23" max="16384" width="11.42578125" style="1"/>
  </cols>
  <sheetData>
    <row r="1" spans="1:22" x14ac:dyDescent="0.3">
      <c r="E1" s="46" t="s">
        <v>112</v>
      </c>
    </row>
    <row r="2" spans="1:22" ht="33.75" customHeight="1" x14ac:dyDescent="0.3">
      <c r="B2" s="124" t="s">
        <v>16</v>
      </c>
      <c r="C2" s="125"/>
      <c r="D2" s="128" t="s">
        <v>17</v>
      </c>
      <c r="E2" s="130" t="s">
        <v>18</v>
      </c>
      <c r="F2" s="131"/>
      <c r="G2" s="132"/>
      <c r="H2" s="133" t="s">
        <v>19</v>
      </c>
      <c r="I2" s="135" t="s">
        <v>20</v>
      </c>
      <c r="J2" s="135"/>
      <c r="K2" s="135"/>
      <c r="L2" s="135"/>
      <c r="M2" s="135"/>
      <c r="N2" s="135"/>
      <c r="O2" s="136" t="s">
        <v>21</v>
      </c>
      <c r="P2" s="136"/>
      <c r="Q2" s="136"/>
      <c r="R2" s="136"/>
      <c r="S2" s="136"/>
      <c r="T2" s="136"/>
      <c r="U2" s="123" t="s">
        <v>22</v>
      </c>
      <c r="V2" s="123"/>
    </row>
    <row r="3" spans="1:22" ht="78.75" x14ac:dyDescent="0.3">
      <c r="B3" s="126"/>
      <c r="C3" s="127"/>
      <c r="D3" s="129"/>
      <c r="E3" s="2" t="s">
        <v>23</v>
      </c>
      <c r="F3" s="2" t="s">
        <v>24</v>
      </c>
      <c r="G3" s="3" t="s">
        <v>25</v>
      </c>
      <c r="H3" s="134"/>
      <c r="I3" s="4" t="s">
        <v>26</v>
      </c>
      <c r="J3" s="5" t="s">
        <v>97</v>
      </c>
      <c r="K3" s="5" t="s">
        <v>98</v>
      </c>
      <c r="L3" s="4" t="s">
        <v>101</v>
      </c>
      <c r="M3" s="5" t="s">
        <v>99</v>
      </c>
      <c r="N3" s="4" t="s">
        <v>101</v>
      </c>
      <c r="O3" s="7" t="s">
        <v>27</v>
      </c>
      <c r="P3" s="5" t="s">
        <v>97</v>
      </c>
      <c r="Q3" s="5" t="s">
        <v>98</v>
      </c>
      <c r="R3" s="7" t="s">
        <v>102</v>
      </c>
      <c r="S3" s="5" t="s">
        <v>99</v>
      </c>
      <c r="T3" s="7" t="s">
        <v>102</v>
      </c>
      <c r="U3" s="8" t="s">
        <v>123</v>
      </c>
      <c r="V3" s="8" t="s">
        <v>28</v>
      </c>
    </row>
    <row r="4" spans="1:22" x14ac:dyDescent="0.3">
      <c r="A4" s="1">
        <v>1</v>
      </c>
      <c r="B4" s="19" t="s">
        <v>108</v>
      </c>
      <c r="C4" s="19" t="s">
        <v>0</v>
      </c>
      <c r="D4" s="20" t="s">
        <v>3</v>
      </c>
      <c r="E4" s="20" t="s">
        <v>4</v>
      </c>
      <c r="F4" s="20"/>
      <c r="G4" s="20"/>
      <c r="H4" s="21" t="s">
        <v>5</v>
      </c>
      <c r="I4" s="22" t="s">
        <v>6</v>
      </c>
      <c r="J4" s="23">
        <f>+I4/12</f>
        <v>8.3333333333333339</v>
      </c>
      <c r="K4" s="23">
        <f>+J4</f>
        <v>8.3333333333333339</v>
      </c>
      <c r="L4" s="23">
        <f>SUM(J4:K4)</f>
        <v>16.666666666666668</v>
      </c>
      <c r="M4" s="23">
        <f>+K4</f>
        <v>8.3333333333333339</v>
      </c>
      <c r="N4" s="23">
        <v>25</v>
      </c>
      <c r="O4" s="25">
        <v>1343750.08</v>
      </c>
      <c r="P4" s="25">
        <v>0</v>
      </c>
      <c r="Q4" s="25">
        <v>0</v>
      </c>
      <c r="R4" s="25"/>
      <c r="S4" s="25">
        <v>0</v>
      </c>
      <c r="T4" s="25">
        <f t="shared" ref="T4:T35" si="0">SUM(P4:S4)</f>
        <v>0</v>
      </c>
      <c r="U4" s="27">
        <f>+J4/I4</f>
        <v>8.3333333333333343E-2</v>
      </c>
      <c r="V4" s="27">
        <f>+P4/O4</f>
        <v>0</v>
      </c>
    </row>
    <row r="5" spans="1:22" ht="25.5" x14ac:dyDescent="0.3">
      <c r="A5" s="1">
        <v>2</v>
      </c>
      <c r="B5" s="19" t="s">
        <v>108</v>
      </c>
      <c r="C5" s="19" t="s">
        <v>1</v>
      </c>
      <c r="D5" s="20" t="s">
        <v>3</v>
      </c>
      <c r="E5" s="20" t="s">
        <v>4</v>
      </c>
      <c r="F5" s="20"/>
      <c r="G5" s="20"/>
      <c r="H5" s="21" t="s">
        <v>5</v>
      </c>
      <c r="I5" s="22" t="s">
        <v>6</v>
      </c>
      <c r="J5" s="23">
        <f t="shared" ref="J5:J15" si="1">+I5/12</f>
        <v>8.3333333333333339</v>
      </c>
      <c r="K5" s="23">
        <f t="shared" ref="K5:K15" si="2">+J5</f>
        <v>8.3333333333333339</v>
      </c>
      <c r="L5" s="23">
        <f t="shared" ref="L5:L68" si="3">SUM(J5:K5)</f>
        <v>16.666666666666668</v>
      </c>
      <c r="M5" s="23">
        <f t="shared" ref="M5:M11" si="4">+K5</f>
        <v>8.3333333333333339</v>
      </c>
      <c r="N5" s="23">
        <v>25</v>
      </c>
      <c r="O5" s="25">
        <v>400000</v>
      </c>
      <c r="P5" s="25">
        <v>0</v>
      </c>
      <c r="Q5" s="25">
        <v>0</v>
      </c>
      <c r="R5" s="25"/>
      <c r="S5" s="25">
        <v>0</v>
      </c>
      <c r="T5" s="25">
        <f t="shared" si="0"/>
        <v>0</v>
      </c>
      <c r="U5" s="27">
        <f t="shared" ref="U5:U68" si="5">+J5/I5</f>
        <v>8.3333333333333343E-2</v>
      </c>
      <c r="V5" s="27">
        <f t="shared" ref="V5:V68" si="6">+P5/O5</f>
        <v>0</v>
      </c>
    </row>
    <row r="6" spans="1:22" x14ac:dyDescent="0.3">
      <c r="A6" s="1">
        <v>3</v>
      </c>
      <c r="B6" s="19" t="s">
        <v>108</v>
      </c>
      <c r="C6" s="19" t="s">
        <v>2</v>
      </c>
      <c r="D6" s="20" t="s">
        <v>3</v>
      </c>
      <c r="E6" s="20" t="s">
        <v>4</v>
      </c>
      <c r="F6" s="20"/>
      <c r="G6" s="20"/>
      <c r="H6" s="21" t="s">
        <v>5</v>
      </c>
      <c r="I6" s="22" t="s">
        <v>6</v>
      </c>
      <c r="J6" s="23">
        <f t="shared" si="1"/>
        <v>8.3333333333333339</v>
      </c>
      <c r="K6" s="23">
        <f t="shared" si="2"/>
        <v>8.3333333333333339</v>
      </c>
      <c r="L6" s="23">
        <f t="shared" si="3"/>
        <v>16.666666666666668</v>
      </c>
      <c r="M6" s="23">
        <f t="shared" si="4"/>
        <v>8.3333333333333339</v>
      </c>
      <c r="N6" s="23">
        <v>25</v>
      </c>
      <c r="O6" s="25">
        <v>0</v>
      </c>
      <c r="P6" s="25">
        <v>0</v>
      </c>
      <c r="Q6" s="25">
        <v>0</v>
      </c>
      <c r="R6" s="25"/>
      <c r="S6" s="25">
        <v>0</v>
      </c>
      <c r="T6" s="25">
        <f t="shared" si="0"/>
        <v>0</v>
      </c>
      <c r="U6" s="27">
        <f t="shared" si="5"/>
        <v>8.3333333333333343E-2</v>
      </c>
      <c r="V6" s="27">
        <v>0</v>
      </c>
    </row>
    <row r="7" spans="1:22" x14ac:dyDescent="0.3">
      <c r="A7" s="1">
        <v>4</v>
      </c>
      <c r="B7" s="52" t="s">
        <v>109</v>
      </c>
      <c r="C7" s="19" t="s">
        <v>7</v>
      </c>
      <c r="D7" s="20" t="s">
        <v>3</v>
      </c>
      <c r="E7" s="20" t="s">
        <v>4</v>
      </c>
      <c r="F7" s="20"/>
      <c r="G7" s="20"/>
      <c r="H7" s="21" t="s">
        <v>5</v>
      </c>
      <c r="I7" s="22" t="s">
        <v>6</v>
      </c>
      <c r="J7" s="23">
        <f t="shared" si="1"/>
        <v>8.3333333333333339</v>
      </c>
      <c r="K7" s="23">
        <f t="shared" si="2"/>
        <v>8.3333333333333339</v>
      </c>
      <c r="L7" s="23">
        <f t="shared" si="3"/>
        <v>16.666666666666668</v>
      </c>
      <c r="M7" s="23">
        <f t="shared" si="4"/>
        <v>8.3333333333333339</v>
      </c>
      <c r="N7" s="23">
        <v>25</v>
      </c>
      <c r="O7" s="25">
        <v>0</v>
      </c>
      <c r="P7" s="25">
        <v>0</v>
      </c>
      <c r="Q7" s="25">
        <v>0</v>
      </c>
      <c r="R7" s="25"/>
      <c r="S7" s="25">
        <v>0</v>
      </c>
      <c r="T7" s="25">
        <f t="shared" si="0"/>
        <v>0</v>
      </c>
      <c r="U7" s="27">
        <f t="shared" si="5"/>
        <v>8.3333333333333343E-2</v>
      </c>
      <c r="V7" s="27">
        <v>0</v>
      </c>
    </row>
    <row r="8" spans="1:22" x14ac:dyDescent="0.3">
      <c r="A8" s="1">
        <v>5</v>
      </c>
      <c r="B8" s="52" t="s">
        <v>109</v>
      </c>
      <c r="C8" s="19" t="s">
        <v>8</v>
      </c>
      <c r="D8" s="20" t="s">
        <v>3</v>
      </c>
      <c r="E8" s="20" t="s">
        <v>4</v>
      </c>
      <c r="F8" s="20"/>
      <c r="G8" s="20"/>
      <c r="H8" s="21" t="s">
        <v>5</v>
      </c>
      <c r="I8" s="22" t="s">
        <v>6</v>
      </c>
      <c r="J8" s="23">
        <f t="shared" si="1"/>
        <v>8.3333333333333339</v>
      </c>
      <c r="K8" s="23">
        <f t="shared" si="2"/>
        <v>8.3333333333333339</v>
      </c>
      <c r="L8" s="23">
        <f t="shared" si="3"/>
        <v>16.666666666666668</v>
      </c>
      <c r="M8" s="23">
        <f t="shared" si="4"/>
        <v>8.3333333333333339</v>
      </c>
      <c r="N8" s="23">
        <v>25</v>
      </c>
      <c r="O8" s="25">
        <v>2000</v>
      </c>
      <c r="P8" s="25">
        <v>0</v>
      </c>
      <c r="Q8" s="25">
        <v>0</v>
      </c>
      <c r="R8" s="25"/>
      <c r="S8" s="25">
        <v>0</v>
      </c>
      <c r="T8" s="25">
        <f t="shared" si="0"/>
        <v>0</v>
      </c>
      <c r="U8" s="27">
        <f t="shared" si="5"/>
        <v>8.3333333333333343E-2</v>
      </c>
      <c r="V8" s="27">
        <f t="shared" si="6"/>
        <v>0</v>
      </c>
    </row>
    <row r="9" spans="1:22" x14ac:dyDescent="0.3">
      <c r="A9" s="1">
        <v>6</v>
      </c>
      <c r="B9" s="52" t="s">
        <v>109</v>
      </c>
      <c r="C9" s="19" t="s">
        <v>9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si="1"/>
        <v>8.3333333333333339</v>
      </c>
      <c r="K9" s="23">
        <f t="shared" si="2"/>
        <v>8.3333333333333339</v>
      </c>
      <c r="L9" s="23">
        <f t="shared" si="3"/>
        <v>16.666666666666668</v>
      </c>
      <c r="M9" s="23">
        <f t="shared" si="4"/>
        <v>8.3333333333333339</v>
      </c>
      <c r="N9" s="23">
        <v>25</v>
      </c>
      <c r="O9" s="25">
        <v>0</v>
      </c>
      <c r="P9" s="25">
        <v>0</v>
      </c>
      <c r="Q9" s="25">
        <v>0</v>
      </c>
      <c r="R9" s="25"/>
      <c r="S9" s="25">
        <v>0</v>
      </c>
      <c r="T9" s="25">
        <f t="shared" si="0"/>
        <v>0</v>
      </c>
      <c r="U9" s="27">
        <f t="shared" si="5"/>
        <v>8.3333333333333343E-2</v>
      </c>
      <c r="V9" s="27">
        <v>0</v>
      </c>
    </row>
    <row r="10" spans="1:22" x14ac:dyDescent="0.3">
      <c r="A10" s="1">
        <v>7</v>
      </c>
      <c r="B10" s="52" t="s">
        <v>109</v>
      </c>
      <c r="C10" s="19" t="s">
        <v>10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1"/>
        <v>8.3333333333333339</v>
      </c>
      <c r="K10" s="23">
        <f t="shared" si="2"/>
        <v>8.3333333333333339</v>
      </c>
      <c r="L10" s="23">
        <f t="shared" si="3"/>
        <v>16.666666666666668</v>
      </c>
      <c r="M10" s="23">
        <f t="shared" si="4"/>
        <v>8.3333333333333339</v>
      </c>
      <c r="N10" s="23">
        <v>25</v>
      </c>
      <c r="O10" s="25">
        <v>110000</v>
      </c>
      <c r="P10" s="25">
        <v>0</v>
      </c>
      <c r="Q10" s="25">
        <v>0</v>
      </c>
      <c r="R10" s="25"/>
      <c r="S10" s="25">
        <v>0</v>
      </c>
      <c r="T10" s="25">
        <f t="shared" si="0"/>
        <v>0</v>
      </c>
      <c r="U10" s="27">
        <f t="shared" si="5"/>
        <v>8.3333333333333343E-2</v>
      </c>
      <c r="V10" s="27">
        <f t="shared" si="6"/>
        <v>0</v>
      </c>
    </row>
    <row r="11" spans="1:22" x14ac:dyDescent="0.3">
      <c r="A11" s="1">
        <v>8</v>
      </c>
      <c r="B11" s="52" t="s">
        <v>109</v>
      </c>
      <c r="C11" s="19" t="s">
        <v>11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1"/>
        <v>8.3333333333333339</v>
      </c>
      <c r="K11" s="23">
        <f t="shared" si="2"/>
        <v>8.3333333333333339</v>
      </c>
      <c r="L11" s="23">
        <f t="shared" si="3"/>
        <v>16.666666666666668</v>
      </c>
      <c r="M11" s="23">
        <f t="shared" si="4"/>
        <v>8.3333333333333339</v>
      </c>
      <c r="N11" s="23">
        <v>25</v>
      </c>
      <c r="O11" s="25">
        <v>0</v>
      </c>
      <c r="P11" s="25">
        <v>0</v>
      </c>
      <c r="Q11" s="25">
        <v>0</v>
      </c>
      <c r="R11" s="25"/>
      <c r="S11" s="25">
        <v>0</v>
      </c>
      <c r="T11" s="25">
        <f t="shared" si="0"/>
        <v>0</v>
      </c>
      <c r="U11" s="27">
        <f t="shared" si="5"/>
        <v>8.3333333333333343E-2</v>
      </c>
      <c r="V11" s="27">
        <v>0</v>
      </c>
    </row>
    <row r="12" spans="1:22" ht="51" x14ac:dyDescent="0.3">
      <c r="A12" s="1">
        <v>9</v>
      </c>
      <c r="B12" s="19" t="s">
        <v>110</v>
      </c>
      <c r="C12" s="19" t="s">
        <v>12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v>0</v>
      </c>
      <c r="K12" s="23">
        <v>0</v>
      </c>
      <c r="L12" s="23">
        <f t="shared" si="3"/>
        <v>0</v>
      </c>
      <c r="M12" s="23">
        <v>0</v>
      </c>
      <c r="N12" s="23">
        <v>0</v>
      </c>
      <c r="O12" s="25">
        <v>0</v>
      </c>
      <c r="P12" s="25">
        <v>0</v>
      </c>
      <c r="Q12" s="25">
        <v>0</v>
      </c>
      <c r="R12" s="25"/>
      <c r="S12" s="25">
        <v>0</v>
      </c>
      <c r="T12" s="25">
        <f t="shared" si="0"/>
        <v>0</v>
      </c>
      <c r="U12" s="27">
        <f t="shared" si="5"/>
        <v>0</v>
      </c>
      <c r="V12" s="27">
        <v>0</v>
      </c>
    </row>
    <row r="13" spans="1:22" ht="38.25" x14ac:dyDescent="0.3">
      <c r="A13" s="1">
        <v>10</v>
      </c>
      <c r="B13" s="19" t="s">
        <v>110</v>
      </c>
      <c r="C13" s="19" t="s">
        <v>13</v>
      </c>
      <c r="D13" s="29" t="s">
        <v>3</v>
      </c>
      <c r="E13" s="29" t="s">
        <v>4</v>
      </c>
      <c r="F13" s="29"/>
      <c r="G13" s="29"/>
      <c r="H13" s="30" t="s">
        <v>5</v>
      </c>
      <c r="I13" s="31" t="s">
        <v>6</v>
      </c>
      <c r="J13" s="23">
        <f t="shared" si="1"/>
        <v>8.3333333333333339</v>
      </c>
      <c r="K13" s="23">
        <f t="shared" si="2"/>
        <v>8.3333333333333339</v>
      </c>
      <c r="L13" s="23">
        <f t="shared" ref="L13:L15" si="7">SUM(J13:K13)</f>
        <v>16.666666666666668</v>
      </c>
      <c r="M13" s="23">
        <f t="shared" ref="M13:M15" si="8">+K13</f>
        <v>8.3333333333333339</v>
      </c>
      <c r="N13" s="23">
        <v>25</v>
      </c>
      <c r="O13" s="48">
        <v>0</v>
      </c>
      <c r="P13" s="25">
        <v>0</v>
      </c>
      <c r="Q13" s="25">
        <v>0</v>
      </c>
      <c r="R13" s="25"/>
      <c r="S13" s="25">
        <v>0</v>
      </c>
      <c r="T13" s="25">
        <f t="shared" si="0"/>
        <v>0</v>
      </c>
      <c r="U13" s="27">
        <f t="shared" si="5"/>
        <v>8.3333333333333343E-2</v>
      </c>
      <c r="V13" s="27">
        <v>0</v>
      </c>
    </row>
    <row r="14" spans="1:22" x14ac:dyDescent="0.3">
      <c r="A14" s="1">
        <v>11</v>
      </c>
      <c r="B14" s="19" t="s">
        <v>110</v>
      </c>
      <c r="C14" s="19" t="s">
        <v>14</v>
      </c>
      <c r="D14" s="29" t="s">
        <v>3</v>
      </c>
      <c r="E14" s="29" t="s">
        <v>4</v>
      </c>
      <c r="F14" s="29"/>
      <c r="G14" s="29"/>
      <c r="H14" s="30" t="s">
        <v>5</v>
      </c>
      <c r="I14" s="31" t="s">
        <v>6</v>
      </c>
      <c r="J14" s="23">
        <f t="shared" si="1"/>
        <v>8.3333333333333339</v>
      </c>
      <c r="K14" s="23">
        <f t="shared" si="2"/>
        <v>8.3333333333333339</v>
      </c>
      <c r="L14" s="23">
        <f t="shared" si="7"/>
        <v>16.666666666666668</v>
      </c>
      <c r="M14" s="23">
        <f t="shared" si="8"/>
        <v>8.3333333333333339</v>
      </c>
      <c r="N14" s="23">
        <v>25</v>
      </c>
      <c r="O14" s="48">
        <v>0</v>
      </c>
      <c r="P14" s="25">
        <v>0</v>
      </c>
      <c r="Q14" s="25">
        <v>0</v>
      </c>
      <c r="R14" s="25"/>
      <c r="S14" s="25">
        <v>0</v>
      </c>
      <c r="T14" s="25">
        <f t="shared" si="0"/>
        <v>0</v>
      </c>
      <c r="U14" s="27">
        <f t="shared" si="5"/>
        <v>8.3333333333333343E-2</v>
      </c>
      <c r="V14" s="27">
        <v>0</v>
      </c>
    </row>
    <row r="15" spans="1:22" ht="38.25" x14ac:dyDescent="0.3">
      <c r="A15" s="1">
        <v>12</v>
      </c>
      <c r="B15" s="19" t="s">
        <v>110</v>
      </c>
      <c r="C15" s="19" t="s">
        <v>15</v>
      </c>
      <c r="D15" s="29" t="s">
        <v>3</v>
      </c>
      <c r="E15" s="29" t="s">
        <v>4</v>
      </c>
      <c r="F15" s="29"/>
      <c r="G15" s="29"/>
      <c r="H15" s="30" t="s">
        <v>5</v>
      </c>
      <c r="I15" s="31" t="s">
        <v>6</v>
      </c>
      <c r="J15" s="23">
        <f t="shared" si="1"/>
        <v>8.3333333333333339</v>
      </c>
      <c r="K15" s="23">
        <f t="shared" si="2"/>
        <v>8.3333333333333339</v>
      </c>
      <c r="L15" s="23">
        <f t="shared" si="7"/>
        <v>16.666666666666668</v>
      </c>
      <c r="M15" s="23">
        <f t="shared" si="8"/>
        <v>8.3333333333333339</v>
      </c>
      <c r="N15" s="23">
        <v>25</v>
      </c>
      <c r="O15" s="48">
        <v>0</v>
      </c>
      <c r="P15" s="25">
        <v>0</v>
      </c>
      <c r="Q15" s="25">
        <v>0</v>
      </c>
      <c r="R15" s="25"/>
      <c r="S15" s="25">
        <v>0</v>
      </c>
      <c r="T15" s="25">
        <f t="shared" si="0"/>
        <v>0</v>
      </c>
      <c r="U15" s="27">
        <f t="shared" si="5"/>
        <v>8.3333333333333343E-2</v>
      </c>
      <c r="V15" s="27">
        <v>0</v>
      </c>
    </row>
    <row r="16" spans="1:22" ht="38.25" x14ac:dyDescent="0.3">
      <c r="A16" s="1">
        <v>13</v>
      </c>
      <c r="B16" s="19" t="s">
        <v>32</v>
      </c>
      <c r="C16" s="19" t="s">
        <v>29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f t="shared" ref="J16:J23" si="9">+I16/12</f>
        <v>8.3333333333333339</v>
      </c>
      <c r="K16" s="23">
        <f t="shared" ref="K16:K27" si="10">+J16</f>
        <v>8.3333333333333339</v>
      </c>
      <c r="L16" s="23">
        <f t="shared" ref="L16:L18" si="11">SUM(J16:K16)</f>
        <v>16.666666666666668</v>
      </c>
      <c r="M16" s="23">
        <f t="shared" ref="M16:M18" si="12">+K16</f>
        <v>8.3333333333333339</v>
      </c>
      <c r="N16" s="23">
        <v>25</v>
      </c>
      <c r="O16" s="25">
        <v>0</v>
      </c>
      <c r="P16" s="25">
        <v>0</v>
      </c>
      <c r="Q16" s="25">
        <v>0</v>
      </c>
      <c r="R16" s="25"/>
      <c r="S16" s="25">
        <v>0</v>
      </c>
      <c r="T16" s="25">
        <f t="shared" si="0"/>
        <v>0</v>
      </c>
      <c r="U16" s="27">
        <f t="shared" si="5"/>
        <v>8.3333333333333343E-2</v>
      </c>
      <c r="V16" s="27">
        <v>0</v>
      </c>
    </row>
    <row r="17" spans="1:22" ht="38.25" x14ac:dyDescent="0.3">
      <c r="A17" s="1">
        <v>14</v>
      </c>
      <c r="B17" s="19" t="s">
        <v>32</v>
      </c>
      <c r="C17" s="19" t="s">
        <v>30</v>
      </c>
      <c r="D17" s="20" t="s">
        <v>3</v>
      </c>
      <c r="E17" s="20" t="s">
        <v>4</v>
      </c>
      <c r="F17" s="20"/>
      <c r="G17" s="20"/>
      <c r="H17" s="21" t="s">
        <v>5</v>
      </c>
      <c r="I17" s="22" t="s">
        <v>6</v>
      </c>
      <c r="J17" s="23">
        <f t="shared" si="9"/>
        <v>8.3333333333333339</v>
      </c>
      <c r="K17" s="23">
        <f t="shared" si="10"/>
        <v>8.3333333333333339</v>
      </c>
      <c r="L17" s="23">
        <f t="shared" si="11"/>
        <v>16.666666666666668</v>
      </c>
      <c r="M17" s="23">
        <f t="shared" si="12"/>
        <v>8.3333333333333339</v>
      </c>
      <c r="N17" s="23">
        <v>25</v>
      </c>
      <c r="O17" s="25">
        <v>0</v>
      </c>
      <c r="P17" s="25">
        <v>0</v>
      </c>
      <c r="Q17" s="25">
        <v>0</v>
      </c>
      <c r="R17" s="25"/>
      <c r="S17" s="25">
        <v>0</v>
      </c>
      <c r="T17" s="25">
        <f t="shared" si="0"/>
        <v>0</v>
      </c>
      <c r="U17" s="27">
        <f t="shared" si="5"/>
        <v>8.3333333333333343E-2</v>
      </c>
      <c r="V17" s="27">
        <v>0</v>
      </c>
    </row>
    <row r="18" spans="1:22" ht="38.25" x14ac:dyDescent="0.3">
      <c r="A18" s="1">
        <v>15</v>
      </c>
      <c r="B18" s="19" t="s">
        <v>32</v>
      </c>
      <c r="C18" s="19" t="s">
        <v>31</v>
      </c>
      <c r="D18" s="20" t="s">
        <v>3</v>
      </c>
      <c r="E18" s="20" t="s">
        <v>4</v>
      </c>
      <c r="F18" s="20"/>
      <c r="G18" s="20"/>
      <c r="H18" s="21" t="s">
        <v>5</v>
      </c>
      <c r="I18" s="22" t="s">
        <v>6</v>
      </c>
      <c r="J18" s="23">
        <f t="shared" si="9"/>
        <v>8.3333333333333339</v>
      </c>
      <c r="K18" s="23">
        <f t="shared" si="10"/>
        <v>8.3333333333333339</v>
      </c>
      <c r="L18" s="23">
        <f t="shared" si="11"/>
        <v>16.666666666666668</v>
      </c>
      <c r="M18" s="23">
        <f t="shared" si="12"/>
        <v>8.3333333333333339</v>
      </c>
      <c r="N18" s="23">
        <v>25</v>
      </c>
      <c r="O18" s="25">
        <v>0</v>
      </c>
      <c r="P18" s="25">
        <v>0</v>
      </c>
      <c r="Q18" s="25">
        <v>0</v>
      </c>
      <c r="R18" s="25"/>
      <c r="S18" s="25">
        <v>0</v>
      </c>
      <c r="T18" s="25">
        <f t="shared" si="0"/>
        <v>0</v>
      </c>
      <c r="U18" s="27">
        <f t="shared" si="5"/>
        <v>8.3333333333333343E-2</v>
      </c>
      <c r="V18" s="27">
        <v>0</v>
      </c>
    </row>
    <row r="19" spans="1:22" x14ac:dyDescent="0.3">
      <c r="A19" s="1">
        <v>16</v>
      </c>
      <c r="B19" s="19" t="s">
        <v>38</v>
      </c>
      <c r="C19" s="19" t="s">
        <v>33</v>
      </c>
      <c r="D19" s="20" t="s">
        <v>3</v>
      </c>
      <c r="E19" s="20" t="s">
        <v>4</v>
      </c>
      <c r="F19" s="20"/>
      <c r="G19" s="20"/>
      <c r="H19" s="21" t="s">
        <v>5</v>
      </c>
      <c r="I19" s="22" t="s">
        <v>6</v>
      </c>
      <c r="J19" s="23">
        <f t="shared" si="9"/>
        <v>8.3333333333333339</v>
      </c>
      <c r="K19" s="23">
        <f t="shared" si="10"/>
        <v>8.3333333333333339</v>
      </c>
      <c r="L19" s="23">
        <f t="shared" ref="L19:L23" si="13">SUM(J19:K19)</f>
        <v>16.666666666666668</v>
      </c>
      <c r="M19" s="23">
        <f t="shared" ref="M19:M27" si="14">+K19</f>
        <v>8.3333333333333339</v>
      </c>
      <c r="N19" s="23">
        <v>25</v>
      </c>
      <c r="O19" s="25">
        <v>0</v>
      </c>
      <c r="P19" s="25">
        <v>0</v>
      </c>
      <c r="Q19" s="25">
        <v>0</v>
      </c>
      <c r="R19" s="25"/>
      <c r="S19" s="25">
        <v>0</v>
      </c>
      <c r="T19" s="25">
        <f t="shared" si="0"/>
        <v>0</v>
      </c>
      <c r="U19" s="27">
        <f t="shared" si="5"/>
        <v>8.3333333333333343E-2</v>
      </c>
      <c r="V19" s="27">
        <v>0</v>
      </c>
    </row>
    <row r="20" spans="1:22" x14ac:dyDescent="0.3">
      <c r="A20" s="1">
        <v>17</v>
      </c>
      <c r="B20" s="19" t="s">
        <v>38</v>
      </c>
      <c r="C20" s="19" t="s">
        <v>34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9"/>
        <v>8.3333333333333339</v>
      </c>
      <c r="K20" s="23">
        <f t="shared" si="10"/>
        <v>8.3333333333333339</v>
      </c>
      <c r="L20" s="23">
        <f t="shared" si="13"/>
        <v>16.666666666666668</v>
      </c>
      <c r="M20" s="23">
        <f t="shared" si="14"/>
        <v>8.3333333333333339</v>
      </c>
      <c r="N20" s="23">
        <v>25</v>
      </c>
      <c r="O20" s="25">
        <v>0</v>
      </c>
      <c r="P20" s="25">
        <v>0</v>
      </c>
      <c r="Q20" s="25">
        <v>0</v>
      </c>
      <c r="R20" s="25"/>
      <c r="S20" s="25">
        <v>0</v>
      </c>
      <c r="T20" s="25">
        <f t="shared" si="0"/>
        <v>0</v>
      </c>
      <c r="U20" s="27">
        <f t="shared" si="5"/>
        <v>8.3333333333333343E-2</v>
      </c>
      <c r="V20" s="27">
        <v>0</v>
      </c>
    </row>
    <row r="21" spans="1:22" x14ac:dyDescent="0.3">
      <c r="A21" s="1">
        <v>18</v>
      </c>
      <c r="B21" s="52" t="s">
        <v>38</v>
      </c>
      <c r="C21" s="19" t="s">
        <v>35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9"/>
        <v>8.3333333333333339</v>
      </c>
      <c r="K21" s="23">
        <f t="shared" si="10"/>
        <v>8.3333333333333339</v>
      </c>
      <c r="L21" s="23">
        <f t="shared" si="13"/>
        <v>16.666666666666668</v>
      </c>
      <c r="M21" s="23">
        <f t="shared" si="14"/>
        <v>8.3333333333333339</v>
      </c>
      <c r="N21" s="23">
        <v>25</v>
      </c>
      <c r="O21" s="25">
        <v>51000</v>
      </c>
      <c r="P21" s="25">
        <v>0</v>
      </c>
      <c r="Q21" s="25">
        <v>0</v>
      </c>
      <c r="R21" s="25"/>
      <c r="S21" s="25">
        <v>0</v>
      </c>
      <c r="T21" s="25">
        <f t="shared" si="0"/>
        <v>0</v>
      </c>
      <c r="U21" s="27">
        <f t="shared" si="5"/>
        <v>8.3333333333333343E-2</v>
      </c>
      <c r="V21" s="27">
        <f t="shared" si="6"/>
        <v>0</v>
      </c>
    </row>
    <row r="22" spans="1:22" ht="25.5" x14ac:dyDescent="0.3">
      <c r="A22" s="1">
        <v>19</v>
      </c>
      <c r="B22" s="52" t="s">
        <v>38</v>
      </c>
      <c r="C22" s="19" t="s">
        <v>36</v>
      </c>
      <c r="D22" s="20" t="s">
        <v>3</v>
      </c>
      <c r="E22" s="20"/>
      <c r="F22" s="20" t="s">
        <v>4</v>
      </c>
      <c r="G22" s="20"/>
      <c r="H22" s="21" t="s">
        <v>5</v>
      </c>
      <c r="I22" s="22" t="s">
        <v>6</v>
      </c>
      <c r="J22" s="23">
        <f t="shared" si="9"/>
        <v>8.3333333333333339</v>
      </c>
      <c r="K22" s="23">
        <f t="shared" si="10"/>
        <v>8.3333333333333339</v>
      </c>
      <c r="L22" s="23">
        <f t="shared" si="13"/>
        <v>16.666666666666668</v>
      </c>
      <c r="M22" s="23">
        <f t="shared" si="14"/>
        <v>8.3333333333333339</v>
      </c>
      <c r="N22" s="23">
        <v>25</v>
      </c>
      <c r="O22" s="25">
        <v>22599.759999999998</v>
      </c>
      <c r="P22" s="25">
        <v>0</v>
      </c>
      <c r="Q22" s="25">
        <v>0</v>
      </c>
      <c r="R22" s="25"/>
      <c r="S22" s="25">
        <v>0</v>
      </c>
      <c r="T22" s="25">
        <f t="shared" si="0"/>
        <v>0</v>
      </c>
      <c r="U22" s="27">
        <f t="shared" si="5"/>
        <v>8.3333333333333343E-2</v>
      </c>
      <c r="V22" s="27">
        <f t="shared" si="6"/>
        <v>0</v>
      </c>
    </row>
    <row r="23" spans="1:22" ht="25.5" x14ac:dyDescent="0.3">
      <c r="A23" s="1">
        <v>20</v>
      </c>
      <c r="B23" s="52" t="s">
        <v>38</v>
      </c>
      <c r="C23" s="19" t="s">
        <v>37</v>
      </c>
      <c r="D23" s="20" t="s">
        <v>3</v>
      </c>
      <c r="E23" s="20"/>
      <c r="F23" s="20" t="s">
        <v>4</v>
      </c>
      <c r="G23" s="20"/>
      <c r="H23" s="21" t="s">
        <v>5</v>
      </c>
      <c r="I23" s="22" t="s">
        <v>6</v>
      </c>
      <c r="J23" s="23">
        <f t="shared" si="9"/>
        <v>8.3333333333333339</v>
      </c>
      <c r="K23" s="23">
        <f t="shared" si="10"/>
        <v>8.3333333333333339</v>
      </c>
      <c r="L23" s="23">
        <f t="shared" si="13"/>
        <v>16.666666666666668</v>
      </c>
      <c r="M23" s="23">
        <f t="shared" si="14"/>
        <v>8.3333333333333339</v>
      </c>
      <c r="N23" s="23">
        <v>25</v>
      </c>
      <c r="O23" s="25">
        <v>0</v>
      </c>
      <c r="P23" s="25">
        <v>0</v>
      </c>
      <c r="Q23" s="25">
        <v>0</v>
      </c>
      <c r="R23" s="25"/>
      <c r="S23" s="25">
        <v>0</v>
      </c>
      <c r="T23" s="25">
        <f t="shared" si="0"/>
        <v>0</v>
      </c>
      <c r="U23" s="27">
        <f t="shared" si="5"/>
        <v>8.3333333333333343E-2</v>
      </c>
      <c r="V23" s="27">
        <v>0</v>
      </c>
    </row>
    <row r="24" spans="1:22" ht="25.5" x14ac:dyDescent="0.3">
      <c r="A24" s="1">
        <v>21</v>
      </c>
      <c r="B24" s="19" t="s">
        <v>43</v>
      </c>
      <c r="C24" s="19" t="s">
        <v>39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>100*0.3/3</f>
        <v>10</v>
      </c>
      <c r="K24" s="23">
        <f t="shared" si="10"/>
        <v>10</v>
      </c>
      <c r="L24" s="23">
        <f t="shared" si="3"/>
        <v>20</v>
      </c>
      <c r="M24" s="23">
        <f t="shared" si="14"/>
        <v>10</v>
      </c>
      <c r="N24" s="23">
        <v>30</v>
      </c>
      <c r="O24" s="25">
        <v>1956710.78</v>
      </c>
      <c r="P24" s="25">
        <v>0</v>
      </c>
      <c r="Q24" s="25">
        <v>0</v>
      </c>
      <c r="R24" s="25"/>
      <c r="S24" s="25">
        <v>0</v>
      </c>
      <c r="T24" s="25">
        <f t="shared" si="0"/>
        <v>0</v>
      </c>
      <c r="U24" s="27">
        <f t="shared" si="5"/>
        <v>0.1</v>
      </c>
      <c r="V24" s="27">
        <f t="shared" si="6"/>
        <v>0</v>
      </c>
    </row>
    <row r="25" spans="1:22" ht="25.5" x14ac:dyDescent="0.3">
      <c r="A25" s="1">
        <v>22</v>
      </c>
      <c r="B25" s="52" t="s">
        <v>43</v>
      </c>
      <c r="C25" s="19" t="s">
        <v>40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>100*0.05/3</f>
        <v>1.6666666666666667</v>
      </c>
      <c r="K25" s="23">
        <f t="shared" si="10"/>
        <v>1.6666666666666667</v>
      </c>
      <c r="L25" s="23">
        <f t="shared" si="3"/>
        <v>3.3333333333333335</v>
      </c>
      <c r="M25" s="23">
        <f t="shared" si="14"/>
        <v>1.6666666666666667</v>
      </c>
      <c r="N25" s="23">
        <v>5</v>
      </c>
      <c r="O25" s="25">
        <v>635000</v>
      </c>
      <c r="P25" s="25">
        <v>0</v>
      </c>
      <c r="Q25" s="25">
        <v>0</v>
      </c>
      <c r="R25" s="25"/>
      <c r="S25" s="25">
        <v>0</v>
      </c>
      <c r="T25" s="25">
        <f t="shared" si="0"/>
        <v>0</v>
      </c>
      <c r="U25" s="27">
        <f t="shared" si="5"/>
        <v>1.6666666666666666E-2</v>
      </c>
      <c r="V25" s="27">
        <f t="shared" si="6"/>
        <v>0</v>
      </c>
    </row>
    <row r="26" spans="1:22" x14ac:dyDescent="0.3">
      <c r="A26" s="1">
        <v>23</v>
      </c>
      <c r="B26" s="52" t="s">
        <v>43</v>
      </c>
      <c r="C26" s="19" t="s">
        <v>41</v>
      </c>
      <c r="D26" s="20" t="s">
        <v>3</v>
      </c>
      <c r="E26" s="20" t="s">
        <v>4</v>
      </c>
      <c r="F26" s="20"/>
      <c r="G26" s="20"/>
      <c r="H26" s="21" t="s">
        <v>5</v>
      </c>
      <c r="I26" s="22" t="s">
        <v>6</v>
      </c>
      <c r="J26" s="23">
        <f>100*0.1/3</f>
        <v>3.3333333333333335</v>
      </c>
      <c r="K26" s="23">
        <f t="shared" si="10"/>
        <v>3.3333333333333335</v>
      </c>
      <c r="L26" s="23">
        <f t="shared" si="3"/>
        <v>6.666666666666667</v>
      </c>
      <c r="M26" s="23">
        <f t="shared" si="14"/>
        <v>3.3333333333333335</v>
      </c>
      <c r="N26" s="23">
        <v>10</v>
      </c>
      <c r="O26" s="25">
        <v>313500.03999999998</v>
      </c>
      <c r="P26" s="25">
        <v>0</v>
      </c>
      <c r="Q26" s="25">
        <v>0</v>
      </c>
      <c r="R26" s="25"/>
      <c r="S26" s="25">
        <v>0</v>
      </c>
      <c r="T26" s="25">
        <f t="shared" si="0"/>
        <v>0</v>
      </c>
      <c r="U26" s="27">
        <f t="shared" si="5"/>
        <v>3.3333333333333333E-2</v>
      </c>
      <c r="V26" s="27">
        <f t="shared" si="6"/>
        <v>0</v>
      </c>
    </row>
    <row r="27" spans="1:22" ht="25.5" x14ac:dyDescent="0.3">
      <c r="A27" s="1">
        <v>24</v>
      </c>
      <c r="B27" s="52" t="s">
        <v>43</v>
      </c>
      <c r="C27" s="19" t="s">
        <v>42</v>
      </c>
      <c r="D27" s="20" t="s">
        <v>3</v>
      </c>
      <c r="E27" s="20" t="s">
        <v>4</v>
      </c>
      <c r="F27" s="20"/>
      <c r="G27" s="20"/>
      <c r="H27" s="21" t="s">
        <v>5</v>
      </c>
      <c r="I27" s="22" t="s">
        <v>6</v>
      </c>
      <c r="J27" s="23">
        <f>100*0.25/3</f>
        <v>8.3333333333333339</v>
      </c>
      <c r="K27" s="23">
        <f t="shared" si="10"/>
        <v>8.3333333333333339</v>
      </c>
      <c r="L27" s="23">
        <f t="shared" si="3"/>
        <v>16.666666666666668</v>
      </c>
      <c r="M27" s="23">
        <f t="shared" si="14"/>
        <v>8.3333333333333339</v>
      </c>
      <c r="N27" s="23">
        <v>25</v>
      </c>
      <c r="O27" s="25">
        <v>230348.91</v>
      </c>
      <c r="P27" s="25">
        <v>0</v>
      </c>
      <c r="Q27" s="25">
        <v>0</v>
      </c>
      <c r="R27" s="25"/>
      <c r="S27" s="25">
        <v>0</v>
      </c>
      <c r="T27" s="25">
        <f t="shared" si="0"/>
        <v>0</v>
      </c>
      <c r="U27" s="27">
        <f t="shared" si="5"/>
        <v>8.3333333333333343E-2</v>
      </c>
      <c r="V27" s="27">
        <f t="shared" si="6"/>
        <v>0</v>
      </c>
    </row>
    <row r="28" spans="1:22" x14ac:dyDescent="0.3">
      <c r="A28" s="1">
        <v>25</v>
      </c>
      <c r="B28" s="52" t="s">
        <v>50</v>
      </c>
      <c r="C28" s="19" t="s">
        <v>44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v>9.85</v>
      </c>
      <c r="K28" s="23">
        <v>14.23</v>
      </c>
      <c r="L28" s="23">
        <f t="shared" si="3"/>
        <v>24.08</v>
      </c>
      <c r="M28" s="23">
        <v>19</v>
      </c>
      <c r="N28" s="23">
        <v>43.08</v>
      </c>
      <c r="O28" s="25">
        <v>10000</v>
      </c>
      <c r="P28" s="25">
        <v>0</v>
      </c>
      <c r="Q28" s="25">
        <v>0</v>
      </c>
      <c r="R28" s="25"/>
      <c r="S28" s="25">
        <v>0</v>
      </c>
      <c r="T28" s="25">
        <f t="shared" si="0"/>
        <v>0</v>
      </c>
      <c r="U28" s="27">
        <f t="shared" si="5"/>
        <v>9.849999999999999E-2</v>
      </c>
      <c r="V28" s="27">
        <f t="shared" si="6"/>
        <v>0</v>
      </c>
    </row>
    <row r="29" spans="1:22" x14ac:dyDescent="0.3">
      <c r="A29" s="1">
        <v>26</v>
      </c>
      <c r="B29" s="52" t="s">
        <v>50</v>
      </c>
      <c r="C29" s="19" t="s">
        <v>45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v>0</v>
      </c>
      <c r="K29" s="23">
        <v>0</v>
      </c>
      <c r="L29" s="23">
        <f t="shared" si="3"/>
        <v>0</v>
      </c>
      <c r="M29" s="23">
        <v>0</v>
      </c>
      <c r="N29" s="23">
        <v>0</v>
      </c>
      <c r="O29" s="25">
        <v>400000</v>
      </c>
      <c r="P29" s="25">
        <v>0</v>
      </c>
      <c r="Q29" s="25">
        <v>0</v>
      </c>
      <c r="R29" s="25"/>
      <c r="S29" s="25">
        <v>0</v>
      </c>
      <c r="T29" s="25">
        <f t="shared" si="0"/>
        <v>0</v>
      </c>
      <c r="U29" s="27">
        <f t="shared" si="5"/>
        <v>0</v>
      </c>
      <c r="V29" s="27">
        <f t="shared" si="6"/>
        <v>0</v>
      </c>
    </row>
    <row r="30" spans="1:22" ht="25.5" x14ac:dyDescent="0.3">
      <c r="A30" s="1">
        <v>27</v>
      </c>
      <c r="B30" s="52" t="s">
        <v>50</v>
      </c>
      <c r="C30" s="19" t="s">
        <v>46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v>0</v>
      </c>
      <c r="K30" s="23">
        <v>0</v>
      </c>
      <c r="L30" s="23">
        <f t="shared" si="3"/>
        <v>0</v>
      </c>
      <c r="M30" s="23">
        <v>0</v>
      </c>
      <c r="N30" s="23">
        <v>0</v>
      </c>
      <c r="O30" s="25">
        <v>990000</v>
      </c>
      <c r="P30" s="25">
        <v>0</v>
      </c>
      <c r="Q30" s="25">
        <v>0</v>
      </c>
      <c r="R30" s="25"/>
      <c r="S30" s="25">
        <v>0</v>
      </c>
      <c r="T30" s="25">
        <f t="shared" si="0"/>
        <v>0</v>
      </c>
      <c r="U30" s="27">
        <f t="shared" si="5"/>
        <v>0</v>
      </c>
      <c r="V30" s="27">
        <f t="shared" si="6"/>
        <v>0</v>
      </c>
    </row>
    <row r="31" spans="1:22" ht="25.5" x14ac:dyDescent="0.3">
      <c r="A31" s="1">
        <v>28</v>
      </c>
      <c r="B31" s="52" t="s">
        <v>50</v>
      </c>
      <c r="C31" s="19" t="s">
        <v>47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v>17.5</v>
      </c>
      <c r="K31" s="23">
        <f>+J31</f>
        <v>17.5</v>
      </c>
      <c r="L31" s="23">
        <f t="shared" si="3"/>
        <v>35</v>
      </c>
      <c r="M31" s="23">
        <f>+K31</f>
        <v>17.5</v>
      </c>
      <c r="N31" s="23">
        <v>52.5</v>
      </c>
      <c r="O31" s="25">
        <v>10000</v>
      </c>
      <c r="P31" s="25">
        <v>0</v>
      </c>
      <c r="Q31" s="25">
        <v>0</v>
      </c>
      <c r="R31" s="25"/>
      <c r="S31" s="25">
        <v>0</v>
      </c>
      <c r="T31" s="25">
        <f t="shared" si="0"/>
        <v>0</v>
      </c>
      <c r="U31" s="27">
        <f t="shared" si="5"/>
        <v>0.17499999999999999</v>
      </c>
      <c r="V31" s="27">
        <f t="shared" si="6"/>
        <v>0</v>
      </c>
    </row>
    <row r="32" spans="1:22" ht="25.5" x14ac:dyDescent="0.3">
      <c r="A32" s="1">
        <v>29</v>
      </c>
      <c r="B32" s="52" t="s">
        <v>50</v>
      </c>
      <c r="C32" s="19" t="s">
        <v>48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0</v>
      </c>
      <c r="K32" s="23">
        <v>0</v>
      </c>
      <c r="L32" s="23">
        <f t="shared" si="3"/>
        <v>0</v>
      </c>
      <c r="M32" s="23">
        <v>0</v>
      </c>
      <c r="N32" s="23">
        <v>0</v>
      </c>
      <c r="O32" s="25">
        <v>0</v>
      </c>
      <c r="P32" s="25">
        <v>0</v>
      </c>
      <c r="Q32" s="25">
        <v>0</v>
      </c>
      <c r="R32" s="25"/>
      <c r="S32" s="25">
        <v>0</v>
      </c>
      <c r="T32" s="25">
        <f t="shared" si="0"/>
        <v>0</v>
      </c>
      <c r="U32" s="27">
        <f t="shared" si="5"/>
        <v>0</v>
      </c>
      <c r="V32" s="27">
        <v>0</v>
      </c>
    </row>
    <row r="33" spans="1:22" x14ac:dyDescent="0.3">
      <c r="A33" s="1">
        <v>30</v>
      </c>
      <c r="B33" s="52" t="s">
        <v>50</v>
      </c>
      <c r="C33" s="19" t="s">
        <v>49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3"/>
        <v>0</v>
      </c>
      <c r="M33" s="23">
        <v>0</v>
      </c>
      <c r="N33" s="23">
        <v>0</v>
      </c>
      <c r="O33" s="25">
        <v>0</v>
      </c>
      <c r="P33" s="25">
        <v>0</v>
      </c>
      <c r="Q33" s="25">
        <v>0</v>
      </c>
      <c r="R33" s="25"/>
      <c r="S33" s="25">
        <v>0</v>
      </c>
      <c r="T33" s="25">
        <f t="shared" si="0"/>
        <v>0</v>
      </c>
      <c r="U33" s="27">
        <f t="shared" si="5"/>
        <v>0</v>
      </c>
      <c r="V33" s="27">
        <v>0</v>
      </c>
    </row>
    <row r="34" spans="1:22" x14ac:dyDescent="0.3">
      <c r="A34" s="1">
        <v>31</v>
      </c>
      <c r="B34" s="19" t="s">
        <v>61</v>
      </c>
      <c r="C34" s="19" t="s">
        <v>51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f t="shared" ref="J34:J44" si="15">+I34/12</f>
        <v>8.3333333333333339</v>
      </c>
      <c r="K34" s="23">
        <f t="shared" ref="K34:K44" si="16">+J34</f>
        <v>8.3333333333333339</v>
      </c>
      <c r="L34" s="23">
        <f t="shared" si="3"/>
        <v>16.666666666666668</v>
      </c>
      <c r="M34" s="23">
        <f t="shared" ref="M34:M43" si="17">+K34</f>
        <v>8.3333333333333339</v>
      </c>
      <c r="N34" s="23">
        <v>25</v>
      </c>
      <c r="O34" s="25">
        <v>0</v>
      </c>
      <c r="P34" s="25">
        <v>0</v>
      </c>
      <c r="Q34" s="25">
        <v>0</v>
      </c>
      <c r="R34" s="25"/>
      <c r="S34" s="25">
        <v>0</v>
      </c>
      <c r="T34" s="25">
        <f t="shared" si="0"/>
        <v>0</v>
      </c>
      <c r="U34" s="27">
        <f t="shared" si="5"/>
        <v>8.3333333333333343E-2</v>
      </c>
      <c r="V34" s="27">
        <v>0</v>
      </c>
    </row>
    <row r="35" spans="1:22" x14ac:dyDescent="0.3">
      <c r="A35" s="1">
        <v>32</v>
      </c>
      <c r="B35" s="52" t="s">
        <v>61</v>
      </c>
      <c r="C35" s="19" t="s">
        <v>52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f t="shared" si="15"/>
        <v>8.3333333333333339</v>
      </c>
      <c r="K35" s="23">
        <f t="shared" si="16"/>
        <v>8.3333333333333339</v>
      </c>
      <c r="L35" s="23">
        <f t="shared" si="3"/>
        <v>16.666666666666668</v>
      </c>
      <c r="M35" s="23">
        <f t="shared" si="17"/>
        <v>8.3333333333333339</v>
      </c>
      <c r="N35" s="23">
        <v>25</v>
      </c>
      <c r="O35" s="25">
        <v>0</v>
      </c>
      <c r="P35" s="25">
        <v>0</v>
      </c>
      <c r="Q35" s="25">
        <v>0</v>
      </c>
      <c r="R35" s="25"/>
      <c r="S35" s="25">
        <v>0</v>
      </c>
      <c r="T35" s="25">
        <f t="shared" si="0"/>
        <v>0</v>
      </c>
      <c r="U35" s="27">
        <f t="shared" si="5"/>
        <v>8.3333333333333343E-2</v>
      </c>
      <c r="V35" s="27">
        <v>0</v>
      </c>
    </row>
    <row r="36" spans="1:22" x14ac:dyDescent="0.3">
      <c r="A36" s="1">
        <v>33</v>
      </c>
      <c r="B36" s="52" t="s">
        <v>61</v>
      </c>
      <c r="C36" s="19" t="s">
        <v>53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f t="shared" si="15"/>
        <v>8.3333333333333339</v>
      </c>
      <c r="K36" s="23">
        <f t="shared" si="16"/>
        <v>8.3333333333333339</v>
      </c>
      <c r="L36" s="23">
        <f t="shared" si="3"/>
        <v>16.666666666666668</v>
      </c>
      <c r="M36" s="23">
        <f t="shared" si="17"/>
        <v>8.3333333333333339</v>
      </c>
      <c r="N36" s="23">
        <v>25</v>
      </c>
      <c r="O36" s="25">
        <v>0</v>
      </c>
      <c r="P36" s="25">
        <v>0</v>
      </c>
      <c r="Q36" s="25">
        <v>0</v>
      </c>
      <c r="R36" s="25"/>
      <c r="S36" s="25">
        <v>0</v>
      </c>
      <c r="T36" s="25">
        <f t="shared" ref="T36:T67" si="18">SUM(P36:S36)</f>
        <v>0</v>
      </c>
      <c r="U36" s="27">
        <f t="shared" si="5"/>
        <v>8.3333333333333343E-2</v>
      </c>
      <c r="V36" s="27">
        <v>0</v>
      </c>
    </row>
    <row r="37" spans="1:22" x14ac:dyDescent="0.3">
      <c r="A37" s="1">
        <v>34</v>
      </c>
      <c r="B37" s="52" t="s">
        <v>61</v>
      </c>
      <c r="C37" s="19" t="s">
        <v>54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f t="shared" si="15"/>
        <v>8.3333333333333339</v>
      </c>
      <c r="K37" s="23">
        <f t="shared" si="16"/>
        <v>8.3333333333333339</v>
      </c>
      <c r="L37" s="23">
        <f t="shared" si="3"/>
        <v>16.666666666666668</v>
      </c>
      <c r="M37" s="23">
        <f t="shared" si="17"/>
        <v>8.3333333333333339</v>
      </c>
      <c r="N37" s="23">
        <v>25</v>
      </c>
      <c r="O37" s="25">
        <v>0</v>
      </c>
      <c r="P37" s="25">
        <v>0</v>
      </c>
      <c r="Q37" s="25">
        <v>0</v>
      </c>
      <c r="R37" s="25"/>
      <c r="S37" s="25">
        <v>0</v>
      </c>
      <c r="T37" s="25">
        <f t="shared" si="18"/>
        <v>0</v>
      </c>
      <c r="U37" s="27">
        <f t="shared" si="5"/>
        <v>8.3333333333333343E-2</v>
      </c>
      <c r="V37" s="27">
        <v>0</v>
      </c>
    </row>
    <row r="38" spans="1:22" x14ac:dyDescent="0.3">
      <c r="A38" s="1">
        <v>35</v>
      </c>
      <c r="B38" s="52" t="s">
        <v>61</v>
      </c>
      <c r="C38" s="19" t="s">
        <v>55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si="15"/>
        <v>8.3333333333333339</v>
      </c>
      <c r="K38" s="23">
        <f t="shared" si="16"/>
        <v>8.3333333333333339</v>
      </c>
      <c r="L38" s="23">
        <f t="shared" si="3"/>
        <v>16.666666666666668</v>
      </c>
      <c r="M38" s="23">
        <f t="shared" si="17"/>
        <v>8.3333333333333339</v>
      </c>
      <c r="N38" s="23">
        <v>25</v>
      </c>
      <c r="O38" s="25">
        <v>0</v>
      </c>
      <c r="P38" s="25">
        <v>0</v>
      </c>
      <c r="Q38" s="25">
        <v>0</v>
      </c>
      <c r="R38" s="25"/>
      <c r="S38" s="25">
        <v>0</v>
      </c>
      <c r="T38" s="25">
        <f t="shared" si="18"/>
        <v>0</v>
      </c>
      <c r="U38" s="27">
        <f t="shared" si="5"/>
        <v>8.3333333333333343E-2</v>
      </c>
      <c r="V38" s="27">
        <v>0</v>
      </c>
    </row>
    <row r="39" spans="1:22" x14ac:dyDescent="0.3">
      <c r="A39" s="1">
        <v>36</v>
      </c>
      <c r="B39" s="52" t="s">
        <v>61</v>
      </c>
      <c r="C39" s="19" t="s">
        <v>56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5"/>
        <v>8.3333333333333339</v>
      </c>
      <c r="K39" s="23">
        <f t="shared" si="16"/>
        <v>8.3333333333333339</v>
      </c>
      <c r="L39" s="23">
        <f t="shared" si="3"/>
        <v>16.666666666666668</v>
      </c>
      <c r="M39" s="23">
        <f t="shared" si="17"/>
        <v>8.3333333333333339</v>
      </c>
      <c r="N39" s="23">
        <v>25</v>
      </c>
      <c r="O39" s="25">
        <v>0</v>
      </c>
      <c r="P39" s="25">
        <v>0</v>
      </c>
      <c r="Q39" s="25">
        <v>0</v>
      </c>
      <c r="R39" s="25"/>
      <c r="S39" s="25">
        <v>0</v>
      </c>
      <c r="T39" s="25">
        <f t="shared" si="18"/>
        <v>0</v>
      </c>
      <c r="U39" s="27">
        <f t="shared" si="5"/>
        <v>8.3333333333333343E-2</v>
      </c>
      <c r="V39" s="27">
        <v>0</v>
      </c>
    </row>
    <row r="40" spans="1:22" x14ac:dyDescent="0.3">
      <c r="A40" s="1">
        <v>37</v>
      </c>
      <c r="B40" s="52" t="s">
        <v>61</v>
      </c>
      <c r="C40" s="19" t="s">
        <v>57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5"/>
        <v>8.3333333333333339</v>
      </c>
      <c r="K40" s="23">
        <f t="shared" si="16"/>
        <v>8.3333333333333339</v>
      </c>
      <c r="L40" s="23">
        <f t="shared" si="3"/>
        <v>16.666666666666668</v>
      </c>
      <c r="M40" s="23">
        <f t="shared" si="17"/>
        <v>8.3333333333333339</v>
      </c>
      <c r="N40" s="23">
        <v>25</v>
      </c>
      <c r="O40" s="25">
        <v>0</v>
      </c>
      <c r="P40" s="25">
        <v>0</v>
      </c>
      <c r="Q40" s="25">
        <v>0</v>
      </c>
      <c r="R40" s="25"/>
      <c r="S40" s="25">
        <v>0</v>
      </c>
      <c r="T40" s="25">
        <f t="shared" si="18"/>
        <v>0</v>
      </c>
      <c r="U40" s="27">
        <f t="shared" si="5"/>
        <v>8.3333333333333343E-2</v>
      </c>
      <c r="V40" s="27">
        <v>0</v>
      </c>
    </row>
    <row r="41" spans="1:22" x14ac:dyDescent="0.3">
      <c r="A41" s="1">
        <v>38</v>
      </c>
      <c r="B41" s="52" t="s">
        <v>61</v>
      </c>
      <c r="C41" s="19" t="s">
        <v>58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5"/>
        <v>8.3333333333333339</v>
      </c>
      <c r="K41" s="23">
        <f t="shared" si="16"/>
        <v>8.3333333333333339</v>
      </c>
      <c r="L41" s="23">
        <f t="shared" si="3"/>
        <v>16.666666666666668</v>
      </c>
      <c r="M41" s="23">
        <f t="shared" si="17"/>
        <v>8.3333333333333339</v>
      </c>
      <c r="N41" s="23">
        <v>25</v>
      </c>
      <c r="O41" s="25">
        <v>0</v>
      </c>
      <c r="P41" s="25">
        <v>0</v>
      </c>
      <c r="Q41" s="25">
        <v>0</v>
      </c>
      <c r="R41" s="25"/>
      <c r="S41" s="25">
        <v>0</v>
      </c>
      <c r="T41" s="25">
        <f t="shared" si="18"/>
        <v>0</v>
      </c>
      <c r="U41" s="27">
        <f t="shared" si="5"/>
        <v>8.3333333333333343E-2</v>
      </c>
      <c r="V41" s="27">
        <v>0</v>
      </c>
    </row>
    <row r="42" spans="1:22" ht="38.25" x14ac:dyDescent="0.3">
      <c r="A42" s="1">
        <v>39</v>
      </c>
      <c r="B42" s="19" t="s">
        <v>61</v>
      </c>
      <c r="C42" s="19" t="s">
        <v>59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v>6</v>
      </c>
      <c r="K42" s="23">
        <f>+J42</f>
        <v>6</v>
      </c>
      <c r="L42" s="23">
        <f t="shared" si="3"/>
        <v>12</v>
      </c>
      <c r="M42" s="23">
        <f t="shared" si="17"/>
        <v>6</v>
      </c>
      <c r="N42" s="23">
        <v>18</v>
      </c>
      <c r="O42" s="25">
        <v>0</v>
      </c>
      <c r="P42" s="25">
        <v>0</v>
      </c>
      <c r="Q42" s="25">
        <v>0</v>
      </c>
      <c r="R42" s="25"/>
      <c r="S42" s="25">
        <v>0</v>
      </c>
      <c r="T42" s="25">
        <f t="shared" si="18"/>
        <v>0</v>
      </c>
      <c r="U42" s="27">
        <f t="shared" si="5"/>
        <v>0.06</v>
      </c>
      <c r="V42" s="27">
        <v>0</v>
      </c>
    </row>
    <row r="43" spans="1:22" x14ac:dyDescent="0.3">
      <c r="A43" s="1">
        <v>40</v>
      </c>
      <c r="B43" s="52" t="s">
        <v>61</v>
      </c>
      <c r="C43" s="19" t="s">
        <v>60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5"/>
        <v>8.3333333333333339</v>
      </c>
      <c r="K43" s="23">
        <f t="shared" si="16"/>
        <v>8.3333333333333339</v>
      </c>
      <c r="L43" s="23">
        <f t="shared" si="3"/>
        <v>16.666666666666668</v>
      </c>
      <c r="M43" s="23">
        <f t="shared" si="17"/>
        <v>8.3333333333333339</v>
      </c>
      <c r="N43" s="23">
        <v>25</v>
      </c>
      <c r="O43" s="25">
        <v>0</v>
      </c>
      <c r="P43" s="25">
        <v>0</v>
      </c>
      <c r="Q43" s="25">
        <v>0</v>
      </c>
      <c r="R43" s="25"/>
      <c r="S43" s="25">
        <v>0</v>
      </c>
      <c r="T43" s="25">
        <f t="shared" si="18"/>
        <v>0</v>
      </c>
      <c r="U43" s="27">
        <f t="shared" si="5"/>
        <v>8.3333333333333343E-2</v>
      </c>
      <c r="V43" s="27">
        <v>0</v>
      </c>
    </row>
    <row r="44" spans="1:22" x14ac:dyDescent="0.3">
      <c r="A44" s="1">
        <v>41</v>
      </c>
      <c r="B44" s="19" t="s">
        <v>66</v>
      </c>
      <c r="C44" s="19" t="s">
        <v>62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5"/>
        <v>8.3333333333333339</v>
      </c>
      <c r="K44" s="23">
        <f t="shared" si="16"/>
        <v>8.3333333333333339</v>
      </c>
      <c r="L44" s="23">
        <f t="shared" ref="L44" si="19">SUM(J44:K44)</f>
        <v>16.666666666666668</v>
      </c>
      <c r="M44" s="23">
        <f t="shared" ref="M44:M45" si="20">+K44</f>
        <v>8.3333333333333339</v>
      </c>
      <c r="N44" s="23">
        <v>25</v>
      </c>
      <c r="O44" s="25">
        <v>0</v>
      </c>
      <c r="P44" s="25">
        <v>0</v>
      </c>
      <c r="Q44" s="25">
        <v>0</v>
      </c>
      <c r="R44" s="25"/>
      <c r="S44" s="25">
        <v>0</v>
      </c>
      <c r="T44" s="25">
        <f t="shared" si="18"/>
        <v>0</v>
      </c>
      <c r="U44" s="27">
        <f t="shared" si="5"/>
        <v>8.3333333333333343E-2</v>
      </c>
      <c r="V44" s="27">
        <v>0</v>
      </c>
    </row>
    <row r="45" spans="1:22" x14ac:dyDescent="0.3">
      <c r="A45" s="1">
        <v>42</v>
      </c>
      <c r="B45" s="52" t="s">
        <v>66</v>
      </c>
      <c r="C45" s="19" t="s">
        <v>63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v>6.666666666666667</v>
      </c>
      <c r="K45" s="23">
        <f>+J45</f>
        <v>6.666666666666667</v>
      </c>
      <c r="L45" s="23">
        <f t="shared" si="3"/>
        <v>13.333333333333334</v>
      </c>
      <c r="M45" s="23">
        <f t="shared" si="20"/>
        <v>6.666666666666667</v>
      </c>
      <c r="N45" s="23">
        <v>20</v>
      </c>
      <c r="O45" s="25">
        <v>1583500</v>
      </c>
      <c r="P45" s="25">
        <v>0</v>
      </c>
      <c r="Q45" s="25">
        <v>0</v>
      </c>
      <c r="R45" s="25"/>
      <c r="S45" s="25">
        <v>0</v>
      </c>
      <c r="T45" s="25">
        <f t="shared" si="18"/>
        <v>0</v>
      </c>
      <c r="U45" s="27">
        <f t="shared" si="5"/>
        <v>6.6666666666666666E-2</v>
      </c>
      <c r="V45" s="27">
        <f t="shared" si="6"/>
        <v>0</v>
      </c>
    </row>
    <row r="46" spans="1:22" x14ac:dyDescent="0.3">
      <c r="A46" s="1">
        <v>43</v>
      </c>
      <c r="B46" s="52" t="s">
        <v>66</v>
      </c>
      <c r="C46" s="19" t="s">
        <v>64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6.666666666666667</v>
      </c>
      <c r="K46" s="23">
        <f>+J46</f>
        <v>6.666666666666667</v>
      </c>
      <c r="L46" s="23">
        <f t="shared" ref="L46" si="21">SUM(J46:K46)</f>
        <v>13.333333333333334</v>
      </c>
      <c r="M46" s="23">
        <f t="shared" ref="M46" si="22">+K46</f>
        <v>6.666666666666667</v>
      </c>
      <c r="N46" s="23">
        <v>20</v>
      </c>
      <c r="O46" s="25">
        <v>155000</v>
      </c>
      <c r="P46" s="25">
        <v>0</v>
      </c>
      <c r="Q46" s="25">
        <v>0</v>
      </c>
      <c r="R46" s="25"/>
      <c r="S46" s="25">
        <v>0</v>
      </c>
      <c r="T46" s="25">
        <f t="shared" si="18"/>
        <v>0</v>
      </c>
      <c r="U46" s="27">
        <f t="shared" si="5"/>
        <v>6.6666666666666666E-2</v>
      </c>
      <c r="V46" s="27">
        <f t="shared" si="6"/>
        <v>0</v>
      </c>
    </row>
    <row r="47" spans="1:22" ht="25.5" x14ac:dyDescent="0.3">
      <c r="A47" s="1">
        <v>44</v>
      </c>
      <c r="B47" s="52" t="s">
        <v>66</v>
      </c>
      <c r="C47" s="19" t="s">
        <v>65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v>6.666666666666667</v>
      </c>
      <c r="K47" s="23">
        <f>+J47</f>
        <v>6.666666666666667</v>
      </c>
      <c r="L47" s="23">
        <f t="shared" ref="L47" si="23">SUM(J47:K47)</f>
        <v>13.333333333333334</v>
      </c>
      <c r="M47" s="23">
        <f t="shared" ref="M47" si="24">+K47</f>
        <v>6.666666666666667</v>
      </c>
      <c r="N47" s="23">
        <v>20</v>
      </c>
      <c r="O47" s="25">
        <v>330000</v>
      </c>
      <c r="P47" s="25">
        <v>0</v>
      </c>
      <c r="Q47" s="25">
        <v>0</v>
      </c>
      <c r="R47" s="25"/>
      <c r="S47" s="25">
        <v>0</v>
      </c>
      <c r="T47" s="25">
        <f t="shared" si="18"/>
        <v>0</v>
      </c>
      <c r="U47" s="27">
        <f t="shared" si="5"/>
        <v>6.6666666666666666E-2</v>
      </c>
      <c r="V47" s="27">
        <f t="shared" si="6"/>
        <v>0</v>
      </c>
    </row>
    <row r="48" spans="1:22" x14ac:dyDescent="0.3">
      <c r="A48" s="1">
        <v>45</v>
      </c>
      <c r="B48" s="19" t="s">
        <v>73</v>
      </c>
      <c r="C48" s="19" t="s">
        <v>67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ref="J48:J59" si="25">+I48/12</f>
        <v>8.3333333333333339</v>
      </c>
      <c r="K48" s="23">
        <f t="shared" ref="K48:K59" si="26">+J48</f>
        <v>8.3333333333333339</v>
      </c>
      <c r="L48" s="23">
        <f t="shared" ref="L48:L54" si="27">SUM(J48:K48)</f>
        <v>16.666666666666668</v>
      </c>
      <c r="M48" s="23">
        <f t="shared" ref="M48:M54" si="28">+K48</f>
        <v>8.3333333333333339</v>
      </c>
      <c r="N48" s="23">
        <v>25</v>
      </c>
      <c r="O48" s="25">
        <v>0</v>
      </c>
      <c r="P48" s="25">
        <v>0</v>
      </c>
      <c r="Q48" s="25">
        <v>0</v>
      </c>
      <c r="R48" s="25"/>
      <c r="S48" s="25">
        <v>0</v>
      </c>
      <c r="T48" s="25">
        <f t="shared" si="18"/>
        <v>0</v>
      </c>
      <c r="U48" s="27">
        <f t="shared" si="5"/>
        <v>8.3333333333333343E-2</v>
      </c>
      <c r="V48" s="27">
        <v>0</v>
      </c>
    </row>
    <row r="49" spans="1:22" ht="25.5" x14ac:dyDescent="0.3">
      <c r="A49" s="1">
        <v>46</v>
      </c>
      <c r="B49" s="52" t="s">
        <v>73</v>
      </c>
      <c r="C49" s="19" t="s">
        <v>68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f t="shared" si="25"/>
        <v>8.3333333333333339</v>
      </c>
      <c r="K49" s="23">
        <f t="shared" si="26"/>
        <v>8.3333333333333339</v>
      </c>
      <c r="L49" s="23">
        <f t="shared" si="27"/>
        <v>16.666666666666668</v>
      </c>
      <c r="M49" s="23">
        <f t="shared" si="28"/>
        <v>8.3333333333333339</v>
      </c>
      <c r="N49" s="23">
        <v>25</v>
      </c>
      <c r="O49" s="25">
        <v>40000</v>
      </c>
      <c r="P49" s="25">
        <v>0</v>
      </c>
      <c r="Q49" s="25">
        <v>0</v>
      </c>
      <c r="R49" s="25"/>
      <c r="S49" s="25">
        <v>0</v>
      </c>
      <c r="T49" s="25">
        <f t="shared" si="18"/>
        <v>0</v>
      </c>
      <c r="U49" s="27">
        <f t="shared" si="5"/>
        <v>8.3333333333333343E-2</v>
      </c>
      <c r="V49" s="27">
        <f t="shared" si="6"/>
        <v>0</v>
      </c>
    </row>
    <row r="50" spans="1:22" ht="25.5" x14ac:dyDescent="0.3">
      <c r="A50" s="1">
        <v>47</v>
      </c>
      <c r="B50" s="52" t="s">
        <v>73</v>
      </c>
      <c r="C50" s="19" t="s">
        <v>69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0</v>
      </c>
      <c r="K50" s="23">
        <f t="shared" si="26"/>
        <v>0</v>
      </c>
      <c r="L50" s="23">
        <f t="shared" si="27"/>
        <v>0</v>
      </c>
      <c r="M50" s="23">
        <f t="shared" si="28"/>
        <v>0</v>
      </c>
      <c r="N50" s="23">
        <v>0</v>
      </c>
      <c r="O50" s="25">
        <v>2550000</v>
      </c>
      <c r="P50" s="25">
        <v>0</v>
      </c>
      <c r="Q50" s="25">
        <v>0</v>
      </c>
      <c r="R50" s="25"/>
      <c r="S50" s="25">
        <v>0</v>
      </c>
      <c r="T50" s="25">
        <f t="shared" si="18"/>
        <v>0</v>
      </c>
      <c r="U50" s="27">
        <f t="shared" si="5"/>
        <v>0</v>
      </c>
      <c r="V50" s="27">
        <f t="shared" si="6"/>
        <v>0</v>
      </c>
    </row>
    <row r="51" spans="1:22" x14ac:dyDescent="0.3">
      <c r="A51" s="1">
        <v>48</v>
      </c>
      <c r="B51" s="52" t="s">
        <v>73</v>
      </c>
      <c r="C51" s="19" t="s">
        <v>14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f t="shared" si="25"/>
        <v>8.3333333333333339</v>
      </c>
      <c r="K51" s="23">
        <f t="shared" si="26"/>
        <v>8.3333333333333339</v>
      </c>
      <c r="L51" s="23">
        <f t="shared" si="27"/>
        <v>16.666666666666668</v>
      </c>
      <c r="M51" s="23">
        <f t="shared" si="28"/>
        <v>8.3333333333333339</v>
      </c>
      <c r="N51" s="23">
        <v>25</v>
      </c>
      <c r="O51" s="25">
        <v>0</v>
      </c>
      <c r="P51" s="25">
        <v>0</v>
      </c>
      <c r="Q51" s="25">
        <v>0</v>
      </c>
      <c r="R51" s="25"/>
      <c r="S51" s="25">
        <v>0</v>
      </c>
      <c r="T51" s="25">
        <f t="shared" si="18"/>
        <v>0</v>
      </c>
      <c r="U51" s="27">
        <f t="shared" si="5"/>
        <v>8.3333333333333343E-2</v>
      </c>
      <c r="V51" s="27">
        <v>0</v>
      </c>
    </row>
    <row r="52" spans="1:22" x14ac:dyDescent="0.3">
      <c r="A52" s="1">
        <v>49</v>
      </c>
      <c r="B52" s="52" t="s">
        <v>73</v>
      </c>
      <c r="C52" s="19" t="s">
        <v>70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si="25"/>
        <v>8.3333333333333339</v>
      </c>
      <c r="K52" s="23">
        <f t="shared" si="26"/>
        <v>8.3333333333333339</v>
      </c>
      <c r="L52" s="23">
        <f t="shared" si="27"/>
        <v>16.666666666666668</v>
      </c>
      <c r="M52" s="23">
        <f t="shared" si="28"/>
        <v>8.3333333333333339</v>
      </c>
      <c r="N52" s="23">
        <v>25</v>
      </c>
      <c r="O52" s="25">
        <v>0</v>
      </c>
      <c r="P52" s="25">
        <v>0</v>
      </c>
      <c r="Q52" s="25">
        <v>0</v>
      </c>
      <c r="R52" s="25"/>
      <c r="S52" s="25">
        <v>0</v>
      </c>
      <c r="T52" s="25">
        <f t="shared" si="18"/>
        <v>0</v>
      </c>
      <c r="U52" s="27">
        <f t="shared" si="5"/>
        <v>8.3333333333333343E-2</v>
      </c>
      <c r="V52" s="27">
        <v>0</v>
      </c>
    </row>
    <row r="53" spans="1:22" x14ac:dyDescent="0.3">
      <c r="A53" s="1">
        <v>50</v>
      </c>
      <c r="B53" s="52" t="s">
        <v>73</v>
      </c>
      <c r="C53" s="19" t="s">
        <v>71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25"/>
        <v>8.3333333333333339</v>
      </c>
      <c r="K53" s="23">
        <f t="shared" si="26"/>
        <v>8.3333333333333339</v>
      </c>
      <c r="L53" s="23">
        <f t="shared" si="27"/>
        <v>16.666666666666668</v>
      </c>
      <c r="M53" s="23">
        <f t="shared" si="28"/>
        <v>8.3333333333333339</v>
      </c>
      <c r="N53" s="23">
        <v>25</v>
      </c>
      <c r="O53" s="25">
        <v>1045700</v>
      </c>
      <c r="P53" s="25">
        <v>0</v>
      </c>
      <c r="Q53" s="25">
        <v>0</v>
      </c>
      <c r="R53" s="25"/>
      <c r="S53" s="25">
        <v>0</v>
      </c>
      <c r="T53" s="25">
        <f t="shared" si="18"/>
        <v>0</v>
      </c>
      <c r="U53" s="27">
        <f t="shared" si="5"/>
        <v>8.3333333333333343E-2</v>
      </c>
      <c r="V53" s="27">
        <f t="shared" si="6"/>
        <v>0</v>
      </c>
    </row>
    <row r="54" spans="1:22" x14ac:dyDescent="0.3">
      <c r="A54" s="1">
        <v>51</v>
      </c>
      <c r="B54" s="52" t="s">
        <v>73</v>
      </c>
      <c r="C54" s="19" t="s">
        <v>72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f t="shared" si="25"/>
        <v>8.3333333333333339</v>
      </c>
      <c r="K54" s="23">
        <f t="shared" si="26"/>
        <v>8.3333333333333339</v>
      </c>
      <c r="L54" s="23">
        <f t="shared" si="27"/>
        <v>16.666666666666668</v>
      </c>
      <c r="M54" s="23">
        <f t="shared" si="28"/>
        <v>8.3333333333333339</v>
      </c>
      <c r="N54" s="23">
        <v>25</v>
      </c>
      <c r="O54" s="25">
        <v>0</v>
      </c>
      <c r="P54" s="25">
        <v>0</v>
      </c>
      <c r="Q54" s="25">
        <v>0</v>
      </c>
      <c r="R54" s="25"/>
      <c r="S54" s="25">
        <v>0</v>
      </c>
      <c r="T54" s="25">
        <f t="shared" si="18"/>
        <v>0</v>
      </c>
      <c r="U54" s="27">
        <f t="shared" si="5"/>
        <v>8.3333333333333343E-2</v>
      </c>
      <c r="V54" s="27">
        <v>0</v>
      </c>
    </row>
    <row r="55" spans="1:22" ht="25.5" x14ac:dyDescent="0.3">
      <c r="A55" s="1">
        <v>52</v>
      </c>
      <c r="B55" s="19" t="s">
        <v>80</v>
      </c>
      <c r="C55" s="19" t="s">
        <v>74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25"/>
        <v>8.3333333333333339</v>
      </c>
      <c r="K55" s="23">
        <f t="shared" si="26"/>
        <v>8.3333333333333339</v>
      </c>
      <c r="L55" s="23">
        <f t="shared" ref="L55" si="29">SUM(J55:K55)</f>
        <v>16.666666666666668</v>
      </c>
      <c r="M55" s="23">
        <f t="shared" ref="M55" si="30">+K55</f>
        <v>8.3333333333333339</v>
      </c>
      <c r="N55" s="23">
        <v>25</v>
      </c>
      <c r="O55" s="25">
        <v>0</v>
      </c>
      <c r="P55" s="25">
        <v>0</v>
      </c>
      <c r="Q55" s="25">
        <v>0</v>
      </c>
      <c r="R55" s="25"/>
      <c r="S55" s="25">
        <v>0</v>
      </c>
      <c r="T55" s="25">
        <f t="shared" si="18"/>
        <v>0</v>
      </c>
      <c r="U55" s="27">
        <f t="shared" si="5"/>
        <v>8.3333333333333343E-2</v>
      </c>
      <c r="V55" s="27">
        <v>0</v>
      </c>
    </row>
    <row r="56" spans="1:22" ht="25.5" x14ac:dyDescent="0.3">
      <c r="A56" s="1">
        <v>53</v>
      </c>
      <c r="B56" s="52" t="s">
        <v>80</v>
      </c>
      <c r="C56" s="19" t="s">
        <v>75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v>0</v>
      </c>
      <c r="K56" s="23">
        <v>0</v>
      </c>
      <c r="L56" s="23">
        <f t="shared" si="3"/>
        <v>0</v>
      </c>
      <c r="M56" s="23">
        <v>0</v>
      </c>
      <c r="N56" s="23">
        <v>0</v>
      </c>
      <c r="O56" s="25">
        <v>0</v>
      </c>
      <c r="P56" s="25">
        <v>0</v>
      </c>
      <c r="Q56" s="25">
        <v>0</v>
      </c>
      <c r="R56" s="25"/>
      <c r="S56" s="25">
        <v>0</v>
      </c>
      <c r="T56" s="25">
        <f t="shared" si="18"/>
        <v>0</v>
      </c>
      <c r="U56" s="27">
        <f t="shared" si="5"/>
        <v>0</v>
      </c>
      <c r="V56" s="27">
        <v>0</v>
      </c>
    </row>
    <row r="57" spans="1:22" ht="25.5" x14ac:dyDescent="0.3">
      <c r="A57" s="1">
        <v>54</v>
      </c>
      <c r="B57" s="52" t="s">
        <v>80</v>
      </c>
      <c r="C57" s="19" t="s">
        <v>76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25"/>
        <v>8.3333333333333339</v>
      </c>
      <c r="K57" s="23">
        <f t="shared" si="26"/>
        <v>8.3333333333333339</v>
      </c>
      <c r="L57" s="23">
        <f t="shared" si="3"/>
        <v>16.666666666666668</v>
      </c>
      <c r="M57" s="23">
        <f t="shared" ref="M57" si="31">+K57</f>
        <v>8.3333333333333339</v>
      </c>
      <c r="N57" s="23">
        <v>25</v>
      </c>
      <c r="O57" s="25">
        <v>0</v>
      </c>
      <c r="P57" s="25">
        <v>0</v>
      </c>
      <c r="Q57" s="25">
        <v>0</v>
      </c>
      <c r="R57" s="25"/>
      <c r="S57" s="25">
        <v>0</v>
      </c>
      <c r="T57" s="25">
        <f t="shared" si="18"/>
        <v>0</v>
      </c>
      <c r="U57" s="27">
        <f t="shared" si="5"/>
        <v>8.3333333333333343E-2</v>
      </c>
      <c r="V57" s="27">
        <v>0</v>
      </c>
    </row>
    <row r="58" spans="1:22" x14ac:dyDescent="0.3">
      <c r="A58" s="1">
        <v>55</v>
      </c>
      <c r="B58" s="52" t="s">
        <v>80</v>
      </c>
      <c r="C58" s="19" t="s">
        <v>77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25"/>
        <v>8.3333333333333339</v>
      </c>
      <c r="K58" s="23">
        <f t="shared" si="26"/>
        <v>8.3333333333333339</v>
      </c>
      <c r="L58" s="23">
        <f t="shared" ref="L58" si="32">SUM(J58:K58)</f>
        <v>16.666666666666668</v>
      </c>
      <c r="M58" s="23">
        <f t="shared" ref="M58" si="33">+K58</f>
        <v>8.3333333333333339</v>
      </c>
      <c r="N58" s="23">
        <v>25</v>
      </c>
      <c r="O58" s="25">
        <v>0</v>
      </c>
      <c r="P58" s="25">
        <v>0</v>
      </c>
      <c r="Q58" s="25">
        <v>0</v>
      </c>
      <c r="R58" s="25"/>
      <c r="S58" s="25">
        <v>0</v>
      </c>
      <c r="T58" s="25">
        <f t="shared" si="18"/>
        <v>0</v>
      </c>
      <c r="U58" s="27">
        <f t="shared" si="5"/>
        <v>8.3333333333333343E-2</v>
      </c>
      <c r="V58" s="27">
        <v>0</v>
      </c>
    </row>
    <row r="59" spans="1:22" x14ac:dyDescent="0.3">
      <c r="A59" s="1">
        <v>56</v>
      </c>
      <c r="B59" s="52" t="s">
        <v>80</v>
      </c>
      <c r="C59" s="19" t="s">
        <v>78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25"/>
        <v>8.3333333333333339</v>
      </c>
      <c r="K59" s="23">
        <f t="shared" si="26"/>
        <v>8.3333333333333339</v>
      </c>
      <c r="L59" s="23">
        <f t="shared" ref="L59" si="34">SUM(J59:K59)</f>
        <v>16.666666666666668</v>
      </c>
      <c r="M59" s="23">
        <f t="shared" ref="M59" si="35">+K59</f>
        <v>8.3333333333333339</v>
      </c>
      <c r="N59" s="23">
        <v>25</v>
      </c>
      <c r="O59" s="25">
        <v>0</v>
      </c>
      <c r="P59" s="25">
        <v>0</v>
      </c>
      <c r="Q59" s="25">
        <v>0</v>
      </c>
      <c r="R59" s="25"/>
      <c r="S59" s="25">
        <v>0</v>
      </c>
      <c r="T59" s="25">
        <f t="shared" si="18"/>
        <v>0</v>
      </c>
      <c r="U59" s="27">
        <f t="shared" si="5"/>
        <v>8.3333333333333343E-2</v>
      </c>
      <c r="V59" s="27">
        <v>0</v>
      </c>
    </row>
    <row r="60" spans="1:22" x14ac:dyDescent="0.3">
      <c r="A60" s="1">
        <v>57</v>
      </c>
      <c r="B60" s="52" t="s">
        <v>80</v>
      </c>
      <c r="C60" s="19" t="s">
        <v>79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3"/>
        <v>0</v>
      </c>
      <c r="M60" s="23">
        <v>0</v>
      </c>
      <c r="N60" s="23">
        <v>0</v>
      </c>
      <c r="O60" s="25">
        <v>0</v>
      </c>
      <c r="P60" s="25">
        <v>0</v>
      </c>
      <c r="Q60" s="25">
        <v>0</v>
      </c>
      <c r="R60" s="25"/>
      <c r="S60" s="25">
        <v>0</v>
      </c>
      <c r="T60" s="25">
        <f t="shared" si="18"/>
        <v>0</v>
      </c>
      <c r="U60" s="27">
        <f t="shared" si="5"/>
        <v>0</v>
      </c>
      <c r="V60" s="27">
        <v>0</v>
      </c>
    </row>
    <row r="61" spans="1:22" x14ac:dyDescent="0.3">
      <c r="A61" s="1">
        <v>58</v>
      </c>
      <c r="B61" s="52" t="s">
        <v>107</v>
      </c>
      <c r="C61" s="19" t="s">
        <v>81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ref="J61:J67" si="36">+I61/12</f>
        <v>8.3333333333333339</v>
      </c>
      <c r="K61" s="23">
        <f t="shared" ref="K61:K67" si="37">+J61</f>
        <v>8.3333333333333339</v>
      </c>
      <c r="L61" s="23">
        <f t="shared" si="3"/>
        <v>16.666666666666668</v>
      </c>
      <c r="M61" s="23">
        <f t="shared" ref="M61:M66" si="38">+K61</f>
        <v>8.3333333333333339</v>
      </c>
      <c r="N61" s="23">
        <v>25</v>
      </c>
      <c r="O61" s="25">
        <v>835740.02</v>
      </c>
      <c r="P61" s="25">
        <v>0</v>
      </c>
      <c r="Q61" s="25">
        <v>0</v>
      </c>
      <c r="R61" s="25"/>
      <c r="S61" s="25">
        <v>0</v>
      </c>
      <c r="T61" s="25">
        <f t="shared" si="18"/>
        <v>0</v>
      </c>
      <c r="U61" s="27">
        <f t="shared" si="5"/>
        <v>8.3333333333333343E-2</v>
      </c>
      <c r="V61" s="27">
        <f t="shared" si="6"/>
        <v>0</v>
      </c>
    </row>
    <row r="62" spans="1:22" x14ac:dyDescent="0.3">
      <c r="A62" s="1">
        <v>59</v>
      </c>
      <c r="B62" s="52" t="s">
        <v>107</v>
      </c>
      <c r="C62" s="19" t="s">
        <v>82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36"/>
        <v>8.3333333333333339</v>
      </c>
      <c r="K62" s="23">
        <f t="shared" si="37"/>
        <v>8.3333333333333339</v>
      </c>
      <c r="L62" s="23">
        <f t="shared" si="3"/>
        <v>16.666666666666668</v>
      </c>
      <c r="M62" s="23">
        <f t="shared" si="38"/>
        <v>8.3333333333333339</v>
      </c>
      <c r="N62" s="23">
        <v>25</v>
      </c>
      <c r="O62" s="25">
        <v>833636.06</v>
      </c>
      <c r="P62" s="25">
        <v>0</v>
      </c>
      <c r="Q62" s="25">
        <v>0</v>
      </c>
      <c r="R62" s="25"/>
      <c r="S62" s="25">
        <v>0</v>
      </c>
      <c r="T62" s="25">
        <f t="shared" si="18"/>
        <v>0</v>
      </c>
      <c r="U62" s="27">
        <f t="shared" si="5"/>
        <v>8.3333333333333343E-2</v>
      </c>
      <c r="V62" s="27">
        <f t="shared" si="6"/>
        <v>0</v>
      </c>
    </row>
    <row r="63" spans="1:22" x14ac:dyDescent="0.3">
      <c r="A63" s="1">
        <v>60</v>
      </c>
      <c r="B63" s="52" t="s">
        <v>107</v>
      </c>
      <c r="C63" s="19" t="s">
        <v>83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36"/>
        <v>8.3333333333333339</v>
      </c>
      <c r="K63" s="23">
        <f t="shared" si="37"/>
        <v>8.3333333333333339</v>
      </c>
      <c r="L63" s="23">
        <f t="shared" si="3"/>
        <v>16.666666666666668</v>
      </c>
      <c r="M63" s="23">
        <f t="shared" si="38"/>
        <v>8.3333333333333339</v>
      </c>
      <c r="N63" s="23">
        <v>25</v>
      </c>
      <c r="O63" s="25">
        <v>99999.96</v>
      </c>
      <c r="P63" s="25">
        <v>0</v>
      </c>
      <c r="Q63" s="25">
        <v>0</v>
      </c>
      <c r="R63" s="25"/>
      <c r="S63" s="25">
        <v>0</v>
      </c>
      <c r="T63" s="25">
        <f t="shared" si="18"/>
        <v>0</v>
      </c>
      <c r="U63" s="27">
        <f t="shared" si="5"/>
        <v>8.3333333333333343E-2</v>
      </c>
      <c r="V63" s="27">
        <f t="shared" si="6"/>
        <v>0</v>
      </c>
    </row>
    <row r="64" spans="1:22" x14ac:dyDescent="0.3">
      <c r="A64" s="1">
        <v>61</v>
      </c>
      <c r="B64" s="52" t="s">
        <v>107</v>
      </c>
      <c r="C64" s="19" t="s">
        <v>84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f t="shared" si="36"/>
        <v>8.3333333333333339</v>
      </c>
      <c r="K64" s="23">
        <f t="shared" si="37"/>
        <v>8.3333333333333339</v>
      </c>
      <c r="L64" s="23">
        <f t="shared" si="3"/>
        <v>16.666666666666668</v>
      </c>
      <c r="M64" s="23">
        <f t="shared" si="38"/>
        <v>8.3333333333333339</v>
      </c>
      <c r="N64" s="23">
        <v>25</v>
      </c>
      <c r="O64" s="25">
        <v>82000</v>
      </c>
      <c r="P64" s="25">
        <v>0</v>
      </c>
      <c r="Q64" s="25">
        <v>0</v>
      </c>
      <c r="R64" s="25"/>
      <c r="S64" s="25">
        <v>0</v>
      </c>
      <c r="T64" s="25">
        <f t="shared" si="18"/>
        <v>0</v>
      </c>
      <c r="U64" s="27">
        <f t="shared" si="5"/>
        <v>8.3333333333333343E-2</v>
      </c>
      <c r="V64" s="27">
        <f t="shared" si="6"/>
        <v>0</v>
      </c>
    </row>
    <row r="65" spans="1:22" x14ac:dyDescent="0.3">
      <c r="A65" s="1">
        <v>62</v>
      </c>
      <c r="B65" s="52" t="s">
        <v>107</v>
      </c>
      <c r="C65" s="19" t="s">
        <v>85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si="36"/>
        <v>8.3333333333333339</v>
      </c>
      <c r="K65" s="23">
        <f t="shared" si="37"/>
        <v>8.3333333333333339</v>
      </c>
      <c r="L65" s="23">
        <f t="shared" si="3"/>
        <v>16.666666666666668</v>
      </c>
      <c r="M65" s="23">
        <f t="shared" si="38"/>
        <v>8.3333333333333339</v>
      </c>
      <c r="N65" s="23">
        <v>25</v>
      </c>
      <c r="O65" s="25">
        <v>62004</v>
      </c>
      <c r="P65" s="25">
        <v>0</v>
      </c>
      <c r="Q65" s="25">
        <v>0</v>
      </c>
      <c r="R65" s="25"/>
      <c r="S65" s="25">
        <v>0</v>
      </c>
      <c r="T65" s="25">
        <f t="shared" si="18"/>
        <v>0</v>
      </c>
      <c r="U65" s="27">
        <f t="shared" si="5"/>
        <v>8.3333333333333343E-2</v>
      </c>
      <c r="V65" s="27">
        <f t="shared" si="6"/>
        <v>0</v>
      </c>
    </row>
    <row r="66" spans="1:22" x14ac:dyDescent="0.3">
      <c r="A66" s="1">
        <v>63</v>
      </c>
      <c r="B66" s="52" t="s">
        <v>106</v>
      </c>
      <c r="C66" s="19" t="s">
        <v>86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v>6.666666666666667</v>
      </c>
      <c r="K66" s="23">
        <f>+J66</f>
        <v>6.666666666666667</v>
      </c>
      <c r="L66" s="23">
        <f t="shared" si="3"/>
        <v>13.333333333333334</v>
      </c>
      <c r="M66" s="23">
        <f t="shared" si="38"/>
        <v>6.666666666666667</v>
      </c>
      <c r="N66" s="23">
        <v>20</v>
      </c>
      <c r="O66" s="25">
        <v>4009999.76</v>
      </c>
      <c r="P66" s="25">
        <v>0</v>
      </c>
      <c r="Q66" s="25">
        <v>0</v>
      </c>
      <c r="R66" s="25"/>
      <c r="S66" s="25">
        <v>0</v>
      </c>
      <c r="T66" s="25">
        <f t="shared" si="18"/>
        <v>0</v>
      </c>
      <c r="U66" s="27">
        <f t="shared" si="5"/>
        <v>6.6666666666666666E-2</v>
      </c>
      <c r="V66" s="27">
        <f t="shared" si="6"/>
        <v>0</v>
      </c>
    </row>
    <row r="67" spans="1:22" x14ac:dyDescent="0.3">
      <c r="A67" s="1">
        <v>64</v>
      </c>
      <c r="B67" s="52" t="s">
        <v>106</v>
      </c>
      <c r="C67" s="19" t="s">
        <v>87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36"/>
        <v>8.3333333333333339</v>
      </c>
      <c r="K67" s="23">
        <f t="shared" si="37"/>
        <v>8.3333333333333339</v>
      </c>
      <c r="L67" s="23">
        <f t="shared" ref="L67" si="39">SUM(J67:K67)</f>
        <v>16.666666666666668</v>
      </c>
      <c r="M67" s="23">
        <f t="shared" ref="M67:M73" si="40">+K67</f>
        <v>8.3333333333333339</v>
      </c>
      <c r="N67" s="23">
        <v>25</v>
      </c>
      <c r="O67" s="25">
        <v>0</v>
      </c>
      <c r="P67" s="25">
        <v>0</v>
      </c>
      <c r="Q67" s="25">
        <v>0</v>
      </c>
      <c r="R67" s="25"/>
      <c r="S67" s="25">
        <v>0</v>
      </c>
      <c r="T67" s="25">
        <f t="shared" si="18"/>
        <v>0</v>
      </c>
      <c r="U67" s="27">
        <f t="shared" si="5"/>
        <v>8.3333333333333343E-2</v>
      </c>
      <c r="V67" s="27">
        <v>0</v>
      </c>
    </row>
    <row r="68" spans="1:22" ht="25.5" x14ac:dyDescent="0.3">
      <c r="A68" s="1">
        <v>65</v>
      </c>
      <c r="B68" s="52" t="s">
        <v>106</v>
      </c>
      <c r="C68" s="19" t="s">
        <v>88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v>5</v>
      </c>
      <c r="K68" s="23">
        <f>+J68</f>
        <v>5</v>
      </c>
      <c r="L68" s="23">
        <f t="shared" si="3"/>
        <v>10</v>
      </c>
      <c r="M68" s="23">
        <f t="shared" si="40"/>
        <v>5</v>
      </c>
      <c r="N68" s="23">
        <v>15</v>
      </c>
      <c r="O68" s="25">
        <v>3143499.52</v>
      </c>
      <c r="P68" s="25">
        <v>0</v>
      </c>
      <c r="Q68" s="25">
        <v>0</v>
      </c>
      <c r="R68" s="25"/>
      <c r="S68" s="25">
        <v>0</v>
      </c>
      <c r="T68" s="25">
        <f t="shared" ref="T68:T70" si="41">SUM(P68:S68)</f>
        <v>0</v>
      </c>
      <c r="U68" s="27">
        <f t="shared" si="5"/>
        <v>0.05</v>
      </c>
      <c r="V68" s="27">
        <f t="shared" si="6"/>
        <v>0</v>
      </c>
    </row>
    <row r="69" spans="1:22" x14ac:dyDescent="0.3">
      <c r="A69" s="1">
        <v>66</v>
      </c>
      <c r="B69" s="52" t="s">
        <v>106</v>
      </c>
      <c r="C69" s="19" t="s">
        <v>89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v>5</v>
      </c>
      <c r="K69" s="23">
        <f>+J69</f>
        <v>5</v>
      </c>
      <c r="L69" s="23">
        <f t="shared" ref="L69:L73" si="42">SUM(J69:K69)</f>
        <v>10</v>
      </c>
      <c r="M69" s="23">
        <f t="shared" si="40"/>
        <v>5</v>
      </c>
      <c r="N69" s="23">
        <v>15</v>
      </c>
      <c r="O69" s="25">
        <v>1136999.8799999999</v>
      </c>
      <c r="P69" s="25">
        <v>0</v>
      </c>
      <c r="Q69" s="25">
        <v>0</v>
      </c>
      <c r="R69" s="25"/>
      <c r="S69" s="25">
        <v>0</v>
      </c>
      <c r="T69" s="25">
        <f t="shared" si="41"/>
        <v>0</v>
      </c>
      <c r="U69" s="27">
        <f t="shared" ref="U69:U73" si="43">+J69/I69</f>
        <v>0.05</v>
      </c>
      <c r="V69" s="27">
        <f t="shared" ref="V69:V73" si="44">+P69/O69</f>
        <v>0</v>
      </c>
    </row>
    <row r="70" spans="1:22" x14ac:dyDescent="0.3">
      <c r="A70" s="1">
        <v>67</v>
      </c>
      <c r="B70" s="52" t="s">
        <v>106</v>
      </c>
      <c r="C70" s="19" t="s">
        <v>90</v>
      </c>
      <c r="D70" s="20" t="s">
        <v>3</v>
      </c>
      <c r="E70" s="20"/>
      <c r="F70" s="20" t="s">
        <v>4</v>
      </c>
      <c r="G70" s="20"/>
      <c r="H70" s="21" t="s">
        <v>5</v>
      </c>
      <c r="I70" s="22" t="s">
        <v>6</v>
      </c>
      <c r="J70" s="23">
        <v>3.3333333333333335</v>
      </c>
      <c r="K70" s="23">
        <f>+J70</f>
        <v>3.3333333333333335</v>
      </c>
      <c r="L70" s="23">
        <f t="shared" si="42"/>
        <v>6.666666666666667</v>
      </c>
      <c r="M70" s="23">
        <f t="shared" si="40"/>
        <v>3.3333333333333335</v>
      </c>
      <c r="N70" s="23">
        <v>10</v>
      </c>
      <c r="O70" s="25">
        <v>481750</v>
      </c>
      <c r="P70" s="25">
        <v>0</v>
      </c>
      <c r="Q70" s="25">
        <v>0</v>
      </c>
      <c r="R70" s="25"/>
      <c r="S70" s="25">
        <v>0</v>
      </c>
      <c r="T70" s="25">
        <f t="shared" si="41"/>
        <v>0</v>
      </c>
      <c r="U70" s="27">
        <f t="shared" si="43"/>
        <v>3.3333333333333333E-2</v>
      </c>
      <c r="V70" s="27">
        <f t="shared" si="44"/>
        <v>0</v>
      </c>
    </row>
    <row r="71" spans="1:22" x14ac:dyDescent="0.3">
      <c r="A71" s="1">
        <v>68</v>
      </c>
      <c r="B71" s="19" t="s">
        <v>96</v>
      </c>
      <c r="C71" s="19" t="s">
        <v>91</v>
      </c>
      <c r="D71" s="20" t="s">
        <v>3</v>
      </c>
      <c r="E71" s="20" t="s">
        <v>4</v>
      </c>
      <c r="F71" s="20"/>
      <c r="G71" s="20"/>
      <c r="H71" s="21" t="s">
        <v>92</v>
      </c>
      <c r="I71" s="22" t="s">
        <v>93</v>
      </c>
      <c r="J71" s="23">
        <f>+I71/12</f>
        <v>1</v>
      </c>
      <c r="K71" s="23">
        <f>+J71</f>
        <v>1</v>
      </c>
      <c r="L71" s="23">
        <f t="shared" si="42"/>
        <v>2</v>
      </c>
      <c r="M71" s="23">
        <f t="shared" si="40"/>
        <v>1</v>
      </c>
      <c r="N71" s="23">
        <v>3</v>
      </c>
      <c r="O71" s="25">
        <v>113693164.06999999</v>
      </c>
      <c r="P71" s="25">
        <v>7692794.1399999997</v>
      </c>
      <c r="Q71" s="25">
        <v>7088502.7000000002</v>
      </c>
      <c r="R71" s="25">
        <f>+P71+Q71</f>
        <v>14781296.84</v>
      </c>
      <c r="S71" s="25">
        <v>8664782.0500000007</v>
      </c>
      <c r="T71" s="25">
        <f>+R71+S71</f>
        <v>23446078.890000001</v>
      </c>
      <c r="U71" s="27">
        <f t="shared" si="43"/>
        <v>8.3333333333333329E-2</v>
      </c>
      <c r="V71" s="27">
        <f t="shared" si="44"/>
        <v>6.7662767616033681E-2</v>
      </c>
    </row>
    <row r="72" spans="1:22" x14ac:dyDescent="0.3">
      <c r="A72" s="1">
        <v>69</v>
      </c>
      <c r="B72" s="52" t="s">
        <v>96</v>
      </c>
      <c r="C72" s="19" t="s">
        <v>94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f>+I72/12</f>
        <v>8.3333333333333339</v>
      </c>
      <c r="K72" s="23">
        <f t="shared" ref="K72:K73" si="45">+J72</f>
        <v>8.3333333333333339</v>
      </c>
      <c r="L72" s="23">
        <f t="shared" si="42"/>
        <v>16.666666666666668</v>
      </c>
      <c r="M72" s="23">
        <f t="shared" si="40"/>
        <v>8.3333333333333339</v>
      </c>
      <c r="N72" s="23">
        <v>25</v>
      </c>
      <c r="O72" s="25">
        <v>20488280</v>
      </c>
      <c r="P72" s="25">
        <v>13741.09</v>
      </c>
      <c r="Q72" s="25">
        <v>37938</v>
      </c>
      <c r="R72" s="25">
        <f t="shared" ref="R72:R73" si="46">+P72+Q72</f>
        <v>51679.09</v>
      </c>
      <c r="S72" s="25">
        <v>47552.87</v>
      </c>
      <c r="T72" s="25">
        <f t="shared" ref="T72:T73" si="47">+R72+S72</f>
        <v>99231.959999999992</v>
      </c>
      <c r="U72" s="27">
        <f t="shared" si="43"/>
        <v>8.3333333333333343E-2</v>
      </c>
      <c r="V72" s="27">
        <f t="shared" si="44"/>
        <v>6.7068050612350085E-4</v>
      </c>
    </row>
    <row r="73" spans="1:22" x14ac:dyDescent="0.3">
      <c r="A73" s="1">
        <v>70</v>
      </c>
      <c r="B73" s="52" t="s">
        <v>96</v>
      </c>
      <c r="C73" s="19" t="s">
        <v>95</v>
      </c>
      <c r="D73" s="20" t="s">
        <v>3</v>
      </c>
      <c r="E73" s="20"/>
      <c r="F73" s="20"/>
      <c r="G73" s="20" t="s">
        <v>4</v>
      </c>
      <c r="H73" s="21" t="s">
        <v>5</v>
      </c>
      <c r="I73" s="22" t="s">
        <v>6</v>
      </c>
      <c r="J73" s="23">
        <f>+I73/12</f>
        <v>8.3333333333333339</v>
      </c>
      <c r="K73" s="23">
        <f t="shared" si="45"/>
        <v>8.3333333333333339</v>
      </c>
      <c r="L73" s="23">
        <f t="shared" si="42"/>
        <v>16.666666666666668</v>
      </c>
      <c r="M73" s="23">
        <f t="shared" si="40"/>
        <v>8.3333333333333339</v>
      </c>
      <c r="N73" s="23">
        <v>25</v>
      </c>
      <c r="O73" s="25">
        <v>1656579</v>
      </c>
      <c r="P73" s="25">
        <v>507357.42</v>
      </c>
      <c r="Q73" s="25">
        <v>1013128.31</v>
      </c>
      <c r="R73" s="25">
        <f t="shared" si="46"/>
        <v>1520485.73</v>
      </c>
      <c r="S73" s="25">
        <v>621348.80000000005</v>
      </c>
      <c r="T73" s="25">
        <f t="shared" si="47"/>
        <v>2141834.5300000003</v>
      </c>
      <c r="U73" s="27">
        <f t="shared" si="43"/>
        <v>8.3333333333333343E-2</v>
      </c>
      <c r="V73" s="27">
        <f t="shared" si="44"/>
        <v>0.30626817073016138</v>
      </c>
    </row>
    <row r="74" spans="1:22" x14ac:dyDescent="0.3">
      <c r="O74" s="43"/>
    </row>
    <row r="75" spans="1:22" x14ac:dyDescent="0.3">
      <c r="O75" s="25"/>
      <c r="P75" s="45"/>
      <c r="Q75" s="45"/>
      <c r="R75" s="45"/>
      <c r="S75" s="45"/>
    </row>
  </sheetData>
  <mergeCells count="7">
    <mergeCell ref="U2:V2"/>
    <mergeCell ref="B2:C3"/>
    <mergeCell ref="D2:D3"/>
    <mergeCell ref="E2:G2"/>
    <mergeCell ref="H2:H3"/>
    <mergeCell ref="I2:N2"/>
    <mergeCell ref="O2:T2"/>
  </mergeCells>
  <printOptions horizontalCentered="1" verticalCentered="1"/>
  <pageMargins left="0.31496062992125984" right="0.31496062992125984" top="0.35433070866141736" bottom="0.35433070866141736" header="0" footer="0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5"/>
  <sheetViews>
    <sheetView showGridLines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baseColWidth="10" defaultRowHeight="16.5" x14ac:dyDescent="0.3"/>
  <cols>
    <col min="1" max="1" width="4" style="1" customWidth="1"/>
    <col min="2" max="3" width="28.5703125" style="1" customWidth="1"/>
    <col min="4" max="4" width="14.85546875" style="1" customWidth="1"/>
    <col min="5" max="7" width="4.5703125" style="1" customWidth="1"/>
    <col min="8" max="8" width="11.42578125" style="1"/>
    <col min="9" max="9" width="10.28515625" style="1" customWidth="1"/>
    <col min="10" max="10" width="0" style="1" hidden="1" customWidth="1"/>
    <col min="11" max="11" width="11.85546875" style="1" hidden="1" customWidth="1"/>
    <col min="12" max="12" width="13.140625" style="1" hidden="1" customWidth="1"/>
    <col min="13" max="13" width="0" style="1" hidden="1" customWidth="1"/>
    <col min="14" max="14" width="13.85546875" style="1" hidden="1" customWidth="1"/>
    <col min="15" max="15" width="0" style="1" hidden="1" customWidth="1"/>
    <col min="16" max="16" width="15.7109375" style="1" customWidth="1"/>
    <col min="17" max="20" width="15.7109375" style="1" hidden="1" customWidth="1"/>
    <col min="21" max="21" width="15.85546875" style="44" bestFit="1" customWidth="1"/>
    <col min="22" max="27" width="15.85546875" style="44" hidden="1" customWidth="1"/>
    <col min="28" max="28" width="15.85546875" style="44" customWidth="1"/>
    <col min="29" max="31" width="15.85546875" style="44" hidden="1" customWidth="1"/>
    <col min="32" max="32" width="15.28515625" style="1" hidden="1" customWidth="1"/>
    <col min="33" max="33" width="11.42578125" style="1"/>
    <col min="34" max="34" width="13.42578125" style="1" customWidth="1"/>
    <col min="35" max="16384" width="11.42578125" style="1"/>
  </cols>
  <sheetData>
    <row r="1" spans="1:34" x14ac:dyDescent="0.3">
      <c r="E1" s="46" t="s">
        <v>113</v>
      </c>
    </row>
    <row r="2" spans="1:34" ht="36" customHeight="1" x14ac:dyDescent="0.3">
      <c r="B2" s="137" t="s">
        <v>105</v>
      </c>
      <c r="C2" s="137" t="s">
        <v>16</v>
      </c>
      <c r="D2" s="128" t="s">
        <v>17</v>
      </c>
      <c r="E2" s="130" t="s">
        <v>18</v>
      </c>
      <c r="F2" s="131"/>
      <c r="G2" s="132"/>
      <c r="H2" s="133" t="s">
        <v>19</v>
      </c>
      <c r="I2" s="135" t="s">
        <v>20</v>
      </c>
      <c r="J2" s="135"/>
      <c r="K2" s="135"/>
      <c r="L2" s="135"/>
      <c r="M2" s="135"/>
      <c r="N2" s="135"/>
      <c r="O2" s="135"/>
      <c r="P2" s="135"/>
      <c r="Q2" s="47"/>
      <c r="R2" s="47"/>
      <c r="S2" s="47"/>
      <c r="T2" s="47"/>
      <c r="U2" s="136" t="s">
        <v>21</v>
      </c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23" t="s">
        <v>22</v>
      </c>
      <c r="AH2" s="123"/>
    </row>
    <row r="3" spans="1:34" ht="78.75" x14ac:dyDescent="0.3">
      <c r="B3" s="138"/>
      <c r="C3" s="138"/>
      <c r="D3" s="129"/>
      <c r="E3" s="2" t="s">
        <v>23</v>
      </c>
      <c r="F3" s="2" t="s">
        <v>24</v>
      </c>
      <c r="G3" s="3" t="s">
        <v>25</v>
      </c>
      <c r="H3" s="134"/>
      <c r="I3" s="4" t="s">
        <v>26</v>
      </c>
      <c r="J3" s="5" t="s">
        <v>97</v>
      </c>
      <c r="K3" s="5" t="s">
        <v>98</v>
      </c>
      <c r="L3" s="4" t="s">
        <v>101</v>
      </c>
      <c r="M3" s="5" t="s">
        <v>99</v>
      </c>
      <c r="N3" s="4" t="s">
        <v>101</v>
      </c>
      <c r="O3" s="5" t="s">
        <v>100</v>
      </c>
      <c r="P3" s="4" t="s">
        <v>101</v>
      </c>
      <c r="Q3" s="5" t="s">
        <v>103</v>
      </c>
      <c r="R3" s="4" t="s">
        <v>101</v>
      </c>
      <c r="S3" s="5" t="s">
        <v>104</v>
      </c>
      <c r="T3" s="4" t="s">
        <v>101</v>
      </c>
      <c r="U3" s="7" t="s">
        <v>27</v>
      </c>
      <c r="V3" s="5" t="s">
        <v>97</v>
      </c>
      <c r="W3" s="5" t="s">
        <v>98</v>
      </c>
      <c r="X3" s="7" t="s">
        <v>102</v>
      </c>
      <c r="Y3" s="5" t="s">
        <v>99</v>
      </c>
      <c r="Z3" s="7" t="s">
        <v>102</v>
      </c>
      <c r="AA3" s="5" t="s">
        <v>100</v>
      </c>
      <c r="AB3" s="7" t="s">
        <v>102</v>
      </c>
      <c r="AC3" s="5" t="s">
        <v>103</v>
      </c>
      <c r="AD3" s="7" t="s">
        <v>102</v>
      </c>
      <c r="AE3" s="5" t="s">
        <v>104</v>
      </c>
      <c r="AF3" s="7" t="s">
        <v>102</v>
      </c>
      <c r="AG3" s="8" t="s">
        <v>123</v>
      </c>
      <c r="AH3" s="8" t="s">
        <v>28</v>
      </c>
    </row>
    <row r="4" spans="1:34" x14ac:dyDescent="0.3">
      <c r="A4" s="1">
        <v>1</v>
      </c>
      <c r="B4" s="9" t="s">
        <v>108</v>
      </c>
      <c r="C4" s="10" t="s">
        <v>0</v>
      </c>
      <c r="D4" s="11" t="s">
        <v>3</v>
      </c>
      <c r="E4" s="11" t="s">
        <v>4</v>
      </c>
      <c r="F4" s="11"/>
      <c r="G4" s="11"/>
      <c r="H4" s="12" t="s">
        <v>5</v>
      </c>
      <c r="I4" s="13" t="s">
        <v>6</v>
      </c>
      <c r="J4" s="14">
        <f>+I4/12</f>
        <v>8.3333333333333339</v>
      </c>
      <c r="K4" s="14">
        <f>+J4</f>
        <v>8.3333333333333339</v>
      </c>
      <c r="L4" s="14">
        <f>SUM(J4:K4)</f>
        <v>16.666666666666668</v>
      </c>
      <c r="M4" s="14">
        <f>+K4</f>
        <v>8.3333333333333339</v>
      </c>
      <c r="N4" s="14">
        <f>SUM(L4:M4)</f>
        <v>25</v>
      </c>
      <c r="O4" s="14">
        <f>+M4</f>
        <v>8.3333333333333339</v>
      </c>
      <c r="P4" s="15">
        <v>33.333333333333336</v>
      </c>
      <c r="Q4" s="15">
        <f>+O4</f>
        <v>8.3333333333333339</v>
      </c>
      <c r="R4" s="15" t="e">
        <f>+#REF!+Q4</f>
        <v>#REF!</v>
      </c>
      <c r="S4" s="15">
        <f>+Q4</f>
        <v>8.3333333333333339</v>
      </c>
      <c r="T4" s="15" t="e">
        <f>+R4+S4</f>
        <v>#REF!</v>
      </c>
      <c r="U4" s="16">
        <v>1343750.08</v>
      </c>
      <c r="V4" s="16">
        <v>0</v>
      </c>
      <c r="W4" s="16">
        <v>0</v>
      </c>
      <c r="X4" s="16"/>
      <c r="Y4" s="16">
        <v>0</v>
      </c>
      <c r="Z4" s="16"/>
      <c r="AA4" s="16">
        <v>0</v>
      </c>
      <c r="AB4" s="16">
        <v>0</v>
      </c>
      <c r="AC4" s="16">
        <v>0</v>
      </c>
      <c r="AD4" s="16"/>
      <c r="AE4" s="16">
        <v>0</v>
      </c>
      <c r="AF4" s="16">
        <f>SUM(V4:AA4)</f>
        <v>0</v>
      </c>
      <c r="AG4" s="17">
        <v>0</v>
      </c>
      <c r="AH4" s="17">
        <v>0</v>
      </c>
    </row>
    <row r="5" spans="1:34" ht="25.5" x14ac:dyDescent="0.3">
      <c r="A5" s="1">
        <v>2</v>
      </c>
      <c r="B5" s="18" t="s">
        <v>108</v>
      </c>
      <c r="C5" s="19" t="s">
        <v>1</v>
      </c>
      <c r="D5" s="20" t="s">
        <v>3</v>
      </c>
      <c r="E5" s="20" t="s">
        <v>4</v>
      </c>
      <c r="F5" s="20"/>
      <c r="G5" s="20"/>
      <c r="H5" s="21" t="s">
        <v>5</v>
      </c>
      <c r="I5" s="22" t="s">
        <v>6</v>
      </c>
      <c r="J5" s="23">
        <f t="shared" ref="J5:J23" si="0">+I5/12</f>
        <v>8.3333333333333339</v>
      </c>
      <c r="K5" s="23">
        <f t="shared" ref="K5:K27" si="1">+J5</f>
        <v>8.3333333333333339</v>
      </c>
      <c r="L5" s="23">
        <f t="shared" ref="L5:L68" si="2">SUM(J5:K5)</f>
        <v>16.666666666666668</v>
      </c>
      <c r="M5" s="23">
        <f t="shared" ref="M5:O11" si="3">+K5</f>
        <v>8.3333333333333339</v>
      </c>
      <c r="N5" s="23">
        <f t="shared" ref="N5:N68" si="4">SUM(L5:M5)</f>
        <v>25</v>
      </c>
      <c r="O5" s="23">
        <f t="shared" si="3"/>
        <v>8.3333333333333339</v>
      </c>
      <c r="P5" s="24">
        <v>33.333333333333336</v>
      </c>
      <c r="Q5" s="24">
        <f t="shared" ref="Q5:Q11" si="5">+O5</f>
        <v>8.3333333333333339</v>
      </c>
      <c r="R5" s="24" t="e">
        <f>+#REF!+Q5</f>
        <v>#REF!</v>
      </c>
      <c r="S5" s="24">
        <f t="shared" ref="S5:S11" si="6">+Q5</f>
        <v>8.3333333333333339</v>
      </c>
      <c r="T5" s="24" t="e">
        <f t="shared" ref="T5:T20" si="7">+R5+S5</f>
        <v>#REF!</v>
      </c>
      <c r="U5" s="25">
        <v>400000</v>
      </c>
      <c r="V5" s="25">
        <v>0</v>
      </c>
      <c r="W5" s="25">
        <v>0</v>
      </c>
      <c r="X5" s="25"/>
      <c r="Y5" s="25">
        <v>0</v>
      </c>
      <c r="Z5" s="25"/>
      <c r="AA5" s="25">
        <v>0</v>
      </c>
      <c r="AB5" s="25">
        <v>0</v>
      </c>
      <c r="AC5" s="25">
        <v>0</v>
      </c>
      <c r="AD5" s="25"/>
      <c r="AE5" s="25">
        <v>0</v>
      </c>
      <c r="AF5" s="25">
        <f t="shared" ref="AF5:AF68" si="8">SUM(V5:AA5)</f>
        <v>0</v>
      </c>
      <c r="AG5" s="27">
        <v>0</v>
      </c>
      <c r="AH5" s="27">
        <v>0</v>
      </c>
    </row>
    <row r="6" spans="1:34" x14ac:dyDescent="0.3">
      <c r="A6" s="1">
        <v>3</v>
      </c>
      <c r="B6" s="18" t="s">
        <v>108</v>
      </c>
      <c r="C6" s="19" t="s">
        <v>2</v>
      </c>
      <c r="D6" s="20" t="s">
        <v>3</v>
      </c>
      <c r="E6" s="20" t="s">
        <v>4</v>
      </c>
      <c r="F6" s="20"/>
      <c r="G6" s="20"/>
      <c r="H6" s="21" t="s">
        <v>5</v>
      </c>
      <c r="I6" s="22" t="s">
        <v>6</v>
      </c>
      <c r="J6" s="23">
        <f t="shared" si="0"/>
        <v>8.3333333333333339</v>
      </c>
      <c r="K6" s="23">
        <f t="shared" si="1"/>
        <v>8.3333333333333339</v>
      </c>
      <c r="L6" s="23">
        <f t="shared" si="2"/>
        <v>16.666666666666668</v>
      </c>
      <c r="M6" s="23">
        <f t="shared" si="3"/>
        <v>8.3333333333333339</v>
      </c>
      <c r="N6" s="23">
        <f t="shared" si="4"/>
        <v>25</v>
      </c>
      <c r="O6" s="23">
        <f t="shared" si="3"/>
        <v>8.3333333333333339</v>
      </c>
      <c r="P6" s="24">
        <v>33.333333333333336</v>
      </c>
      <c r="Q6" s="24">
        <f t="shared" si="5"/>
        <v>8.3333333333333339</v>
      </c>
      <c r="R6" s="24" t="e">
        <f>+#REF!+Q6</f>
        <v>#REF!</v>
      </c>
      <c r="S6" s="24">
        <f t="shared" si="6"/>
        <v>8.3333333333333339</v>
      </c>
      <c r="T6" s="24" t="e">
        <f t="shared" si="7"/>
        <v>#REF!</v>
      </c>
      <c r="U6" s="25">
        <v>0</v>
      </c>
      <c r="V6" s="25">
        <v>0</v>
      </c>
      <c r="W6" s="25">
        <v>0</v>
      </c>
      <c r="X6" s="25"/>
      <c r="Y6" s="25">
        <v>0</v>
      </c>
      <c r="Z6" s="25"/>
      <c r="AA6" s="25">
        <v>0</v>
      </c>
      <c r="AB6" s="25">
        <v>0</v>
      </c>
      <c r="AC6" s="25">
        <v>0</v>
      </c>
      <c r="AD6" s="25"/>
      <c r="AE6" s="25">
        <v>0</v>
      </c>
      <c r="AF6" s="25">
        <f t="shared" si="8"/>
        <v>0</v>
      </c>
      <c r="AG6" s="27">
        <v>0</v>
      </c>
      <c r="AH6" s="27">
        <v>0</v>
      </c>
    </row>
    <row r="7" spans="1:34" x14ac:dyDescent="0.3">
      <c r="A7" s="1">
        <v>4</v>
      </c>
      <c r="B7" s="28" t="s">
        <v>109</v>
      </c>
      <c r="C7" s="19" t="s">
        <v>7</v>
      </c>
      <c r="D7" s="20" t="s">
        <v>3</v>
      </c>
      <c r="E7" s="20" t="s">
        <v>4</v>
      </c>
      <c r="F7" s="20"/>
      <c r="G7" s="20"/>
      <c r="H7" s="21" t="s">
        <v>5</v>
      </c>
      <c r="I7" s="22" t="s">
        <v>6</v>
      </c>
      <c r="J7" s="23">
        <f t="shared" si="0"/>
        <v>8.3333333333333339</v>
      </c>
      <c r="K7" s="23">
        <f t="shared" si="1"/>
        <v>8.3333333333333339</v>
      </c>
      <c r="L7" s="23">
        <f t="shared" si="2"/>
        <v>16.666666666666668</v>
      </c>
      <c r="M7" s="23">
        <f t="shared" si="3"/>
        <v>8.3333333333333339</v>
      </c>
      <c r="N7" s="23">
        <f t="shared" si="4"/>
        <v>25</v>
      </c>
      <c r="O7" s="23">
        <f t="shared" si="3"/>
        <v>8.3333333333333339</v>
      </c>
      <c r="P7" s="24">
        <v>33.333333333333336</v>
      </c>
      <c r="Q7" s="24">
        <f t="shared" si="5"/>
        <v>8.3333333333333339</v>
      </c>
      <c r="R7" s="24" t="e">
        <f>+#REF!+Q7</f>
        <v>#REF!</v>
      </c>
      <c r="S7" s="24">
        <f t="shared" si="6"/>
        <v>8.3333333333333339</v>
      </c>
      <c r="T7" s="24" t="e">
        <f t="shared" si="7"/>
        <v>#REF!</v>
      </c>
      <c r="U7" s="25">
        <v>0</v>
      </c>
      <c r="V7" s="25">
        <v>0</v>
      </c>
      <c r="W7" s="25">
        <v>0</v>
      </c>
      <c r="X7" s="25"/>
      <c r="Y7" s="25">
        <v>0</v>
      </c>
      <c r="Z7" s="25"/>
      <c r="AA7" s="25">
        <v>0</v>
      </c>
      <c r="AB7" s="25">
        <v>0</v>
      </c>
      <c r="AC7" s="25">
        <v>0</v>
      </c>
      <c r="AD7" s="25"/>
      <c r="AE7" s="25">
        <v>0</v>
      </c>
      <c r="AF7" s="25">
        <f t="shared" si="8"/>
        <v>0</v>
      </c>
      <c r="AG7" s="27">
        <v>0</v>
      </c>
      <c r="AH7" s="27">
        <v>0</v>
      </c>
    </row>
    <row r="8" spans="1:34" x14ac:dyDescent="0.3">
      <c r="A8" s="1">
        <v>5</v>
      </c>
      <c r="B8" s="28" t="s">
        <v>109</v>
      </c>
      <c r="C8" s="19" t="s">
        <v>8</v>
      </c>
      <c r="D8" s="20" t="s">
        <v>3</v>
      </c>
      <c r="E8" s="20" t="s">
        <v>4</v>
      </c>
      <c r="F8" s="20"/>
      <c r="G8" s="20"/>
      <c r="H8" s="21" t="s">
        <v>5</v>
      </c>
      <c r="I8" s="22" t="s">
        <v>6</v>
      </c>
      <c r="J8" s="23">
        <f t="shared" si="0"/>
        <v>8.3333333333333339</v>
      </c>
      <c r="K8" s="23">
        <f t="shared" si="1"/>
        <v>8.3333333333333339</v>
      </c>
      <c r="L8" s="23">
        <f t="shared" si="2"/>
        <v>16.666666666666668</v>
      </c>
      <c r="M8" s="23">
        <f t="shared" si="3"/>
        <v>8.3333333333333339</v>
      </c>
      <c r="N8" s="23">
        <f t="shared" si="4"/>
        <v>25</v>
      </c>
      <c r="O8" s="23">
        <f t="shared" si="3"/>
        <v>8.3333333333333339</v>
      </c>
      <c r="P8" s="24">
        <v>33.333333333333336</v>
      </c>
      <c r="Q8" s="24">
        <f t="shared" si="5"/>
        <v>8.3333333333333339</v>
      </c>
      <c r="R8" s="24" t="e">
        <f>+#REF!+Q8</f>
        <v>#REF!</v>
      </c>
      <c r="S8" s="24">
        <f t="shared" si="6"/>
        <v>8.3333333333333339</v>
      </c>
      <c r="T8" s="24" t="e">
        <f t="shared" si="7"/>
        <v>#REF!</v>
      </c>
      <c r="U8" s="25">
        <v>2000</v>
      </c>
      <c r="V8" s="25">
        <v>0</v>
      </c>
      <c r="W8" s="25">
        <v>0</v>
      </c>
      <c r="X8" s="25"/>
      <c r="Y8" s="25">
        <v>0</v>
      </c>
      <c r="Z8" s="25"/>
      <c r="AA8" s="25">
        <v>0</v>
      </c>
      <c r="AB8" s="25">
        <v>0</v>
      </c>
      <c r="AC8" s="25">
        <v>0</v>
      </c>
      <c r="AD8" s="25"/>
      <c r="AE8" s="25">
        <v>0</v>
      </c>
      <c r="AF8" s="25">
        <f t="shared" si="8"/>
        <v>0</v>
      </c>
      <c r="AG8" s="27">
        <v>0</v>
      </c>
      <c r="AH8" s="27">
        <v>0</v>
      </c>
    </row>
    <row r="9" spans="1:34" x14ac:dyDescent="0.3">
      <c r="A9" s="1">
        <v>6</v>
      </c>
      <c r="B9" s="28" t="s">
        <v>109</v>
      </c>
      <c r="C9" s="19" t="s">
        <v>9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si="0"/>
        <v>8.3333333333333339</v>
      </c>
      <c r="K9" s="23">
        <f t="shared" si="1"/>
        <v>8.3333333333333339</v>
      </c>
      <c r="L9" s="23">
        <f t="shared" si="2"/>
        <v>16.666666666666668</v>
      </c>
      <c r="M9" s="23">
        <f t="shared" si="3"/>
        <v>8.3333333333333339</v>
      </c>
      <c r="N9" s="23">
        <f t="shared" si="4"/>
        <v>25</v>
      </c>
      <c r="O9" s="23">
        <f t="shared" si="3"/>
        <v>8.3333333333333339</v>
      </c>
      <c r="P9" s="24">
        <v>33.333333333333336</v>
      </c>
      <c r="Q9" s="24">
        <f t="shared" si="5"/>
        <v>8.3333333333333339</v>
      </c>
      <c r="R9" s="24" t="e">
        <f>+#REF!+Q9</f>
        <v>#REF!</v>
      </c>
      <c r="S9" s="24">
        <f t="shared" si="6"/>
        <v>8.3333333333333339</v>
      </c>
      <c r="T9" s="24" t="e">
        <f t="shared" si="7"/>
        <v>#REF!</v>
      </c>
      <c r="U9" s="25">
        <v>0</v>
      </c>
      <c r="V9" s="25">
        <v>0</v>
      </c>
      <c r="W9" s="25">
        <v>0</v>
      </c>
      <c r="X9" s="25"/>
      <c r="Y9" s="25">
        <v>0</v>
      </c>
      <c r="Z9" s="25"/>
      <c r="AA9" s="25">
        <v>0</v>
      </c>
      <c r="AB9" s="25">
        <v>0</v>
      </c>
      <c r="AC9" s="25">
        <v>0</v>
      </c>
      <c r="AD9" s="25"/>
      <c r="AE9" s="25">
        <v>0</v>
      </c>
      <c r="AF9" s="25">
        <f t="shared" si="8"/>
        <v>0</v>
      </c>
      <c r="AG9" s="27">
        <v>0</v>
      </c>
      <c r="AH9" s="27">
        <v>0</v>
      </c>
    </row>
    <row r="10" spans="1:34" x14ac:dyDescent="0.3">
      <c r="A10" s="1">
        <v>7</v>
      </c>
      <c r="B10" s="28" t="s">
        <v>109</v>
      </c>
      <c r="C10" s="19" t="s">
        <v>10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v>33.333333333333336</v>
      </c>
      <c r="Q10" s="24">
        <f t="shared" si="5"/>
        <v>8.3333333333333339</v>
      </c>
      <c r="R10" s="24" t="e">
        <f>+#REF!+Q10</f>
        <v>#REF!</v>
      </c>
      <c r="S10" s="24">
        <f t="shared" si="6"/>
        <v>8.3333333333333339</v>
      </c>
      <c r="T10" s="24" t="e">
        <f t="shared" si="7"/>
        <v>#REF!</v>
      </c>
      <c r="U10" s="25">
        <v>110000</v>
      </c>
      <c r="V10" s="25">
        <v>0</v>
      </c>
      <c r="W10" s="25">
        <v>0</v>
      </c>
      <c r="X10" s="25"/>
      <c r="Y10" s="25">
        <v>0</v>
      </c>
      <c r="Z10" s="25"/>
      <c r="AA10" s="25">
        <v>0</v>
      </c>
      <c r="AB10" s="25">
        <v>0</v>
      </c>
      <c r="AC10" s="25">
        <v>0</v>
      </c>
      <c r="AD10" s="25"/>
      <c r="AE10" s="25">
        <v>0</v>
      </c>
      <c r="AF10" s="25">
        <f t="shared" si="8"/>
        <v>0</v>
      </c>
      <c r="AG10" s="27">
        <v>0</v>
      </c>
      <c r="AH10" s="27">
        <v>0</v>
      </c>
    </row>
    <row r="11" spans="1:34" x14ac:dyDescent="0.3">
      <c r="A11" s="1">
        <v>8</v>
      </c>
      <c r="B11" s="28" t="s">
        <v>109</v>
      </c>
      <c r="C11" s="19" t="s">
        <v>11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v>33.333333333333336</v>
      </c>
      <c r="Q11" s="24">
        <f t="shared" si="5"/>
        <v>8.3333333333333339</v>
      </c>
      <c r="R11" s="24" t="e">
        <f>+#REF!+Q11</f>
        <v>#REF!</v>
      </c>
      <c r="S11" s="24">
        <f t="shared" si="6"/>
        <v>8.3333333333333339</v>
      </c>
      <c r="T11" s="24" t="e">
        <f t="shared" si="7"/>
        <v>#REF!</v>
      </c>
      <c r="U11" s="25">
        <v>0</v>
      </c>
      <c r="V11" s="25">
        <v>0</v>
      </c>
      <c r="W11" s="25">
        <v>0</v>
      </c>
      <c r="X11" s="25"/>
      <c r="Y11" s="25">
        <v>0</v>
      </c>
      <c r="Z11" s="25"/>
      <c r="AA11" s="25">
        <v>0</v>
      </c>
      <c r="AB11" s="25">
        <v>0</v>
      </c>
      <c r="AC11" s="25">
        <v>0</v>
      </c>
      <c r="AD11" s="25"/>
      <c r="AE11" s="25">
        <v>0</v>
      </c>
      <c r="AF11" s="25">
        <f t="shared" si="8"/>
        <v>0</v>
      </c>
      <c r="AG11" s="27">
        <v>0</v>
      </c>
      <c r="AH11" s="27">
        <v>0</v>
      </c>
    </row>
    <row r="12" spans="1:34" ht="51" x14ac:dyDescent="0.3">
      <c r="A12" s="1">
        <v>9</v>
      </c>
      <c r="B12" s="18" t="s">
        <v>110</v>
      </c>
      <c r="C12" s="19" t="s">
        <v>12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v>0</v>
      </c>
      <c r="K12" s="23">
        <v>0</v>
      </c>
      <c r="L12" s="23">
        <f t="shared" si="2"/>
        <v>0</v>
      </c>
      <c r="M12" s="23">
        <v>0</v>
      </c>
      <c r="N12" s="23">
        <f t="shared" si="4"/>
        <v>0</v>
      </c>
      <c r="O12" s="23">
        <v>0</v>
      </c>
      <c r="P12" s="24">
        <v>0</v>
      </c>
      <c r="Q12" s="24">
        <v>0</v>
      </c>
      <c r="R12" s="24" t="e">
        <f>+#REF!+Q12</f>
        <v>#REF!</v>
      </c>
      <c r="S12" s="24">
        <v>0</v>
      </c>
      <c r="T12" s="24" t="e">
        <f t="shared" si="7"/>
        <v>#REF!</v>
      </c>
      <c r="U12" s="25">
        <v>0</v>
      </c>
      <c r="V12" s="25">
        <v>0</v>
      </c>
      <c r="W12" s="25">
        <v>0</v>
      </c>
      <c r="X12" s="25"/>
      <c r="Y12" s="25">
        <v>0</v>
      </c>
      <c r="Z12" s="25"/>
      <c r="AA12" s="25">
        <v>0</v>
      </c>
      <c r="AB12" s="25">
        <v>0</v>
      </c>
      <c r="AC12" s="25">
        <v>0</v>
      </c>
      <c r="AD12" s="25"/>
      <c r="AE12" s="25">
        <v>0</v>
      </c>
      <c r="AF12" s="25">
        <f t="shared" si="8"/>
        <v>0</v>
      </c>
      <c r="AG12" s="27">
        <v>0</v>
      </c>
      <c r="AH12" s="27">
        <v>0</v>
      </c>
    </row>
    <row r="13" spans="1:34" ht="38.25" x14ac:dyDescent="0.3">
      <c r="A13" s="1">
        <v>10</v>
      </c>
      <c r="B13" s="18" t="s">
        <v>110</v>
      </c>
      <c r="C13" s="19" t="s">
        <v>13</v>
      </c>
      <c r="D13" s="29" t="s">
        <v>3</v>
      </c>
      <c r="E13" s="29" t="s">
        <v>4</v>
      </c>
      <c r="F13" s="29"/>
      <c r="G13" s="29"/>
      <c r="H13" s="30" t="s">
        <v>5</v>
      </c>
      <c r="I13" s="31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ref="M13:O27" si="9">+K13</f>
        <v>8.3333333333333339</v>
      </c>
      <c r="N13" s="23">
        <f t="shared" si="4"/>
        <v>25</v>
      </c>
      <c r="O13" s="23">
        <f t="shared" si="9"/>
        <v>8.3333333333333339</v>
      </c>
      <c r="P13" s="24">
        <v>33.333333333333336</v>
      </c>
      <c r="Q13" s="24">
        <f t="shared" ref="Q13:Q23" si="10">+O13</f>
        <v>8.3333333333333339</v>
      </c>
      <c r="R13" s="24" t="e">
        <f>+#REF!+Q13</f>
        <v>#REF!</v>
      </c>
      <c r="S13" s="24">
        <f t="shared" ref="S13:S27" si="11">+Q13</f>
        <v>8.3333333333333339</v>
      </c>
      <c r="T13" s="24" t="e">
        <f t="shared" si="7"/>
        <v>#REF!</v>
      </c>
      <c r="U13" s="48">
        <v>0</v>
      </c>
      <c r="V13" s="25">
        <v>0</v>
      </c>
      <c r="W13" s="25">
        <v>0</v>
      </c>
      <c r="X13" s="25"/>
      <c r="Y13" s="25">
        <v>0</v>
      </c>
      <c r="Z13" s="25"/>
      <c r="AA13" s="25">
        <v>0</v>
      </c>
      <c r="AB13" s="25">
        <v>0</v>
      </c>
      <c r="AC13" s="25">
        <v>0</v>
      </c>
      <c r="AD13" s="25"/>
      <c r="AE13" s="25">
        <v>0</v>
      </c>
      <c r="AF13" s="25">
        <f t="shared" si="8"/>
        <v>0</v>
      </c>
      <c r="AG13" s="32">
        <v>0</v>
      </c>
      <c r="AH13" s="32">
        <v>0</v>
      </c>
    </row>
    <row r="14" spans="1:34" ht="25.5" x14ac:dyDescent="0.3">
      <c r="A14" s="1">
        <v>11</v>
      </c>
      <c r="B14" s="18" t="s">
        <v>110</v>
      </c>
      <c r="C14" s="19" t="s">
        <v>14</v>
      </c>
      <c r="D14" s="29" t="s">
        <v>3</v>
      </c>
      <c r="E14" s="29" t="s">
        <v>4</v>
      </c>
      <c r="F14" s="29"/>
      <c r="G14" s="29"/>
      <c r="H14" s="30" t="s">
        <v>5</v>
      </c>
      <c r="I14" s="31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9"/>
        <v>8.3333333333333339</v>
      </c>
      <c r="N14" s="23">
        <f t="shared" si="4"/>
        <v>25</v>
      </c>
      <c r="O14" s="23">
        <f t="shared" si="9"/>
        <v>8.3333333333333339</v>
      </c>
      <c r="P14" s="24">
        <v>33.333333333333336</v>
      </c>
      <c r="Q14" s="24">
        <f t="shared" si="10"/>
        <v>8.3333333333333339</v>
      </c>
      <c r="R14" s="24" t="e">
        <f>+#REF!+Q14</f>
        <v>#REF!</v>
      </c>
      <c r="S14" s="24">
        <f t="shared" si="11"/>
        <v>8.3333333333333339</v>
      </c>
      <c r="T14" s="24" t="e">
        <f t="shared" si="7"/>
        <v>#REF!</v>
      </c>
      <c r="U14" s="48">
        <v>0</v>
      </c>
      <c r="V14" s="25">
        <v>0</v>
      </c>
      <c r="W14" s="25">
        <v>0</v>
      </c>
      <c r="X14" s="25"/>
      <c r="Y14" s="25">
        <v>0</v>
      </c>
      <c r="Z14" s="25"/>
      <c r="AA14" s="25">
        <v>0</v>
      </c>
      <c r="AB14" s="25">
        <v>0</v>
      </c>
      <c r="AC14" s="25">
        <v>0</v>
      </c>
      <c r="AD14" s="25"/>
      <c r="AE14" s="25">
        <v>0</v>
      </c>
      <c r="AF14" s="25">
        <f t="shared" si="8"/>
        <v>0</v>
      </c>
      <c r="AG14" s="32">
        <v>0</v>
      </c>
      <c r="AH14" s="32">
        <v>0</v>
      </c>
    </row>
    <row r="15" spans="1:34" ht="38.25" x14ac:dyDescent="0.3">
      <c r="A15" s="1">
        <v>12</v>
      </c>
      <c r="B15" s="18" t="s">
        <v>110</v>
      </c>
      <c r="C15" s="19" t="s">
        <v>15</v>
      </c>
      <c r="D15" s="29" t="s">
        <v>3</v>
      </c>
      <c r="E15" s="29" t="s">
        <v>4</v>
      </c>
      <c r="F15" s="29"/>
      <c r="G15" s="29"/>
      <c r="H15" s="30" t="s">
        <v>5</v>
      </c>
      <c r="I15" s="31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9"/>
        <v>8.3333333333333339</v>
      </c>
      <c r="N15" s="23">
        <f t="shared" si="4"/>
        <v>25</v>
      </c>
      <c r="O15" s="23">
        <f t="shared" si="9"/>
        <v>8.3333333333333339</v>
      </c>
      <c r="P15" s="24">
        <v>33.333333333333336</v>
      </c>
      <c r="Q15" s="24">
        <f t="shared" si="10"/>
        <v>8.3333333333333339</v>
      </c>
      <c r="R15" s="24" t="e">
        <f>+#REF!+Q15</f>
        <v>#REF!</v>
      </c>
      <c r="S15" s="24">
        <f t="shared" si="11"/>
        <v>8.3333333333333339</v>
      </c>
      <c r="T15" s="24" t="e">
        <f t="shared" si="7"/>
        <v>#REF!</v>
      </c>
      <c r="U15" s="48">
        <v>0</v>
      </c>
      <c r="V15" s="25">
        <v>0</v>
      </c>
      <c r="W15" s="25">
        <v>0</v>
      </c>
      <c r="X15" s="25"/>
      <c r="Y15" s="25">
        <v>0</v>
      </c>
      <c r="Z15" s="25"/>
      <c r="AA15" s="25">
        <v>0</v>
      </c>
      <c r="AB15" s="25">
        <v>0</v>
      </c>
      <c r="AC15" s="25">
        <v>0</v>
      </c>
      <c r="AD15" s="25"/>
      <c r="AE15" s="25">
        <v>0</v>
      </c>
      <c r="AF15" s="25">
        <f t="shared" si="8"/>
        <v>0</v>
      </c>
      <c r="AG15" s="32">
        <v>0</v>
      </c>
      <c r="AH15" s="32">
        <v>0</v>
      </c>
    </row>
    <row r="16" spans="1:34" ht="38.25" x14ac:dyDescent="0.3">
      <c r="A16" s="1">
        <v>13</v>
      </c>
      <c r="B16" s="18" t="s">
        <v>32</v>
      </c>
      <c r="C16" s="19" t="s">
        <v>29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f t="shared" si="0"/>
        <v>8.3333333333333339</v>
      </c>
      <c r="K16" s="23">
        <f t="shared" si="1"/>
        <v>8.3333333333333339</v>
      </c>
      <c r="L16" s="23">
        <f t="shared" si="2"/>
        <v>16.666666666666668</v>
      </c>
      <c r="M16" s="23">
        <f t="shared" si="9"/>
        <v>8.3333333333333339</v>
      </c>
      <c r="N16" s="23">
        <f t="shared" si="4"/>
        <v>25</v>
      </c>
      <c r="O16" s="23">
        <f t="shared" si="9"/>
        <v>8.3333333333333339</v>
      </c>
      <c r="P16" s="24">
        <v>33.333333333333336</v>
      </c>
      <c r="Q16" s="24">
        <f t="shared" si="10"/>
        <v>8.3333333333333339</v>
      </c>
      <c r="R16" s="24" t="e">
        <f>+#REF!+Q16</f>
        <v>#REF!</v>
      </c>
      <c r="S16" s="24">
        <f t="shared" si="11"/>
        <v>8.3333333333333339</v>
      </c>
      <c r="T16" s="24" t="e">
        <f t="shared" si="7"/>
        <v>#REF!</v>
      </c>
      <c r="U16" s="25">
        <v>0</v>
      </c>
      <c r="V16" s="25">
        <v>0</v>
      </c>
      <c r="W16" s="25">
        <v>0</v>
      </c>
      <c r="X16" s="25"/>
      <c r="Y16" s="25">
        <v>0</v>
      </c>
      <c r="Z16" s="25"/>
      <c r="AA16" s="25">
        <v>0</v>
      </c>
      <c r="AB16" s="25">
        <v>0</v>
      </c>
      <c r="AC16" s="25">
        <v>0</v>
      </c>
      <c r="AD16" s="25"/>
      <c r="AE16" s="25">
        <v>0</v>
      </c>
      <c r="AF16" s="25">
        <f t="shared" si="8"/>
        <v>0</v>
      </c>
      <c r="AG16" s="27">
        <v>0</v>
      </c>
      <c r="AH16" s="27">
        <v>0</v>
      </c>
    </row>
    <row r="17" spans="1:34" ht="38.25" x14ac:dyDescent="0.3">
      <c r="A17" s="1">
        <v>14</v>
      </c>
      <c r="B17" s="18" t="s">
        <v>32</v>
      </c>
      <c r="C17" s="19" t="s">
        <v>30</v>
      </c>
      <c r="D17" s="20" t="s">
        <v>3</v>
      </c>
      <c r="E17" s="20" t="s">
        <v>4</v>
      </c>
      <c r="F17" s="20"/>
      <c r="G17" s="20"/>
      <c r="H17" s="21" t="s">
        <v>5</v>
      </c>
      <c r="I17" s="22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si="9"/>
        <v>8.3333333333333339</v>
      </c>
      <c r="N17" s="23">
        <f t="shared" si="4"/>
        <v>25</v>
      </c>
      <c r="O17" s="23">
        <f t="shared" si="9"/>
        <v>8.3333333333333339</v>
      </c>
      <c r="P17" s="24">
        <v>33.333333333333336</v>
      </c>
      <c r="Q17" s="24">
        <f t="shared" si="10"/>
        <v>8.3333333333333339</v>
      </c>
      <c r="R17" s="24" t="e">
        <f>+#REF!+Q17</f>
        <v>#REF!</v>
      </c>
      <c r="S17" s="24">
        <f t="shared" si="11"/>
        <v>8.3333333333333339</v>
      </c>
      <c r="T17" s="24" t="e">
        <f t="shared" si="7"/>
        <v>#REF!</v>
      </c>
      <c r="U17" s="25">
        <v>0</v>
      </c>
      <c r="V17" s="25">
        <v>0</v>
      </c>
      <c r="W17" s="25">
        <v>0</v>
      </c>
      <c r="X17" s="25"/>
      <c r="Y17" s="25">
        <v>0</v>
      </c>
      <c r="Z17" s="25"/>
      <c r="AA17" s="25">
        <v>0</v>
      </c>
      <c r="AB17" s="25">
        <v>0</v>
      </c>
      <c r="AC17" s="25">
        <v>0</v>
      </c>
      <c r="AD17" s="25"/>
      <c r="AE17" s="25">
        <v>0</v>
      </c>
      <c r="AF17" s="25">
        <f t="shared" si="8"/>
        <v>0</v>
      </c>
      <c r="AG17" s="27">
        <v>0</v>
      </c>
      <c r="AH17" s="27">
        <v>0</v>
      </c>
    </row>
    <row r="18" spans="1:34" ht="38.25" x14ac:dyDescent="0.3">
      <c r="A18" s="1">
        <v>15</v>
      </c>
      <c r="B18" s="18" t="s">
        <v>32</v>
      </c>
      <c r="C18" s="19" t="s">
        <v>31</v>
      </c>
      <c r="D18" s="20" t="s">
        <v>3</v>
      </c>
      <c r="E18" s="20" t="s">
        <v>4</v>
      </c>
      <c r="F18" s="20"/>
      <c r="G18" s="20"/>
      <c r="H18" s="21" t="s">
        <v>5</v>
      </c>
      <c r="I18" s="22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9"/>
        <v>8.3333333333333339</v>
      </c>
      <c r="N18" s="23">
        <f t="shared" si="4"/>
        <v>25</v>
      </c>
      <c r="O18" s="23">
        <f t="shared" si="9"/>
        <v>8.3333333333333339</v>
      </c>
      <c r="P18" s="24">
        <v>33.333333333333336</v>
      </c>
      <c r="Q18" s="24">
        <f t="shared" si="10"/>
        <v>8.3333333333333339</v>
      </c>
      <c r="R18" s="24" t="e">
        <f>+#REF!+Q18</f>
        <v>#REF!</v>
      </c>
      <c r="S18" s="24">
        <f t="shared" si="11"/>
        <v>8.3333333333333339</v>
      </c>
      <c r="T18" s="24" t="e">
        <f t="shared" si="7"/>
        <v>#REF!</v>
      </c>
      <c r="U18" s="25">
        <v>0</v>
      </c>
      <c r="V18" s="25">
        <v>0</v>
      </c>
      <c r="W18" s="25">
        <v>0</v>
      </c>
      <c r="X18" s="25"/>
      <c r="Y18" s="25">
        <v>0</v>
      </c>
      <c r="Z18" s="25"/>
      <c r="AA18" s="25">
        <v>0</v>
      </c>
      <c r="AB18" s="25">
        <v>0</v>
      </c>
      <c r="AC18" s="25">
        <v>0</v>
      </c>
      <c r="AD18" s="25"/>
      <c r="AE18" s="25">
        <v>0</v>
      </c>
      <c r="AF18" s="25">
        <f t="shared" si="8"/>
        <v>0</v>
      </c>
      <c r="AG18" s="27">
        <v>0</v>
      </c>
      <c r="AH18" s="27">
        <v>0</v>
      </c>
    </row>
    <row r="19" spans="1:34" x14ac:dyDescent="0.3">
      <c r="A19" s="1">
        <v>16</v>
      </c>
      <c r="B19" s="18" t="s">
        <v>38</v>
      </c>
      <c r="C19" s="19" t="s">
        <v>33</v>
      </c>
      <c r="D19" s="20" t="s">
        <v>3</v>
      </c>
      <c r="E19" s="20" t="s">
        <v>4</v>
      </c>
      <c r="F19" s="20"/>
      <c r="G19" s="20"/>
      <c r="H19" s="21" t="s">
        <v>5</v>
      </c>
      <c r="I19" s="22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9"/>
        <v>8.3333333333333339</v>
      </c>
      <c r="N19" s="23">
        <f t="shared" si="4"/>
        <v>25</v>
      </c>
      <c r="O19" s="23">
        <f t="shared" si="9"/>
        <v>8.3333333333333339</v>
      </c>
      <c r="P19" s="24">
        <v>33.333333333333336</v>
      </c>
      <c r="Q19" s="24">
        <f t="shared" si="10"/>
        <v>8.3333333333333339</v>
      </c>
      <c r="R19" s="24" t="e">
        <f>+#REF!+Q19</f>
        <v>#REF!</v>
      </c>
      <c r="S19" s="24">
        <f t="shared" si="11"/>
        <v>8.3333333333333339</v>
      </c>
      <c r="T19" s="24" t="e">
        <f t="shared" si="7"/>
        <v>#REF!</v>
      </c>
      <c r="U19" s="25">
        <v>0</v>
      </c>
      <c r="V19" s="25">
        <v>0</v>
      </c>
      <c r="W19" s="25">
        <v>0</v>
      </c>
      <c r="X19" s="25"/>
      <c r="Y19" s="25">
        <v>0</v>
      </c>
      <c r="Z19" s="25"/>
      <c r="AA19" s="25">
        <v>0</v>
      </c>
      <c r="AB19" s="25">
        <v>0</v>
      </c>
      <c r="AC19" s="25">
        <v>0</v>
      </c>
      <c r="AD19" s="25"/>
      <c r="AE19" s="25">
        <v>0</v>
      </c>
      <c r="AF19" s="25">
        <f t="shared" si="8"/>
        <v>0</v>
      </c>
      <c r="AG19" s="27">
        <v>0</v>
      </c>
      <c r="AH19" s="27">
        <v>0</v>
      </c>
    </row>
    <row r="20" spans="1:34" x14ac:dyDescent="0.3">
      <c r="A20" s="1">
        <v>17</v>
      </c>
      <c r="B20" s="18" t="s">
        <v>38</v>
      </c>
      <c r="C20" s="19" t="s">
        <v>34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9"/>
        <v>8.3333333333333339</v>
      </c>
      <c r="N20" s="23">
        <f t="shared" si="4"/>
        <v>25</v>
      </c>
      <c r="O20" s="23">
        <f t="shared" si="9"/>
        <v>8.3333333333333339</v>
      </c>
      <c r="P20" s="24">
        <v>33.333333333333336</v>
      </c>
      <c r="Q20" s="24">
        <f t="shared" si="10"/>
        <v>8.3333333333333339</v>
      </c>
      <c r="R20" s="24" t="e">
        <f>+#REF!+Q20</f>
        <v>#REF!</v>
      </c>
      <c r="S20" s="24">
        <f t="shared" si="11"/>
        <v>8.3333333333333339</v>
      </c>
      <c r="T20" s="24" t="e">
        <f t="shared" si="7"/>
        <v>#REF!</v>
      </c>
      <c r="U20" s="25">
        <v>0</v>
      </c>
      <c r="V20" s="25">
        <v>0</v>
      </c>
      <c r="W20" s="25">
        <v>0</v>
      </c>
      <c r="X20" s="25"/>
      <c r="Y20" s="25">
        <v>0</v>
      </c>
      <c r="Z20" s="25"/>
      <c r="AA20" s="25">
        <v>0</v>
      </c>
      <c r="AB20" s="25">
        <v>0</v>
      </c>
      <c r="AC20" s="25">
        <v>0</v>
      </c>
      <c r="AD20" s="25"/>
      <c r="AE20" s="25">
        <v>0</v>
      </c>
      <c r="AF20" s="25">
        <f t="shared" si="8"/>
        <v>0</v>
      </c>
      <c r="AG20" s="27">
        <v>0</v>
      </c>
      <c r="AH20" s="27">
        <v>0</v>
      </c>
    </row>
    <row r="21" spans="1:34" x14ac:dyDescent="0.3">
      <c r="A21" s="1">
        <v>18</v>
      </c>
      <c r="B21" s="28" t="s">
        <v>38</v>
      </c>
      <c r="C21" s="19" t="s">
        <v>35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9"/>
        <v>8.3333333333333339</v>
      </c>
      <c r="N21" s="23">
        <f t="shared" si="4"/>
        <v>25</v>
      </c>
      <c r="O21" s="23">
        <f t="shared" si="9"/>
        <v>8.3333333333333339</v>
      </c>
      <c r="P21" s="24">
        <v>33.333333333333336</v>
      </c>
      <c r="Q21" s="24">
        <f t="shared" si="10"/>
        <v>8.3333333333333339</v>
      </c>
      <c r="R21" s="24" t="e">
        <f>+#REF!+Q21</f>
        <v>#REF!</v>
      </c>
      <c r="S21" s="24">
        <f t="shared" si="11"/>
        <v>8.3333333333333339</v>
      </c>
      <c r="T21" s="24" t="e">
        <f t="shared" ref="T21:T73" si="12">+R21+S21</f>
        <v>#REF!</v>
      </c>
      <c r="U21" s="25">
        <v>51000</v>
      </c>
      <c r="V21" s="25">
        <v>0</v>
      </c>
      <c r="W21" s="25">
        <v>0</v>
      </c>
      <c r="X21" s="25"/>
      <c r="Y21" s="25">
        <v>0</v>
      </c>
      <c r="Z21" s="25"/>
      <c r="AA21" s="25">
        <v>0</v>
      </c>
      <c r="AB21" s="25">
        <v>0</v>
      </c>
      <c r="AC21" s="25">
        <v>0</v>
      </c>
      <c r="AD21" s="25"/>
      <c r="AE21" s="25">
        <v>0</v>
      </c>
      <c r="AF21" s="25">
        <f t="shared" si="8"/>
        <v>0</v>
      </c>
      <c r="AG21" s="27">
        <v>0</v>
      </c>
      <c r="AH21" s="27">
        <v>0</v>
      </c>
    </row>
    <row r="22" spans="1:34" ht="25.5" x14ac:dyDescent="0.3">
      <c r="A22" s="1">
        <v>19</v>
      </c>
      <c r="B22" s="28" t="s">
        <v>38</v>
      </c>
      <c r="C22" s="19" t="s">
        <v>36</v>
      </c>
      <c r="D22" s="20" t="s">
        <v>3</v>
      </c>
      <c r="E22" s="20"/>
      <c r="F22" s="20" t="s">
        <v>4</v>
      </c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9"/>
        <v>8.3333333333333339</v>
      </c>
      <c r="N22" s="23">
        <f t="shared" si="4"/>
        <v>25</v>
      </c>
      <c r="O22" s="23">
        <f t="shared" si="9"/>
        <v>8.3333333333333339</v>
      </c>
      <c r="P22" s="24">
        <v>33.333333333333336</v>
      </c>
      <c r="Q22" s="24">
        <f t="shared" si="10"/>
        <v>8.3333333333333339</v>
      </c>
      <c r="R22" s="24" t="e">
        <f>+#REF!+Q22</f>
        <v>#REF!</v>
      </c>
      <c r="S22" s="24">
        <f t="shared" si="11"/>
        <v>8.3333333333333339</v>
      </c>
      <c r="T22" s="24" t="e">
        <f t="shared" si="12"/>
        <v>#REF!</v>
      </c>
      <c r="U22" s="25">
        <v>22599.759999999998</v>
      </c>
      <c r="V22" s="25">
        <v>0</v>
      </c>
      <c r="W22" s="25">
        <v>0</v>
      </c>
      <c r="X22" s="25"/>
      <c r="Y22" s="25">
        <v>0</v>
      </c>
      <c r="Z22" s="25"/>
      <c r="AA22" s="25">
        <v>0</v>
      </c>
      <c r="AB22" s="25">
        <v>0</v>
      </c>
      <c r="AC22" s="25">
        <v>0</v>
      </c>
      <c r="AD22" s="25"/>
      <c r="AE22" s="25">
        <v>0</v>
      </c>
      <c r="AF22" s="25">
        <f t="shared" si="8"/>
        <v>0</v>
      </c>
      <c r="AG22" s="27">
        <v>0</v>
      </c>
      <c r="AH22" s="27">
        <v>0</v>
      </c>
    </row>
    <row r="23" spans="1:34" ht="25.5" x14ac:dyDescent="0.3">
      <c r="A23" s="1">
        <v>20</v>
      </c>
      <c r="B23" s="28" t="s">
        <v>38</v>
      </c>
      <c r="C23" s="19" t="s">
        <v>37</v>
      </c>
      <c r="D23" s="20" t="s">
        <v>3</v>
      </c>
      <c r="E23" s="20"/>
      <c r="F23" s="20" t="s">
        <v>4</v>
      </c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9"/>
        <v>8.3333333333333339</v>
      </c>
      <c r="N23" s="23">
        <f t="shared" si="4"/>
        <v>25</v>
      </c>
      <c r="O23" s="23">
        <f t="shared" si="9"/>
        <v>8.3333333333333339</v>
      </c>
      <c r="P23" s="24">
        <v>33.333333333333336</v>
      </c>
      <c r="Q23" s="24">
        <f t="shared" si="10"/>
        <v>8.3333333333333339</v>
      </c>
      <c r="R23" s="24" t="e">
        <f>+#REF!+Q23</f>
        <v>#REF!</v>
      </c>
      <c r="S23" s="24">
        <f t="shared" si="11"/>
        <v>8.3333333333333339</v>
      </c>
      <c r="T23" s="24" t="e">
        <f t="shared" si="12"/>
        <v>#REF!</v>
      </c>
      <c r="U23" s="25">
        <v>0</v>
      </c>
      <c r="V23" s="25">
        <v>0</v>
      </c>
      <c r="W23" s="25">
        <v>0</v>
      </c>
      <c r="X23" s="25"/>
      <c r="Y23" s="25">
        <v>0</v>
      </c>
      <c r="Z23" s="25"/>
      <c r="AA23" s="25">
        <v>0</v>
      </c>
      <c r="AB23" s="25">
        <v>0</v>
      </c>
      <c r="AC23" s="25">
        <v>0</v>
      </c>
      <c r="AD23" s="25"/>
      <c r="AE23" s="25">
        <v>0</v>
      </c>
      <c r="AF23" s="25">
        <f t="shared" si="8"/>
        <v>0</v>
      </c>
      <c r="AG23" s="27">
        <v>0</v>
      </c>
      <c r="AH23" s="27">
        <v>0</v>
      </c>
    </row>
    <row r="24" spans="1:34" ht="25.5" x14ac:dyDescent="0.3">
      <c r="A24" s="1">
        <v>21</v>
      </c>
      <c r="B24" s="18" t="s">
        <v>43</v>
      </c>
      <c r="C24" s="19" t="s">
        <v>39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>100*0.3/3</f>
        <v>10</v>
      </c>
      <c r="K24" s="23">
        <f t="shared" si="1"/>
        <v>10</v>
      </c>
      <c r="L24" s="23">
        <f t="shared" si="2"/>
        <v>20</v>
      </c>
      <c r="M24" s="23">
        <f t="shared" si="9"/>
        <v>10</v>
      </c>
      <c r="N24" s="23">
        <f t="shared" si="4"/>
        <v>30</v>
      </c>
      <c r="O24" s="23">
        <f>100*0.3/3</f>
        <v>10</v>
      </c>
      <c r="P24" s="24">
        <v>40</v>
      </c>
      <c r="Q24" s="24">
        <f>+O24</f>
        <v>10</v>
      </c>
      <c r="R24" s="24" t="e">
        <f>+#REF!+Q24</f>
        <v>#REF!</v>
      </c>
      <c r="S24" s="24">
        <f t="shared" si="11"/>
        <v>10</v>
      </c>
      <c r="T24" s="24" t="e">
        <f t="shared" si="12"/>
        <v>#REF!</v>
      </c>
      <c r="U24" s="25">
        <v>1956710.78</v>
      </c>
      <c r="V24" s="25">
        <v>0</v>
      </c>
      <c r="W24" s="25">
        <v>0</v>
      </c>
      <c r="X24" s="25"/>
      <c r="Y24" s="25">
        <v>0</v>
      </c>
      <c r="Z24" s="25"/>
      <c r="AA24" s="25">
        <v>0</v>
      </c>
      <c r="AB24" s="25">
        <v>0</v>
      </c>
      <c r="AC24" s="25">
        <v>0</v>
      </c>
      <c r="AD24" s="25"/>
      <c r="AE24" s="25">
        <v>0</v>
      </c>
      <c r="AF24" s="25">
        <f t="shared" si="8"/>
        <v>0</v>
      </c>
      <c r="AG24" s="27">
        <v>0</v>
      </c>
      <c r="AH24" s="27">
        <v>0</v>
      </c>
    </row>
    <row r="25" spans="1:34" ht="25.5" x14ac:dyDescent="0.3">
      <c r="A25" s="1">
        <v>22</v>
      </c>
      <c r="B25" s="28" t="s">
        <v>43</v>
      </c>
      <c r="C25" s="19" t="s">
        <v>40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>100*0.05/3</f>
        <v>1.6666666666666667</v>
      </c>
      <c r="K25" s="23">
        <f t="shared" si="1"/>
        <v>1.6666666666666667</v>
      </c>
      <c r="L25" s="23">
        <f t="shared" si="2"/>
        <v>3.3333333333333335</v>
      </c>
      <c r="M25" s="23">
        <f t="shared" si="9"/>
        <v>1.6666666666666667</v>
      </c>
      <c r="N25" s="23">
        <f t="shared" si="4"/>
        <v>5</v>
      </c>
      <c r="O25" s="23">
        <f>100*0.05/3</f>
        <v>1.6666666666666667</v>
      </c>
      <c r="P25" s="24">
        <v>6.666666666666667</v>
      </c>
      <c r="Q25" s="24">
        <f t="shared" ref="Q25:Q27" si="13">+O25</f>
        <v>1.6666666666666667</v>
      </c>
      <c r="R25" s="24" t="e">
        <f>+#REF!+Q25</f>
        <v>#REF!</v>
      </c>
      <c r="S25" s="24">
        <f t="shared" si="11"/>
        <v>1.6666666666666667</v>
      </c>
      <c r="T25" s="24" t="e">
        <f t="shared" si="12"/>
        <v>#REF!</v>
      </c>
      <c r="U25" s="25">
        <v>635000</v>
      </c>
      <c r="V25" s="25">
        <v>0</v>
      </c>
      <c r="W25" s="25">
        <v>0</v>
      </c>
      <c r="X25" s="25"/>
      <c r="Y25" s="25">
        <v>0</v>
      </c>
      <c r="Z25" s="25"/>
      <c r="AA25" s="25">
        <v>0</v>
      </c>
      <c r="AB25" s="25">
        <v>0</v>
      </c>
      <c r="AC25" s="25">
        <v>0</v>
      </c>
      <c r="AD25" s="25"/>
      <c r="AE25" s="25">
        <v>0</v>
      </c>
      <c r="AF25" s="25">
        <f t="shared" si="8"/>
        <v>0</v>
      </c>
      <c r="AG25" s="27">
        <v>0</v>
      </c>
      <c r="AH25" s="27">
        <v>0</v>
      </c>
    </row>
    <row r="26" spans="1:34" x14ac:dyDescent="0.3">
      <c r="A26" s="1">
        <v>23</v>
      </c>
      <c r="B26" s="28" t="s">
        <v>43</v>
      </c>
      <c r="C26" s="19" t="s">
        <v>41</v>
      </c>
      <c r="D26" s="20" t="s">
        <v>3</v>
      </c>
      <c r="E26" s="20" t="s">
        <v>4</v>
      </c>
      <c r="F26" s="20"/>
      <c r="G26" s="20"/>
      <c r="H26" s="21" t="s">
        <v>5</v>
      </c>
      <c r="I26" s="22" t="s">
        <v>6</v>
      </c>
      <c r="J26" s="23">
        <f>100*0.1/3</f>
        <v>3.3333333333333335</v>
      </c>
      <c r="K26" s="23">
        <f t="shared" si="1"/>
        <v>3.3333333333333335</v>
      </c>
      <c r="L26" s="23">
        <f t="shared" si="2"/>
        <v>6.666666666666667</v>
      </c>
      <c r="M26" s="23">
        <f t="shared" si="9"/>
        <v>3.3333333333333335</v>
      </c>
      <c r="N26" s="23">
        <f t="shared" si="4"/>
        <v>10</v>
      </c>
      <c r="O26" s="23">
        <f>100*0.1/3</f>
        <v>3.3333333333333335</v>
      </c>
      <c r="P26" s="24">
        <v>13.333333333333334</v>
      </c>
      <c r="Q26" s="24">
        <f t="shared" si="13"/>
        <v>3.3333333333333335</v>
      </c>
      <c r="R26" s="24" t="e">
        <f>+#REF!+Q26</f>
        <v>#REF!</v>
      </c>
      <c r="S26" s="24">
        <f t="shared" si="11"/>
        <v>3.3333333333333335</v>
      </c>
      <c r="T26" s="24" t="e">
        <f t="shared" si="12"/>
        <v>#REF!</v>
      </c>
      <c r="U26" s="25">
        <v>313500.03999999998</v>
      </c>
      <c r="V26" s="25">
        <v>0</v>
      </c>
      <c r="W26" s="25">
        <v>0</v>
      </c>
      <c r="X26" s="25"/>
      <c r="Y26" s="25">
        <v>0</v>
      </c>
      <c r="Z26" s="25"/>
      <c r="AA26" s="25">
        <v>0</v>
      </c>
      <c r="AB26" s="25">
        <v>0</v>
      </c>
      <c r="AC26" s="25">
        <v>0</v>
      </c>
      <c r="AD26" s="25"/>
      <c r="AE26" s="25">
        <v>0</v>
      </c>
      <c r="AF26" s="25">
        <f t="shared" si="8"/>
        <v>0</v>
      </c>
      <c r="AG26" s="27">
        <v>0</v>
      </c>
      <c r="AH26" s="27">
        <v>0</v>
      </c>
    </row>
    <row r="27" spans="1:34" ht="25.5" x14ac:dyDescent="0.3">
      <c r="A27" s="1">
        <v>24</v>
      </c>
      <c r="B27" s="28" t="s">
        <v>43</v>
      </c>
      <c r="C27" s="19" t="s">
        <v>42</v>
      </c>
      <c r="D27" s="20" t="s">
        <v>3</v>
      </c>
      <c r="E27" s="20" t="s">
        <v>4</v>
      </c>
      <c r="F27" s="20"/>
      <c r="G27" s="20"/>
      <c r="H27" s="21" t="s">
        <v>5</v>
      </c>
      <c r="I27" s="22" t="s">
        <v>6</v>
      </c>
      <c r="J27" s="23">
        <f>100*0.25/3</f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9"/>
        <v>8.3333333333333339</v>
      </c>
      <c r="N27" s="23">
        <f t="shared" si="4"/>
        <v>25</v>
      </c>
      <c r="O27" s="23">
        <f>100*0.25/3</f>
        <v>8.3333333333333339</v>
      </c>
      <c r="P27" s="24">
        <v>33.333333333333336</v>
      </c>
      <c r="Q27" s="24">
        <f t="shared" si="13"/>
        <v>8.3333333333333339</v>
      </c>
      <c r="R27" s="24" t="e">
        <f>+#REF!+Q27</f>
        <v>#REF!</v>
      </c>
      <c r="S27" s="24">
        <f t="shared" si="11"/>
        <v>8.3333333333333339</v>
      </c>
      <c r="T27" s="24" t="e">
        <f t="shared" si="12"/>
        <v>#REF!</v>
      </c>
      <c r="U27" s="25">
        <v>230348.91</v>
      </c>
      <c r="V27" s="25">
        <v>0</v>
      </c>
      <c r="W27" s="25">
        <v>0</v>
      </c>
      <c r="X27" s="25"/>
      <c r="Y27" s="25">
        <v>0</v>
      </c>
      <c r="Z27" s="25"/>
      <c r="AA27" s="25">
        <v>0</v>
      </c>
      <c r="AB27" s="25">
        <v>0</v>
      </c>
      <c r="AC27" s="25">
        <v>0</v>
      </c>
      <c r="AD27" s="25"/>
      <c r="AE27" s="25">
        <v>0</v>
      </c>
      <c r="AF27" s="25">
        <f t="shared" si="8"/>
        <v>0</v>
      </c>
      <c r="AG27" s="27">
        <v>0</v>
      </c>
      <c r="AH27" s="27">
        <v>0</v>
      </c>
    </row>
    <row r="28" spans="1:34" x14ac:dyDescent="0.3">
      <c r="A28" s="1">
        <v>25</v>
      </c>
      <c r="B28" s="28" t="s">
        <v>50</v>
      </c>
      <c r="C28" s="19" t="s">
        <v>44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v>9.85</v>
      </c>
      <c r="K28" s="23">
        <f>14.23-J28</f>
        <v>4.3800000000000008</v>
      </c>
      <c r="L28" s="23">
        <f t="shared" si="2"/>
        <v>14.23</v>
      </c>
      <c r="M28" s="23">
        <f>19-L28</f>
        <v>4.7699999999999996</v>
      </c>
      <c r="N28" s="23">
        <f t="shared" si="4"/>
        <v>19</v>
      </c>
      <c r="O28" s="23">
        <f>37-N28</f>
        <v>18</v>
      </c>
      <c r="P28" s="24">
        <v>37</v>
      </c>
      <c r="Q28" s="24" t="e">
        <f>+#REF!/4</f>
        <v>#REF!</v>
      </c>
      <c r="R28" s="24" t="e">
        <f>+#REF!+Q28</f>
        <v>#REF!</v>
      </c>
      <c r="S28" s="24" t="e">
        <f>+R28/5</f>
        <v>#REF!</v>
      </c>
      <c r="T28" s="24" t="e">
        <f t="shared" si="12"/>
        <v>#REF!</v>
      </c>
      <c r="U28" s="25">
        <v>10000</v>
      </c>
      <c r="V28" s="25">
        <v>0</v>
      </c>
      <c r="W28" s="25">
        <v>0</v>
      </c>
      <c r="X28" s="25"/>
      <c r="Y28" s="25">
        <v>0</v>
      </c>
      <c r="Z28" s="25"/>
      <c r="AA28" s="25">
        <v>0</v>
      </c>
      <c r="AB28" s="25">
        <v>0</v>
      </c>
      <c r="AC28" s="25">
        <v>0</v>
      </c>
      <c r="AD28" s="25"/>
      <c r="AE28" s="25">
        <v>0</v>
      </c>
      <c r="AF28" s="25">
        <f t="shared" si="8"/>
        <v>0</v>
      </c>
      <c r="AG28" s="27">
        <v>0</v>
      </c>
      <c r="AH28" s="27">
        <v>0</v>
      </c>
    </row>
    <row r="29" spans="1:34" x14ac:dyDescent="0.3">
      <c r="A29" s="1">
        <v>26</v>
      </c>
      <c r="B29" s="28" t="s">
        <v>50</v>
      </c>
      <c r="C29" s="19" t="s">
        <v>45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v>0</v>
      </c>
      <c r="K29" s="23">
        <v>0</v>
      </c>
      <c r="L29" s="23">
        <f t="shared" si="2"/>
        <v>0</v>
      </c>
      <c r="M29" s="23">
        <v>0</v>
      </c>
      <c r="N29" s="23">
        <f t="shared" si="4"/>
        <v>0</v>
      </c>
      <c r="O29" s="23">
        <v>0</v>
      </c>
      <c r="P29" s="24">
        <v>0</v>
      </c>
      <c r="Q29" s="24">
        <v>0</v>
      </c>
      <c r="R29" s="24" t="e">
        <f>+#REF!+Q29</f>
        <v>#REF!</v>
      </c>
      <c r="S29" s="24">
        <v>0</v>
      </c>
      <c r="T29" s="24" t="e">
        <f t="shared" si="12"/>
        <v>#REF!</v>
      </c>
      <c r="U29" s="25">
        <v>400000</v>
      </c>
      <c r="V29" s="25">
        <v>0</v>
      </c>
      <c r="W29" s="25">
        <v>0</v>
      </c>
      <c r="X29" s="25"/>
      <c r="Y29" s="25">
        <v>0</v>
      </c>
      <c r="Z29" s="25"/>
      <c r="AA29" s="25">
        <v>0</v>
      </c>
      <c r="AB29" s="25">
        <v>0</v>
      </c>
      <c r="AC29" s="25">
        <v>0</v>
      </c>
      <c r="AD29" s="25"/>
      <c r="AE29" s="25">
        <v>0</v>
      </c>
      <c r="AF29" s="25">
        <f t="shared" si="8"/>
        <v>0</v>
      </c>
      <c r="AG29" s="27">
        <v>0</v>
      </c>
      <c r="AH29" s="27">
        <v>0</v>
      </c>
    </row>
    <row r="30" spans="1:34" ht="25.5" x14ac:dyDescent="0.3">
      <c r="A30" s="1">
        <v>27</v>
      </c>
      <c r="B30" s="28" t="s">
        <v>50</v>
      </c>
      <c r="C30" s="19" t="s">
        <v>46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v>0</v>
      </c>
      <c r="K30" s="23">
        <v>0</v>
      </c>
      <c r="L30" s="23">
        <f t="shared" si="2"/>
        <v>0</v>
      </c>
      <c r="M30" s="23">
        <v>0</v>
      </c>
      <c r="N30" s="23">
        <f t="shared" si="4"/>
        <v>0</v>
      </c>
      <c r="O30" s="23">
        <v>0</v>
      </c>
      <c r="P30" s="24">
        <v>0</v>
      </c>
      <c r="Q30" s="24">
        <v>0</v>
      </c>
      <c r="R30" s="24" t="e">
        <f>+#REF!+Q30</f>
        <v>#REF!</v>
      </c>
      <c r="S30" s="24">
        <v>0</v>
      </c>
      <c r="T30" s="24" t="e">
        <f t="shared" si="12"/>
        <v>#REF!</v>
      </c>
      <c r="U30" s="25">
        <v>990000</v>
      </c>
      <c r="V30" s="25">
        <v>0</v>
      </c>
      <c r="W30" s="25">
        <v>0</v>
      </c>
      <c r="X30" s="25"/>
      <c r="Y30" s="25">
        <v>0</v>
      </c>
      <c r="Z30" s="25"/>
      <c r="AA30" s="25">
        <v>0</v>
      </c>
      <c r="AB30" s="25">
        <v>0</v>
      </c>
      <c r="AC30" s="25">
        <v>0</v>
      </c>
      <c r="AD30" s="25"/>
      <c r="AE30" s="25">
        <v>0</v>
      </c>
      <c r="AF30" s="25">
        <f t="shared" si="8"/>
        <v>0</v>
      </c>
      <c r="AG30" s="27">
        <v>0</v>
      </c>
      <c r="AH30" s="27">
        <v>0</v>
      </c>
    </row>
    <row r="31" spans="1:34" ht="25.5" x14ac:dyDescent="0.3">
      <c r="A31" s="1">
        <v>28</v>
      </c>
      <c r="B31" s="28" t="s">
        <v>50</v>
      </c>
      <c r="C31" s="19" t="s">
        <v>47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v>17.5</v>
      </c>
      <c r="K31" s="23">
        <f>+J31</f>
        <v>17.5</v>
      </c>
      <c r="L31" s="23">
        <f t="shared" si="2"/>
        <v>35</v>
      </c>
      <c r="M31" s="23">
        <f>+K31</f>
        <v>17.5</v>
      </c>
      <c r="N31" s="23">
        <f t="shared" si="4"/>
        <v>52.5</v>
      </c>
      <c r="O31" s="23">
        <f>+M31</f>
        <v>17.5</v>
      </c>
      <c r="P31" s="24">
        <v>70</v>
      </c>
      <c r="Q31" s="24">
        <v>15</v>
      </c>
      <c r="R31" s="24" t="e">
        <f>+#REF!+Q31</f>
        <v>#REF!</v>
      </c>
      <c r="S31" s="24">
        <v>15</v>
      </c>
      <c r="T31" s="24" t="e">
        <f t="shared" si="12"/>
        <v>#REF!</v>
      </c>
      <c r="U31" s="25">
        <v>10000</v>
      </c>
      <c r="V31" s="25">
        <v>0</v>
      </c>
      <c r="W31" s="25">
        <v>0</v>
      </c>
      <c r="X31" s="25"/>
      <c r="Y31" s="25">
        <v>0</v>
      </c>
      <c r="Z31" s="25"/>
      <c r="AA31" s="25">
        <v>0</v>
      </c>
      <c r="AB31" s="25">
        <v>0</v>
      </c>
      <c r="AC31" s="25">
        <v>0</v>
      </c>
      <c r="AD31" s="25"/>
      <c r="AE31" s="25">
        <v>0</v>
      </c>
      <c r="AF31" s="25">
        <f t="shared" si="8"/>
        <v>0</v>
      </c>
      <c r="AG31" s="27">
        <v>0</v>
      </c>
      <c r="AH31" s="27">
        <v>0</v>
      </c>
    </row>
    <row r="32" spans="1:34" ht="25.5" x14ac:dyDescent="0.3">
      <c r="A32" s="1">
        <v>29</v>
      </c>
      <c r="B32" s="28" t="s">
        <v>50</v>
      </c>
      <c r="C32" s="19" t="s">
        <v>48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0</v>
      </c>
      <c r="K32" s="23">
        <v>0</v>
      </c>
      <c r="L32" s="23">
        <f t="shared" si="2"/>
        <v>0</v>
      </c>
      <c r="M32" s="23">
        <v>0</v>
      </c>
      <c r="N32" s="23">
        <f t="shared" si="4"/>
        <v>0</v>
      </c>
      <c r="O32" s="23">
        <v>0</v>
      </c>
      <c r="P32" s="24">
        <v>0</v>
      </c>
      <c r="Q32" s="24">
        <v>0</v>
      </c>
      <c r="R32" s="24" t="e">
        <f>+#REF!+Q32</f>
        <v>#REF!</v>
      </c>
      <c r="S32" s="24">
        <v>0</v>
      </c>
      <c r="T32" s="24" t="e">
        <f t="shared" si="12"/>
        <v>#REF!</v>
      </c>
      <c r="U32" s="25">
        <v>0</v>
      </c>
      <c r="V32" s="25">
        <v>0</v>
      </c>
      <c r="W32" s="25">
        <v>0</v>
      </c>
      <c r="X32" s="25"/>
      <c r="Y32" s="25">
        <v>0</v>
      </c>
      <c r="Z32" s="25"/>
      <c r="AA32" s="25">
        <v>0</v>
      </c>
      <c r="AB32" s="25">
        <v>0</v>
      </c>
      <c r="AC32" s="25">
        <v>0</v>
      </c>
      <c r="AD32" s="25"/>
      <c r="AE32" s="25">
        <v>0</v>
      </c>
      <c r="AF32" s="25">
        <f t="shared" si="8"/>
        <v>0</v>
      </c>
      <c r="AG32" s="27">
        <v>0</v>
      </c>
      <c r="AH32" s="27">
        <v>0</v>
      </c>
    </row>
    <row r="33" spans="1:34" x14ac:dyDescent="0.3">
      <c r="A33" s="1">
        <v>30</v>
      </c>
      <c r="B33" s="28" t="s">
        <v>50</v>
      </c>
      <c r="C33" s="19" t="s">
        <v>49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v>0</v>
      </c>
      <c r="Q33" s="24">
        <v>0</v>
      </c>
      <c r="R33" s="24" t="e">
        <f>+#REF!+Q33</f>
        <v>#REF!</v>
      </c>
      <c r="S33" s="24">
        <v>0</v>
      </c>
      <c r="T33" s="24" t="e">
        <f t="shared" si="12"/>
        <v>#REF!</v>
      </c>
      <c r="U33" s="25">
        <v>0</v>
      </c>
      <c r="V33" s="25">
        <v>0</v>
      </c>
      <c r="W33" s="25">
        <v>0</v>
      </c>
      <c r="X33" s="25"/>
      <c r="Y33" s="25">
        <v>0</v>
      </c>
      <c r="Z33" s="25"/>
      <c r="AA33" s="25">
        <v>0</v>
      </c>
      <c r="AB33" s="25">
        <v>0</v>
      </c>
      <c r="AC33" s="25">
        <v>0</v>
      </c>
      <c r="AD33" s="25"/>
      <c r="AE33" s="25">
        <v>0</v>
      </c>
      <c r="AF33" s="25">
        <f t="shared" si="8"/>
        <v>0</v>
      </c>
      <c r="AG33" s="27">
        <v>0</v>
      </c>
      <c r="AH33" s="27">
        <v>0</v>
      </c>
    </row>
    <row r="34" spans="1:34" x14ac:dyDescent="0.3">
      <c r="A34" s="1">
        <v>31</v>
      </c>
      <c r="B34" s="18" t="s">
        <v>61</v>
      </c>
      <c r="C34" s="19" t="s">
        <v>51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f t="shared" ref="J34:J44" si="14">+I34/12</f>
        <v>8.3333333333333339</v>
      </c>
      <c r="K34" s="23">
        <f t="shared" ref="K34:K44" si="15">+J34</f>
        <v>8.3333333333333339</v>
      </c>
      <c r="L34" s="23">
        <f t="shared" si="2"/>
        <v>16.666666666666668</v>
      </c>
      <c r="M34" s="23">
        <f t="shared" ref="M34:S55" si="16">+K34</f>
        <v>8.3333333333333339</v>
      </c>
      <c r="N34" s="23">
        <f t="shared" si="4"/>
        <v>25</v>
      </c>
      <c r="O34" s="23">
        <f t="shared" si="16"/>
        <v>8.3333333333333339</v>
      </c>
      <c r="P34" s="24">
        <v>33.333333333333336</v>
      </c>
      <c r="Q34" s="23">
        <f t="shared" si="16"/>
        <v>8.3333333333333339</v>
      </c>
      <c r="R34" s="24" t="e">
        <f>+#REF!+Q34</f>
        <v>#REF!</v>
      </c>
      <c r="S34" s="23">
        <f t="shared" si="16"/>
        <v>8.3333333333333339</v>
      </c>
      <c r="T34" s="24" t="e">
        <f t="shared" si="12"/>
        <v>#REF!</v>
      </c>
      <c r="U34" s="25">
        <v>0</v>
      </c>
      <c r="V34" s="25">
        <v>0</v>
      </c>
      <c r="W34" s="25">
        <v>0</v>
      </c>
      <c r="X34" s="25"/>
      <c r="Y34" s="25">
        <v>0</v>
      </c>
      <c r="Z34" s="25"/>
      <c r="AA34" s="25">
        <v>0</v>
      </c>
      <c r="AB34" s="25">
        <v>0</v>
      </c>
      <c r="AC34" s="25">
        <v>0</v>
      </c>
      <c r="AD34" s="25"/>
      <c r="AE34" s="25">
        <v>0</v>
      </c>
      <c r="AF34" s="25">
        <f t="shared" si="8"/>
        <v>0</v>
      </c>
      <c r="AG34" s="27">
        <v>0</v>
      </c>
      <c r="AH34" s="27">
        <v>0</v>
      </c>
    </row>
    <row r="35" spans="1:34" x14ac:dyDescent="0.3">
      <c r="A35" s="1">
        <v>32</v>
      </c>
      <c r="B35" s="28" t="s">
        <v>61</v>
      </c>
      <c r="C35" s="19" t="s">
        <v>52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f t="shared" si="14"/>
        <v>8.3333333333333339</v>
      </c>
      <c r="K35" s="23">
        <f t="shared" si="15"/>
        <v>8.3333333333333339</v>
      </c>
      <c r="L35" s="23">
        <f t="shared" si="2"/>
        <v>16.666666666666668</v>
      </c>
      <c r="M35" s="23">
        <f t="shared" si="16"/>
        <v>8.3333333333333339</v>
      </c>
      <c r="N35" s="23">
        <f t="shared" si="4"/>
        <v>25</v>
      </c>
      <c r="O35" s="23">
        <f t="shared" si="16"/>
        <v>8.3333333333333339</v>
      </c>
      <c r="P35" s="24">
        <v>33.333333333333336</v>
      </c>
      <c r="Q35" s="23">
        <f t="shared" si="16"/>
        <v>8.3333333333333339</v>
      </c>
      <c r="R35" s="24" t="e">
        <f>+#REF!+Q35</f>
        <v>#REF!</v>
      </c>
      <c r="S35" s="23">
        <f t="shared" si="16"/>
        <v>8.3333333333333339</v>
      </c>
      <c r="T35" s="24" t="e">
        <f t="shared" si="12"/>
        <v>#REF!</v>
      </c>
      <c r="U35" s="25">
        <v>0</v>
      </c>
      <c r="V35" s="25">
        <v>0</v>
      </c>
      <c r="W35" s="25">
        <v>0</v>
      </c>
      <c r="X35" s="25"/>
      <c r="Y35" s="25">
        <v>0</v>
      </c>
      <c r="Z35" s="25"/>
      <c r="AA35" s="25">
        <v>0</v>
      </c>
      <c r="AB35" s="25">
        <v>0</v>
      </c>
      <c r="AC35" s="25">
        <v>0</v>
      </c>
      <c r="AD35" s="25"/>
      <c r="AE35" s="25">
        <v>0</v>
      </c>
      <c r="AF35" s="25">
        <f t="shared" si="8"/>
        <v>0</v>
      </c>
      <c r="AG35" s="27">
        <v>0</v>
      </c>
      <c r="AH35" s="27">
        <v>0</v>
      </c>
    </row>
    <row r="36" spans="1:34" x14ac:dyDescent="0.3">
      <c r="A36" s="1">
        <v>33</v>
      </c>
      <c r="B36" s="28" t="s">
        <v>61</v>
      </c>
      <c r="C36" s="19" t="s">
        <v>53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f t="shared" si="14"/>
        <v>8.3333333333333339</v>
      </c>
      <c r="K36" s="23">
        <f t="shared" si="15"/>
        <v>8.3333333333333339</v>
      </c>
      <c r="L36" s="23">
        <f t="shared" si="2"/>
        <v>16.666666666666668</v>
      </c>
      <c r="M36" s="23">
        <f t="shared" si="16"/>
        <v>8.3333333333333339</v>
      </c>
      <c r="N36" s="23">
        <f t="shared" si="4"/>
        <v>25</v>
      </c>
      <c r="O36" s="23">
        <f t="shared" si="16"/>
        <v>8.3333333333333339</v>
      </c>
      <c r="P36" s="24">
        <v>33.333333333333336</v>
      </c>
      <c r="Q36" s="23">
        <f t="shared" si="16"/>
        <v>8.3333333333333339</v>
      </c>
      <c r="R36" s="24" t="e">
        <f>+#REF!+Q36</f>
        <v>#REF!</v>
      </c>
      <c r="S36" s="23">
        <f t="shared" si="16"/>
        <v>8.3333333333333339</v>
      </c>
      <c r="T36" s="24" t="e">
        <f t="shared" si="12"/>
        <v>#REF!</v>
      </c>
      <c r="U36" s="25">
        <v>0</v>
      </c>
      <c r="V36" s="25">
        <v>0</v>
      </c>
      <c r="W36" s="25">
        <v>0</v>
      </c>
      <c r="X36" s="25"/>
      <c r="Y36" s="25">
        <v>0</v>
      </c>
      <c r="Z36" s="25"/>
      <c r="AA36" s="25">
        <v>0</v>
      </c>
      <c r="AB36" s="25">
        <v>0</v>
      </c>
      <c r="AC36" s="25">
        <v>0</v>
      </c>
      <c r="AD36" s="25"/>
      <c r="AE36" s="25">
        <v>0</v>
      </c>
      <c r="AF36" s="25">
        <f t="shared" si="8"/>
        <v>0</v>
      </c>
      <c r="AG36" s="27">
        <v>0</v>
      </c>
      <c r="AH36" s="27">
        <v>0</v>
      </c>
    </row>
    <row r="37" spans="1:34" x14ac:dyDescent="0.3">
      <c r="A37" s="1">
        <v>34</v>
      </c>
      <c r="B37" s="28" t="s">
        <v>61</v>
      </c>
      <c r="C37" s="19" t="s">
        <v>54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f t="shared" si="14"/>
        <v>8.3333333333333339</v>
      </c>
      <c r="K37" s="23">
        <f t="shared" si="15"/>
        <v>8.3333333333333339</v>
      </c>
      <c r="L37" s="23">
        <f t="shared" si="2"/>
        <v>16.666666666666668</v>
      </c>
      <c r="M37" s="23">
        <f t="shared" si="16"/>
        <v>8.3333333333333339</v>
      </c>
      <c r="N37" s="23">
        <f t="shared" si="4"/>
        <v>25</v>
      </c>
      <c r="O37" s="23">
        <f t="shared" si="16"/>
        <v>8.3333333333333339</v>
      </c>
      <c r="P37" s="24">
        <v>33.333333333333336</v>
      </c>
      <c r="Q37" s="23">
        <f t="shared" si="16"/>
        <v>8.3333333333333339</v>
      </c>
      <c r="R37" s="24" t="e">
        <f>+#REF!+Q37</f>
        <v>#REF!</v>
      </c>
      <c r="S37" s="23">
        <f t="shared" si="16"/>
        <v>8.3333333333333339</v>
      </c>
      <c r="T37" s="24" t="e">
        <f t="shared" si="12"/>
        <v>#REF!</v>
      </c>
      <c r="U37" s="25">
        <v>0</v>
      </c>
      <c r="V37" s="25">
        <v>0</v>
      </c>
      <c r="W37" s="25">
        <v>0</v>
      </c>
      <c r="X37" s="25"/>
      <c r="Y37" s="25">
        <v>0</v>
      </c>
      <c r="Z37" s="25"/>
      <c r="AA37" s="25">
        <v>0</v>
      </c>
      <c r="AB37" s="25">
        <v>0</v>
      </c>
      <c r="AC37" s="25">
        <v>0</v>
      </c>
      <c r="AD37" s="25"/>
      <c r="AE37" s="25">
        <v>0</v>
      </c>
      <c r="AF37" s="25">
        <f t="shared" si="8"/>
        <v>0</v>
      </c>
      <c r="AG37" s="27">
        <v>0</v>
      </c>
      <c r="AH37" s="27">
        <v>0</v>
      </c>
    </row>
    <row r="38" spans="1:34" x14ac:dyDescent="0.3">
      <c r="A38" s="1">
        <v>35</v>
      </c>
      <c r="B38" s="28" t="s">
        <v>61</v>
      </c>
      <c r="C38" s="19" t="s">
        <v>55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si="14"/>
        <v>8.3333333333333339</v>
      </c>
      <c r="K38" s="23">
        <f t="shared" si="15"/>
        <v>8.3333333333333339</v>
      </c>
      <c r="L38" s="23">
        <f t="shared" si="2"/>
        <v>16.666666666666668</v>
      </c>
      <c r="M38" s="23">
        <f t="shared" si="16"/>
        <v>8.3333333333333339</v>
      </c>
      <c r="N38" s="23">
        <f t="shared" si="4"/>
        <v>25</v>
      </c>
      <c r="O38" s="23">
        <f t="shared" si="16"/>
        <v>8.3333333333333339</v>
      </c>
      <c r="P38" s="24">
        <v>33.333333333333336</v>
      </c>
      <c r="Q38" s="23">
        <f t="shared" si="16"/>
        <v>8.3333333333333339</v>
      </c>
      <c r="R38" s="24" t="e">
        <f>+#REF!+Q38</f>
        <v>#REF!</v>
      </c>
      <c r="S38" s="23">
        <f t="shared" si="16"/>
        <v>8.3333333333333339</v>
      </c>
      <c r="T38" s="24" t="e">
        <f t="shared" si="12"/>
        <v>#REF!</v>
      </c>
      <c r="U38" s="25">
        <v>0</v>
      </c>
      <c r="V38" s="25">
        <v>0</v>
      </c>
      <c r="W38" s="25">
        <v>0</v>
      </c>
      <c r="X38" s="25"/>
      <c r="Y38" s="25">
        <v>0</v>
      </c>
      <c r="Z38" s="25"/>
      <c r="AA38" s="25">
        <v>0</v>
      </c>
      <c r="AB38" s="25">
        <v>0</v>
      </c>
      <c r="AC38" s="25">
        <v>0</v>
      </c>
      <c r="AD38" s="25"/>
      <c r="AE38" s="25">
        <v>0</v>
      </c>
      <c r="AF38" s="25">
        <f t="shared" si="8"/>
        <v>0</v>
      </c>
      <c r="AG38" s="27">
        <v>0</v>
      </c>
      <c r="AH38" s="27">
        <v>0</v>
      </c>
    </row>
    <row r="39" spans="1:34" x14ac:dyDescent="0.3">
      <c r="A39" s="1">
        <v>36</v>
      </c>
      <c r="B39" s="28" t="s">
        <v>61</v>
      </c>
      <c r="C39" s="19" t="s">
        <v>56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4"/>
        <v>8.3333333333333339</v>
      </c>
      <c r="K39" s="23">
        <f t="shared" si="15"/>
        <v>8.3333333333333339</v>
      </c>
      <c r="L39" s="23">
        <f t="shared" si="2"/>
        <v>16.666666666666668</v>
      </c>
      <c r="M39" s="23">
        <f t="shared" si="16"/>
        <v>8.3333333333333339</v>
      </c>
      <c r="N39" s="23">
        <f t="shared" si="4"/>
        <v>25</v>
      </c>
      <c r="O39" s="23">
        <f t="shared" si="16"/>
        <v>8.3333333333333339</v>
      </c>
      <c r="P39" s="24">
        <v>33.333333333333336</v>
      </c>
      <c r="Q39" s="23">
        <f t="shared" si="16"/>
        <v>8.3333333333333339</v>
      </c>
      <c r="R39" s="24" t="e">
        <f>+#REF!+Q39</f>
        <v>#REF!</v>
      </c>
      <c r="S39" s="23">
        <f t="shared" si="16"/>
        <v>8.3333333333333339</v>
      </c>
      <c r="T39" s="24" t="e">
        <f t="shared" si="12"/>
        <v>#REF!</v>
      </c>
      <c r="U39" s="25">
        <v>0</v>
      </c>
      <c r="V39" s="25">
        <v>0</v>
      </c>
      <c r="W39" s="25">
        <v>0</v>
      </c>
      <c r="X39" s="25"/>
      <c r="Y39" s="25">
        <v>0</v>
      </c>
      <c r="Z39" s="25"/>
      <c r="AA39" s="25">
        <v>0</v>
      </c>
      <c r="AB39" s="25">
        <v>0</v>
      </c>
      <c r="AC39" s="25">
        <v>0</v>
      </c>
      <c r="AD39" s="25"/>
      <c r="AE39" s="25">
        <v>0</v>
      </c>
      <c r="AF39" s="25">
        <f t="shared" si="8"/>
        <v>0</v>
      </c>
      <c r="AG39" s="27">
        <v>0</v>
      </c>
      <c r="AH39" s="27">
        <v>0</v>
      </c>
    </row>
    <row r="40" spans="1:34" x14ac:dyDescent="0.3">
      <c r="A40" s="1">
        <v>37</v>
      </c>
      <c r="B40" s="28" t="s">
        <v>61</v>
      </c>
      <c r="C40" s="19" t="s">
        <v>57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4"/>
        <v>8.3333333333333339</v>
      </c>
      <c r="K40" s="23">
        <f t="shared" si="15"/>
        <v>8.3333333333333339</v>
      </c>
      <c r="L40" s="23">
        <f t="shared" si="2"/>
        <v>16.666666666666668</v>
      </c>
      <c r="M40" s="23">
        <f t="shared" si="16"/>
        <v>8.3333333333333339</v>
      </c>
      <c r="N40" s="23">
        <f t="shared" si="4"/>
        <v>25</v>
      </c>
      <c r="O40" s="23">
        <f t="shared" si="16"/>
        <v>8.3333333333333339</v>
      </c>
      <c r="P40" s="24">
        <v>33.333333333333336</v>
      </c>
      <c r="Q40" s="23">
        <f t="shared" si="16"/>
        <v>8.3333333333333339</v>
      </c>
      <c r="R40" s="24" t="e">
        <f>+#REF!+Q40</f>
        <v>#REF!</v>
      </c>
      <c r="S40" s="23">
        <f t="shared" si="16"/>
        <v>8.3333333333333339</v>
      </c>
      <c r="T40" s="24" t="e">
        <f t="shared" si="12"/>
        <v>#REF!</v>
      </c>
      <c r="U40" s="25">
        <v>0</v>
      </c>
      <c r="V40" s="25">
        <v>0</v>
      </c>
      <c r="W40" s="25">
        <v>0</v>
      </c>
      <c r="X40" s="25"/>
      <c r="Y40" s="25">
        <v>0</v>
      </c>
      <c r="Z40" s="25"/>
      <c r="AA40" s="25">
        <v>0</v>
      </c>
      <c r="AB40" s="25">
        <v>0</v>
      </c>
      <c r="AC40" s="25">
        <v>0</v>
      </c>
      <c r="AD40" s="25"/>
      <c r="AE40" s="25">
        <v>0</v>
      </c>
      <c r="AF40" s="25">
        <f t="shared" si="8"/>
        <v>0</v>
      </c>
      <c r="AG40" s="27">
        <v>0</v>
      </c>
      <c r="AH40" s="27">
        <v>0</v>
      </c>
    </row>
    <row r="41" spans="1:34" x14ac:dyDescent="0.3">
      <c r="A41" s="1">
        <v>38</v>
      </c>
      <c r="B41" s="28" t="s">
        <v>61</v>
      </c>
      <c r="C41" s="19" t="s">
        <v>58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4"/>
        <v>8.3333333333333339</v>
      </c>
      <c r="K41" s="23">
        <f t="shared" si="15"/>
        <v>8.3333333333333339</v>
      </c>
      <c r="L41" s="23">
        <f t="shared" si="2"/>
        <v>16.666666666666668</v>
      </c>
      <c r="M41" s="23">
        <f t="shared" si="16"/>
        <v>8.3333333333333339</v>
      </c>
      <c r="N41" s="23">
        <f t="shared" si="4"/>
        <v>25</v>
      </c>
      <c r="O41" s="23">
        <f t="shared" si="16"/>
        <v>8.3333333333333339</v>
      </c>
      <c r="P41" s="24">
        <v>33.333333333333336</v>
      </c>
      <c r="Q41" s="23">
        <f t="shared" si="16"/>
        <v>8.3333333333333339</v>
      </c>
      <c r="R41" s="24" t="e">
        <f>+#REF!+Q41</f>
        <v>#REF!</v>
      </c>
      <c r="S41" s="23">
        <f t="shared" si="16"/>
        <v>8.3333333333333339</v>
      </c>
      <c r="T41" s="24" t="e">
        <f t="shared" si="12"/>
        <v>#REF!</v>
      </c>
      <c r="U41" s="25">
        <v>0</v>
      </c>
      <c r="V41" s="25">
        <v>0</v>
      </c>
      <c r="W41" s="25">
        <v>0</v>
      </c>
      <c r="X41" s="25"/>
      <c r="Y41" s="25">
        <v>0</v>
      </c>
      <c r="Z41" s="25"/>
      <c r="AA41" s="25">
        <v>0</v>
      </c>
      <c r="AB41" s="25">
        <v>0</v>
      </c>
      <c r="AC41" s="25">
        <v>0</v>
      </c>
      <c r="AD41" s="25"/>
      <c r="AE41" s="25">
        <v>0</v>
      </c>
      <c r="AF41" s="25">
        <f t="shared" si="8"/>
        <v>0</v>
      </c>
      <c r="AG41" s="27">
        <v>0</v>
      </c>
      <c r="AH41" s="27">
        <v>0</v>
      </c>
    </row>
    <row r="42" spans="1:34" ht="38.25" x14ac:dyDescent="0.3">
      <c r="A42" s="1">
        <v>39</v>
      </c>
      <c r="B42" s="18" t="s">
        <v>61</v>
      </c>
      <c r="C42" s="19" t="s">
        <v>59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v>6</v>
      </c>
      <c r="K42" s="23">
        <f>+J42</f>
        <v>6</v>
      </c>
      <c r="L42" s="23">
        <f t="shared" si="2"/>
        <v>12</v>
      </c>
      <c r="M42" s="23">
        <f t="shared" si="16"/>
        <v>6</v>
      </c>
      <c r="N42" s="23">
        <f t="shared" si="4"/>
        <v>18</v>
      </c>
      <c r="O42" s="23">
        <f t="shared" si="16"/>
        <v>6</v>
      </c>
      <c r="P42" s="24">
        <v>24</v>
      </c>
      <c r="Q42" s="23">
        <f t="shared" si="16"/>
        <v>6</v>
      </c>
      <c r="R42" s="24" t="e">
        <f>+#REF!+Q42</f>
        <v>#REF!</v>
      </c>
      <c r="S42" s="23">
        <f t="shared" si="16"/>
        <v>6</v>
      </c>
      <c r="T42" s="24" t="e">
        <f t="shared" si="12"/>
        <v>#REF!</v>
      </c>
      <c r="U42" s="25">
        <v>0</v>
      </c>
      <c r="V42" s="25">
        <v>0</v>
      </c>
      <c r="W42" s="25">
        <v>0</v>
      </c>
      <c r="X42" s="25"/>
      <c r="Y42" s="25">
        <v>0</v>
      </c>
      <c r="Z42" s="25"/>
      <c r="AA42" s="25">
        <v>0</v>
      </c>
      <c r="AB42" s="25">
        <v>0</v>
      </c>
      <c r="AC42" s="25">
        <v>0</v>
      </c>
      <c r="AD42" s="25"/>
      <c r="AE42" s="25">
        <v>0</v>
      </c>
      <c r="AF42" s="25">
        <f t="shared" si="8"/>
        <v>0</v>
      </c>
      <c r="AG42" s="27">
        <v>0</v>
      </c>
      <c r="AH42" s="27">
        <v>0</v>
      </c>
    </row>
    <row r="43" spans="1:34" x14ac:dyDescent="0.3">
      <c r="A43" s="1">
        <v>40</v>
      </c>
      <c r="B43" s="28" t="s">
        <v>61</v>
      </c>
      <c r="C43" s="19" t="s">
        <v>60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4"/>
        <v>8.3333333333333339</v>
      </c>
      <c r="K43" s="23">
        <f t="shared" si="15"/>
        <v>8.3333333333333339</v>
      </c>
      <c r="L43" s="23">
        <f t="shared" si="2"/>
        <v>16.666666666666668</v>
      </c>
      <c r="M43" s="23">
        <f t="shared" si="16"/>
        <v>8.3333333333333339</v>
      </c>
      <c r="N43" s="23">
        <f t="shared" si="4"/>
        <v>25</v>
      </c>
      <c r="O43" s="23">
        <f t="shared" si="16"/>
        <v>8.3333333333333339</v>
      </c>
      <c r="P43" s="24">
        <v>33.333333333333336</v>
      </c>
      <c r="Q43" s="23">
        <f t="shared" si="16"/>
        <v>8.3333333333333339</v>
      </c>
      <c r="R43" s="24" t="e">
        <f>+#REF!+Q43</f>
        <v>#REF!</v>
      </c>
      <c r="S43" s="23">
        <f t="shared" si="16"/>
        <v>8.3333333333333339</v>
      </c>
      <c r="T43" s="24" t="e">
        <f t="shared" si="12"/>
        <v>#REF!</v>
      </c>
      <c r="U43" s="25">
        <v>0</v>
      </c>
      <c r="V43" s="25">
        <v>0</v>
      </c>
      <c r="W43" s="25">
        <v>0</v>
      </c>
      <c r="X43" s="25"/>
      <c r="Y43" s="25">
        <v>0</v>
      </c>
      <c r="Z43" s="25"/>
      <c r="AA43" s="25">
        <v>0</v>
      </c>
      <c r="AB43" s="25">
        <v>0</v>
      </c>
      <c r="AC43" s="25">
        <v>0</v>
      </c>
      <c r="AD43" s="25"/>
      <c r="AE43" s="25">
        <v>0</v>
      </c>
      <c r="AF43" s="25">
        <f t="shared" si="8"/>
        <v>0</v>
      </c>
      <c r="AG43" s="27">
        <v>0</v>
      </c>
      <c r="AH43" s="27">
        <v>0</v>
      </c>
    </row>
    <row r="44" spans="1:34" x14ac:dyDescent="0.3">
      <c r="A44" s="1">
        <v>41</v>
      </c>
      <c r="B44" s="18" t="s">
        <v>66</v>
      </c>
      <c r="C44" s="19" t="s">
        <v>62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4"/>
        <v>8.3333333333333339</v>
      </c>
      <c r="K44" s="23">
        <f t="shared" si="15"/>
        <v>8.3333333333333339</v>
      </c>
      <c r="L44" s="23">
        <f t="shared" si="2"/>
        <v>16.666666666666668</v>
      </c>
      <c r="M44" s="23">
        <f t="shared" si="16"/>
        <v>8.3333333333333339</v>
      </c>
      <c r="N44" s="23">
        <f t="shared" si="4"/>
        <v>25</v>
      </c>
      <c r="O44" s="23">
        <f t="shared" si="16"/>
        <v>8.3333333333333339</v>
      </c>
      <c r="P44" s="24">
        <v>33.333333333333336</v>
      </c>
      <c r="Q44" s="23">
        <f t="shared" si="16"/>
        <v>8.3333333333333339</v>
      </c>
      <c r="R44" s="24" t="e">
        <f>+#REF!+Q44</f>
        <v>#REF!</v>
      </c>
      <c r="S44" s="23">
        <f t="shared" si="16"/>
        <v>8.3333333333333339</v>
      </c>
      <c r="T44" s="24" t="e">
        <f t="shared" si="12"/>
        <v>#REF!</v>
      </c>
      <c r="U44" s="25">
        <v>0</v>
      </c>
      <c r="V44" s="25">
        <v>0</v>
      </c>
      <c r="W44" s="25">
        <v>0</v>
      </c>
      <c r="X44" s="25"/>
      <c r="Y44" s="25">
        <v>0</v>
      </c>
      <c r="Z44" s="25"/>
      <c r="AA44" s="25">
        <v>0</v>
      </c>
      <c r="AB44" s="25">
        <v>0</v>
      </c>
      <c r="AC44" s="25">
        <v>0</v>
      </c>
      <c r="AD44" s="25"/>
      <c r="AE44" s="25">
        <v>0</v>
      </c>
      <c r="AF44" s="25">
        <f t="shared" si="8"/>
        <v>0</v>
      </c>
      <c r="AG44" s="27">
        <v>0</v>
      </c>
      <c r="AH44" s="27">
        <v>0</v>
      </c>
    </row>
    <row r="45" spans="1:34" x14ac:dyDescent="0.3">
      <c r="A45" s="1">
        <v>42</v>
      </c>
      <c r="B45" s="28" t="s">
        <v>66</v>
      </c>
      <c r="C45" s="19" t="s">
        <v>63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v>6.666666666666667</v>
      </c>
      <c r="K45" s="23">
        <f>+J45</f>
        <v>6.666666666666667</v>
      </c>
      <c r="L45" s="23">
        <f t="shared" si="2"/>
        <v>13.333333333333334</v>
      </c>
      <c r="M45" s="23">
        <f t="shared" si="16"/>
        <v>6.666666666666667</v>
      </c>
      <c r="N45" s="23">
        <f t="shared" si="4"/>
        <v>20</v>
      </c>
      <c r="O45" s="23">
        <f t="shared" si="16"/>
        <v>6.666666666666667</v>
      </c>
      <c r="P45" s="24">
        <v>26.666666666666668</v>
      </c>
      <c r="Q45" s="23">
        <f t="shared" si="16"/>
        <v>6.666666666666667</v>
      </c>
      <c r="R45" s="24" t="e">
        <f>+#REF!+Q45</f>
        <v>#REF!</v>
      </c>
      <c r="S45" s="23">
        <f t="shared" si="16"/>
        <v>6.666666666666667</v>
      </c>
      <c r="T45" s="24" t="e">
        <f t="shared" si="12"/>
        <v>#REF!</v>
      </c>
      <c r="U45" s="25">
        <v>1583500</v>
      </c>
      <c r="V45" s="25">
        <v>0</v>
      </c>
      <c r="W45" s="25">
        <v>0</v>
      </c>
      <c r="X45" s="25"/>
      <c r="Y45" s="25">
        <v>0</v>
      </c>
      <c r="Z45" s="25"/>
      <c r="AA45" s="25">
        <v>0</v>
      </c>
      <c r="AB45" s="25">
        <v>0</v>
      </c>
      <c r="AC45" s="25">
        <v>0</v>
      </c>
      <c r="AD45" s="25"/>
      <c r="AE45" s="25">
        <v>0</v>
      </c>
      <c r="AF45" s="25">
        <f t="shared" si="8"/>
        <v>0</v>
      </c>
      <c r="AG45" s="27">
        <v>0</v>
      </c>
      <c r="AH45" s="27">
        <v>0</v>
      </c>
    </row>
    <row r="46" spans="1:34" x14ac:dyDescent="0.3">
      <c r="A46" s="1">
        <v>43</v>
      </c>
      <c r="B46" s="28" t="s">
        <v>66</v>
      </c>
      <c r="C46" s="19" t="s">
        <v>64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6.666666666666667</v>
      </c>
      <c r="K46" s="23">
        <f>+J46</f>
        <v>6.666666666666667</v>
      </c>
      <c r="L46" s="23">
        <f t="shared" si="2"/>
        <v>13.333333333333334</v>
      </c>
      <c r="M46" s="23">
        <f t="shared" si="16"/>
        <v>6.666666666666667</v>
      </c>
      <c r="N46" s="23">
        <f t="shared" si="4"/>
        <v>20</v>
      </c>
      <c r="O46" s="23">
        <f t="shared" si="16"/>
        <v>6.666666666666667</v>
      </c>
      <c r="P46" s="24">
        <v>26.666666666666668</v>
      </c>
      <c r="Q46" s="23">
        <f t="shared" si="16"/>
        <v>6.666666666666667</v>
      </c>
      <c r="R46" s="24" t="e">
        <f>+#REF!+Q46</f>
        <v>#REF!</v>
      </c>
      <c r="S46" s="23">
        <f t="shared" si="16"/>
        <v>6.666666666666667</v>
      </c>
      <c r="T46" s="24" t="e">
        <f t="shared" si="12"/>
        <v>#REF!</v>
      </c>
      <c r="U46" s="25">
        <v>155000</v>
      </c>
      <c r="V46" s="25">
        <v>0</v>
      </c>
      <c r="W46" s="25">
        <v>0</v>
      </c>
      <c r="X46" s="25"/>
      <c r="Y46" s="25">
        <v>0</v>
      </c>
      <c r="Z46" s="25"/>
      <c r="AA46" s="25">
        <v>0</v>
      </c>
      <c r="AB46" s="25">
        <v>0</v>
      </c>
      <c r="AC46" s="25">
        <v>0</v>
      </c>
      <c r="AD46" s="25"/>
      <c r="AE46" s="25">
        <v>0</v>
      </c>
      <c r="AF46" s="25">
        <f t="shared" si="8"/>
        <v>0</v>
      </c>
      <c r="AG46" s="27">
        <v>0</v>
      </c>
      <c r="AH46" s="27">
        <v>0</v>
      </c>
    </row>
    <row r="47" spans="1:34" ht="25.5" x14ac:dyDescent="0.3">
      <c r="A47" s="1">
        <v>44</v>
      </c>
      <c r="B47" s="28" t="s">
        <v>66</v>
      </c>
      <c r="C47" s="19" t="s">
        <v>65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v>6.666666666666667</v>
      </c>
      <c r="K47" s="23">
        <f>+J47</f>
        <v>6.666666666666667</v>
      </c>
      <c r="L47" s="23">
        <f t="shared" si="2"/>
        <v>13.333333333333334</v>
      </c>
      <c r="M47" s="23">
        <f t="shared" si="16"/>
        <v>6.666666666666667</v>
      </c>
      <c r="N47" s="23">
        <f t="shared" si="4"/>
        <v>20</v>
      </c>
      <c r="O47" s="23">
        <f t="shared" si="16"/>
        <v>6.666666666666667</v>
      </c>
      <c r="P47" s="24">
        <v>26.666666666666668</v>
      </c>
      <c r="Q47" s="23">
        <f t="shared" si="16"/>
        <v>6.666666666666667</v>
      </c>
      <c r="R47" s="24" t="e">
        <f>+#REF!+Q47</f>
        <v>#REF!</v>
      </c>
      <c r="S47" s="23">
        <f t="shared" si="16"/>
        <v>6.666666666666667</v>
      </c>
      <c r="T47" s="24" t="e">
        <f t="shared" si="12"/>
        <v>#REF!</v>
      </c>
      <c r="U47" s="25">
        <v>330000</v>
      </c>
      <c r="V47" s="25">
        <v>0</v>
      </c>
      <c r="W47" s="25">
        <v>0</v>
      </c>
      <c r="X47" s="25"/>
      <c r="Y47" s="25">
        <v>0</v>
      </c>
      <c r="Z47" s="25"/>
      <c r="AA47" s="25">
        <v>0</v>
      </c>
      <c r="AB47" s="25">
        <v>0</v>
      </c>
      <c r="AC47" s="25">
        <v>0</v>
      </c>
      <c r="AD47" s="25"/>
      <c r="AE47" s="25">
        <v>0</v>
      </c>
      <c r="AF47" s="25">
        <f t="shared" si="8"/>
        <v>0</v>
      </c>
      <c r="AG47" s="27">
        <v>0</v>
      </c>
      <c r="AH47" s="27">
        <v>0</v>
      </c>
    </row>
    <row r="48" spans="1:34" x14ac:dyDescent="0.3">
      <c r="A48" s="1">
        <v>45</v>
      </c>
      <c r="B48" s="18" t="s">
        <v>73</v>
      </c>
      <c r="C48" s="19" t="s">
        <v>67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ref="J48:J59" si="17">+I48/12</f>
        <v>8.3333333333333339</v>
      </c>
      <c r="K48" s="23">
        <f t="shared" ref="K48:K59" si="18">+J48</f>
        <v>8.3333333333333339</v>
      </c>
      <c r="L48" s="23">
        <f t="shared" si="2"/>
        <v>16.666666666666668</v>
      </c>
      <c r="M48" s="23">
        <f t="shared" si="16"/>
        <v>8.3333333333333339</v>
      </c>
      <c r="N48" s="23">
        <f t="shared" si="4"/>
        <v>25</v>
      </c>
      <c r="O48" s="23">
        <f t="shared" si="16"/>
        <v>8.3333333333333339</v>
      </c>
      <c r="P48" s="24">
        <v>33.333333333333336</v>
      </c>
      <c r="Q48" s="24">
        <f>+O48/2</f>
        <v>4.166666666666667</v>
      </c>
      <c r="R48" s="24" t="e">
        <f>+#REF!+Q48</f>
        <v>#REF!</v>
      </c>
      <c r="S48" s="24">
        <v>0</v>
      </c>
      <c r="T48" s="24" t="e">
        <f t="shared" si="12"/>
        <v>#REF!</v>
      </c>
      <c r="U48" s="25">
        <v>0</v>
      </c>
      <c r="V48" s="25">
        <v>0</v>
      </c>
      <c r="W48" s="25">
        <v>0</v>
      </c>
      <c r="X48" s="25"/>
      <c r="Y48" s="25">
        <v>0</v>
      </c>
      <c r="Z48" s="25"/>
      <c r="AA48" s="25">
        <v>0</v>
      </c>
      <c r="AB48" s="25">
        <v>0</v>
      </c>
      <c r="AC48" s="25">
        <v>0</v>
      </c>
      <c r="AD48" s="25"/>
      <c r="AE48" s="25">
        <v>0</v>
      </c>
      <c r="AF48" s="25">
        <f t="shared" si="8"/>
        <v>0</v>
      </c>
      <c r="AG48" s="27">
        <v>0</v>
      </c>
      <c r="AH48" s="27">
        <v>0</v>
      </c>
    </row>
    <row r="49" spans="1:34" ht="25.5" x14ac:dyDescent="0.3">
      <c r="A49" s="1">
        <v>46</v>
      </c>
      <c r="B49" s="28" t="s">
        <v>73</v>
      </c>
      <c r="C49" s="19" t="s">
        <v>68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f t="shared" si="17"/>
        <v>8.3333333333333339</v>
      </c>
      <c r="K49" s="23">
        <f t="shared" si="18"/>
        <v>8.3333333333333339</v>
      </c>
      <c r="L49" s="23">
        <f t="shared" si="2"/>
        <v>16.666666666666668</v>
      </c>
      <c r="M49" s="23">
        <f t="shared" si="16"/>
        <v>8.3333333333333339</v>
      </c>
      <c r="N49" s="23">
        <f t="shared" si="4"/>
        <v>25</v>
      </c>
      <c r="O49" s="23">
        <f t="shared" si="16"/>
        <v>8.3333333333333339</v>
      </c>
      <c r="P49" s="24">
        <v>33.333333333333336</v>
      </c>
      <c r="Q49" s="24">
        <f>+O49/2</f>
        <v>4.166666666666667</v>
      </c>
      <c r="R49" s="24" t="e">
        <f>+#REF!+Q49</f>
        <v>#REF!</v>
      </c>
      <c r="S49" s="24">
        <v>0</v>
      </c>
      <c r="T49" s="24" t="e">
        <f t="shared" si="12"/>
        <v>#REF!</v>
      </c>
      <c r="U49" s="25">
        <v>40000</v>
      </c>
      <c r="V49" s="25">
        <v>0</v>
      </c>
      <c r="W49" s="25">
        <v>0</v>
      </c>
      <c r="X49" s="25"/>
      <c r="Y49" s="25">
        <v>0</v>
      </c>
      <c r="Z49" s="25"/>
      <c r="AA49" s="25">
        <v>0</v>
      </c>
      <c r="AB49" s="25">
        <v>0</v>
      </c>
      <c r="AC49" s="25">
        <v>0</v>
      </c>
      <c r="AD49" s="25"/>
      <c r="AE49" s="25">
        <v>0</v>
      </c>
      <c r="AF49" s="25">
        <f t="shared" si="8"/>
        <v>0</v>
      </c>
      <c r="AG49" s="27">
        <v>0</v>
      </c>
      <c r="AH49" s="27">
        <v>0</v>
      </c>
    </row>
    <row r="50" spans="1:34" ht="25.5" x14ac:dyDescent="0.3">
      <c r="A50" s="1">
        <v>47</v>
      </c>
      <c r="B50" s="28" t="s">
        <v>73</v>
      </c>
      <c r="C50" s="19" t="s">
        <v>69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0</v>
      </c>
      <c r="K50" s="23">
        <f t="shared" si="18"/>
        <v>0</v>
      </c>
      <c r="L50" s="23">
        <f t="shared" si="2"/>
        <v>0</v>
      </c>
      <c r="M50" s="23">
        <f t="shared" si="16"/>
        <v>0</v>
      </c>
      <c r="N50" s="23">
        <f t="shared" si="4"/>
        <v>0</v>
      </c>
      <c r="O50" s="23">
        <f t="shared" si="16"/>
        <v>0</v>
      </c>
      <c r="P50" s="24">
        <v>0</v>
      </c>
      <c r="Q50" s="24">
        <f>+O50/2</f>
        <v>0</v>
      </c>
      <c r="R50" s="24" t="e">
        <f>+#REF!+Q50</f>
        <v>#REF!</v>
      </c>
      <c r="S50" s="24">
        <v>0</v>
      </c>
      <c r="T50" s="24" t="e">
        <f t="shared" si="12"/>
        <v>#REF!</v>
      </c>
      <c r="U50" s="25">
        <v>2550000</v>
      </c>
      <c r="V50" s="25">
        <v>0</v>
      </c>
      <c r="W50" s="25">
        <v>0</v>
      </c>
      <c r="X50" s="25"/>
      <c r="Y50" s="25">
        <v>0</v>
      </c>
      <c r="Z50" s="25"/>
      <c r="AA50" s="25">
        <v>0</v>
      </c>
      <c r="AB50" s="25">
        <v>0</v>
      </c>
      <c r="AC50" s="25">
        <v>0</v>
      </c>
      <c r="AD50" s="25"/>
      <c r="AE50" s="25">
        <v>0</v>
      </c>
      <c r="AF50" s="25">
        <f t="shared" si="8"/>
        <v>0</v>
      </c>
      <c r="AG50" s="27">
        <v>0</v>
      </c>
      <c r="AH50" s="27">
        <v>0</v>
      </c>
    </row>
    <row r="51" spans="1:34" x14ac:dyDescent="0.3">
      <c r="A51" s="1">
        <v>48</v>
      </c>
      <c r="B51" s="28" t="s">
        <v>73</v>
      </c>
      <c r="C51" s="19" t="s">
        <v>14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f t="shared" si="17"/>
        <v>8.3333333333333339</v>
      </c>
      <c r="K51" s="23">
        <f t="shared" si="18"/>
        <v>8.3333333333333339</v>
      </c>
      <c r="L51" s="23">
        <f t="shared" si="2"/>
        <v>16.666666666666668</v>
      </c>
      <c r="M51" s="23">
        <f t="shared" si="16"/>
        <v>8.3333333333333339</v>
      </c>
      <c r="N51" s="23">
        <f t="shared" si="4"/>
        <v>25</v>
      </c>
      <c r="O51" s="23">
        <f t="shared" si="16"/>
        <v>8.3333333333333339</v>
      </c>
      <c r="P51" s="24">
        <v>33.333333333333336</v>
      </c>
      <c r="Q51" s="24">
        <f t="shared" ref="Q51:Q54" si="19">+O51/2</f>
        <v>4.166666666666667</v>
      </c>
      <c r="R51" s="24" t="e">
        <f>+#REF!+Q51</f>
        <v>#REF!</v>
      </c>
      <c r="S51" s="24">
        <v>0</v>
      </c>
      <c r="T51" s="24" t="e">
        <f t="shared" si="12"/>
        <v>#REF!</v>
      </c>
      <c r="U51" s="25">
        <v>0</v>
      </c>
      <c r="V51" s="25">
        <v>0</v>
      </c>
      <c r="W51" s="25">
        <v>0</v>
      </c>
      <c r="X51" s="25"/>
      <c r="Y51" s="25">
        <v>0</v>
      </c>
      <c r="Z51" s="25"/>
      <c r="AA51" s="25">
        <v>0</v>
      </c>
      <c r="AB51" s="25">
        <v>0</v>
      </c>
      <c r="AC51" s="25">
        <v>0</v>
      </c>
      <c r="AD51" s="25"/>
      <c r="AE51" s="25">
        <v>0</v>
      </c>
      <c r="AF51" s="25">
        <f t="shared" si="8"/>
        <v>0</v>
      </c>
      <c r="AG51" s="27">
        <v>0</v>
      </c>
      <c r="AH51" s="27">
        <v>0</v>
      </c>
    </row>
    <row r="52" spans="1:34" x14ac:dyDescent="0.3">
      <c r="A52" s="1">
        <v>49</v>
      </c>
      <c r="B52" s="28" t="s">
        <v>73</v>
      </c>
      <c r="C52" s="19" t="s">
        <v>70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si="17"/>
        <v>8.3333333333333339</v>
      </c>
      <c r="K52" s="23">
        <f t="shared" si="18"/>
        <v>8.3333333333333339</v>
      </c>
      <c r="L52" s="23">
        <f t="shared" si="2"/>
        <v>16.666666666666668</v>
      </c>
      <c r="M52" s="23">
        <f t="shared" si="16"/>
        <v>8.3333333333333339</v>
      </c>
      <c r="N52" s="23">
        <f t="shared" si="4"/>
        <v>25</v>
      </c>
      <c r="O52" s="23">
        <f t="shared" si="16"/>
        <v>8.3333333333333339</v>
      </c>
      <c r="P52" s="24">
        <v>33.333333333333336</v>
      </c>
      <c r="Q52" s="24">
        <f t="shared" si="19"/>
        <v>4.166666666666667</v>
      </c>
      <c r="R52" s="24" t="e">
        <f>+#REF!+Q52</f>
        <v>#REF!</v>
      </c>
      <c r="S52" s="24">
        <v>0</v>
      </c>
      <c r="T52" s="24" t="e">
        <f t="shared" si="12"/>
        <v>#REF!</v>
      </c>
      <c r="U52" s="25">
        <v>0</v>
      </c>
      <c r="V52" s="25">
        <v>0</v>
      </c>
      <c r="W52" s="25">
        <v>0</v>
      </c>
      <c r="X52" s="25"/>
      <c r="Y52" s="25">
        <v>0</v>
      </c>
      <c r="Z52" s="25"/>
      <c r="AA52" s="25">
        <v>0</v>
      </c>
      <c r="AB52" s="25">
        <v>0</v>
      </c>
      <c r="AC52" s="25">
        <v>0</v>
      </c>
      <c r="AD52" s="25"/>
      <c r="AE52" s="25">
        <v>0</v>
      </c>
      <c r="AF52" s="25">
        <f t="shared" si="8"/>
        <v>0</v>
      </c>
      <c r="AG52" s="27">
        <v>0</v>
      </c>
      <c r="AH52" s="27">
        <v>0</v>
      </c>
    </row>
    <row r="53" spans="1:34" x14ac:dyDescent="0.3">
      <c r="A53" s="1">
        <v>50</v>
      </c>
      <c r="B53" s="28" t="s">
        <v>73</v>
      </c>
      <c r="C53" s="19" t="s">
        <v>71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7"/>
        <v>8.3333333333333339</v>
      </c>
      <c r="K53" s="23">
        <f t="shared" si="18"/>
        <v>8.3333333333333339</v>
      </c>
      <c r="L53" s="23">
        <f t="shared" si="2"/>
        <v>16.666666666666668</v>
      </c>
      <c r="M53" s="23">
        <f t="shared" si="16"/>
        <v>8.3333333333333339</v>
      </c>
      <c r="N53" s="23">
        <f t="shared" si="4"/>
        <v>25</v>
      </c>
      <c r="O53" s="23">
        <f t="shared" si="16"/>
        <v>8.3333333333333339</v>
      </c>
      <c r="P53" s="24">
        <v>33.333333333333336</v>
      </c>
      <c r="Q53" s="24">
        <f t="shared" si="19"/>
        <v>4.166666666666667</v>
      </c>
      <c r="R53" s="24" t="e">
        <f>+#REF!+Q53</f>
        <v>#REF!</v>
      </c>
      <c r="S53" s="24">
        <v>0</v>
      </c>
      <c r="T53" s="24" t="e">
        <f t="shared" si="12"/>
        <v>#REF!</v>
      </c>
      <c r="U53" s="25">
        <v>1045700</v>
      </c>
      <c r="V53" s="25">
        <v>0</v>
      </c>
      <c r="W53" s="25">
        <v>0</v>
      </c>
      <c r="X53" s="25"/>
      <c r="Y53" s="25">
        <v>0</v>
      </c>
      <c r="Z53" s="25"/>
      <c r="AA53" s="25">
        <v>0</v>
      </c>
      <c r="AB53" s="25">
        <v>0</v>
      </c>
      <c r="AC53" s="25">
        <v>0</v>
      </c>
      <c r="AD53" s="25"/>
      <c r="AE53" s="25">
        <v>0</v>
      </c>
      <c r="AF53" s="25">
        <f t="shared" si="8"/>
        <v>0</v>
      </c>
      <c r="AG53" s="27">
        <v>0</v>
      </c>
      <c r="AH53" s="27">
        <v>0</v>
      </c>
    </row>
    <row r="54" spans="1:34" x14ac:dyDescent="0.3">
      <c r="A54" s="1">
        <v>51</v>
      </c>
      <c r="B54" s="28" t="s">
        <v>73</v>
      </c>
      <c r="C54" s="19" t="s">
        <v>72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f t="shared" si="17"/>
        <v>8.3333333333333339</v>
      </c>
      <c r="K54" s="23">
        <f t="shared" si="18"/>
        <v>8.3333333333333339</v>
      </c>
      <c r="L54" s="23">
        <f t="shared" si="2"/>
        <v>16.666666666666668</v>
      </c>
      <c r="M54" s="23">
        <f t="shared" si="16"/>
        <v>8.3333333333333339</v>
      </c>
      <c r="N54" s="23">
        <f t="shared" si="4"/>
        <v>25</v>
      </c>
      <c r="O54" s="23">
        <f t="shared" si="16"/>
        <v>8.3333333333333339</v>
      </c>
      <c r="P54" s="24">
        <v>33.333333333333336</v>
      </c>
      <c r="Q54" s="24">
        <f t="shared" si="19"/>
        <v>4.166666666666667</v>
      </c>
      <c r="R54" s="24" t="e">
        <f>+#REF!+Q54</f>
        <v>#REF!</v>
      </c>
      <c r="S54" s="24">
        <v>0</v>
      </c>
      <c r="T54" s="24" t="e">
        <f t="shared" si="12"/>
        <v>#REF!</v>
      </c>
      <c r="U54" s="25">
        <v>0</v>
      </c>
      <c r="V54" s="25">
        <v>0</v>
      </c>
      <c r="W54" s="25">
        <v>0</v>
      </c>
      <c r="X54" s="25"/>
      <c r="Y54" s="25">
        <v>0</v>
      </c>
      <c r="Z54" s="25"/>
      <c r="AA54" s="25">
        <v>0</v>
      </c>
      <c r="AB54" s="25">
        <v>0</v>
      </c>
      <c r="AC54" s="25">
        <v>0</v>
      </c>
      <c r="AD54" s="25"/>
      <c r="AE54" s="25">
        <v>0</v>
      </c>
      <c r="AF54" s="25">
        <f t="shared" si="8"/>
        <v>0</v>
      </c>
      <c r="AG54" s="27">
        <v>0</v>
      </c>
      <c r="AH54" s="27">
        <v>0</v>
      </c>
    </row>
    <row r="55" spans="1:34" ht="25.5" x14ac:dyDescent="0.3">
      <c r="A55" s="1">
        <v>52</v>
      </c>
      <c r="B55" s="18" t="s">
        <v>80</v>
      </c>
      <c r="C55" s="19" t="s">
        <v>74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7"/>
        <v>8.3333333333333339</v>
      </c>
      <c r="K55" s="23">
        <f t="shared" si="18"/>
        <v>8.3333333333333339</v>
      </c>
      <c r="L55" s="23">
        <f t="shared" si="2"/>
        <v>16.666666666666668</v>
      </c>
      <c r="M55" s="23">
        <f t="shared" si="16"/>
        <v>8.3333333333333339</v>
      </c>
      <c r="N55" s="23">
        <f t="shared" si="4"/>
        <v>25</v>
      </c>
      <c r="O55" s="23">
        <f t="shared" si="16"/>
        <v>8.3333333333333339</v>
      </c>
      <c r="P55" s="24">
        <v>33.333333333333336</v>
      </c>
      <c r="Q55" s="23">
        <f t="shared" si="16"/>
        <v>8.3333333333333339</v>
      </c>
      <c r="R55" s="24" t="e">
        <f>+#REF!+Q55</f>
        <v>#REF!</v>
      </c>
      <c r="S55" s="23">
        <f t="shared" si="16"/>
        <v>8.3333333333333339</v>
      </c>
      <c r="T55" s="24" t="e">
        <f t="shared" si="12"/>
        <v>#REF!</v>
      </c>
      <c r="U55" s="25">
        <v>0</v>
      </c>
      <c r="V55" s="25">
        <v>0</v>
      </c>
      <c r="W55" s="25">
        <v>0</v>
      </c>
      <c r="X55" s="25"/>
      <c r="Y55" s="25">
        <v>0</v>
      </c>
      <c r="Z55" s="25"/>
      <c r="AA55" s="25">
        <v>0</v>
      </c>
      <c r="AB55" s="25">
        <v>0</v>
      </c>
      <c r="AC55" s="25">
        <v>0</v>
      </c>
      <c r="AD55" s="25"/>
      <c r="AE55" s="25">
        <v>0</v>
      </c>
      <c r="AF55" s="25">
        <f t="shared" si="8"/>
        <v>0</v>
      </c>
      <c r="AG55" s="27">
        <v>0</v>
      </c>
      <c r="AH55" s="27">
        <v>0</v>
      </c>
    </row>
    <row r="56" spans="1:34" ht="25.5" x14ac:dyDescent="0.3">
      <c r="A56" s="1">
        <v>53</v>
      </c>
      <c r="B56" s="28" t="s">
        <v>80</v>
      </c>
      <c r="C56" s="19" t="s">
        <v>75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v>0</v>
      </c>
      <c r="K56" s="23">
        <v>0</v>
      </c>
      <c r="L56" s="23">
        <f t="shared" si="2"/>
        <v>0</v>
      </c>
      <c r="M56" s="23">
        <v>0</v>
      </c>
      <c r="N56" s="23">
        <f t="shared" si="4"/>
        <v>0</v>
      </c>
      <c r="O56" s="23">
        <v>0</v>
      </c>
      <c r="P56" s="24">
        <v>0</v>
      </c>
      <c r="Q56" s="23">
        <v>0</v>
      </c>
      <c r="R56" s="24" t="e">
        <f>+#REF!+Q56</f>
        <v>#REF!</v>
      </c>
      <c r="S56" s="23">
        <v>0</v>
      </c>
      <c r="T56" s="24" t="e">
        <f t="shared" si="12"/>
        <v>#REF!</v>
      </c>
      <c r="U56" s="25">
        <v>0</v>
      </c>
      <c r="V56" s="25">
        <v>0</v>
      </c>
      <c r="W56" s="25">
        <v>0</v>
      </c>
      <c r="X56" s="25"/>
      <c r="Y56" s="25">
        <v>0</v>
      </c>
      <c r="Z56" s="25"/>
      <c r="AA56" s="25">
        <v>0</v>
      </c>
      <c r="AB56" s="25">
        <v>0</v>
      </c>
      <c r="AC56" s="25">
        <v>0</v>
      </c>
      <c r="AD56" s="25"/>
      <c r="AE56" s="25">
        <v>0</v>
      </c>
      <c r="AF56" s="25">
        <f t="shared" si="8"/>
        <v>0</v>
      </c>
      <c r="AG56" s="27">
        <v>0</v>
      </c>
      <c r="AH56" s="27">
        <v>0</v>
      </c>
    </row>
    <row r="57" spans="1:34" ht="25.5" x14ac:dyDescent="0.3">
      <c r="A57" s="1">
        <v>54</v>
      </c>
      <c r="B57" s="28" t="s">
        <v>80</v>
      </c>
      <c r="C57" s="19" t="s">
        <v>76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7"/>
        <v>8.3333333333333339</v>
      </c>
      <c r="K57" s="23">
        <f t="shared" si="18"/>
        <v>8.3333333333333339</v>
      </c>
      <c r="L57" s="23">
        <f t="shared" si="2"/>
        <v>16.666666666666668</v>
      </c>
      <c r="M57" s="23">
        <f t="shared" ref="M57:S59" si="20">+K57</f>
        <v>8.3333333333333339</v>
      </c>
      <c r="N57" s="23">
        <f t="shared" si="4"/>
        <v>25</v>
      </c>
      <c r="O57" s="23">
        <f t="shared" si="20"/>
        <v>8.3333333333333339</v>
      </c>
      <c r="P57" s="24">
        <v>33.333333333333336</v>
      </c>
      <c r="Q57" s="23">
        <f t="shared" si="20"/>
        <v>8.3333333333333339</v>
      </c>
      <c r="R57" s="24" t="e">
        <f>+#REF!+Q57</f>
        <v>#REF!</v>
      </c>
      <c r="S57" s="23">
        <f t="shared" si="20"/>
        <v>8.3333333333333339</v>
      </c>
      <c r="T57" s="24" t="e">
        <f t="shared" si="12"/>
        <v>#REF!</v>
      </c>
      <c r="U57" s="25">
        <v>0</v>
      </c>
      <c r="V57" s="25">
        <v>0</v>
      </c>
      <c r="W57" s="25">
        <v>0</v>
      </c>
      <c r="X57" s="25"/>
      <c r="Y57" s="25">
        <v>0</v>
      </c>
      <c r="Z57" s="25"/>
      <c r="AA57" s="25">
        <v>0</v>
      </c>
      <c r="AB57" s="25">
        <v>0</v>
      </c>
      <c r="AC57" s="25">
        <v>0</v>
      </c>
      <c r="AD57" s="25"/>
      <c r="AE57" s="25">
        <v>0</v>
      </c>
      <c r="AF57" s="25">
        <f t="shared" si="8"/>
        <v>0</v>
      </c>
      <c r="AG57" s="27">
        <v>0</v>
      </c>
      <c r="AH57" s="27">
        <v>0</v>
      </c>
    </row>
    <row r="58" spans="1:34" x14ac:dyDescent="0.3">
      <c r="A58" s="1">
        <v>55</v>
      </c>
      <c r="B58" s="28" t="s">
        <v>80</v>
      </c>
      <c r="C58" s="19" t="s">
        <v>77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7"/>
        <v>8.3333333333333339</v>
      </c>
      <c r="K58" s="23">
        <f t="shared" si="18"/>
        <v>8.3333333333333339</v>
      </c>
      <c r="L58" s="23">
        <f t="shared" si="2"/>
        <v>16.666666666666668</v>
      </c>
      <c r="M58" s="23">
        <f t="shared" si="20"/>
        <v>8.3333333333333339</v>
      </c>
      <c r="N58" s="23">
        <f t="shared" si="4"/>
        <v>25</v>
      </c>
      <c r="O58" s="23">
        <f t="shared" si="20"/>
        <v>8.3333333333333339</v>
      </c>
      <c r="P58" s="24">
        <v>33.333333333333336</v>
      </c>
      <c r="Q58" s="23">
        <f t="shared" si="20"/>
        <v>8.3333333333333339</v>
      </c>
      <c r="R58" s="24" t="e">
        <f>+#REF!+Q58</f>
        <v>#REF!</v>
      </c>
      <c r="S58" s="23">
        <f t="shared" si="20"/>
        <v>8.3333333333333339</v>
      </c>
      <c r="T58" s="24" t="e">
        <f t="shared" si="12"/>
        <v>#REF!</v>
      </c>
      <c r="U58" s="25">
        <v>0</v>
      </c>
      <c r="V58" s="25">
        <v>0</v>
      </c>
      <c r="W58" s="25">
        <v>0</v>
      </c>
      <c r="X58" s="25"/>
      <c r="Y58" s="25">
        <v>0</v>
      </c>
      <c r="Z58" s="25"/>
      <c r="AA58" s="25">
        <v>0</v>
      </c>
      <c r="AB58" s="25">
        <v>0</v>
      </c>
      <c r="AC58" s="25">
        <v>0</v>
      </c>
      <c r="AD58" s="25"/>
      <c r="AE58" s="25">
        <v>0</v>
      </c>
      <c r="AF58" s="25">
        <f t="shared" si="8"/>
        <v>0</v>
      </c>
      <c r="AG58" s="27">
        <v>0</v>
      </c>
      <c r="AH58" s="27">
        <v>0</v>
      </c>
    </row>
    <row r="59" spans="1:34" x14ac:dyDescent="0.3">
      <c r="A59" s="1">
        <v>56</v>
      </c>
      <c r="B59" s="28" t="s">
        <v>80</v>
      </c>
      <c r="C59" s="19" t="s">
        <v>78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7"/>
        <v>8.3333333333333339</v>
      </c>
      <c r="K59" s="23">
        <f t="shared" si="18"/>
        <v>8.3333333333333339</v>
      </c>
      <c r="L59" s="23">
        <f t="shared" si="2"/>
        <v>16.666666666666668</v>
      </c>
      <c r="M59" s="23">
        <f t="shared" si="20"/>
        <v>8.3333333333333339</v>
      </c>
      <c r="N59" s="23">
        <f t="shared" si="4"/>
        <v>25</v>
      </c>
      <c r="O59" s="23">
        <f t="shared" si="20"/>
        <v>8.3333333333333339</v>
      </c>
      <c r="P59" s="24">
        <v>33.333333333333336</v>
      </c>
      <c r="Q59" s="23">
        <f t="shared" si="20"/>
        <v>8.3333333333333339</v>
      </c>
      <c r="R59" s="24" t="e">
        <f>+#REF!+Q59</f>
        <v>#REF!</v>
      </c>
      <c r="S59" s="23">
        <f t="shared" si="20"/>
        <v>8.3333333333333339</v>
      </c>
      <c r="T59" s="24" t="e">
        <f t="shared" si="12"/>
        <v>#REF!</v>
      </c>
      <c r="U59" s="25">
        <v>0</v>
      </c>
      <c r="V59" s="25">
        <v>0</v>
      </c>
      <c r="W59" s="25">
        <v>0</v>
      </c>
      <c r="X59" s="25"/>
      <c r="Y59" s="25">
        <v>0</v>
      </c>
      <c r="Z59" s="25"/>
      <c r="AA59" s="25">
        <v>0</v>
      </c>
      <c r="AB59" s="25">
        <v>0</v>
      </c>
      <c r="AC59" s="25">
        <v>0</v>
      </c>
      <c r="AD59" s="25"/>
      <c r="AE59" s="25">
        <v>0</v>
      </c>
      <c r="AF59" s="25">
        <f t="shared" si="8"/>
        <v>0</v>
      </c>
      <c r="AG59" s="27">
        <v>0</v>
      </c>
      <c r="AH59" s="27">
        <v>0</v>
      </c>
    </row>
    <row r="60" spans="1:34" x14ac:dyDescent="0.3">
      <c r="A60" s="1">
        <v>57</v>
      </c>
      <c r="B60" s="28" t="s">
        <v>80</v>
      </c>
      <c r="C60" s="19" t="s">
        <v>79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100</v>
      </c>
      <c r="P60" s="24">
        <v>100</v>
      </c>
      <c r="Q60" s="24">
        <v>0</v>
      </c>
      <c r="R60" s="24" t="e">
        <f>+#REF!+Q60</f>
        <v>#REF!</v>
      </c>
      <c r="S60" s="24">
        <v>0</v>
      </c>
      <c r="T60" s="24" t="e">
        <f t="shared" si="12"/>
        <v>#REF!</v>
      </c>
      <c r="U60" s="25">
        <v>0</v>
      </c>
      <c r="V60" s="25">
        <v>0</v>
      </c>
      <c r="W60" s="25">
        <v>0</v>
      </c>
      <c r="X60" s="25"/>
      <c r="Y60" s="25">
        <v>0</v>
      </c>
      <c r="Z60" s="25"/>
      <c r="AA60" s="25">
        <v>0</v>
      </c>
      <c r="AB60" s="25">
        <v>0</v>
      </c>
      <c r="AC60" s="25">
        <v>0</v>
      </c>
      <c r="AD60" s="25"/>
      <c r="AE60" s="25">
        <v>0</v>
      </c>
      <c r="AF60" s="25">
        <f t="shared" si="8"/>
        <v>0</v>
      </c>
      <c r="AG60" s="27">
        <v>0</v>
      </c>
      <c r="AH60" s="27">
        <v>0</v>
      </c>
    </row>
    <row r="61" spans="1:34" x14ac:dyDescent="0.3">
      <c r="A61" s="1">
        <v>58</v>
      </c>
      <c r="B61" s="28" t="s">
        <v>107</v>
      </c>
      <c r="C61" s="19" t="s">
        <v>81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ref="J61:J67" si="21">+I61/12</f>
        <v>8.3333333333333339</v>
      </c>
      <c r="K61" s="23">
        <f t="shared" ref="K61:K67" si="22">+J61</f>
        <v>8.3333333333333339</v>
      </c>
      <c r="L61" s="23">
        <f t="shared" si="2"/>
        <v>16.666666666666668</v>
      </c>
      <c r="M61" s="23">
        <f t="shared" ref="M61:S73" si="23">+K61</f>
        <v>8.3333333333333339</v>
      </c>
      <c r="N61" s="23">
        <f t="shared" si="4"/>
        <v>25</v>
      </c>
      <c r="O61" s="23">
        <f t="shared" si="23"/>
        <v>8.3333333333333339</v>
      </c>
      <c r="P61" s="24">
        <v>33.333333333333336</v>
      </c>
      <c r="Q61" s="23">
        <f t="shared" si="23"/>
        <v>8.3333333333333339</v>
      </c>
      <c r="R61" s="24" t="e">
        <f>+#REF!+Q61</f>
        <v>#REF!</v>
      </c>
      <c r="S61" s="23">
        <f t="shared" si="23"/>
        <v>8.3333333333333339</v>
      </c>
      <c r="T61" s="24" t="e">
        <f t="shared" si="12"/>
        <v>#REF!</v>
      </c>
      <c r="U61" s="25">
        <v>835740.02</v>
      </c>
      <c r="V61" s="25">
        <v>0</v>
      </c>
      <c r="W61" s="25">
        <v>0</v>
      </c>
      <c r="X61" s="25"/>
      <c r="Y61" s="25">
        <v>0</v>
      </c>
      <c r="Z61" s="25"/>
      <c r="AA61" s="25">
        <v>0</v>
      </c>
      <c r="AB61" s="25">
        <v>0</v>
      </c>
      <c r="AC61" s="25">
        <v>0</v>
      </c>
      <c r="AD61" s="25"/>
      <c r="AE61" s="25">
        <v>0</v>
      </c>
      <c r="AF61" s="25">
        <f t="shared" si="8"/>
        <v>0</v>
      </c>
      <c r="AG61" s="27">
        <v>0</v>
      </c>
      <c r="AH61" s="27">
        <v>0</v>
      </c>
    </row>
    <row r="62" spans="1:34" x14ac:dyDescent="0.3">
      <c r="A62" s="1">
        <v>59</v>
      </c>
      <c r="B62" s="28" t="s">
        <v>107</v>
      </c>
      <c r="C62" s="19" t="s">
        <v>82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21"/>
        <v>8.3333333333333339</v>
      </c>
      <c r="K62" s="23">
        <f t="shared" si="22"/>
        <v>8.3333333333333339</v>
      </c>
      <c r="L62" s="23">
        <f t="shared" si="2"/>
        <v>16.666666666666668</v>
      </c>
      <c r="M62" s="23">
        <f t="shared" si="23"/>
        <v>8.3333333333333339</v>
      </c>
      <c r="N62" s="23">
        <f t="shared" si="4"/>
        <v>25</v>
      </c>
      <c r="O62" s="23">
        <f t="shared" si="23"/>
        <v>8.3333333333333339</v>
      </c>
      <c r="P62" s="24">
        <v>33.333333333333336</v>
      </c>
      <c r="Q62" s="23">
        <f t="shared" si="23"/>
        <v>8.3333333333333339</v>
      </c>
      <c r="R62" s="24" t="e">
        <f>+#REF!+Q62</f>
        <v>#REF!</v>
      </c>
      <c r="S62" s="23">
        <f t="shared" si="23"/>
        <v>8.3333333333333339</v>
      </c>
      <c r="T62" s="24" t="e">
        <f t="shared" si="12"/>
        <v>#REF!</v>
      </c>
      <c r="U62" s="25">
        <v>833636.06</v>
      </c>
      <c r="V62" s="25">
        <v>0</v>
      </c>
      <c r="W62" s="25">
        <v>0</v>
      </c>
      <c r="X62" s="25"/>
      <c r="Y62" s="25">
        <v>0</v>
      </c>
      <c r="Z62" s="25"/>
      <c r="AA62" s="25">
        <v>0</v>
      </c>
      <c r="AB62" s="25">
        <v>0</v>
      </c>
      <c r="AC62" s="25">
        <v>0</v>
      </c>
      <c r="AD62" s="25"/>
      <c r="AE62" s="25">
        <v>0</v>
      </c>
      <c r="AF62" s="25">
        <f t="shared" si="8"/>
        <v>0</v>
      </c>
      <c r="AG62" s="27">
        <v>0</v>
      </c>
      <c r="AH62" s="27">
        <v>0</v>
      </c>
    </row>
    <row r="63" spans="1:34" x14ac:dyDescent="0.3">
      <c r="A63" s="1">
        <v>60</v>
      </c>
      <c r="B63" s="28" t="s">
        <v>107</v>
      </c>
      <c r="C63" s="19" t="s">
        <v>83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21"/>
        <v>8.3333333333333339</v>
      </c>
      <c r="K63" s="23">
        <f t="shared" si="22"/>
        <v>8.3333333333333339</v>
      </c>
      <c r="L63" s="23">
        <f t="shared" si="2"/>
        <v>16.666666666666668</v>
      </c>
      <c r="M63" s="23">
        <f t="shared" si="23"/>
        <v>8.3333333333333339</v>
      </c>
      <c r="N63" s="23">
        <f t="shared" si="4"/>
        <v>25</v>
      </c>
      <c r="O63" s="23">
        <f t="shared" si="23"/>
        <v>8.3333333333333339</v>
      </c>
      <c r="P63" s="24">
        <v>33.333333333333336</v>
      </c>
      <c r="Q63" s="23">
        <f t="shared" si="23"/>
        <v>8.3333333333333339</v>
      </c>
      <c r="R63" s="24" t="e">
        <f>+#REF!+Q63</f>
        <v>#REF!</v>
      </c>
      <c r="S63" s="23">
        <f t="shared" si="23"/>
        <v>8.3333333333333339</v>
      </c>
      <c r="T63" s="24" t="e">
        <f t="shared" si="12"/>
        <v>#REF!</v>
      </c>
      <c r="U63" s="25">
        <v>99999.96</v>
      </c>
      <c r="V63" s="25">
        <v>0</v>
      </c>
      <c r="W63" s="25">
        <v>0</v>
      </c>
      <c r="X63" s="25"/>
      <c r="Y63" s="25">
        <v>0</v>
      </c>
      <c r="Z63" s="25"/>
      <c r="AA63" s="25">
        <v>0</v>
      </c>
      <c r="AB63" s="25">
        <v>0</v>
      </c>
      <c r="AC63" s="25">
        <v>0</v>
      </c>
      <c r="AD63" s="25"/>
      <c r="AE63" s="25">
        <v>0</v>
      </c>
      <c r="AF63" s="25">
        <f t="shared" si="8"/>
        <v>0</v>
      </c>
      <c r="AG63" s="27">
        <v>0</v>
      </c>
      <c r="AH63" s="27">
        <v>0</v>
      </c>
    </row>
    <row r="64" spans="1:34" x14ac:dyDescent="0.3">
      <c r="A64" s="1">
        <v>61</v>
      </c>
      <c r="B64" s="28" t="s">
        <v>107</v>
      </c>
      <c r="C64" s="19" t="s">
        <v>84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f t="shared" si="21"/>
        <v>8.3333333333333339</v>
      </c>
      <c r="K64" s="23">
        <f t="shared" si="22"/>
        <v>8.3333333333333339</v>
      </c>
      <c r="L64" s="23">
        <f t="shared" si="2"/>
        <v>16.666666666666668</v>
      </c>
      <c r="M64" s="23">
        <f t="shared" si="23"/>
        <v>8.3333333333333339</v>
      </c>
      <c r="N64" s="23">
        <f t="shared" si="4"/>
        <v>25</v>
      </c>
      <c r="O64" s="23">
        <f t="shared" si="23"/>
        <v>8.3333333333333339</v>
      </c>
      <c r="P64" s="24">
        <v>33.333333333333336</v>
      </c>
      <c r="Q64" s="23">
        <f t="shared" si="23"/>
        <v>8.3333333333333339</v>
      </c>
      <c r="R64" s="24" t="e">
        <f>+#REF!+Q64</f>
        <v>#REF!</v>
      </c>
      <c r="S64" s="23">
        <f t="shared" si="23"/>
        <v>8.3333333333333339</v>
      </c>
      <c r="T64" s="24" t="e">
        <f t="shared" si="12"/>
        <v>#REF!</v>
      </c>
      <c r="U64" s="25">
        <v>82000</v>
      </c>
      <c r="V64" s="25">
        <v>0</v>
      </c>
      <c r="W64" s="25">
        <v>0</v>
      </c>
      <c r="X64" s="25"/>
      <c r="Y64" s="25">
        <v>0</v>
      </c>
      <c r="Z64" s="25"/>
      <c r="AA64" s="25">
        <v>0</v>
      </c>
      <c r="AB64" s="25">
        <v>0</v>
      </c>
      <c r="AC64" s="25">
        <v>0</v>
      </c>
      <c r="AD64" s="25"/>
      <c r="AE64" s="25">
        <v>0</v>
      </c>
      <c r="AF64" s="25">
        <f t="shared" si="8"/>
        <v>0</v>
      </c>
      <c r="AG64" s="27">
        <v>0</v>
      </c>
      <c r="AH64" s="27">
        <v>0</v>
      </c>
    </row>
    <row r="65" spans="1:34" x14ac:dyDescent="0.3">
      <c r="A65" s="1">
        <v>62</v>
      </c>
      <c r="B65" s="28" t="s">
        <v>107</v>
      </c>
      <c r="C65" s="19" t="s">
        <v>85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si="21"/>
        <v>8.3333333333333339</v>
      </c>
      <c r="K65" s="23">
        <f t="shared" si="22"/>
        <v>8.3333333333333339</v>
      </c>
      <c r="L65" s="23">
        <f t="shared" si="2"/>
        <v>16.666666666666668</v>
      </c>
      <c r="M65" s="23">
        <f t="shared" si="23"/>
        <v>8.3333333333333339</v>
      </c>
      <c r="N65" s="23">
        <f t="shared" si="4"/>
        <v>25</v>
      </c>
      <c r="O65" s="23">
        <f t="shared" si="23"/>
        <v>8.3333333333333339</v>
      </c>
      <c r="P65" s="24">
        <v>33.333333333333336</v>
      </c>
      <c r="Q65" s="23">
        <f t="shared" si="23"/>
        <v>8.3333333333333339</v>
      </c>
      <c r="R65" s="24" t="e">
        <f>+#REF!+Q65</f>
        <v>#REF!</v>
      </c>
      <c r="S65" s="23">
        <f t="shared" si="23"/>
        <v>8.3333333333333339</v>
      </c>
      <c r="T65" s="24" t="e">
        <f t="shared" si="12"/>
        <v>#REF!</v>
      </c>
      <c r="U65" s="25">
        <v>62004</v>
      </c>
      <c r="V65" s="25">
        <v>0</v>
      </c>
      <c r="W65" s="25">
        <v>0</v>
      </c>
      <c r="X65" s="25"/>
      <c r="Y65" s="25">
        <v>0</v>
      </c>
      <c r="Z65" s="25"/>
      <c r="AA65" s="25">
        <v>0</v>
      </c>
      <c r="AB65" s="25">
        <v>0</v>
      </c>
      <c r="AC65" s="25">
        <v>0</v>
      </c>
      <c r="AD65" s="25"/>
      <c r="AE65" s="25">
        <v>0</v>
      </c>
      <c r="AF65" s="25">
        <f t="shared" si="8"/>
        <v>0</v>
      </c>
      <c r="AG65" s="27">
        <v>0</v>
      </c>
      <c r="AH65" s="27">
        <v>0</v>
      </c>
    </row>
    <row r="66" spans="1:34" x14ac:dyDescent="0.3">
      <c r="A66" s="1">
        <v>63</v>
      </c>
      <c r="B66" s="28" t="s">
        <v>106</v>
      </c>
      <c r="C66" s="19" t="s">
        <v>86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v>6.666666666666667</v>
      </c>
      <c r="K66" s="23">
        <f>+J66</f>
        <v>6.666666666666667</v>
      </c>
      <c r="L66" s="23">
        <f t="shared" si="2"/>
        <v>13.333333333333334</v>
      </c>
      <c r="M66" s="23">
        <f t="shared" si="23"/>
        <v>6.666666666666667</v>
      </c>
      <c r="N66" s="23">
        <f t="shared" si="4"/>
        <v>20</v>
      </c>
      <c r="O66" s="23">
        <v>6.666666666666667</v>
      </c>
      <c r="P66" s="24">
        <v>26.666666666666668</v>
      </c>
      <c r="Q66" s="23">
        <v>6.666666666666667</v>
      </c>
      <c r="R66" s="24" t="e">
        <f>+#REF!+Q66</f>
        <v>#REF!</v>
      </c>
      <c r="S66" s="23">
        <v>6.666666666666667</v>
      </c>
      <c r="T66" s="24" t="e">
        <f t="shared" si="12"/>
        <v>#REF!</v>
      </c>
      <c r="U66" s="25">
        <v>4009999.76</v>
      </c>
      <c r="V66" s="25">
        <v>0</v>
      </c>
      <c r="W66" s="25">
        <v>0</v>
      </c>
      <c r="X66" s="25"/>
      <c r="Y66" s="25">
        <v>0</v>
      </c>
      <c r="Z66" s="25"/>
      <c r="AA66" s="25">
        <v>0</v>
      </c>
      <c r="AB66" s="25">
        <v>0</v>
      </c>
      <c r="AC66" s="25">
        <v>0</v>
      </c>
      <c r="AD66" s="25"/>
      <c r="AE66" s="25">
        <v>0</v>
      </c>
      <c r="AF66" s="25">
        <f t="shared" si="8"/>
        <v>0</v>
      </c>
      <c r="AG66" s="27">
        <v>0</v>
      </c>
      <c r="AH66" s="27">
        <v>0</v>
      </c>
    </row>
    <row r="67" spans="1:34" x14ac:dyDescent="0.3">
      <c r="A67" s="1">
        <v>64</v>
      </c>
      <c r="B67" s="28" t="s">
        <v>106</v>
      </c>
      <c r="C67" s="19" t="s">
        <v>87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1"/>
        <v>8.3333333333333339</v>
      </c>
      <c r="K67" s="23">
        <f t="shared" si="22"/>
        <v>8.3333333333333339</v>
      </c>
      <c r="L67" s="23">
        <f t="shared" si="2"/>
        <v>16.666666666666668</v>
      </c>
      <c r="M67" s="23">
        <f t="shared" si="23"/>
        <v>8.3333333333333339</v>
      </c>
      <c r="N67" s="23">
        <f t="shared" si="4"/>
        <v>25</v>
      </c>
      <c r="O67" s="23">
        <f>+M67</f>
        <v>8.3333333333333339</v>
      </c>
      <c r="P67" s="24">
        <v>33.333333333333336</v>
      </c>
      <c r="Q67" s="23">
        <f>+O67</f>
        <v>8.3333333333333339</v>
      </c>
      <c r="R67" s="24" t="e">
        <f>+#REF!+Q67</f>
        <v>#REF!</v>
      </c>
      <c r="S67" s="23">
        <f>+Q67</f>
        <v>8.3333333333333339</v>
      </c>
      <c r="T67" s="24" t="e">
        <f t="shared" si="12"/>
        <v>#REF!</v>
      </c>
      <c r="U67" s="25">
        <v>0</v>
      </c>
      <c r="V67" s="25">
        <v>0</v>
      </c>
      <c r="W67" s="25">
        <v>0</v>
      </c>
      <c r="X67" s="25"/>
      <c r="Y67" s="25">
        <v>0</v>
      </c>
      <c r="Z67" s="25"/>
      <c r="AA67" s="25">
        <v>0</v>
      </c>
      <c r="AB67" s="25">
        <v>0</v>
      </c>
      <c r="AC67" s="25">
        <v>0</v>
      </c>
      <c r="AD67" s="25"/>
      <c r="AE67" s="25">
        <v>0</v>
      </c>
      <c r="AF67" s="25">
        <f t="shared" si="8"/>
        <v>0</v>
      </c>
      <c r="AG67" s="27">
        <v>0</v>
      </c>
      <c r="AH67" s="27">
        <v>0</v>
      </c>
    </row>
    <row r="68" spans="1:34" ht="25.5" x14ac:dyDescent="0.3">
      <c r="A68" s="1">
        <v>65</v>
      </c>
      <c r="B68" s="28" t="s">
        <v>106</v>
      </c>
      <c r="C68" s="19" t="s">
        <v>88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v>5</v>
      </c>
      <c r="K68" s="23">
        <f>+J68</f>
        <v>5</v>
      </c>
      <c r="L68" s="23">
        <f t="shared" si="2"/>
        <v>10</v>
      </c>
      <c r="M68" s="23">
        <f t="shared" si="23"/>
        <v>5</v>
      </c>
      <c r="N68" s="23">
        <f t="shared" si="4"/>
        <v>15</v>
      </c>
      <c r="O68" s="23">
        <f>+M68</f>
        <v>5</v>
      </c>
      <c r="P68" s="24">
        <v>20</v>
      </c>
      <c r="Q68" s="23">
        <v>5</v>
      </c>
      <c r="R68" s="24" t="e">
        <f>+#REF!+Q68</f>
        <v>#REF!</v>
      </c>
      <c r="S68" s="23">
        <v>5</v>
      </c>
      <c r="T68" s="24" t="e">
        <f t="shared" si="12"/>
        <v>#REF!</v>
      </c>
      <c r="U68" s="25">
        <v>3143499.52</v>
      </c>
      <c r="V68" s="25">
        <v>0</v>
      </c>
      <c r="W68" s="25">
        <v>0</v>
      </c>
      <c r="X68" s="25"/>
      <c r="Y68" s="25">
        <v>0</v>
      </c>
      <c r="Z68" s="25"/>
      <c r="AA68" s="25">
        <v>0</v>
      </c>
      <c r="AB68" s="25">
        <v>0</v>
      </c>
      <c r="AC68" s="25">
        <v>0</v>
      </c>
      <c r="AD68" s="25"/>
      <c r="AE68" s="25">
        <v>0</v>
      </c>
      <c r="AF68" s="25">
        <f t="shared" si="8"/>
        <v>0</v>
      </c>
      <c r="AG68" s="27">
        <v>0</v>
      </c>
      <c r="AH68" s="27">
        <v>0</v>
      </c>
    </row>
    <row r="69" spans="1:34" x14ac:dyDescent="0.3">
      <c r="A69" s="1">
        <v>66</v>
      </c>
      <c r="B69" s="28" t="s">
        <v>106</v>
      </c>
      <c r="C69" s="19" t="s">
        <v>89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v>5</v>
      </c>
      <c r="K69" s="23">
        <f>+J69</f>
        <v>5</v>
      </c>
      <c r="L69" s="23">
        <f t="shared" ref="L69:L73" si="24">SUM(J69:K69)</f>
        <v>10</v>
      </c>
      <c r="M69" s="23">
        <f t="shared" si="23"/>
        <v>5</v>
      </c>
      <c r="N69" s="23">
        <f t="shared" ref="N69:N73" si="25">SUM(L69:M69)</f>
        <v>15</v>
      </c>
      <c r="O69" s="23">
        <f>+M69</f>
        <v>5</v>
      </c>
      <c r="P69" s="24">
        <v>20</v>
      </c>
      <c r="Q69" s="23">
        <v>5</v>
      </c>
      <c r="R69" s="24" t="e">
        <f>+#REF!+Q69</f>
        <v>#REF!</v>
      </c>
      <c r="S69" s="23">
        <v>5</v>
      </c>
      <c r="T69" s="24" t="e">
        <f t="shared" si="12"/>
        <v>#REF!</v>
      </c>
      <c r="U69" s="25">
        <v>1136999.8799999999</v>
      </c>
      <c r="V69" s="25">
        <v>0</v>
      </c>
      <c r="W69" s="25">
        <v>0</v>
      </c>
      <c r="X69" s="25"/>
      <c r="Y69" s="25">
        <v>0</v>
      </c>
      <c r="Z69" s="25"/>
      <c r="AA69" s="25">
        <v>0</v>
      </c>
      <c r="AB69" s="25">
        <v>0</v>
      </c>
      <c r="AC69" s="25">
        <v>0</v>
      </c>
      <c r="AD69" s="25"/>
      <c r="AE69" s="25">
        <v>0</v>
      </c>
      <c r="AF69" s="25">
        <f t="shared" ref="AF69:AF70" si="26">SUM(V69:AA69)</f>
        <v>0</v>
      </c>
      <c r="AG69" s="27">
        <v>0</v>
      </c>
      <c r="AH69" s="27">
        <v>0</v>
      </c>
    </row>
    <row r="70" spans="1:34" x14ac:dyDescent="0.3">
      <c r="A70" s="1">
        <v>67</v>
      </c>
      <c r="B70" s="28" t="s">
        <v>106</v>
      </c>
      <c r="C70" s="19" t="s">
        <v>90</v>
      </c>
      <c r="D70" s="20" t="s">
        <v>3</v>
      </c>
      <c r="E70" s="20"/>
      <c r="F70" s="20" t="s">
        <v>4</v>
      </c>
      <c r="G70" s="20"/>
      <c r="H70" s="21" t="s">
        <v>5</v>
      </c>
      <c r="I70" s="22" t="s">
        <v>6</v>
      </c>
      <c r="J70" s="23">
        <v>3.3333333333333335</v>
      </c>
      <c r="K70" s="23">
        <f>+J70</f>
        <v>3.3333333333333335</v>
      </c>
      <c r="L70" s="23">
        <f t="shared" si="24"/>
        <v>6.666666666666667</v>
      </c>
      <c r="M70" s="23">
        <f t="shared" si="23"/>
        <v>3.3333333333333335</v>
      </c>
      <c r="N70" s="23">
        <f t="shared" si="25"/>
        <v>10</v>
      </c>
      <c r="O70" s="23">
        <f>+M70</f>
        <v>3.3333333333333335</v>
      </c>
      <c r="P70" s="24">
        <v>13.333333333333334</v>
      </c>
      <c r="Q70" s="23">
        <v>3.3333333333333335</v>
      </c>
      <c r="R70" s="24" t="e">
        <f>+#REF!+Q70</f>
        <v>#REF!</v>
      </c>
      <c r="S70" s="23">
        <v>3.3333333333333335</v>
      </c>
      <c r="T70" s="24" t="e">
        <f t="shared" si="12"/>
        <v>#REF!</v>
      </c>
      <c r="U70" s="25">
        <v>481750</v>
      </c>
      <c r="V70" s="25">
        <v>0</v>
      </c>
      <c r="W70" s="25">
        <v>0</v>
      </c>
      <c r="X70" s="25"/>
      <c r="Y70" s="25">
        <v>0</v>
      </c>
      <c r="Z70" s="25"/>
      <c r="AA70" s="25">
        <v>0</v>
      </c>
      <c r="AB70" s="25">
        <v>0</v>
      </c>
      <c r="AC70" s="25">
        <v>0</v>
      </c>
      <c r="AD70" s="25"/>
      <c r="AE70" s="25">
        <v>0</v>
      </c>
      <c r="AF70" s="25">
        <f t="shared" si="26"/>
        <v>0</v>
      </c>
      <c r="AG70" s="27">
        <v>0</v>
      </c>
      <c r="AH70" s="27">
        <v>0</v>
      </c>
    </row>
    <row r="71" spans="1:34" x14ac:dyDescent="0.3">
      <c r="A71" s="1">
        <v>68</v>
      </c>
      <c r="B71" s="18" t="s">
        <v>96</v>
      </c>
      <c r="C71" s="19" t="s">
        <v>91</v>
      </c>
      <c r="D71" s="20" t="s">
        <v>3</v>
      </c>
      <c r="E71" s="20" t="s">
        <v>4</v>
      </c>
      <c r="F71" s="20"/>
      <c r="G71" s="20"/>
      <c r="H71" s="21" t="s">
        <v>92</v>
      </c>
      <c r="I71" s="22" t="s">
        <v>93</v>
      </c>
      <c r="J71" s="23">
        <f>+I71/12</f>
        <v>1</v>
      </c>
      <c r="K71" s="23">
        <f>+J71</f>
        <v>1</v>
      </c>
      <c r="L71" s="23">
        <f t="shared" si="24"/>
        <v>2</v>
      </c>
      <c r="M71" s="23">
        <f t="shared" si="23"/>
        <v>1</v>
      </c>
      <c r="N71" s="23">
        <f t="shared" si="25"/>
        <v>3</v>
      </c>
      <c r="O71" s="23">
        <v>1</v>
      </c>
      <c r="P71" s="24">
        <v>4</v>
      </c>
      <c r="Q71" s="24">
        <v>1</v>
      </c>
      <c r="R71" s="24" t="e">
        <f>+#REF!+Q71</f>
        <v>#REF!</v>
      </c>
      <c r="S71" s="24">
        <v>1</v>
      </c>
      <c r="T71" s="24" t="e">
        <f t="shared" si="12"/>
        <v>#REF!</v>
      </c>
      <c r="U71" s="25">
        <v>113693164.06999999</v>
      </c>
      <c r="V71" s="25">
        <v>7692794.1399999997</v>
      </c>
      <c r="W71" s="25">
        <v>7088502.7000000002</v>
      </c>
      <c r="X71" s="25">
        <f>+V71+W71</f>
        <v>14781296.84</v>
      </c>
      <c r="Y71" s="25">
        <v>8664782.0500000007</v>
      </c>
      <c r="Z71" s="25">
        <f>+X71+Y71</f>
        <v>23446078.890000001</v>
      </c>
      <c r="AA71" s="25">
        <v>7535565.7599999998</v>
      </c>
      <c r="AB71" s="25">
        <f>+Z71+AA71</f>
        <v>30981644.649999999</v>
      </c>
      <c r="AC71" s="25">
        <v>9661017.4100000001</v>
      </c>
      <c r="AD71" s="25">
        <f>+AB71+AC71</f>
        <v>40642662.060000002</v>
      </c>
      <c r="AE71" s="25">
        <v>6716036.8700000001</v>
      </c>
      <c r="AF71" s="25">
        <f>+AD71+AE71</f>
        <v>47358698.93</v>
      </c>
      <c r="AG71" s="49">
        <v>0</v>
      </c>
      <c r="AH71" s="27">
        <v>0</v>
      </c>
    </row>
    <row r="72" spans="1:34" x14ac:dyDescent="0.3">
      <c r="A72" s="1">
        <v>69</v>
      </c>
      <c r="B72" s="28" t="s">
        <v>96</v>
      </c>
      <c r="C72" s="19" t="s">
        <v>94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f>+I72/12</f>
        <v>8.3333333333333339</v>
      </c>
      <c r="K72" s="23">
        <f t="shared" ref="K72:K73" si="27">+J72</f>
        <v>8.3333333333333339</v>
      </c>
      <c r="L72" s="23">
        <f t="shared" si="24"/>
        <v>16.666666666666668</v>
      </c>
      <c r="M72" s="23">
        <f t="shared" si="23"/>
        <v>8.3333333333333339</v>
      </c>
      <c r="N72" s="23">
        <f t="shared" si="25"/>
        <v>25</v>
      </c>
      <c r="O72" s="23">
        <f t="shared" si="23"/>
        <v>8.3333333333333339</v>
      </c>
      <c r="P72" s="24">
        <v>33.333333333333336</v>
      </c>
      <c r="Q72" s="23">
        <f t="shared" si="23"/>
        <v>8.3333333333333339</v>
      </c>
      <c r="R72" s="24" t="e">
        <f>+#REF!+Q72</f>
        <v>#REF!</v>
      </c>
      <c r="S72" s="23">
        <f t="shared" si="23"/>
        <v>8.3333333333333339</v>
      </c>
      <c r="T72" s="24" t="e">
        <f t="shared" si="12"/>
        <v>#REF!</v>
      </c>
      <c r="U72" s="25">
        <v>20488280</v>
      </c>
      <c r="V72" s="25">
        <v>13741.09</v>
      </c>
      <c r="W72" s="25">
        <v>37938</v>
      </c>
      <c r="X72" s="25">
        <f t="shared" ref="X72:X73" si="28">+V72+W72</f>
        <v>51679.09</v>
      </c>
      <c r="Y72" s="25">
        <v>47552.87</v>
      </c>
      <c r="Z72" s="25">
        <f t="shared" ref="Z72:Z73" si="29">+X72+Y72</f>
        <v>99231.959999999992</v>
      </c>
      <c r="AA72" s="25">
        <v>35345.19</v>
      </c>
      <c r="AB72" s="25">
        <f t="shared" ref="AB72:AB73" si="30">+Z72+AA72</f>
        <v>134577.15</v>
      </c>
      <c r="AC72" s="25">
        <v>84774.75</v>
      </c>
      <c r="AD72" s="25">
        <f t="shared" ref="AD72:AD73" si="31">+AB72+AC72</f>
        <v>219351.9</v>
      </c>
      <c r="AE72" s="25">
        <v>58668.26</v>
      </c>
      <c r="AF72" s="25">
        <f t="shared" ref="AF72:AF73" si="32">+AD72+AE72</f>
        <v>278020.15999999997</v>
      </c>
      <c r="AG72" s="49">
        <v>0</v>
      </c>
      <c r="AH72" s="27">
        <v>0</v>
      </c>
    </row>
    <row r="73" spans="1:34" x14ac:dyDescent="0.3">
      <c r="A73" s="1">
        <v>70</v>
      </c>
      <c r="B73" s="33" t="s">
        <v>96</v>
      </c>
      <c r="C73" s="34" t="s">
        <v>95</v>
      </c>
      <c r="D73" s="35" t="s">
        <v>3</v>
      </c>
      <c r="E73" s="35"/>
      <c r="F73" s="35"/>
      <c r="G73" s="35" t="s">
        <v>4</v>
      </c>
      <c r="H73" s="36" t="s">
        <v>5</v>
      </c>
      <c r="I73" s="37" t="s">
        <v>6</v>
      </c>
      <c r="J73" s="38">
        <f>+I73/12</f>
        <v>8.3333333333333339</v>
      </c>
      <c r="K73" s="38">
        <f t="shared" si="27"/>
        <v>8.3333333333333339</v>
      </c>
      <c r="L73" s="38">
        <f t="shared" si="24"/>
        <v>16.666666666666668</v>
      </c>
      <c r="M73" s="38">
        <f t="shared" si="23"/>
        <v>8.3333333333333339</v>
      </c>
      <c r="N73" s="38">
        <f t="shared" si="25"/>
        <v>25</v>
      </c>
      <c r="O73" s="38">
        <f t="shared" si="23"/>
        <v>8.3333333333333339</v>
      </c>
      <c r="P73" s="39">
        <v>33.333333333333336</v>
      </c>
      <c r="Q73" s="38">
        <f t="shared" si="23"/>
        <v>8.3333333333333339</v>
      </c>
      <c r="R73" s="39" t="e">
        <f>+#REF!+Q73</f>
        <v>#REF!</v>
      </c>
      <c r="S73" s="38">
        <f t="shared" si="23"/>
        <v>8.3333333333333339</v>
      </c>
      <c r="T73" s="39" t="e">
        <f t="shared" si="12"/>
        <v>#REF!</v>
      </c>
      <c r="U73" s="40">
        <v>1656579</v>
      </c>
      <c r="V73" s="40">
        <v>507357.42</v>
      </c>
      <c r="W73" s="40">
        <v>1013128.31</v>
      </c>
      <c r="X73" s="40">
        <f t="shared" si="28"/>
        <v>1520485.73</v>
      </c>
      <c r="Y73" s="40">
        <v>621348.80000000005</v>
      </c>
      <c r="Z73" s="40">
        <f t="shared" si="29"/>
        <v>2141834.5300000003</v>
      </c>
      <c r="AA73" s="40">
        <f>1152972.93-F87</f>
        <v>1152972.93</v>
      </c>
      <c r="AB73" s="40">
        <f t="shared" si="30"/>
        <v>3294807.46</v>
      </c>
      <c r="AC73" s="40">
        <v>6738005.6699999999</v>
      </c>
      <c r="AD73" s="40">
        <f t="shared" si="31"/>
        <v>10032813.129999999</v>
      </c>
      <c r="AE73" s="40">
        <v>1187072.51</v>
      </c>
      <c r="AF73" s="40">
        <f t="shared" si="32"/>
        <v>11219885.639999999</v>
      </c>
      <c r="AG73" s="50">
        <v>0</v>
      </c>
      <c r="AH73" s="42">
        <v>0</v>
      </c>
    </row>
    <row r="74" spans="1:34" x14ac:dyDescent="0.3">
      <c r="U74" s="43"/>
      <c r="AH74" s="51"/>
    </row>
    <row r="75" spans="1:34" x14ac:dyDescent="0.3">
      <c r="U75" s="25"/>
      <c r="V75" s="45"/>
      <c r="W75" s="45"/>
      <c r="X75" s="45"/>
      <c r="Y75" s="45"/>
      <c r="Z75" s="45"/>
      <c r="AA75" s="45"/>
      <c r="AB75" s="45"/>
      <c r="AC75" s="45"/>
      <c r="AD75" s="45"/>
      <c r="AE75" s="45"/>
    </row>
  </sheetData>
  <mergeCells count="8">
    <mergeCell ref="U2:AF2"/>
    <mergeCell ref="AG2:AH2"/>
    <mergeCell ref="B2:B3"/>
    <mergeCell ref="C2:C3"/>
    <mergeCell ref="D2:D3"/>
    <mergeCell ref="E2:G2"/>
    <mergeCell ref="H2:H3"/>
    <mergeCell ref="I2:P2"/>
  </mergeCells>
  <printOptions horizontalCentered="1" verticalCentered="1"/>
  <pageMargins left="0.31496062992125984" right="0.31496062992125984" top="0.35433070866141736" bottom="0.35433070866141736" header="0" footer="0"/>
  <pageSetup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5"/>
  <sheetViews>
    <sheetView showGridLines="0" zoomScale="85" zoomScaleNormal="85" workbookViewId="0">
      <pane xSplit="3" ySplit="3" topLeftCell="D4" activePane="bottomRight" state="frozen"/>
      <selection activeCell="B1" sqref="B1:AH73"/>
      <selection pane="topRight" activeCell="B1" sqref="B1:AH73"/>
      <selection pane="bottomLeft" activeCell="B1" sqref="B1:AH73"/>
      <selection pane="bottomRight" activeCell="R12" sqref="R12"/>
    </sheetView>
  </sheetViews>
  <sheetFormatPr baseColWidth="10" defaultRowHeight="16.5" x14ac:dyDescent="0.3"/>
  <cols>
    <col min="1" max="1" width="4" style="1" customWidth="1"/>
    <col min="2" max="3" width="28.5703125" style="1" customWidth="1"/>
    <col min="4" max="4" width="14.85546875" style="1" customWidth="1"/>
    <col min="5" max="7" width="4" style="1" customWidth="1"/>
    <col min="8" max="9" width="11.42578125" style="1"/>
    <col min="10" max="10" width="0" style="1" hidden="1" customWidth="1"/>
    <col min="11" max="11" width="11.85546875" style="1" hidden="1" customWidth="1"/>
    <col min="12" max="12" width="13.140625" style="1" hidden="1" customWidth="1"/>
    <col min="13" max="13" width="0" style="1" hidden="1" customWidth="1"/>
    <col min="14" max="14" width="13.85546875" style="1" hidden="1" customWidth="1"/>
    <col min="15" max="15" width="0" style="1" hidden="1" customWidth="1"/>
    <col min="16" max="17" width="15.7109375" style="1" hidden="1" customWidth="1"/>
    <col min="18" max="18" width="15.7109375" style="1" customWidth="1"/>
    <col min="19" max="20" width="15.7109375" style="1" hidden="1" customWidth="1"/>
    <col min="21" max="21" width="15.85546875" style="44" bestFit="1" customWidth="1"/>
    <col min="22" max="29" width="15.85546875" style="44" hidden="1" customWidth="1"/>
    <col min="30" max="30" width="15.85546875" style="44" customWidth="1"/>
    <col min="31" max="31" width="15.85546875" style="44" hidden="1" customWidth="1"/>
    <col min="32" max="32" width="15.28515625" style="1" hidden="1" customWidth="1"/>
    <col min="33" max="33" width="11.42578125" style="1"/>
    <col min="34" max="34" width="13.7109375" style="1" customWidth="1"/>
    <col min="35" max="16384" width="11.42578125" style="1"/>
  </cols>
  <sheetData>
    <row r="1" spans="1:34" x14ac:dyDescent="0.3">
      <c r="E1" s="46" t="s">
        <v>114</v>
      </c>
    </row>
    <row r="2" spans="1:34" ht="48" customHeight="1" x14ac:dyDescent="0.3">
      <c r="B2" s="137" t="s">
        <v>105</v>
      </c>
      <c r="C2" s="137" t="s">
        <v>16</v>
      </c>
      <c r="D2" s="128" t="s">
        <v>17</v>
      </c>
      <c r="E2" s="130" t="s">
        <v>18</v>
      </c>
      <c r="F2" s="131"/>
      <c r="G2" s="132"/>
      <c r="H2" s="133" t="s">
        <v>19</v>
      </c>
      <c r="I2" s="139" t="s">
        <v>20</v>
      </c>
      <c r="J2" s="140"/>
      <c r="K2" s="140"/>
      <c r="L2" s="140"/>
      <c r="M2" s="140"/>
      <c r="N2" s="140"/>
      <c r="O2" s="140"/>
      <c r="P2" s="140"/>
      <c r="Q2" s="140"/>
      <c r="R2" s="141"/>
      <c r="S2" s="47"/>
      <c r="T2" s="47"/>
      <c r="U2" s="136" t="s">
        <v>21</v>
      </c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23" t="s">
        <v>22</v>
      </c>
      <c r="AH2" s="123"/>
    </row>
    <row r="3" spans="1:34" ht="78.75" x14ac:dyDescent="0.3">
      <c r="B3" s="138"/>
      <c r="C3" s="138"/>
      <c r="D3" s="129"/>
      <c r="E3" s="2" t="s">
        <v>23</v>
      </c>
      <c r="F3" s="2" t="s">
        <v>24</v>
      </c>
      <c r="G3" s="3" t="s">
        <v>25</v>
      </c>
      <c r="H3" s="134"/>
      <c r="I3" s="4" t="s">
        <v>26</v>
      </c>
      <c r="J3" s="5" t="s">
        <v>97</v>
      </c>
      <c r="K3" s="5" t="s">
        <v>98</v>
      </c>
      <c r="L3" s="4" t="s">
        <v>101</v>
      </c>
      <c r="M3" s="5" t="s">
        <v>99</v>
      </c>
      <c r="N3" s="4" t="s">
        <v>101</v>
      </c>
      <c r="O3" s="5" t="s">
        <v>100</v>
      </c>
      <c r="P3" s="4" t="s">
        <v>101</v>
      </c>
      <c r="Q3" s="5" t="s">
        <v>103</v>
      </c>
      <c r="R3" s="4" t="s">
        <v>101</v>
      </c>
      <c r="S3" s="5" t="s">
        <v>104</v>
      </c>
      <c r="T3" s="4" t="s">
        <v>101</v>
      </c>
      <c r="U3" s="7" t="s">
        <v>27</v>
      </c>
      <c r="V3" s="5" t="s">
        <v>97</v>
      </c>
      <c r="W3" s="5" t="s">
        <v>98</v>
      </c>
      <c r="X3" s="7" t="s">
        <v>102</v>
      </c>
      <c r="Y3" s="5" t="s">
        <v>99</v>
      </c>
      <c r="Z3" s="7" t="s">
        <v>102</v>
      </c>
      <c r="AA3" s="5" t="s">
        <v>100</v>
      </c>
      <c r="AB3" s="7" t="s">
        <v>102</v>
      </c>
      <c r="AC3" s="5" t="s">
        <v>103</v>
      </c>
      <c r="AD3" s="7" t="s">
        <v>102</v>
      </c>
      <c r="AE3" s="5" t="s">
        <v>104</v>
      </c>
      <c r="AF3" s="7" t="s">
        <v>102</v>
      </c>
      <c r="AG3" s="8" t="s">
        <v>123</v>
      </c>
      <c r="AH3" s="8" t="s">
        <v>28</v>
      </c>
    </row>
    <row r="4" spans="1:34" x14ac:dyDescent="0.3">
      <c r="A4" s="1">
        <v>1</v>
      </c>
      <c r="B4" s="9" t="s">
        <v>108</v>
      </c>
      <c r="C4" s="10" t="s">
        <v>0</v>
      </c>
      <c r="D4" s="11" t="s">
        <v>3</v>
      </c>
      <c r="E4" s="11" t="s">
        <v>4</v>
      </c>
      <c r="F4" s="11"/>
      <c r="G4" s="11"/>
      <c r="H4" s="12" t="s">
        <v>5</v>
      </c>
      <c r="I4" s="13" t="s">
        <v>6</v>
      </c>
      <c r="J4" s="14">
        <f>+I4/12</f>
        <v>8.3333333333333339</v>
      </c>
      <c r="K4" s="14">
        <f>+J4</f>
        <v>8.3333333333333339</v>
      </c>
      <c r="L4" s="14">
        <f>SUM(J4:K4)</f>
        <v>16.666666666666668</v>
      </c>
      <c r="M4" s="14">
        <f>+K4</f>
        <v>8.3333333333333339</v>
      </c>
      <c r="N4" s="14">
        <f>SUM(L4:M4)</f>
        <v>25</v>
      </c>
      <c r="O4" s="14">
        <f>+M4</f>
        <v>8.3333333333333339</v>
      </c>
      <c r="P4" s="15">
        <f>+N4+O4</f>
        <v>33.333333333333336</v>
      </c>
      <c r="Q4" s="15">
        <f>+O4</f>
        <v>8.3333333333333339</v>
      </c>
      <c r="R4" s="15">
        <v>41.666666666666671</v>
      </c>
      <c r="S4" s="15">
        <f>+Q4</f>
        <v>8.3333333333333339</v>
      </c>
      <c r="T4" s="15" t="e">
        <f>+#REF!+S4</f>
        <v>#REF!</v>
      </c>
      <c r="U4" s="16">
        <v>1343750.08</v>
      </c>
      <c r="V4" s="16">
        <v>0</v>
      </c>
      <c r="W4" s="16">
        <v>0</v>
      </c>
      <c r="X4" s="16"/>
      <c r="Y4" s="16">
        <v>0</v>
      </c>
      <c r="Z4" s="16"/>
      <c r="AA4" s="16">
        <v>0</v>
      </c>
      <c r="AB4" s="16"/>
      <c r="AC4" s="16">
        <v>0</v>
      </c>
      <c r="AD4" s="16">
        <v>0</v>
      </c>
      <c r="AE4" s="16">
        <v>0</v>
      </c>
      <c r="AF4" s="16">
        <f>SUM(V4:AA4)</f>
        <v>0</v>
      </c>
      <c r="AG4" s="17">
        <v>0</v>
      </c>
      <c r="AH4" s="17">
        <v>0</v>
      </c>
    </row>
    <row r="5" spans="1:34" ht="25.5" x14ac:dyDescent="0.3">
      <c r="A5" s="1">
        <v>2</v>
      </c>
      <c r="B5" s="18" t="s">
        <v>108</v>
      </c>
      <c r="C5" s="19" t="s">
        <v>1</v>
      </c>
      <c r="D5" s="20" t="s">
        <v>3</v>
      </c>
      <c r="E5" s="20" t="s">
        <v>4</v>
      </c>
      <c r="F5" s="20"/>
      <c r="G5" s="20"/>
      <c r="H5" s="21" t="s">
        <v>5</v>
      </c>
      <c r="I5" s="22" t="s">
        <v>6</v>
      </c>
      <c r="J5" s="23">
        <f t="shared" ref="J5:J23" si="0">+I5/12</f>
        <v>8.3333333333333339</v>
      </c>
      <c r="K5" s="23">
        <f t="shared" ref="K5:K27" si="1">+J5</f>
        <v>8.3333333333333339</v>
      </c>
      <c r="L5" s="23">
        <f t="shared" ref="L5:L68" si="2">SUM(J5:K5)</f>
        <v>16.666666666666668</v>
      </c>
      <c r="M5" s="23">
        <f t="shared" ref="M5:O11" si="3">+K5</f>
        <v>8.3333333333333339</v>
      </c>
      <c r="N5" s="23">
        <f t="shared" ref="N5:N68" si="4">SUM(L5:M5)</f>
        <v>25</v>
      </c>
      <c r="O5" s="23">
        <f t="shared" si="3"/>
        <v>8.3333333333333339</v>
      </c>
      <c r="P5" s="24">
        <f t="shared" ref="P5:P68" si="5">+N5+O5</f>
        <v>33.333333333333336</v>
      </c>
      <c r="Q5" s="24">
        <f t="shared" ref="Q5:Q11" si="6">+O5</f>
        <v>8.3333333333333339</v>
      </c>
      <c r="R5" s="24">
        <v>41.666666666666671</v>
      </c>
      <c r="S5" s="24">
        <f t="shared" ref="S5:S11" si="7">+Q5</f>
        <v>8.3333333333333339</v>
      </c>
      <c r="T5" s="24" t="e">
        <f>+#REF!+S5</f>
        <v>#REF!</v>
      </c>
      <c r="U5" s="25">
        <v>400000</v>
      </c>
      <c r="V5" s="25">
        <v>0</v>
      </c>
      <c r="W5" s="25">
        <v>0</v>
      </c>
      <c r="X5" s="25"/>
      <c r="Y5" s="25">
        <v>0</v>
      </c>
      <c r="Z5" s="25"/>
      <c r="AA5" s="25">
        <v>0</v>
      </c>
      <c r="AB5" s="25"/>
      <c r="AC5" s="25">
        <v>0</v>
      </c>
      <c r="AD5" s="25">
        <v>0</v>
      </c>
      <c r="AE5" s="25">
        <v>0</v>
      </c>
      <c r="AF5" s="25">
        <f t="shared" ref="AF5:AF68" si="8">SUM(V5:AA5)</f>
        <v>0</v>
      </c>
      <c r="AG5" s="27">
        <v>0</v>
      </c>
      <c r="AH5" s="27">
        <v>0</v>
      </c>
    </row>
    <row r="6" spans="1:34" x14ac:dyDescent="0.3">
      <c r="A6" s="1">
        <v>3</v>
      </c>
      <c r="B6" s="18" t="s">
        <v>108</v>
      </c>
      <c r="C6" s="19" t="s">
        <v>2</v>
      </c>
      <c r="D6" s="20" t="s">
        <v>3</v>
      </c>
      <c r="E6" s="20" t="s">
        <v>4</v>
      </c>
      <c r="F6" s="20"/>
      <c r="G6" s="20"/>
      <c r="H6" s="21" t="s">
        <v>5</v>
      </c>
      <c r="I6" s="22" t="s">
        <v>6</v>
      </c>
      <c r="J6" s="23">
        <f t="shared" si="0"/>
        <v>8.3333333333333339</v>
      </c>
      <c r="K6" s="23">
        <f t="shared" si="1"/>
        <v>8.3333333333333339</v>
      </c>
      <c r="L6" s="23">
        <f t="shared" si="2"/>
        <v>16.666666666666668</v>
      </c>
      <c r="M6" s="23">
        <f t="shared" si="3"/>
        <v>8.3333333333333339</v>
      </c>
      <c r="N6" s="23">
        <f t="shared" si="4"/>
        <v>25</v>
      </c>
      <c r="O6" s="23">
        <f t="shared" si="3"/>
        <v>8.3333333333333339</v>
      </c>
      <c r="P6" s="24">
        <f t="shared" si="5"/>
        <v>33.333333333333336</v>
      </c>
      <c r="Q6" s="24">
        <f t="shared" si="6"/>
        <v>8.3333333333333339</v>
      </c>
      <c r="R6" s="24">
        <v>41.666666666666671</v>
      </c>
      <c r="S6" s="24">
        <f t="shared" si="7"/>
        <v>8.3333333333333339</v>
      </c>
      <c r="T6" s="24" t="e">
        <f>+#REF!+S6</f>
        <v>#REF!</v>
      </c>
      <c r="U6" s="25">
        <v>0</v>
      </c>
      <c r="V6" s="25">
        <v>0</v>
      </c>
      <c r="W6" s="25">
        <v>0</v>
      </c>
      <c r="X6" s="25"/>
      <c r="Y6" s="25">
        <v>0</v>
      </c>
      <c r="Z6" s="25"/>
      <c r="AA6" s="25">
        <v>0</v>
      </c>
      <c r="AB6" s="25"/>
      <c r="AC6" s="25">
        <v>0</v>
      </c>
      <c r="AD6" s="25">
        <v>0</v>
      </c>
      <c r="AE6" s="25">
        <v>0</v>
      </c>
      <c r="AF6" s="25">
        <f t="shared" si="8"/>
        <v>0</v>
      </c>
      <c r="AG6" s="27">
        <v>0</v>
      </c>
      <c r="AH6" s="27">
        <v>0</v>
      </c>
    </row>
    <row r="7" spans="1:34" x14ac:dyDescent="0.3">
      <c r="A7" s="1">
        <v>4</v>
      </c>
      <c r="B7" s="28" t="s">
        <v>109</v>
      </c>
      <c r="C7" s="19" t="s">
        <v>7</v>
      </c>
      <c r="D7" s="20" t="s">
        <v>3</v>
      </c>
      <c r="E7" s="20" t="s">
        <v>4</v>
      </c>
      <c r="F7" s="20"/>
      <c r="G7" s="20"/>
      <c r="H7" s="21" t="s">
        <v>5</v>
      </c>
      <c r="I7" s="22" t="s">
        <v>6</v>
      </c>
      <c r="J7" s="23">
        <f t="shared" si="0"/>
        <v>8.3333333333333339</v>
      </c>
      <c r="K7" s="23">
        <f t="shared" si="1"/>
        <v>8.3333333333333339</v>
      </c>
      <c r="L7" s="23">
        <f t="shared" si="2"/>
        <v>16.666666666666668</v>
      </c>
      <c r="M7" s="23">
        <f t="shared" si="3"/>
        <v>8.3333333333333339</v>
      </c>
      <c r="N7" s="23">
        <f t="shared" si="4"/>
        <v>25</v>
      </c>
      <c r="O7" s="23">
        <f t="shared" si="3"/>
        <v>8.3333333333333339</v>
      </c>
      <c r="P7" s="24">
        <f t="shared" si="5"/>
        <v>33.333333333333336</v>
      </c>
      <c r="Q7" s="24">
        <f t="shared" si="6"/>
        <v>8.3333333333333339</v>
      </c>
      <c r="R7" s="24">
        <v>41.666666666666671</v>
      </c>
      <c r="S7" s="24">
        <f t="shared" si="7"/>
        <v>8.3333333333333339</v>
      </c>
      <c r="T7" s="24" t="e">
        <f>+#REF!+S7</f>
        <v>#REF!</v>
      </c>
      <c r="U7" s="25">
        <v>0</v>
      </c>
      <c r="V7" s="25">
        <v>0</v>
      </c>
      <c r="W7" s="25">
        <v>0</v>
      </c>
      <c r="X7" s="25"/>
      <c r="Y7" s="25">
        <v>0</v>
      </c>
      <c r="Z7" s="25"/>
      <c r="AA7" s="25">
        <v>0</v>
      </c>
      <c r="AB7" s="25"/>
      <c r="AC7" s="25">
        <v>0</v>
      </c>
      <c r="AD7" s="25">
        <v>0</v>
      </c>
      <c r="AE7" s="25">
        <v>0</v>
      </c>
      <c r="AF7" s="25">
        <f t="shared" si="8"/>
        <v>0</v>
      </c>
      <c r="AG7" s="27">
        <v>0</v>
      </c>
      <c r="AH7" s="27">
        <v>0</v>
      </c>
    </row>
    <row r="8" spans="1:34" x14ac:dyDescent="0.3">
      <c r="A8" s="1">
        <v>5</v>
      </c>
      <c r="B8" s="28" t="s">
        <v>109</v>
      </c>
      <c r="C8" s="19" t="s">
        <v>8</v>
      </c>
      <c r="D8" s="20" t="s">
        <v>3</v>
      </c>
      <c r="E8" s="20" t="s">
        <v>4</v>
      </c>
      <c r="F8" s="20"/>
      <c r="G8" s="20"/>
      <c r="H8" s="21" t="s">
        <v>5</v>
      </c>
      <c r="I8" s="22" t="s">
        <v>6</v>
      </c>
      <c r="J8" s="23">
        <f t="shared" si="0"/>
        <v>8.3333333333333339</v>
      </c>
      <c r="K8" s="23">
        <f t="shared" si="1"/>
        <v>8.3333333333333339</v>
      </c>
      <c r="L8" s="23">
        <f t="shared" si="2"/>
        <v>16.666666666666668</v>
      </c>
      <c r="M8" s="23">
        <f t="shared" si="3"/>
        <v>8.3333333333333339</v>
      </c>
      <c r="N8" s="23">
        <f t="shared" si="4"/>
        <v>25</v>
      </c>
      <c r="O8" s="23">
        <f t="shared" si="3"/>
        <v>8.3333333333333339</v>
      </c>
      <c r="P8" s="24">
        <f t="shared" si="5"/>
        <v>33.333333333333336</v>
      </c>
      <c r="Q8" s="24">
        <f t="shared" si="6"/>
        <v>8.3333333333333339</v>
      </c>
      <c r="R8" s="24">
        <v>41.666666666666671</v>
      </c>
      <c r="S8" s="24">
        <f t="shared" si="7"/>
        <v>8.3333333333333339</v>
      </c>
      <c r="T8" s="24" t="e">
        <f>+#REF!+S8</f>
        <v>#REF!</v>
      </c>
      <c r="U8" s="25">
        <v>2000</v>
      </c>
      <c r="V8" s="25">
        <v>0</v>
      </c>
      <c r="W8" s="25">
        <v>0</v>
      </c>
      <c r="X8" s="25"/>
      <c r="Y8" s="25">
        <v>0</v>
      </c>
      <c r="Z8" s="25"/>
      <c r="AA8" s="25">
        <v>0</v>
      </c>
      <c r="AB8" s="25"/>
      <c r="AC8" s="25">
        <v>0</v>
      </c>
      <c r="AD8" s="25">
        <v>0</v>
      </c>
      <c r="AE8" s="25">
        <v>0</v>
      </c>
      <c r="AF8" s="25">
        <f t="shared" si="8"/>
        <v>0</v>
      </c>
      <c r="AG8" s="27">
        <v>0</v>
      </c>
      <c r="AH8" s="27">
        <v>0</v>
      </c>
    </row>
    <row r="9" spans="1:34" x14ac:dyDescent="0.3">
      <c r="A9" s="1">
        <v>6</v>
      </c>
      <c r="B9" s="28" t="s">
        <v>109</v>
      </c>
      <c r="C9" s="19" t="s">
        <v>9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si="0"/>
        <v>8.3333333333333339</v>
      </c>
      <c r="K9" s="23">
        <f t="shared" si="1"/>
        <v>8.3333333333333339</v>
      </c>
      <c r="L9" s="23">
        <f t="shared" si="2"/>
        <v>16.666666666666668</v>
      </c>
      <c r="M9" s="23">
        <f t="shared" si="3"/>
        <v>8.3333333333333339</v>
      </c>
      <c r="N9" s="23">
        <f t="shared" si="4"/>
        <v>25</v>
      </c>
      <c r="O9" s="23">
        <f t="shared" si="3"/>
        <v>8.3333333333333339</v>
      </c>
      <c r="P9" s="24">
        <f t="shared" si="5"/>
        <v>33.333333333333336</v>
      </c>
      <c r="Q9" s="24">
        <f t="shared" si="6"/>
        <v>8.3333333333333339</v>
      </c>
      <c r="R9" s="24">
        <v>41.666666666666671</v>
      </c>
      <c r="S9" s="24">
        <f t="shared" si="7"/>
        <v>8.3333333333333339</v>
      </c>
      <c r="T9" s="24" t="e">
        <f>+#REF!+S9</f>
        <v>#REF!</v>
      </c>
      <c r="U9" s="25">
        <v>0</v>
      </c>
      <c r="V9" s="25">
        <v>0</v>
      </c>
      <c r="W9" s="25">
        <v>0</v>
      </c>
      <c r="X9" s="25"/>
      <c r="Y9" s="25">
        <v>0</v>
      </c>
      <c r="Z9" s="25"/>
      <c r="AA9" s="25">
        <v>0</v>
      </c>
      <c r="AB9" s="25"/>
      <c r="AC9" s="25">
        <v>0</v>
      </c>
      <c r="AD9" s="25">
        <v>0</v>
      </c>
      <c r="AE9" s="25">
        <v>0</v>
      </c>
      <c r="AF9" s="25">
        <f t="shared" si="8"/>
        <v>0</v>
      </c>
      <c r="AG9" s="27">
        <v>0</v>
      </c>
      <c r="AH9" s="27">
        <v>0</v>
      </c>
    </row>
    <row r="10" spans="1:34" x14ac:dyDescent="0.3">
      <c r="A10" s="1">
        <v>7</v>
      </c>
      <c r="B10" s="28" t="s">
        <v>109</v>
      </c>
      <c r="C10" s="19" t="s">
        <v>10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f t="shared" si="5"/>
        <v>33.333333333333336</v>
      </c>
      <c r="Q10" s="24">
        <f t="shared" si="6"/>
        <v>8.3333333333333339</v>
      </c>
      <c r="R10" s="24">
        <v>41.666666666666671</v>
      </c>
      <c r="S10" s="24">
        <f t="shared" si="7"/>
        <v>8.3333333333333339</v>
      </c>
      <c r="T10" s="24" t="e">
        <f>+#REF!+S10</f>
        <v>#REF!</v>
      </c>
      <c r="U10" s="25">
        <v>110000</v>
      </c>
      <c r="V10" s="25">
        <v>0</v>
      </c>
      <c r="W10" s="25">
        <v>0</v>
      </c>
      <c r="X10" s="25"/>
      <c r="Y10" s="25">
        <v>0</v>
      </c>
      <c r="Z10" s="25"/>
      <c r="AA10" s="25">
        <v>0</v>
      </c>
      <c r="AB10" s="25"/>
      <c r="AC10" s="25">
        <v>0</v>
      </c>
      <c r="AD10" s="25">
        <v>0</v>
      </c>
      <c r="AE10" s="25">
        <v>0</v>
      </c>
      <c r="AF10" s="25">
        <f t="shared" si="8"/>
        <v>0</v>
      </c>
      <c r="AG10" s="27">
        <v>0</v>
      </c>
      <c r="AH10" s="27">
        <v>0</v>
      </c>
    </row>
    <row r="11" spans="1:34" x14ac:dyDescent="0.3">
      <c r="A11" s="1">
        <v>8</v>
      </c>
      <c r="B11" s="28" t="s">
        <v>109</v>
      </c>
      <c r="C11" s="19" t="s">
        <v>11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f t="shared" si="5"/>
        <v>33.333333333333336</v>
      </c>
      <c r="Q11" s="24">
        <f t="shared" si="6"/>
        <v>8.3333333333333339</v>
      </c>
      <c r="R11" s="24">
        <v>41.666666666666671</v>
      </c>
      <c r="S11" s="24">
        <f t="shared" si="7"/>
        <v>8.3333333333333339</v>
      </c>
      <c r="T11" s="24" t="e">
        <f>+#REF!+S11</f>
        <v>#REF!</v>
      </c>
      <c r="U11" s="25">
        <v>0</v>
      </c>
      <c r="V11" s="25">
        <v>0</v>
      </c>
      <c r="W11" s="25">
        <v>0</v>
      </c>
      <c r="X11" s="25"/>
      <c r="Y11" s="25">
        <v>0</v>
      </c>
      <c r="Z11" s="25"/>
      <c r="AA11" s="25">
        <v>0</v>
      </c>
      <c r="AB11" s="25"/>
      <c r="AC11" s="25">
        <v>0</v>
      </c>
      <c r="AD11" s="25">
        <v>0</v>
      </c>
      <c r="AE11" s="25">
        <v>0</v>
      </c>
      <c r="AF11" s="25">
        <f t="shared" si="8"/>
        <v>0</v>
      </c>
      <c r="AG11" s="27">
        <v>0</v>
      </c>
      <c r="AH11" s="27">
        <v>0</v>
      </c>
    </row>
    <row r="12" spans="1:34" ht="51" x14ac:dyDescent="0.3">
      <c r="A12" s="1">
        <v>9</v>
      </c>
      <c r="B12" s="18" t="s">
        <v>110</v>
      </c>
      <c r="C12" s="19" t="s">
        <v>12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v>0</v>
      </c>
      <c r="K12" s="23">
        <v>0</v>
      </c>
      <c r="L12" s="23">
        <f t="shared" si="2"/>
        <v>0</v>
      </c>
      <c r="M12" s="23">
        <v>0</v>
      </c>
      <c r="N12" s="23">
        <f t="shared" si="4"/>
        <v>0</v>
      </c>
      <c r="O12" s="23">
        <v>0</v>
      </c>
      <c r="P12" s="24">
        <f t="shared" si="5"/>
        <v>0</v>
      </c>
      <c r="Q12" s="24">
        <v>0</v>
      </c>
      <c r="R12" s="24">
        <v>0</v>
      </c>
      <c r="S12" s="24">
        <v>0</v>
      </c>
      <c r="T12" s="24" t="e">
        <f>+#REF!+S12</f>
        <v>#REF!</v>
      </c>
      <c r="U12" s="25">
        <v>0</v>
      </c>
      <c r="V12" s="25">
        <v>0</v>
      </c>
      <c r="W12" s="25">
        <v>0</v>
      </c>
      <c r="X12" s="25"/>
      <c r="Y12" s="25">
        <v>0</v>
      </c>
      <c r="Z12" s="25"/>
      <c r="AA12" s="25">
        <v>0</v>
      </c>
      <c r="AB12" s="25"/>
      <c r="AC12" s="25">
        <v>0</v>
      </c>
      <c r="AD12" s="25">
        <v>0</v>
      </c>
      <c r="AE12" s="25">
        <v>0</v>
      </c>
      <c r="AF12" s="25">
        <f t="shared" si="8"/>
        <v>0</v>
      </c>
      <c r="AG12" s="27">
        <v>0</v>
      </c>
      <c r="AH12" s="27">
        <v>0</v>
      </c>
    </row>
    <row r="13" spans="1:34" ht="38.25" x14ac:dyDescent="0.3">
      <c r="A13" s="1">
        <v>10</v>
      </c>
      <c r="B13" s="18" t="s">
        <v>110</v>
      </c>
      <c r="C13" s="19" t="s">
        <v>13</v>
      </c>
      <c r="D13" s="29" t="s">
        <v>3</v>
      </c>
      <c r="E13" s="29" t="s">
        <v>4</v>
      </c>
      <c r="F13" s="29"/>
      <c r="G13" s="29"/>
      <c r="H13" s="30" t="s">
        <v>5</v>
      </c>
      <c r="I13" s="31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ref="M13:O27" si="9">+K13</f>
        <v>8.3333333333333339</v>
      </c>
      <c r="N13" s="23">
        <f t="shared" si="4"/>
        <v>25</v>
      </c>
      <c r="O13" s="23">
        <f t="shared" si="9"/>
        <v>8.3333333333333339</v>
      </c>
      <c r="P13" s="24">
        <f t="shared" si="5"/>
        <v>33.333333333333336</v>
      </c>
      <c r="Q13" s="24">
        <f t="shared" ref="Q13:Q23" si="10">+O13</f>
        <v>8.3333333333333339</v>
      </c>
      <c r="R13" s="24">
        <v>41.666666666666671</v>
      </c>
      <c r="S13" s="24">
        <f t="shared" ref="S13:S27" si="11">+Q13</f>
        <v>8.3333333333333339</v>
      </c>
      <c r="T13" s="24" t="e">
        <f>+#REF!+S13</f>
        <v>#REF!</v>
      </c>
      <c r="U13" s="48">
        <v>0</v>
      </c>
      <c r="V13" s="25">
        <v>0</v>
      </c>
      <c r="W13" s="25">
        <v>0</v>
      </c>
      <c r="X13" s="25"/>
      <c r="Y13" s="25">
        <v>0</v>
      </c>
      <c r="Z13" s="25"/>
      <c r="AA13" s="25">
        <v>0</v>
      </c>
      <c r="AB13" s="25"/>
      <c r="AC13" s="25">
        <v>0</v>
      </c>
      <c r="AD13" s="25">
        <v>0</v>
      </c>
      <c r="AE13" s="25">
        <v>0</v>
      </c>
      <c r="AF13" s="25">
        <f t="shared" si="8"/>
        <v>0</v>
      </c>
      <c r="AG13" s="32">
        <v>0</v>
      </c>
      <c r="AH13" s="32">
        <v>0</v>
      </c>
    </row>
    <row r="14" spans="1:34" ht="25.5" x14ac:dyDescent="0.3">
      <c r="A14" s="1">
        <v>11</v>
      </c>
      <c r="B14" s="18" t="s">
        <v>110</v>
      </c>
      <c r="C14" s="19" t="s">
        <v>14</v>
      </c>
      <c r="D14" s="29" t="s">
        <v>3</v>
      </c>
      <c r="E14" s="29" t="s">
        <v>4</v>
      </c>
      <c r="F14" s="29"/>
      <c r="G14" s="29"/>
      <c r="H14" s="30" t="s">
        <v>5</v>
      </c>
      <c r="I14" s="31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9"/>
        <v>8.3333333333333339</v>
      </c>
      <c r="N14" s="23">
        <f t="shared" si="4"/>
        <v>25</v>
      </c>
      <c r="O14" s="23">
        <f t="shared" si="9"/>
        <v>8.3333333333333339</v>
      </c>
      <c r="P14" s="24">
        <f t="shared" si="5"/>
        <v>33.333333333333336</v>
      </c>
      <c r="Q14" s="24">
        <f t="shared" si="10"/>
        <v>8.3333333333333339</v>
      </c>
      <c r="R14" s="24">
        <v>41.666666666666671</v>
      </c>
      <c r="S14" s="24">
        <f t="shared" si="11"/>
        <v>8.3333333333333339</v>
      </c>
      <c r="T14" s="24" t="e">
        <f>+#REF!+S14</f>
        <v>#REF!</v>
      </c>
      <c r="U14" s="48">
        <v>0</v>
      </c>
      <c r="V14" s="25">
        <v>0</v>
      </c>
      <c r="W14" s="25">
        <v>0</v>
      </c>
      <c r="X14" s="25"/>
      <c r="Y14" s="25">
        <v>0</v>
      </c>
      <c r="Z14" s="25"/>
      <c r="AA14" s="25">
        <v>0</v>
      </c>
      <c r="AB14" s="25"/>
      <c r="AC14" s="25">
        <v>0</v>
      </c>
      <c r="AD14" s="25">
        <v>0</v>
      </c>
      <c r="AE14" s="25">
        <v>0</v>
      </c>
      <c r="AF14" s="25">
        <f t="shared" si="8"/>
        <v>0</v>
      </c>
      <c r="AG14" s="32">
        <v>0</v>
      </c>
      <c r="AH14" s="32">
        <v>0</v>
      </c>
    </row>
    <row r="15" spans="1:34" ht="38.25" x14ac:dyDescent="0.3">
      <c r="A15" s="1">
        <v>12</v>
      </c>
      <c r="B15" s="18" t="s">
        <v>110</v>
      </c>
      <c r="C15" s="19" t="s">
        <v>15</v>
      </c>
      <c r="D15" s="29" t="s">
        <v>3</v>
      </c>
      <c r="E15" s="29" t="s">
        <v>4</v>
      </c>
      <c r="F15" s="29"/>
      <c r="G15" s="29"/>
      <c r="H15" s="30" t="s">
        <v>5</v>
      </c>
      <c r="I15" s="31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9"/>
        <v>8.3333333333333339</v>
      </c>
      <c r="N15" s="23">
        <f t="shared" si="4"/>
        <v>25</v>
      </c>
      <c r="O15" s="23">
        <f t="shared" si="9"/>
        <v>8.3333333333333339</v>
      </c>
      <c r="P15" s="24">
        <f t="shared" si="5"/>
        <v>33.333333333333336</v>
      </c>
      <c r="Q15" s="24">
        <f t="shared" si="10"/>
        <v>8.3333333333333339</v>
      </c>
      <c r="R15" s="24">
        <v>41.666666666666671</v>
      </c>
      <c r="S15" s="24">
        <f t="shared" si="11"/>
        <v>8.3333333333333339</v>
      </c>
      <c r="T15" s="24" t="e">
        <f>+#REF!+S15</f>
        <v>#REF!</v>
      </c>
      <c r="U15" s="48">
        <v>0</v>
      </c>
      <c r="V15" s="25">
        <v>0</v>
      </c>
      <c r="W15" s="25">
        <v>0</v>
      </c>
      <c r="X15" s="25"/>
      <c r="Y15" s="25">
        <v>0</v>
      </c>
      <c r="Z15" s="25"/>
      <c r="AA15" s="25">
        <v>0</v>
      </c>
      <c r="AB15" s="25"/>
      <c r="AC15" s="25">
        <v>0</v>
      </c>
      <c r="AD15" s="25">
        <v>0</v>
      </c>
      <c r="AE15" s="25">
        <v>0</v>
      </c>
      <c r="AF15" s="25">
        <f t="shared" si="8"/>
        <v>0</v>
      </c>
      <c r="AG15" s="32">
        <v>0</v>
      </c>
      <c r="AH15" s="32">
        <v>0</v>
      </c>
    </row>
    <row r="16" spans="1:34" ht="38.25" x14ac:dyDescent="0.3">
      <c r="A16" s="1">
        <v>13</v>
      </c>
      <c r="B16" s="18" t="s">
        <v>32</v>
      </c>
      <c r="C16" s="19" t="s">
        <v>29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f t="shared" si="0"/>
        <v>8.3333333333333339</v>
      </c>
      <c r="K16" s="23">
        <f t="shared" si="1"/>
        <v>8.3333333333333339</v>
      </c>
      <c r="L16" s="23">
        <f t="shared" si="2"/>
        <v>16.666666666666668</v>
      </c>
      <c r="M16" s="23">
        <f t="shared" si="9"/>
        <v>8.3333333333333339</v>
      </c>
      <c r="N16" s="23">
        <f t="shared" si="4"/>
        <v>25</v>
      </c>
      <c r="O16" s="23">
        <f t="shared" si="9"/>
        <v>8.3333333333333339</v>
      </c>
      <c r="P16" s="24">
        <f t="shared" si="5"/>
        <v>33.333333333333336</v>
      </c>
      <c r="Q16" s="24">
        <f t="shared" si="10"/>
        <v>8.3333333333333339</v>
      </c>
      <c r="R16" s="24">
        <v>41.666666666666671</v>
      </c>
      <c r="S16" s="24">
        <f t="shared" si="11"/>
        <v>8.3333333333333339</v>
      </c>
      <c r="T16" s="24" t="e">
        <f>+#REF!+S16</f>
        <v>#REF!</v>
      </c>
      <c r="U16" s="25">
        <v>0</v>
      </c>
      <c r="V16" s="25">
        <v>0</v>
      </c>
      <c r="W16" s="25">
        <v>0</v>
      </c>
      <c r="X16" s="25"/>
      <c r="Y16" s="25">
        <v>0</v>
      </c>
      <c r="Z16" s="25"/>
      <c r="AA16" s="25">
        <v>0</v>
      </c>
      <c r="AB16" s="25"/>
      <c r="AC16" s="25">
        <v>0</v>
      </c>
      <c r="AD16" s="25">
        <v>0</v>
      </c>
      <c r="AE16" s="25">
        <v>0</v>
      </c>
      <c r="AF16" s="25">
        <f t="shared" si="8"/>
        <v>0</v>
      </c>
      <c r="AG16" s="27">
        <v>0</v>
      </c>
      <c r="AH16" s="27">
        <v>0</v>
      </c>
    </row>
    <row r="17" spans="1:34" ht="38.25" x14ac:dyDescent="0.3">
      <c r="A17" s="1">
        <v>14</v>
      </c>
      <c r="B17" s="18" t="s">
        <v>32</v>
      </c>
      <c r="C17" s="19" t="s">
        <v>30</v>
      </c>
      <c r="D17" s="20" t="s">
        <v>3</v>
      </c>
      <c r="E17" s="20" t="s">
        <v>4</v>
      </c>
      <c r="F17" s="20"/>
      <c r="G17" s="20"/>
      <c r="H17" s="21" t="s">
        <v>5</v>
      </c>
      <c r="I17" s="22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si="9"/>
        <v>8.3333333333333339</v>
      </c>
      <c r="N17" s="23">
        <f t="shared" si="4"/>
        <v>25</v>
      </c>
      <c r="O17" s="23">
        <f t="shared" si="9"/>
        <v>8.3333333333333339</v>
      </c>
      <c r="P17" s="24">
        <f t="shared" si="5"/>
        <v>33.333333333333336</v>
      </c>
      <c r="Q17" s="24">
        <f t="shared" si="10"/>
        <v>8.3333333333333339</v>
      </c>
      <c r="R17" s="24">
        <v>41.666666666666671</v>
      </c>
      <c r="S17" s="24">
        <f t="shared" si="11"/>
        <v>8.3333333333333339</v>
      </c>
      <c r="T17" s="24" t="e">
        <f>+#REF!+S17</f>
        <v>#REF!</v>
      </c>
      <c r="U17" s="25">
        <v>0</v>
      </c>
      <c r="V17" s="25">
        <v>0</v>
      </c>
      <c r="W17" s="25">
        <v>0</v>
      </c>
      <c r="X17" s="25"/>
      <c r="Y17" s="25">
        <v>0</v>
      </c>
      <c r="Z17" s="25"/>
      <c r="AA17" s="25">
        <v>0</v>
      </c>
      <c r="AB17" s="25"/>
      <c r="AC17" s="25">
        <v>0</v>
      </c>
      <c r="AD17" s="25">
        <v>0</v>
      </c>
      <c r="AE17" s="25">
        <v>0</v>
      </c>
      <c r="AF17" s="25">
        <f t="shared" si="8"/>
        <v>0</v>
      </c>
      <c r="AG17" s="27">
        <v>0</v>
      </c>
      <c r="AH17" s="27">
        <v>0</v>
      </c>
    </row>
    <row r="18" spans="1:34" ht="38.25" x14ac:dyDescent="0.3">
      <c r="A18" s="1">
        <v>15</v>
      </c>
      <c r="B18" s="18" t="s">
        <v>32</v>
      </c>
      <c r="C18" s="19" t="s">
        <v>31</v>
      </c>
      <c r="D18" s="20" t="s">
        <v>3</v>
      </c>
      <c r="E18" s="20" t="s">
        <v>4</v>
      </c>
      <c r="F18" s="20"/>
      <c r="G18" s="20"/>
      <c r="H18" s="21" t="s">
        <v>5</v>
      </c>
      <c r="I18" s="22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9"/>
        <v>8.3333333333333339</v>
      </c>
      <c r="N18" s="23">
        <f t="shared" si="4"/>
        <v>25</v>
      </c>
      <c r="O18" s="23">
        <f t="shared" si="9"/>
        <v>8.3333333333333339</v>
      </c>
      <c r="P18" s="24">
        <f t="shared" si="5"/>
        <v>33.333333333333336</v>
      </c>
      <c r="Q18" s="24">
        <f t="shared" si="10"/>
        <v>8.3333333333333339</v>
      </c>
      <c r="R18" s="24">
        <v>41.666666666666671</v>
      </c>
      <c r="S18" s="24">
        <f t="shared" si="11"/>
        <v>8.3333333333333339</v>
      </c>
      <c r="T18" s="24" t="e">
        <f>+#REF!+S18</f>
        <v>#REF!</v>
      </c>
      <c r="U18" s="25">
        <v>0</v>
      </c>
      <c r="V18" s="25">
        <v>0</v>
      </c>
      <c r="W18" s="25">
        <v>0</v>
      </c>
      <c r="X18" s="25"/>
      <c r="Y18" s="25">
        <v>0</v>
      </c>
      <c r="Z18" s="25"/>
      <c r="AA18" s="25">
        <v>0</v>
      </c>
      <c r="AB18" s="25"/>
      <c r="AC18" s="25">
        <v>0</v>
      </c>
      <c r="AD18" s="25">
        <v>0</v>
      </c>
      <c r="AE18" s="25">
        <v>0</v>
      </c>
      <c r="AF18" s="25">
        <f t="shared" si="8"/>
        <v>0</v>
      </c>
      <c r="AG18" s="27">
        <v>0</v>
      </c>
      <c r="AH18" s="27">
        <v>0</v>
      </c>
    </row>
    <row r="19" spans="1:34" x14ac:dyDescent="0.3">
      <c r="A19" s="1">
        <v>16</v>
      </c>
      <c r="B19" s="18" t="s">
        <v>38</v>
      </c>
      <c r="C19" s="19" t="s">
        <v>33</v>
      </c>
      <c r="D19" s="20" t="s">
        <v>3</v>
      </c>
      <c r="E19" s="20" t="s">
        <v>4</v>
      </c>
      <c r="F19" s="20"/>
      <c r="G19" s="20"/>
      <c r="H19" s="21" t="s">
        <v>5</v>
      </c>
      <c r="I19" s="22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9"/>
        <v>8.3333333333333339</v>
      </c>
      <c r="N19" s="23">
        <f t="shared" si="4"/>
        <v>25</v>
      </c>
      <c r="O19" s="23">
        <f t="shared" si="9"/>
        <v>8.3333333333333339</v>
      </c>
      <c r="P19" s="24">
        <f t="shared" si="5"/>
        <v>33.333333333333336</v>
      </c>
      <c r="Q19" s="24">
        <f t="shared" si="10"/>
        <v>8.3333333333333339</v>
      </c>
      <c r="R19" s="24">
        <v>41.666666666666671</v>
      </c>
      <c r="S19" s="24">
        <f t="shared" si="11"/>
        <v>8.3333333333333339</v>
      </c>
      <c r="T19" s="24" t="e">
        <f>+#REF!+S19</f>
        <v>#REF!</v>
      </c>
      <c r="U19" s="25">
        <v>0</v>
      </c>
      <c r="V19" s="25">
        <v>0</v>
      </c>
      <c r="W19" s="25">
        <v>0</v>
      </c>
      <c r="X19" s="25"/>
      <c r="Y19" s="25">
        <v>0</v>
      </c>
      <c r="Z19" s="25"/>
      <c r="AA19" s="25">
        <v>0</v>
      </c>
      <c r="AB19" s="25"/>
      <c r="AC19" s="25">
        <v>0</v>
      </c>
      <c r="AD19" s="25">
        <v>0</v>
      </c>
      <c r="AE19" s="25">
        <v>0</v>
      </c>
      <c r="AF19" s="25">
        <f t="shared" si="8"/>
        <v>0</v>
      </c>
      <c r="AG19" s="27">
        <v>0</v>
      </c>
      <c r="AH19" s="27">
        <v>0</v>
      </c>
    </row>
    <row r="20" spans="1:34" x14ac:dyDescent="0.3">
      <c r="A20" s="1">
        <v>17</v>
      </c>
      <c r="B20" s="18" t="s">
        <v>38</v>
      </c>
      <c r="C20" s="19" t="s">
        <v>34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9"/>
        <v>8.3333333333333339</v>
      </c>
      <c r="N20" s="23">
        <f t="shared" si="4"/>
        <v>25</v>
      </c>
      <c r="O20" s="23">
        <f t="shared" si="9"/>
        <v>8.3333333333333339</v>
      </c>
      <c r="P20" s="24">
        <f t="shared" si="5"/>
        <v>33.333333333333336</v>
      </c>
      <c r="Q20" s="24">
        <f t="shared" si="10"/>
        <v>8.3333333333333339</v>
      </c>
      <c r="R20" s="24">
        <v>41.666666666666671</v>
      </c>
      <c r="S20" s="24">
        <f t="shared" si="11"/>
        <v>8.3333333333333339</v>
      </c>
      <c r="T20" s="24" t="e">
        <f>+#REF!+S20</f>
        <v>#REF!</v>
      </c>
      <c r="U20" s="25">
        <v>0</v>
      </c>
      <c r="V20" s="25">
        <v>0</v>
      </c>
      <c r="W20" s="25">
        <v>0</v>
      </c>
      <c r="X20" s="25"/>
      <c r="Y20" s="25">
        <v>0</v>
      </c>
      <c r="Z20" s="25"/>
      <c r="AA20" s="25">
        <v>0</v>
      </c>
      <c r="AB20" s="25"/>
      <c r="AC20" s="25">
        <v>0</v>
      </c>
      <c r="AD20" s="25">
        <v>0</v>
      </c>
      <c r="AE20" s="25">
        <v>0</v>
      </c>
      <c r="AF20" s="25">
        <f t="shared" si="8"/>
        <v>0</v>
      </c>
      <c r="AG20" s="27">
        <v>0</v>
      </c>
      <c r="AH20" s="27">
        <v>0</v>
      </c>
    </row>
    <row r="21" spans="1:34" x14ac:dyDescent="0.3">
      <c r="A21" s="1">
        <v>18</v>
      </c>
      <c r="B21" s="28" t="s">
        <v>38</v>
      </c>
      <c r="C21" s="19" t="s">
        <v>35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9"/>
        <v>8.3333333333333339</v>
      </c>
      <c r="N21" s="23">
        <f t="shared" si="4"/>
        <v>25</v>
      </c>
      <c r="O21" s="23">
        <f t="shared" si="9"/>
        <v>8.3333333333333339</v>
      </c>
      <c r="P21" s="24">
        <f t="shared" si="5"/>
        <v>33.333333333333336</v>
      </c>
      <c r="Q21" s="24">
        <f t="shared" si="10"/>
        <v>8.3333333333333339</v>
      </c>
      <c r="R21" s="24">
        <v>41.666666666666671</v>
      </c>
      <c r="S21" s="24">
        <f t="shared" si="11"/>
        <v>8.3333333333333339</v>
      </c>
      <c r="T21" s="24" t="e">
        <f>+#REF!+S21</f>
        <v>#REF!</v>
      </c>
      <c r="U21" s="25">
        <v>51000</v>
      </c>
      <c r="V21" s="25">
        <v>0</v>
      </c>
      <c r="W21" s="25">
        <v>0</v>
      </c>
      <c r="X21" s="25"/>
      <c r="Y21" s="25">
        <v>0</v>
      </c>
      <c r="Z21" s="25"/>
      <c r="AA21" s="25">
        <v>0</v>
      </c>
      <c r="AB21" s="25"/>
      <c r="AC21" s="25">
        <v>0</v>
      </c>
      <c r="AD21" s="25">
        <v>0</v>
      </c>
      <c r="AE21" s="25">
        <v>0</v>
      </c>
      <c r="AF21" s="25">
        <f t="shared" si="8"/>
        <v>0</v>
      </c>
      <c r="AG21" s="27">
        <v>0</v>
      </c>
      <c r="AH21" s="27">
        <v>0</v>
      </c>
    </row>
    <row r="22" spans="1:34" ht="25.5" x14ac:dyDescent="0.3">
      <c r="A22" s="1">
        <v>19</v>
      </c>
      <c r="B22" s="28" t="s">
        <v>38</v>
      </c>
      <c r="C22" s="19" t="s">
        <v>36</v>
      </c>
      <c r="D22" s="20" t="s">
        <v>3</v>
      </c>
      <c r="E22" s="20"/>
      <c r="F22" s="20" t="s">
        <v>4</v>
      </c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9"/>
        <v>8.3333333333333339</v>
      </c>
      <c r="N22" s="23">
        <f t="shared" si="4"/>
        <v>25</v>
      </c>
      <c r="O22" s="23">
        <f t="shared" si="9"/>
        <v>8.3333333333333339</v>
      </c>
      <c r="P22" s="24">
        <f t="shared" si="5"/>
        <v>33.333333333333336</v>
      </c>
      <c r="Q22" s="24">
        <f t="shared" si="10"/>
        <v>8.3333333333333339</v>
      </c>
      <c r="R22" s="24">
        <v>41.666666666666671</v>
      </c>
      <c r="S22" s="24">
        <f t="shared" si="11"/>
        <v>8.3333333333333339</v>
      </c>
      <c r="T22" s="24" t="e">
        <f>+#REF!+S22</f>
        <v>#REF!</v>
      </c>
      <c r="U22" s="25">
        <v>22599.759999999998</v>
      </c>
      <c r="V22" s="25">
        <v>0</v>
      </c>
      <c r="W22" s="25">
        <v>0</v>
      </c>
      <c r="X22" s="25"/>
      <c r="Y22" s="25">
        <v>0</v>
      </c>
      <c r="Z22" s="25"/>
      <c r="AA22" s="25">
        <v>0</v>
      </c>
      <c r="AB22" s="25"/>
      <c r="AC22" s="25">
        <v>0</v>
      </c>
      <c r="AD22" s="25">
        <v>0</v>
      </c>
      <c r="AE22" s="25">
        <v>0</v>
      </c>
      <c r="AF22" s="25">
        <f t="shared" si="8"/>
        <v>0</v>
      </c>
      <c r="AG22" s="27">
        <v>0</v>
      </c>
      <c r="AH22" s="27">
        <v>0</v>
      </c>
    </row>
    <row r="23" spans="1:34" ht="25.5" x14ac:dyDescent="0.3">
      <c r="A23" s="1">
        <v>20</v>
      </c>
      <c r="B23" s="28" t="s">
        <v>38</v>
      </c>
      <c r="C23" s="19" t="s">
        <v>37</v>
      </c>
      <c r="D23" s="20" t="s">
        <v>3</v>
      </c>
      <c r="E23" s="20"/>
      <c r="F23" s="20" t="s">
        <v>4</v>
      </c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9"/>
        <v>8.3333333333333339</v>
      </c>
      <c r="N23" s="23">
        <f t="shared" si="4"/>
        <v>25</v>
      </c>
      <c r="O23" s="23">
        <f t="shared" si="9"/>
        <v>8.3333333333333339</v>
      </c>
      <c r="P23" s="24">
        <f t="shared" si="5"/>
        <v>33.333333333333336</v>
      </c>
      <c r="Q23" s="24">
        <f t="shared" si="10"/>
        <v>8.3333333333333339</v>
      </c>
      <c r="R23" s="24">
        <v>41.666666666666671</v>
      </c>
      <c r="S23" s="24">
        <f t="shared" si="11"/>
        <v>8.3333333333333339</v>
      </c>
      <c r="T23" s="24" t="e">
        <f>+#REF!+S23</f>
        <v>#REF!</v>
      </c>
      <c r="U23" s="25">
        <v>0</v>
      </c>
      <c r="V23" s="25">
        <v>0</v>
      </c>
      <c r="W23" s="25">
        <v>0</v>
      </c>
      <c r="X23" s="25"/>
      <c r="Y23" s="25">
        <v>0</v>
      </c>
      <c r="Z23" s="25"/>
      <c r="AA23" s="25">
        <v>0</v>
      </c>
      <c r="AB23" s="25"/>
      <c r="AC23" s="25">
        <v>0</v>
      </c>
      <c r="AD23" s="25">
        <v>0</v>
      </c>
      <c r="AE23" s="25">
        <v>0</v>
      </c>
      <c r="AF23" s="25">
        <f t="shared" si="8"/>
        <v>0</v>
      </c>
      <c r="AG23" s="27">
        <v>0</v>
      </c>
      <c r="AH23" s="27">
        <v>0</v>
      </c>
    </row>
    <row r="24" spans="1:34" ht="25.5" x14ac:dyDescent="0.3">
      <c r="A24" s="1">
        <v>21</v>
      </c>
      <c r="B24" s="18" t="s">
        <v>43</v>
      </c>
      <c r="C24" s="19" t="s">
        <v>39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>100*0.3/3</f>
        <v>10</v>
      </c>
      <c r="K24" s="23">
        <f t="shared" si="1"/>
        <v>10</v>
      </c>
      <c r="L24" s="23">
        <f t="shared" si="2"/>
        <v>20</v>
      </c>
      <c r="M24" s="23">
        <f t="shared" si="9"/>
        <v>10</v>
      </c>
      <c r="N24" s="23">
        <f t="shared" si="4"/>
        <v>30</v>
      </c>
      <c r="O24" s="23">
        <f>100*0.3/3</f>
        <v>10</v>
      </c>
      <c r="P24" s="24">
        <f t="shared" si="5"/>
        <v>40</v>
      </c>
      <c r="Q24" s="24">
        <f>+O24</f>
        <v>10</v>
      </c>
      <c r="R24" s="24">
        <v>50</v>
      </c>
      <c r="S24" s="24">
        <f t="shared" si="11"/>
        <v>10</v>
      </c>
      <c r="T24" s="24" t="e">
        <f>+#REF!+S24</f>
        <v>#REF!</v>
      </c>
      <c r="U24" s="25">
        <v>1956710.78</v>
      </c>
      <c r="V24" s="25">
        <v>0</v>
      </c>
      <c r="W24" s="25">
        <v>0</v>
      </c>
      <c r="X24" s="25"/>
      <c r="Y24" s="25">
        <v>0</v>
      </c>
      <c r="Z24" s="25"/>
      <c r="AA24" s="25">
        <v>0</v>
      </c>
      <c r="AB24" s="25"/>
      <c r="AC24" s="25">
        <v>0</v>
      </c>
      <c r="AD24" s="25">
        <v>0</v>
      </c>
      <c r="AE24" s="25">
        <v>0</v>
      </c>
      <c r="AF24" s="25">
        <f t="shared" si="8"/>
        <v>0</v>
      </c>
      <c r="AG24" s="27">
        <v>0</v>
      </c>
      <c r="AH24" s="27">
        <v>0</v>
      </c>
    </row>
    <row r="25" spans="1:34" ht="25.5" x14ac:dyDescent="0.3">
      <c r="A25" s="1">
        <v>22</v>
      </c>
      <c r="B25" s="28" t="s">
        <v>43</v>
      </c>
      <c r="C25" s="19" t="s">
        <v>40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>100*0.05/3</f>
        <v>1.6666666666666667</v>
      </c>
      <c r="K25" s="23">
        <f t="shared" si="1"/>
        <v>1.6666666666666667</v>
      </c>
      <c r="L25" s="23">
        <f t="shared" si="2"/>
        <v>3.3333333333333335</v>
      </c>
      <c r="M25" s="23">
        <f t="shared" si="9"/>
        <v>1.6666666666666667</v>
      </c>
      <c r="N25" s="23">
        <f t="shared" si="4"/>
        <v>5</v>
      </c>
      <c r="O25" s="23">
        <f>100*0.05/3</f>
        <v>1.6666666666666667</v>
      </c>
      <c r="P25" s="24">
        <f t="shared" si="5"/>
        <v>6.666666666666667</v>
      </c>
      <c r="Q25" s="24">
        <f t="shared" ref="Q25:Q27" si="12">+O25</f>
        <v>1.6666666666666667</v>
      </c>
      <c r="R25" s="24">
        <v>8.3333333333333339</v>
      </c>
      <c r="S25" s="24">
        <f t="shared" si="11"/>
        <v>1.6666666666666667</v>
      </c>
      <c r="T25" s="24" t="e">
        <f>+#REF!+S25</f>
        <v>#REF!</v>
      </c>
      <c r="U25" s="25">
        <v>635000</v>
      </c>
      <c r="V25" s="25">
        <v>0</v>
      </c>
      <c r="W25" s="25">
        <v>0</v>
      </c>
      <c r="X25" s="25"/>
      <c r="Y25" s="25">
        <v>0</v>
      </c>
      <c r="Z25" s="25"/>
      <c r="AA25" s="25">
        <v>0</v>
      </c>
      <c r="AB25" s="25"/>
      <c r="AC25" s="25">
        <v>0</v>
      </c>
      <c r="AD25" s="25">
        <v>0</v>
      </c>
      <c r="AE25" s="25">
        <v>0</v>
      </c>
      <c r="AF25" s="25">
        <f t="shared" si="8"/>
        <v>0</v>
      </c>
      <c r="AG25" s="27">
        <v>0</v>
      </c>
      <c r="AH25" s="27">
        <v>0</v>
      </c>
    </row>
    <row r="26" spans="1:34" x14ac:dyDescent="0.3">
      <c r="A26" s="1">
        <v>23</v>
      </c>
      <c r="B26" s="28" t="s">
        <v>43</v>
      </c>
      <c r="C26" s="19" t="s">
        <v>41</v>
      </c>
      <c r="D26" s="20" t="s">
        <v>3</v>
      </c>
      <c r="E26" s="20" t="s">
        <v>4</v>
      </c>
      <c r="F26" s="20"/>
      <c r="G26" s="20"/>
      <c r="H26" s="21" t="s">
        <v>5</v>
      </c>
      <c r="I26" s="22" t="s">
        <v>6</v>
      </c>
      <c r="J26" s="23">
        <f>100*0.1/3</f>
        <v>3.3333333333333335</v>
      </c>
      <c r="K26" s="23">
        <f t="shared" si="1"/>
        <v>3.3333333333333335</v>
      </c>
      <c r="L26" s="23">
        <f t="shared" si="2"/>
        <v>6.666666666666667</v>
      </c>
      <c r="M26" s="23">
        <f t="shared" si="9"/>
        <v>3.3333333333333335</v>
      </c>
      <c r="N26" s="23">
        <f t="shared" si="4"/>
        <v>10</v>
      </c>
      <c r="O26" s="23">
        <f>100*0.1/3</f>
        <v>3.3333333333333335</v>
      </c>
      <c r="P26" s="24">
        <f t="shared" si="5"/>
        <v>13.333333333333334</v>
      </c>
      <c r="Q26" s="24">
        <f t="shared" si="12"/>
        <v>3.3333333333333335</v>
      </c>
      <c r="R26" s="24">
        <v>16.666666666666668</v>
      </c>
      <c r="S26" s="24">
        <f t="shared" si="11"/>
        <v>3.3333333333333335</v>
      </c>
      <c r="T26" s="24" t="e">
        <f>+#REF!+S26</f>
        <v>#REF!</v>
      </c>
      <c r="U26" s="25">
        <v>313500.03999999998</v>
      </c>
      <c r="V26" s="25">
        <v>0</v>
      </c>
      <c r="W26" s="25">
        <v>0</v>
      </c>
      <c r="X26" s="25"/>
      <c r="Y26" s="25">
        <v>0</v>
      </c>
      <c r="Z26" s="25"/>
      <c r="AA26" s="25">
        <v>0</v>
      </c>
      <c r="AB26" s="25"/>
      <c r="AC26" s="25">
        <v>0</v>
      </c>
      <c r="AD26" s="25">
        <v>0</v>
      </c>
      <c r="AE26" s="25">
        <v>0</v>
      </c>
      <c r="AF26" s="25">
        <f t="shared" si="8"/>
        <v>0</v>
      </c>
      <c r="AG26" s="27">
        <v>0</v>
      </c>
      <c r="AH26" s="27">
        <v>0</v>
      </c>
    </row>
    <row r="27" spans="1:34" ht="25.5" x14ac:dyDescent="0.3">
      <c r="A27" s="1">
        <v>24</v>
      </c>
      <c r="B27" s="28" t="s">
        <v>43</v>
      </c>
      <c r="C27" s="19" t="s">
        <v>42</v>
      </c>
      <c r="D27" s="20" t="s">
        <v>3</v>
      </c>
      <c r="E27" s="20" t="s">
        <v>4</v>
      </c>
      <c r="F27" s="20"/>
      <c r="G27" s="20"/>
      <c r="H27" s="21" t="s">
        <v>5</v>
      </c>
      <c r="I27" s="22" t="s">
        <v>6</v>
      </c>
      <c r="J27" s="23">
        <f>100*0.25/3</f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9"/>
        <v>8.3333333333333339</v>
      </c>
      <c r="N27" s="23">
        <f t="shared" si="4"/>
        <v>25</v>
      </c>
      <c r="O27" s="23">
        <f>100*0.25/3</f>
        <v>8.3333333333333339</v>
      </c>
      <c r="P27" s="24">
        <f t="shared" si="5"/>
        <v>33.333333333333336</v>
      </c>
      <c r="Q27" s="24">
        <f t="shared" si="12"/>
        <v>8.3333333333333339</v>
      </c>
      <c r="R27" s="24">
        <v>41.666666666666671</v>
      </c>
      <c r="S27" s="24">
        <f t="shared" si="11"/>
        <v>8.3333333333333339</v>
      </c>
      <c r="T27" s="24" t="e">
        <f>+#REF!+S27</f>
        <v>#REF!</v>
      </c>
      <c r="U27" s="25">
        <v>230348.91</v>
      </c>
      <c r="V27" s="25">
        <v>0</v>
      </c>
      <c r="W27" s="25">
        <v>0</v>
      </c>
      <c r="X27" s="25"/>
      <c r="Y27" s="25">
        <v>0</v>
      </c>
      <c r="Z27" s="25"/>
      <c r="AA27" s="25">
        <v>0</v>
      </c>
      <c r="AB27" s="25"/>
      <c r="AC27" s="25">
        <v>0</v>
      </c>
      <c r="AD27" s="25">
        <v>0</v>
      </c>
      <c r="AE27" s="25">
        <v>0</v>
      </c>
      <c r="AF27" s="25">
        <f t="shared" si="8"/>
        <v>0</v>
      </c>
      <c r="AG27" s="27">
        <v>0</v>
      </c>
      <c r="AH27" s="27">
        <v>0</v>
      </c>
    </row>
    <row r="28" spans="1:34" x14ac:dyDescent="0.3">
      <c r="A28" s="1">
        <v>25</v>
      </c>
      <c r="B28" s="28" t="s">
        <v>50</v>
      </c>
      <c r="C28" s="19" t="s">
        <v>44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v>9.85</v>
      </c>
      <c r="K28" s="23">
        <f>14.23-J28</f>
        <v>4.3800000000000008</v>
      </c>
      <c r="L28" s="23">
        <f t="shared" si="2"/>
        <v>14.23</v>
      </c>
      <c r="M28" s="23">
        <f>19-L28</f>
        <v>4.7699999999999996</v>
      </c>
      <c r="N28" s="23">
        <f t="shared" si="4"/>
        <v>19</v>
      </c>
      <c r="O28" s="23">
        <f>37-N28</f>
        <v>18</v>
      </c>
      <c r="P28" s="24">
        <f t="shared" si="5"/>
        <v>37</v>
      </c>
      <c r="Q28" s="24">
        <f>+P28/4</f>
        <v>9.25</v>
      </c>
      <c r="R28" s="24">
        <v>46.25</v>
      </c>
      <c r="S28" s="24" t="e">
        <f>+#REF!/5</f>
        <v>#REF!</v>
      </c>
      <c r="T28" s="24" t="e">
        <f>+#REF!+S28</f>
        <v>#REF!</v>
      </c>
      <c r="U28" s="25">
        <v>10000</v>
      </c>
      <c r="V28" s="25">
        <v>0</v>
      </c>
      <c r="W28" s="25">
        <v>0</v>
      </c>
      <c r="X28" s="25"/>
      <c r="Y28" s="25">
        <v>0</v>
      </c>
      <c r="Z28" s="25"/>
      <c r="AA28" s="25">
        <v>0</v>
      </c>
      <c r="AB28" s="25"/>
      <c r="AC28" s="25">
        <v>0</v>
      </c>
      <c r="AD28" s="25">
        <v>0</v>
      </c>
      <c r="AE28" s="25">
        <v>0</v>
      </c>
      <c r="AF28" s="25">
        <f t="shared" si="8"/>
        <v>0</v>
      </c>
      <c r="AG28" s="27">
        <v>0</v>
      </c>
      <c r="AH28" s="27">
        <v>0</v>
      </c>
    </row>
    <row r="29" spans="1:34" x14ac:dyDescent="0.3">
      <c r="A29" s="1">
        <v>26</v>
      </c>
      <c r="B29" s="28" t="s">
        <v>50</v>
      </c>
      <c r="C29" s="19" t="s">
        <v>45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v>0</v>
      </c>
      <c r="K29" s="23">
        <v>0</v>
      </c>
      <c r="L29" s="23">
        <f t="shared" si="2"/>
        <v>0</v>
      </c>
      <c r="M29" s="23">
        <v>0</v>
      </c>
      <c r="N29" s="23">
        <f t="shared" si="4"/>
        <v>0</v>
      </c>
      <c r="O29" s="23">
        <v>0</v>
      </c>
      <c r="P29" s="24">
        <f t="shared" si="5"/>
        <v>0</v>
      </c>
      <c r="Q29" s="24">
        <v>0</v>
      </c>
      <c r="R29" s="24">
        <v>0</v>
      </c>
      <c r="S29" s="24">
        <v>0</v>
      </c>
      <c r="T29" s="24" t="e">
        <f>+#REF!+S29</f>
        <v>#REF!</v>
      </c>
      <c r="U29" s="25">
        <v>400000</v>
      </c>
      <c r="V29" s="25">
        <v>0</v>
      </c>
      <c r="W29" s="25">
        <v>0</v>
      </c>
      <c r="X29" s="25"/>
      <c r="Y29" s="25">
        <v>0</v>
      </c>
      <c r="Z29" s="25"/>
      <c r="AA29" s="25">
        <v>0</v>
      </c>
      <c r="AB29" s="25"/>
      <c r="AC29" s="25">
        <v>0</v>
      </c>
      <c r="AD29" s="25">
        <v>0</v>
      </c>
      <c r="AE29" s="25">
        <v>0</v>
      </c>
      <c r="AF29" s="25">
        <f t="shared" si="8"/>
        <v>0</v>
      </c>
      <c r="AG29" s="27">
        <v>0</v>
      </c>
      <c r="AH29" s="27">
        <v>0</v>
      </c>
    </row>
    <row r="30" spans="1:34" ht="25.5" x14ac:dyDescent="0.3">
      <c r="A30" s="1">
        <v>27</v>
      </c>
      <c r="B30" s="28" t="s">
        <v>50</v>
      </c>
      <c r="C30" s="19" t="s">
        <v>46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v>0</v>
      </c>
      <c r="K30" s="23">
        <v>0</v>
      </c>
      <c r="L30" s="23">
        <f t="shared" si="2"/>
        <v>0</v>
      </c>
      <c r="M30" s="23">
        <v>0</v>
      </c>
      <c r="N30" s="23">
        <f t="shared" si="4"/>
        <v>0</v>
      </c>
      <c r="O30" s="23">
        <v>0</v>
      </c>
      <c r="P30" s="24">
        <f t="shared" si="5"/>
        <v>0</v>
      </c>
      <c r="Q30" s="24">
        <v>0</v>
      </c>
      <c r="R30" s="24">
        <v>0</v>
      </c>
      <c r="S30" s="24">
        <v>0</v>
      </c>
      <c r="T30" s="24" t="e">
        <f>+#REF!+S30</f>
        <v>#REF!</v>
      </c>
      <c r="U30" s="25">
        <v>990000</v>
      </c>
      <c r="V30" s="25">
        <v>0</v>
      </c>
      <c r="W30" s="25">
        <v>0</v>
      </c>
      <c r="X30" s="25"/>
      <c r="Y30" s="25">
        <v>0</v>
      </c>
      <c r="Z30" s="25"/>
      <c r="AA30" s="25">
        <v>0</v>
      </c>
      <c r="AB30" s="25"/>
      <c r="AC30" s="25">
        <v>0</v>
      </c>
      <c r="AD30" s="25">
        <v>0</v>
      </c>
      <c r="AE30" s="25">
        <v>0</v>
      </c>
      <c r="AF30" s="25">
        <f t="shared" si="8"/>
        <v>0</v>
      </c>
      <c r="AG30" s="27">
        <v>0</v>
      </c>
      <c r="AH30" s="27">
        <v>0</v>
      </c>
    </row>
    <row r="31" spans="1:34" ht="25.5" x14ac:dyDescent="0.3">
      <c r="A31" s="1">
        <v>28</v>
      </c>
      <c r="B31" s="28" t="s">
        <v>50</v>
      </c>
      <c r="C31" s="19" t="s">
        <v>47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v>17.5</v>
      </c>
      <c r="K31" s="23">
        <f>+J31</f>
        <v>17.5</v>
      </c>
      <c r="L31" s="23">
        <f t="shared" si="2"/>
        <v>35</v>
      </c>
      <c r="M31" s="23">
        <f>+K31</f>
        <v>17.5</v>
      </c>
      <c r="N31" s="23">
        <f t="shared" si="4"/>
        <v>52.5</v>
      </c>
      <c r="O31" s="23">
        <f>+M31</f>
        <v>17.5</v>
      </c>
      <c r="P31" s="24">
        <f t="shared" si="5"/>
        <v>70</v>
      </c>
      <c r="Q31" s="24">
        <v>15</v>
      </c>
      <c r="R31" s="24">
        <v>85</v>
      </c>
      <c r="S31" s="24">
        <v>15</v>
      </c>
      <c r="T31" s="24" t="e">
        <f>+#REF!+S31</f>
        <v>#REF!</v>
      </c>
      <c r="U31" s="25">
        <v>10000</v>
      </c>
      <c r="V31" s="25">
        <v>0</v>
      </c>
      <c r="W31" s="25">
        <v>0</v>
      </c>
      <c r="X31" s="25"/>
      <c r="Y31" s="25">
        <v>0</v>
      </c>
      <c r="Z31" s="25"/>
      <c r="AA31" s="25">
        <v>0</v>
      </c>
      <c r="AB31" s="25"/>
      <c r="AC31" s="25">
        <v>0</v>
      </c>
      <c r="AD31" s="25">
        <v>0</v>
      </c>
      <c r="AE31" s="25">
        <v>0</v>
      </c>
      <c r="AF31" s="25">
        <f t="shared" si="8"/>
        <v>0</v>
      </c>
      <c r="AG31" s="27">
        <v>0</v>
      </c>
      <c r="AH31" s="27">
        <v>0</v>
      </c>
    </row>
    <row r="32" spans="1:34" ht="25.5" x14ac:dyDescent="0.3">
      <c r="A32" s="1">
        <v>29</v>
      </c>
      <c r="B32" s="28" t="s">
        <v>50</v>
      </c>
      <c r="C32" s="19" t="s">
        <v>48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0</v>
      </c>
      <c r="K32" s="23">
        <v>0</v>
      </c>
      <c r="L32" s="23">
        <f t="shared" si="2"/>
        <v>0</v>
      </c>
      <c r="M32" s="23">
        <v>0</v>
      </c>
      <c r="N32" s="23">
        <f t="shared" si="4"/>
        <v>0</v>
      </c>
      <c r="O32" s="23">
        <v>0</v>
      </c>
      <c r="P32" s="24">
        <f t="shared" si="5"/>
        <v>0</v>
      </c>
      <c r="Q32" s="24">
        <v>0</v>
      </c>
      <c r="R32" s="24">
        <v>0</v>
      </c>
      <c r="S32" s="24">
        <v>0</v>
      </c>
      <c r="T32" s="24" t="e">
        <f>+#REF!+S32</f>
        <v>#REF!</v>
      </c>
      <c r="U32" s="25">
        <v>0</v>
      </c>
      <c r="V32" s="25">
        <v>0</v>
      </c>
      <c r="W32" s="25">
        <v>0</v>
      </c>
      <c r="X32" s="25"/>
      <c r="Y32" s="25">
        <v>0</v>
      </c>
      <c r="Z32" s="25"/>
      <c r="AA32" s="25">
        <v>0</v>
      </c>
      <c r="AB32" s="25"/>
      <c r="AC32" s="25">
        <v>0</v>
      </c>
      <c r="AD32" s="25">
        <v>0</v>
      </c>
      <c r="AE32" s="25">
        <v>0</v>
      </c>
      <c r="AF32" s="25">
        <f t="shared" si="8"/>
        <v>0</v>
      </c>
      <c r="AG32" s="27">
        <v>0</v>
      </c>
      <c r="AH32" s="27">
        <v>0</v>
      </c>
    </row>
    <row r="33" spans="1:34" x14ac:dyDescent="0.3">
      <c r="A33" s="1">
        <v>30</v>
      </c>
      <c r="B33" s="28" t="s">
        <v>50</v>
      </c>
      <c r="C33" s="19" t="s">
        <v>49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f t="shared" si="5"/>
        <v>0</v>
      </c>
      <c r="Q33" s="24">
        <v>0</v>
      </c>
      <c r="R33" s="24">
        <v>0</v>
      </c>
      <c r="S33" s="24">
        <v>0</v>
      </c>
      <c r="T33" s="24" t="e">
        <f>+#REF!+S33</f>
        <v>#REF!</v>
      </c>
      <c r="U33" s="25">
        <v>0</v>
      </c>
      <c r="V33" s="25">
        <v>0</v>
      </c>
      <c r="W33" s="25">
        <v>0</v>
      </c>
      <c r="X33" s="25"/>
      <c r="Y33" s="25">
        <v>0</v>
      </c>
      <c r="Z33" s="25"/>
      <c r="AA33" s="25">
        <v>0</v>
      </c>
      <c r="AB33" s="25"/>
      <c r="AC33" s="25">
        <v>0</v>
      </c>
      <c r="AD33" s="25">
        <v>0</v>
      </c>
      <c r="AE33" s="25">
        <v>0</v>
      </c>
      <c r="AF33" s="25">
        <f t="shared" si="8"/>
        <v>0</v>
      </c>
      <c r="AG33" s="27">
        <v>0</v>
      </c>
      <c r="AH33" s="27">
        <v>0</v>
      </c>
    </row>
    <row r="34" spans="1:34" x14ac:dyDescent="0.3">
      <c r="A34" s="1">
        <v>31</v>
      </c>
      <c r="B34" s="18" t="s">
        <v>61</v>
      </c>
      <c r="C34" s="19" t="s">
        <v>51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f t="shared" ref="J34:J44" si="13">+I34/12</f>
        <v>8.3333333333333339</v>
      </c>
      <c r="K34" s="23">
        <f t="shared" ref="K34:K44" si="14">+J34</f>
        <v>8.3333333333333339</v>
      </c>
      <c r="L34" s="23">
        <f t="shared" si="2"/>
        <v>16.666666666666668</v>
      </c>
      <c r="M34" s="23">
        <f t="shared" ref="M34:S55" si="15">+K34</f>
        <v>8.3333333333333339</v>
      </c>
      <c r="N34" s="23">
        <f t="shared" si="4"/>
        <v>25</v>
      </c>
      <c r="O34" s="23">
        <f t="shared" si="15"/>
        <v>8.3333333333333339</v>
      </c>
      <c r="P34" s="24">
        <f t="shared" si="5"/>
        <v>33.333333333333336</v>
      </c>
      <c r="Q34" s="23">
        <f t="shared" si="15"/>
        <v>8.3333333333333339</v>
      </c>
      <c r="R34" s="24">
        <v>41.666666666666671</v>
      </c>
      <c r="S34" s="23">
        <f t="shared" si="15"/>
        <v>8.3333333333333339</v>
      </c>
      <c r="T34" s="24" t="e">
        <f>+#REF!+S34</f>
        <v>#REF!</v>
      </c>
      <c r="U34" s="25">
        <v>0</v>
      </c>
      <c r="V34" s="25">
        <v>0</v>
      </c>
      <c r="W34" s="25">
        <v>0</v>
      </c>
      <c r="X34" s="25"/>
      <c r="Y34" s="25">
        <v>0</v>
      </c>
      <c r="Z34" s="25"/>
      <c r="AA34" s="25">
        <v>0</v>
      </c>
      <c r="AB34" s="25"/>
      <c r="AC34" s="25">
        <v>0</v>
      </c>
      <c r="AD34" s="25">
        <v>0</v>
      </c>
      <c r="AE34" s="25">
        <v>0</v>
      </c>
      <c r="AF34" s="25">
        <f t="shared" si="8"/>
        <v>0</v>
      </c>
      <c r="AG34" s="27">
        <v>0</v>
      </c>
      <c r="AH34" s="27">
        <v>0</v>
      </c>
    </row>
    <row r="35" spans="1:34" x14ac:dyDescent="0.3">
      <c r="A35" s="1">
        <v>32</v>
      </c>
      <c r="B35" s="28" t="s">
        <v>61</v>
      </c>
      <c r="C35" s="19" t="s">
        <v>52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f t="shared" si="13"/>
        <v>8.3333333333333339</v>
      </c>
      <c r="K35" s="23">
        <f t="shared" si="14"/>
        <v>8.3333333333333339</v>
      </c>
      <c r="L35" s="23">
        <f t="shared" si="2"/>
        <v>16.666666666666668</v>
      </c>
      <c r="M35" s="23">
        <f t="shared" si="15"/>
        <v>8.3333333333333339</v>
      </c>
      <c r="N35" s="23">
        <f t="shared" si="4"/>
        <v>25</v>
      </c>
      <c r="O35" s="23">
        <f t="shared" si="15"/>
        <v>8.3333333333333339</v>
      </c>
      <c r="P35" s="24">
        <f t="shared" si="5"/>
        <v>33.333333333333336</v>
      </c>
      <c r="Q35" s="23">
        <f t="shared" si="15"/>
        <v>8.3333333333333339</v>
      </c>
      <c r="R35" s="24">
        <v>41.666666666666671</v>
      </c>
      <c r="S35" s="23">
        <f t="shared" si="15"/>
        <v>8.3333333333333339</v>
      </c>
      <c r="T35" s="24" t="e">
        <f>+#REF!+S35</f>
        <v>#REF!</v>
      </c>
      <c r="U35" s="25">
        <v>0</v>
      </c>
      <c r="V35" s="25">
        <v>0</v>
      </c>
      <c r="W35" s="25">
        <v>0</v>
      </c>
      <c r="X35" s="25"/>
      <c r="Y35" s="25">
        <v>0</v>
      </c>
      <c r="Z35" s="25"/>
      <c r="AA35" s="25">
        <v>0</v>
      </c>
      <c r="AB35" s="25"/>
      <c r="AC35" s="25">
        <v>0</v>
      </c>
      <c r="AD35" s="25">
        <v>0</v>
      </c>
      <c r="AE35" s="25">
        <v>0</v>
      </c>
      <c r="AF35" s="25">
        <f t="shared" si="8"/>
        <v>0</v>
      </c>
      <c r="AG35" s="27">
        <v>0</v>
      </c>
      <c r="AH35" s="27">
        <v>0</v>
      </c>
    </row>
    <row r="36" spans="1:34" x14ac:dyDescent="0.3">
      <c r="A36" s="1">
        <v>33</v>
      </c>
      <c r="B36" s="28" t="s">
        <v>61</v>
      </c>
      <c r="C36" s="19" t="s">
        <v>53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f t="shared" si="13"/>
        <v>8.3333333333333339</v>
      </c>
      <c r="K36" s="23">
        <f t="shared" si="14"/>
        <v>8.3333333333333339</v>
      </c>
      <c r="L36" s="23">
        <f t="shared" si="2"/>
        <v>16.666666666666668</v>
      </c>
      <c r="M36" s="23">
        <f t="shared" si="15"/>
        <v>8.3333333333333339</v>
      </c>
      <c r="N36" s="23">
        <f t="shared" si="4"/>
        <v>25</v>
      </c>
      <c r="O36" s="23">
        <f t="shared" si="15"/>
        <v>8.3333333333333339</v>
      </c>
      <c r="P36" s="24">
        <f t="shared" si="5"/>
        <v>33.333333333333336</v>
      </c>
      <c r="Q36" s="23">
        <f t="shared" si="15"/>
        <v>8.3333333333333339</v>
      </c>
      <c r="R36" s="24">
        <v>41.666666666666671</v>
      </c>
      <c r="S36" s="23">
        <f t="shared" si="15"/>
        <v>8.3333333333333339</v>
      </c>
      <c r="T36" s="24" t="e">
        <f>+#REF!+S36</f>
        <v>#REF!</v>
      </c>
      <c r="U36" s="25">
        <v>0</v>
      </c>
      <c r="V36" s="25">
        <v>0</v>
      </c>
      <c r="W36" s="25">
        <v>0</v>
      </c>
      <c r="X36" s="25"/>
      <c r="Y36" s="25">
        <v>0</v>
      </c>
      <c r="Z36" s="25"/>
      <c r="AA36" s="25">
        <v>0</v>
      </c>
      <c r="AB36" s="25"/>
      <c r="AC36" s="25">
        <v>0</v>
      </c>
      <c r="AD36" s="25">
        <v>0</v>
      </c>
      <c r="AE36" s="25">
        <v>0</v>
      </c>
      <c r="AF36" s="25">
        <f t="shared" si="8"/>
        <v>0</v>
      </c>
      <c r="AG36" s="27">
        <v>0</v>
      </c>
      <c r="AH36" s="27">
        <v>0</v>
      </c>
    </row>
    <row r="37" spans="1:34" x14ac:dyDescent="0.3">
      <c r="A37" s="1">
        <v>34</v>
      </c>
      <c r="B37" s="28" t="s">
        <v>61</v>
      </c>
      <c r="C37" s="19" t="s">
        <v>54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f t="shared" si="13"/>
        <v>8.3333333333333339</v>
      </c>
      <c r="K37" s="23">
        <f t="shared" si="14"/>
        <v>8.3333333333333339</v>
      </c>
      <c r="L37" s="23">
        <f t="shared" si="2"/>
        <v>16.666666666666668</v>
      </c>
      <c r="M37" s="23">
        <f t="shared" si="15"/>
        <v>8.3333333333333339</v>
      </c>
      <c r="N37" s="23">
        <f t="shared" si="4"/>
        <v>25</v>
      </c>
      <c r="O37" s="23">
        <f t="shared" si="15"/>
        <v>8.3333333333333339</v>
      </c>
      <c r="P37" s="24">
        <f t="shared" si="5"/>
        <v>33.333333333333336</v>
      </c>
      <c r="Q37" s="23">
        <f t="shared" si="15"/>
        <v>8.3333333333333339</v>
      </c>
      <c r="R37" s="24">
        <v>41.666666666666671</v>
      </c>
      <c r="S37" s="23">
        <f t="shared" si="15"/>
        <v>8.3333333333333339</v>
      </c>
      <c r="T37" s="24" t="e">
        <f>+#REF!+S37</f>
        <v>#REF!</v>
      </c>
      <c r="U37" s="25">
        <v>0</v>
      </c>
      <c r="V37" s="25">
        <v>0</v>
      </c>
      <c r="W37" s="25">
        <v>0</v>
      </c>
      <c r="X37" s="25"/>
      <c r="Y37" s="25">
        <v>0</v>
      </c>
      <c r="Z37" s="25"/>
      <c r="AA37" s="25">
        <v>0</v>
      </c>
      <c r="AB37" s="25"/>
      <c r="AC37" s="25">
        <v>0</v>
      </c>
      <c r="AD37" s="25">
        <v>0</v>
      </c>
      <c r="AE37" s="25">
        <v>0</v>
      </c>
      <c r="AF37" s="25">
        <f t="shared" si="8"/>
        <v>0</v>
      </c>
      <c r="AG37" s="27">
        <v>0</v>
      </c>
      <c r="AH37" s="27">
        <v>0</v>
      </c>
    </row>
    <row r="38" spans="1:34" x14ac:dyDescent="0.3">
      <c r="A38" s="1">
        <v>35</v>
      </c>
      <c r="B38" s="28" t="s">
        <v>61</v>
      </c>
      <c r="C38" s="19" t="s">
        <v>55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si="13"/>
        <v>8.3333333333333339</v>
      </c>
      <c r="K38" s="23">
        <f t="shared" si="14"/>
        <v>8.3333333333333339</v>
      </c>
      <c r="L38" s="23">
        <f t="shared" si="2"/>
        <v>16.666666666666668</v>
      </c>
      <c r="M38" s="23">
        <f t="shared" si="15"/>
        <v>8.3333333333333339</v>
      </c>
      <c r="N38" s="23">
        <f t="shared" si="4"/>
        <v>25</v>
      </c>
      <c r="O38" s="23">
        <f t="shared" si="15"/>
        <v>8.3333333333333339</v>
      </c>
      <c r="P38" s="24">
        <f t="shared" si="5"/>
        <v>33.333333333333336</v>
      </c>
      <c r="Q38" s="23">
        <f t="shared" si="15"/>
        <v>8.3333333333333339</v>
      </c>
      <c r="R38" s="24">
        <v>41.666666666666671</v>
      </c>
      <c r="S38" s="23">
        <f t="shared" si="15"/>
        <v>8.3333333333333339</v>
      </c>
      <c r="T38" s="24" t="e">
        <f>+#REF!+S38</f>
        <v>#REF!</v>
      </c>
      <c r="U38" s="25">
        <v>0</v>
      </c>
      <c r="V38" s="25">
        <v>0</v>
      </c>
      <c r="W38" s="25">
        <v>0</v>
      </c>
      <c r="X38" s="25"/>
      <c r="Y38" s="25">
        <v>0</v>
      </c>
      <c r="Z38" s="25"/>
      <c r="AA38" s="25">
        <v>0</v>
      </c>
      <c r="AB38" s="25"/>
      <c r="AC38" s="25">
        <v>0</v>
      </c>
      <c r="AD38" s="25">
        <v>0</v>
      </c>
      <c r="AE38" s="25">
        <v>0</v>
      </c>
      <c r="AF38" s="25">
        <f t="shared" si="8"/>
        <v>0</v>
      </c>
      <c r="AG38" s="27">
        <v>0</v>
      </c>
      <c r="AH38" s="27">
        <v>0</v>
      </c>
    </row>
    <row r="39" spans="1:34" x14ac:dyDescent="0.3">
      <c r="A39" s="1">
        <v>36</v>
      </c>
      <c r="B39" s="28" t="s">
        <v>61</v>
      </c>
      <c r="C39" s="19" t="s">
        <v>56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3"/>
        <v>8.3333333333333339</v>
      </c>
      <c r="K39" s="23">
        <f t="shared" si="14"/>
        <v>8.3333333333333339</v>
      </c>
      <c r="L39" s="23">
        <f t="shared" si="2"/>
        <v>16.666666666666668</v>
      </c>
      <c r="M39" s="23">
        <f t="shared" si="15"/>
        <v>8.3333333333333339</v>
      </c>
      <c r="N39" s="23">
        <f t="shared" si="4"/>
        <v>25</v>
      </c>
      <c r="O39" s="23">
        <f t="shared" si="15"/>
        <v>8.3333333333333339</v>
      </c>
      <c r="P39" s="24">
        <f t="shared" si="5"/>
        <v>33.333333333333336</v>
      </c>
      <c r="Q39" s="23">
        <f t="shared" si="15"/>
        <v>8.3333333333333339</v>
      </c>
      <c r="R39" s="24">
        <v>41.666666666666671</v>
      </c>
      <c r="S39" s="23">
        <f t="shared" si="15"/>
        <v>8.3333333333333339</v>
      </c>
      <c r="T39" s="24" t="e">
        <f>+#REF!+S39</f>
        <v>#REF!</v>
      </c>
      <c r="U39" s="25">
        <v>0</v>
      </c>
      <c r="V39" s="25">
        <v>0</v>
      </c>
      <c r="W39" s="25">
        <v>0</v>
      </c>
      <c r="X39" s="25"/>
      <c r="Y39" s="25">
        <v>0</v>
      </c>
      <c r="Z39" s="25"/>
      <c r="AA39" s="25">
        <v>0</v>
      </c>
      <c r="AB39" s="25"/>
      <c r="AC39" s="25">
        <v>0</v>
      </c>
      <c r="AD39" s="25">
        <v>0</v>
      </c>
      <c r="AE39" s="25">
        <v>0</v>
      </c>
      <c r="AF39" s="25">
        <f t="shared" si="8"/>
        <v>0</v>
      </c>
      <c r="AG39" s="27">
        <v>0</v>
      </c>
      <c r="AH39" s="27">
        <v>0</v>
      </c>
    </row>
    <row r="40" spans="1:34" x14ac:dyDescent="0.3">
      <c r="A40" s="1">
        <v>37</v>
      </c>
      <c r="B40" s="28" t="s">
        <v>61</v>
      </c>
      <c r="C40" s="19" t="s">
        <v>57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3"/>
        <v>8.3333333333333339</v>
      </c>
      <c r="K40" s="23">
        <f t="shared" si="14"/>
        <v>8.3333333333333339</v>
      </c>
      <c r="L40" s="23">
        <f t="shared" si="2"/>
        <v>16.666666666666668</v>
      </c>
      <c r="M40" s="23">
        <f t="shared" si="15"/>
        <v>8.3333333333333339</v>
      </c>
      <c r="N40" s="23">
        <f t="shared" si="4"/>
        <v>25</v>
      </c>
      <c r="O40" s="23">
        <f t="shared" si="15"/>
        <v>8.3333333333333339</v>
      </c>
      <c r="P40" s="24">
        <f t="shared" si="5"/>
        <v>33.333333333333336</v>
      </c>
      <c r="Q40" s="23">
        <f t="shared" si="15"/>
        <v>8.3333333333333339</v>
      </c>
      <c r="R40" s="24">
        <v>41.666666666666671</v>
      </c>
      <c r="S40" s="23">
        <f t="shared" si="15"/>
        <v>8.3333333333333339</v>
      </c>
      <c r="T40" s="24" t="e">
        <f>+#REF!+S40</f>
        <v>#REF!</v>
      </c>
      <c r="U40" s="25">
        <v>0</v>
      </c>
      <c r="V40" s="25">
        <v>0</v>
      </c>
      <c r="W40" s="25">
        <v>0</v>
      </c>
      <c r="X40" s="25"/>
      <c r="Y40" s="25">
        <v>0</v>
      </c>
      <c r="Z40" s="25"/>
      <c r="AA40" s="25">
        <v>0</v>
      </c>
      <c r="AB40" s="25"/>
      <c r="AC40" s="25">
        <v>0</v>
      </c>
      <c r="AD40" s="25">
        <v>0</v>
      </c>
      <c r="AE40" s="25">
        <v>0</v>
      </c>
      <c r="AF40" s="25">
        <f t="shared" si="8"/>
        <v>0</v>
      </c>
      <c r="AG40" s="27">
        <v>0</v>
      </c>
      <c r="AH40" s="27">
        <v>0</v>
      </c>
    </row>
    <row r="41" spans="1:34" x14ac:dyDescent="0.3">
      <c r="A41" s="1">
        <v>38</v>
      </c>
      <c r="B41" s="28" t="s">
        <v>61</v>
      </c>
      <c r="C41" s="19" t="s">
        <v>58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3"/>
        <v>8.3333333333333339</v>
      </c>
      <c r="K41" s="23">
        <f t="shared" si="14"/>
        <v>8.3333333333333339</v>
      </c>
      <c r="L41" s="23">
        <f t="shared" si="2"/>
        <v>16.666666666666668</v>
      </c>
      <c r="M41" s="23">
        <f t="shared" si="15"/>
        <v>8.3333333333333339</v>
      </c>
      <c r="N41" s="23">
        <f t="shared" si="4"/>
        <v>25</v>
      </c>
      <c r="O41" s="23">
        <f t="shared" si="15"/>
        <v>8.3333333333333339</v>
      </c>
      <c r="P41" s="24">
        <f t="shared" si="5"/>
        <v>33.333333333333336</v>
      </c>
      <c r="Q41" s="23">
        <f t="shared" si="15"/>
        <v>8.3333333333333339</v>
      </c>
      <c r="R41" s="24">
        <v>41.666666666666671</v>
      </c>
      <c r="S41" s="23">
        <f t="shared" si="15"/>
        <v>8.3333333333333339</v>
      </c>
      <c r="T41" s="24" t="e">
        <f>+#REF!+S41</f>
        <v>#REF!</v>
      </c>
      <c r="U41" s="25">
        <v>0</v>
      </c>
      <c r="V41" s="25">
        <v>0</v>
      </c>
      <c r="W41" s="25">
        <v>0</v>
      </c>
      <c r="X41" s="25"/>
      <c r="Y41" s="25">
        <v>0</v>
      </c>
      <c r="Z41" s="25"/>
      <c r="AA41" s="25">
        <v>0</v>
      </c>
      <c r="AB41" s="25"/>
      <c r="AC41" s="25">
        <v>0</v>
      </c>
      <c r="AD41" s="25">
        <v>0</v>
      </c>
      <c r="AE41" s="25">
        <v>0</v>
      </c>
      <c r="AF41" s="25">
        <f t="shared" si="8"/>
        <v>0</v>
      </c>
      <c r="AG41" s="27">
        <v>0</v>
      </c>
      <c r="AH41" s="27">
        <v>0</v>
      </c>
    </row>
    <row r="42" spans="1:34" ht="38.25" x14ac:dyDescent="0.3">
      <c r="A42" s="1">
        <v>39</v>
      </c>
      <c r="B42" s="18" t="s">
        <v>61</v>
      </c>
      <c r="C42" s="19" t="s">
        <v>59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v>6</v>
      </c>
      <c r="K42" s="23">
        <f>+J42</f>
        <v>6</v>
      </c>
      <c r="L42" s="23">
        <f t="shared" si="2"/>
        <v>12</v>
      </c>
      <c r="M42" s="23">
        <f t="shared" si="15"/>
        <v>6</v>
      </c>
      <c r="N42" s="23">
        <f t="shared" si="4"/>
        <v>18</v>
      </c>
      <c r="O42" s="23">
        <f t="shared" si="15"/>
        <v>6</v>
      </c>
      <c r="P42" s="24">
        <f t="shared" si="5"/>
        <v>24</v>
      </c>
      <c r="Q42" s="23">
        <f t="shared" si="15"/>
        <v>6</v>
      </c>
      <c r="R42" s="24">
        <v>30</v>
      </c>
      <c r="S42" s="23">
        <f t="shared" si="15"/>
        <v>6</v>
      </c>
      <c r="T42" s="24" t="e">
        <f>+#REF!+S42</f>
        <v>#REF!</v>
      </c>
      <c r="U42" s="25">
        <v>0</v>
      </c>
      <c r="V42" s="25">
        <v>0</v>
      </c>
      <c r="W42" s="25">
        <v>0</v>
      </c>
      <c r="X42" s="25"/>
      <c r="Y42" s="25">
        <v>0</v>
      </c>
      <c r="Z42" s="25"/>
      <c r="AA42" s="25">
        <v>0</v>
      </c>
      <c r="AB42" s="25"/>
      <c r="AC42" s="25">
        <v>0</v>
      </c>
      <c r="AD42" s="25">
        <v>0</v>
      </c>
      <c r="AE42" s="25">
        <v>0</v>
      </c>
      <c r="AF42" s="25">
        <f t="shared" si="8"/>
        <v>0</v>
      </c>
      <c r="AG42" s="27">
        <v>0</v>
      </c>
      <c r="AH42" s="27">
        <v>0</v>
      </c>
    </row>
    <row r="43" spans="1:34" x14ac:dyDescent="0.3">
      <c r="A43" s="1">
        <v>40</v>
      </c>
      <c r="B43" s="28" t="s">
        <v>61</v>
      </c>
      <c r="C43" s="19" t="s">
        <v>60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3"/>
        <v>8.3333333333333339</v>
      </c>
      <c r="K43" s="23">
        <f t="shared" si="14"/>
        <v>8.3333333333333339</v>
      </c>
      <c r="L43" s="23">
        <f t="shared" si="2"/>
        <v>16.666666666666668</v>
      </c>
      <c r="M43" s="23">
        <f t="shared" si="15"/>
        <v>8.3333333333333339</v>
      </c>
      <c r="N43" s="23">
        <f t="shared" si="4"/>
        <v>25</v>
      </c>
      <c r="O43" s="23">
        <f t="shared" si="15"/>
        <v>8.3333333333333339</v>
      </c>
      <c r="P43" s="24">
        <f t="shared" si="5"/>
        <v>33.333333333333336</v>
      </c>
      <c r="Q43" s="23">
        <f t="shared" si="15"/>
        <v>8.3333333333333339</v>
      </c>
      <c r="R43" s="24">
        <v>41.666666666666671</v>
      </c>
      <c r="S43" s="23">
        <f t="shared" si="15"/>
        <v>8.3333333333333339</v>
      </c>
      <c r="T43" s="24" t="e">
        <f>+#REF!+S43</f>
        <v>#REF!</v>
      </c>
      <c r="U43" s="25">
        <v>0</v>
      </c>
      <c r="V43" s="25">
        <v>0</v>
      </c>
      <c r="W43" s="25">
        <v>0</v>
      </c>
      <c r="X43" s="25"/>
      <c r="Y43" s="25">
        <v>0</v>
      </c>
      <c r="Z43" s="25"/>
      <c r="AA43" s="25">
        <v>0</v>
      </c>
      <c r="AB43" s="25"/>
      <c r="AC43" s="25">
        <v>0</v>
      </c>
      <c r="AD43" s="25">
        <v>0</v>
      </c>
      <c r="AE43" s="25">
        <v>0</v>
      </c>
      <c r="AF43" s="25">
        <f t="shared" si="8"/>
        <v>0</v>
      </c>
      <c r="AG43" s="27">
        <v>0</v>
      </c>
      <c r="AH43" s="27">
        <v>0</v>
      </c>
    </row>
    <row r="44" spans="1:34" x14ac:dyDescent="0.3">
      <c r="A44" s="1">
        <v>41</v>
      </c>
      <c r="B44" s="18" t="s">
        <v>66</v>
      </c>
      <c r="C44" s="19" t="s">
        <v>62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3"/>
        <v>8.3333333333333339</v>
      </c>
      <c r="K44" s="23">
        <f t="shared" si="14"/>
        <v>8.3333333333333339</v>
      </c>
      <c r="L44" s="23">
        <f t="shared" si="2"/>
        <v>16.666666666666668</v>
      </c>
      <c r="M44" s="23">
        <f t="shared" si="15"/>
        <v>8.3333333333333339</v>
      </c>
      <c r="N44" s="23">
        <f t="shared" si="4"/>
        <v>25</v>
      </c>
      <c r="O44" s="23">
        <f t="shared" si="15"/>
        <v>8.3333333333333339</v>
      </c>
      <c r="P44" s="24">
        <f t="shared" si="5"/>
        <v>33.333333333333336</v>
      </c>
      <c r="Q44" s="23">
        <f t="shared" si="15"/>
        <v>8.3333333333333339</v>
      </c>
      <c r="R44" s="24">
        <v>41.666666666666671</v>
      </c>
      <c r="S44" s="23">
        <f t="shared" si="15"/>
        <v>8.3333333333333339</v>
      </c>
      <c r="T44" s="24" t="e">
        <f>+#REF!+S44</f>
        <v>#REF!</v>
      </c>
      <c r="U44" s="25">
        <v>0</v>
      </c>
      <c r="V44" s="25">
        <v>0</v>
      </c>
      <c r="W44" s="25">
        <v>0</v>
      </c>
      <c r="X44" s="25"/>
      <c r="Y44" s="25">
        <v>0</v>
      </c>
      <c r="Z44" s="25"/>
      <c r="AA44" s="25">
        <v>0</v>
      </c>
      <c r="AB44" s="25"/>
      <c r="AC44" s="25">
        <v>0</v>
      </c>
      <c r="AD44" s="25">
        <v>0</v>
      </c>
      <c r="AE44" s="25">
        <v>0</v>
      </c>
      <c r="AF44" s="25">
        <f t="shared" si="8"/>
        <v>0</v>
      </c>
      <c r="AG44" s="27">
        <v>0</v>
      </c>
      <c r="AH44" s="27">
        <v>0</v>
      </c>
    </row>
    <row r="45" spans="1:34" x14ac:dyDescent="0.3">
      <c r="A45" s="1">
        <v>42</v>
      </c>
      <c r="B45" s="28" t="s">
        <v>66</v>
      </c>
      <c r="C45" s="19" t="s">
        <v>63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v>6.666666666666667</v>
      </c>
      <c r="K45" s="23">
        <f>+J45</f>
        <v>6.666666666666667</v>
      </c>
      <c r="L45" s="23">
        <f t="shared" si="2"/>
        <v>13.333333333333334</v>
      </c>
      <c r="M45" s="23">
        <f t="shared" si="15"/>
        <v>6.666666666666667</v>
      </c>
      <c r="N45" s="23">
        <f t="shared" si="4"/>
        <v>20</v>
      </c>
      <c r="O45" s="23">
        <f t="shared" si="15"/>
        <v>6.666666666666667</v>
      </c>
      <c r="P45" s="24">
        <f t="shared" si="5"/>
        <v>26.666666666666668</v>
      </c>
      <c r="Q45" s="23">
        <f t="shared" si="15"/>
        <v>6.666666666666667</v>
      </c>
      <c r="R45" s="24">
        <v>33.333333333333336</v>
      </c>
      <c r="S45" s="23">
        <f t="shared" si="15"/>
        <v>6.666666666666667</v>
      </c>
      <c r="T45" s="24" t="e">
        <f>+#REF!+S45</f>
        <v>#REF!</v>
      </c>
      <c r="U45" s="25">
        <v>1583500</v>
      </c>
      <c r="V45" s="25">
        <v>0</v>
      </c>
      <c r="W45" s="25">
        <v>0</v>
      </c>
      <c r="X45" s="25"/>
      <c r="Y45" s="25">
        <v>0</v>
      </c>
      <c r="Z45" s="25"/>
      <c r="AA45" s="25">
        <v>0</v>
      </c>
      <c r="AB45" s="25"/>
      <c r="AC45" s="25">
        <v>0</v>
      </c>
      <c r="AD45" s="25">
        <v>0</v>
      </c>
      <c r="AE45" s="25">
        <v>0</v>
      </c>
      <c r="AF45" s="25">
        <f t="shared" si="8"/>
        <v>0</v>
      </c>
      <c r="AG45" s="27">
        <v>0</v>
      </c>
      <c r="AH45" s="27">
        <v>0</v>
      </c>
    </row>
    <row r="46" spans="1:34" x14ac:dyDescent="0.3">
      <c r="A46" s="1">
        <v>43</v>
      </c>
      <c r="B46" s="28" t="s">
        <v>66</v>
      </c>
      <c r="C46" s="19" t="s">
        <v>64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6.666666666666667</v>
      </c>
      <c r="K46" s="23">
        <f>+J46</f>
        <v>6.666666666666667</v>
      </c>
      <c r="L46" s="23">
        <f t="shared" si="2"/>
        <v>13.333333333333334</v>
      </c>
      <c r="M46" s="23">
        <f t="shared" si="15"/>
        <v>6.666666666666667</v>
      </c>
      <c r="N46" s="23">
        <f t="shared" si="4"/>
        <v>20</v>
      </c>
      <c r="O46" s="23">
        <f t="shared" si="15"/>
        <v>6.666666666666667</v>
      </c>
      <c r="P46" s="24">
        <f t="shared" si="5"/>
        <v>26.666666666666668</v>
      </c>
      <c r="Q46" s="23">
        <f t="shared" si="15"/>
        <v>6.666666666666667</v>
      </c>
      <c r="R46" s="24">
        <v>33.333333333333336</v>
      </c>
      <c r="S46" s="23">
        <f t="shared" si="15"/>
        <v>6.666666666666667</v>
      </c>
      <c r="T46" s="24" t="e">
        <f>+#REF!+S46</f>
        <v>#REF!</v>
      </c>
      <c r="U46" s="25">
        <v>155000</v>
      </c>
      <c r="V46" s="25">
        <v>0</v>
      </c>
      <c r="W46" s="25">
        <v>0</v>
      </c>
      <c r="X46" s="25"/>
      <c r="Y46" s="25">
        <v>0</v>
      </c>
      <c r="Z46" s="25"/>
      <c r="AA46" s="25">
        <v>0</v>
      </c>
      <c r="AB46" s="25"/>
      <c r="AC46" s="25">
        <v>0</v>
      </c>
      <c r="AD46" s="25">
        <v>0</v>
      </c>
      <c r="AE46" s="25">
        <v>0</v>
      </c>
      <c r="AF46" s="25">
        <f t="shared" si="8"/>
        <v>0</v>
      </c>
      <c r="AG46" s="27">
        <v>0</v>
      </c>
      <c r="AH46" s="27">
        <v>0</v>
      </c>
    </row>
    <row r="47" spans="1:34" ht="25.5" x14ac:dyDescent="0.3">
      <c r="A47" s="1">
        <v>44</v>
      </c>
      <c r="B47" s="28" t="s">
        <v>66</v>
      </c>
      <c r="C47" s="19" t="s">
        <v>65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v>6.666666666666667</v>
      </c>
      <c r="K47" s="23">
        <f>+J47</f>
        <v>6.666666666666667</v>
      </c>
      <c r="L47" s="23">
        <f t="shared" si="2"/>
        <v>13.333333333333334</v>
      </c>
      <c r="M47" s="23">
        <f t="shared" si="15"/>
        <v>6.666666666666667</v>
      </c>
      <c r="N47" s="23">
        <f t="shared" si="4"/>
        <v>20</v>
      </c>
      <c r="O47" s="23">
        <f t="shared" si="15"/>
        <v>6.666666666666667</v>
      </c>
      <c r="P47" s="24">
        <f t="shared" si="5"/>
        <v>26.666666666666668</v>
      </c>
      <c r="Q47" s="23">
        <f t="shared" si="15"/>
        <v>6.666666666666667</v>
      </c>
      <c r="R47" s="24">
        <v>33.333333333333336</v>
      </c>
      <c r="S47" s="23">
        <f t="shared" si="15"/>
        <v>6.666666666666667</v>
      </c>
      <c r="T47" s="24" t="e">
        <f>+#REF!+S47</f>
        <v>#REF!</v>
      </c>
      <c r="U47" s="25">
        <v>330000</v>
      </c>
      <c r="V47" s="25">
        <v>0</v>
      </c>
      <c r="W47" s="25">
        <v>0</v>
      </c>
      <c r="X47" s="25"/>
      <c r="Y47" s="25">
        <v>0</v>
      </c>
      <c r="Z47" s="25"/>
      <c r="AA47" s="25">
        <v>0</v>
      </c>
      <c r="AB47" s="25"/>
      <c r="AC47" s="25">
        <v>0</v>
      </c>
      <c r="AD47" s="25">
        <v>0</v>
      </c>
      <c r="AE47" s="25">
        <v>0</v>
      </c>
      <c r="AF47" s="25">
        <f t="shared" si="8"/>
        <v>0</v>
      </c>
      <c r="AG47" s="27">
        <v>0</v>
      </c>
      <c r="AH47" s="27">
        <v>0</v>
      </c>
    </row>
    <row r="48" spans="1:34" x14ac:dyDescent="0.3">
      <c r="A48" s="1">
        <v>45</v>
      </c>
      <c r="B48" s="18" t="s">
        <v>73</v>
      </c>
      <c r="C48" s="19" t="s">
        <v>67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ref="J48:J59" si="16">+I48/12</f>
        <v>8.3333333333333339</v>
      </c>
      <c r="K48" s="23">
        <f t="shared" ref="K48:K59" si="17">+J48</f>
        <v>8.3333333333333339</v>
      </c>
      <c r="L48" s="23">
        <f t="shared" si="2"/>
        <v>16.666666666666668</v>
      </c>
      <c r="M48" s="23">
        <f t="shared" si="15"/>
        <v>8.3333333333333339</v>
      </c>
      <c r="N48" s="23">
        <f t="shared" si="4"/>
        <v>25</v>
      </c>
      <c r="O48" s="23">
        <f t="shared" si="15"/>
        <v>8.3333333333333339</v>
      </c>
      <c r="P48" s="24">
        <f t="shared" si="5"/>
        <v>33.333333333333336</v>
      </c>
      <c r="Q48" s="24">
        <f>+O48/2</f>
        <v>4.166666666666667</v>
      </c>
      <c r="R48" s="24">
        <v>37.5</v>
      </c>
      <c r="S48" s="24">
        <v>0</v>
      </c>
      <c r="T48" s="24" t="e">
        <f>+#REF!+S48</f>
        <v>#REF!</v>
      </c>
      <c r="U48" s="25">
        <v>0</v>
      </c>
      <c r="V48" s="25">
        <v>0</v>
      </c>
      <c r="W48" s="25">
        <v>0</v>
      </c>
      <c r="X48" s="25"/>
      <c r="Y48" s="25">
        <v>0</v>
      </c>
      <c r="Z48" s="25"/>
      <c r="AA48" s="25">
        <v>0</v>
      </c>
      <c r="AB48" s="25"/>
      <c r="AC48" s="25">
        <v>0</v>
      </c>
      <c r="AD48" s="25">
        <v>0</v>
      </c>
      <c r="AE48" s="25">
        <v>0</v>
      </c>
      <c r="AF48" s="25">
        <f t="shared" si="8"/>
        <v>0</v>
      </c>
      <c r="AG48" s="27">
        <v>0</v>
      </c>
      <c r="AH48" s="27">
        <v>0</v>
      </c>
    </row>
    <row r="49" spans="1:34" ht="25.5" x14ac:dyDescent="0.3">
      <c r="A49" s="1">
        <v>46</v>
      </c>
      <c r="B49" s="28" t="s">
        <v>73</v>
      </c>
      <c r="C49" s="19" t="s">
        <v>68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f t="shared" si="16"/>
        <v>8.3333333333333339</v>
      </c>
      <c r="K49" s="23">
        <f t="shared" si="17"/>
        <v>8.3333333333333339</v>
      </c>
      <c r="L49" s="23">
        <f t="shared" si="2"/>
        <v>16.666666666666668</v>
      </c>
      <c r="M49" s="23">
        <f t="shared" si="15"/>
        <v>8.3333333333333339</v>
      </c>
      <c r="N49" s="23">
        <f t="shared" si="4"/>
        <v>25</v>
      </c>
      <c r="O49" s="23">
        <f t="shared" si="15"/>
        <v>8.3333333333333339</v>
      </c>
      <c r="P49" s="24">
        <f t="shared" si="5"/>
        <v>33.333333333333336</v>
      </c>
      <c r="Q49" s="24">
        <f>+O49/2</f>
        <v>4.166666666666667</v>
      </c>
      <c r="R49" s="24">
        <v>37.5</v>
      </c>
      <c r="S49" s="24">
        <v>0</v>
      </c>
      <c r="T49" s="24" t="e">
        <f>+#REF!+S49</f>
        <v>#REF!</v>
      </c>
      <c r="U49" s="25">
        <v>40000</v>
      </c>
      <c r="V49" s="25">
        <v>0</v>
      </c>
      <c r="W49" s="25">
        <v>0</v>
      </c>
      <c r="X49" s="25"/>
      <c r="Y49" s="25">
        <v>0</v>
      </c>
      <c r="Z49" s="25"/>
      <c r="AA49" s="25">
        <v>0</v>
      </c>
      <c r="AB49" s="25"/>
      <c r="AC49" s="25">
        <v>0</v>
      </c>
      <c r="AD49" s="25">
        <v>0</v>
      </c>
      <c r="AE49" s="25">
        <v>0</v>
      </c>
      <c r="AF49" s="25">
        <f t="shared" si="8"/>
        <v>0</v>
      </c>
      <c r="AG49" s="27">
        <v>0</v>
      </c>
      <c r="AH49" s="27">
        <v>0</v>
      </c>
    </row>
    <row r="50" spans="1:34" ht="25.5" x14ac:dyDescent="0.3">
      <c r="A50" s="1">
        <v>47</v>
      </c>
      <c r="B50" s="28" t="s">
        <v>73</v>
      </c>
      <c r="C50" s="19" t="s">
        <v>69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0</v>
      </c>
      <c r="K50" s="23">
        <f t="shared" si="17"/>
        <v>0</v>
      </c>
      <c r="L50" s="23">
        <f t="shared" si="2"/>
        <v>0</v>
      </c>
      <c r="M50" s="23">
        <f t="shared" si="15"/>
        <v>0</v>
      </c>
      <c r="N50" s="23">
        <f t="shared" si="4"/>
        <v>0</v>
      </c>
      <c r="O50" s="23">
        <f t="shared" si="15"/>
        <v>0</v>
      </c>
      <c r="P50" s="24">
        <f t="shared" si="5"/>
        <v>0</v>
      </c>
      <c r="Q50" s="24">
        <f>+O50/2</f>
        <v>0</v>
      </c>
      <c r="R50" s="24">
        <v>0</v>
      </c>
      <c r="S50" s="24">
        <v>0</v>
      </c>
      <c r="T50" s="24" t="e">
        <f>+#REF!+S50</f>
        <v>#REF!</v>
      </c>
      <c r="U50" s="25">
        <v>2550000</v>
      </c>
      <c r="V50" s="25">
        <v>0</v>
      </c>
      <c r="W50" s="25">
        <v>0</v>
      </c>
      <c r="X50" s="25"/>
      <c r="Y50" s="25">
        <v>0</v>
      </c>
      <c r="Z50" s="25"/>
      <c r="AA50" s="25">
        <v>0</v>
      </c>
      <c r="AB50" s="25"/>
      <c r="AC50" s="25">
        <v>0</v>
      </c>
      <c r="AD50" s="25">
        <v>0</v>
      </c>
      <c r="AE50" s="25">
        <v>0</v>
      </c>
      <c r="AF50" s="25">
        <f t="shared" si="8"/>
        <v>0</v>
      </c>
      <c r="AG50" s="27">
        <v>0</v>
      </c>
      <c r="AH50" s="27">
        <v>0</v>
      </c>
    </row>
    <row r="51" spans="1:34" x14ac:dyDescent="0.3">
      <c r="A51" s="1">
        <v>48</v>
      </c>
      <c r="B51" s="28" t="s">
        <v>73</v>
      </c>
      <c r="C51" s="19" t="s">
        <v>14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f t="shared" si="16"/>
        <v>8.3333333333333339</v>
      </c>
      <c r="K51" s="23">
        <f t="shared" si="17"/>
        <v>8.3333333333333339</v>
      </c>
      <c r="L51" s="23">
        <f t="shared" si="2"/>
        <v>16.666666666666668</v>
      </c>
      <c r="M51" s="23">
        <f t="shared" si="15"/>
        <v>8.3333333333333339</v>
      </c>
      <c r="N51" s="23">
        <f t="shared" si="4"/>
        <v>25</v>
      </c>
      <c r="O51" s="23">
        <f t="shared" si="15"/>
        <v>8.3333333333333339</v>
      </c>
      <c r="P51" s="24">
        <f t="shared" si="5"/>
        <v>33.333333333333336</v>
      </c>
      <c r="Q51" s="24">
        <f t="shared" ref="Q51:Q54" si="18">+O51/2</f>
        <v>4.166666666666667</v>
      </c>
      <c r="R51" s="24">
        <v>37.5</v>
      </c>
      <c r="S51" s="24">
        <v>0</v>
      </c>
      <c r="T51" s="24" t="e">
        <f>+#REF!+S51</f>
        <v>#REF!</v>
      </c>
      <c r="U51" s="25">
        <v>0</v>
      </c>
      <c r="V51" s="25">
        <v>0</v>
      </c>
      <c r="W51" s="25">
        <v>0</v>
      </c>
      <c r="X51" s="25"/>
      <c r="Y51" s="25">
        <v>0</v>
      </c>
      <c r="Z51" s="25"/>
      <c r="AA51" s="25">
        <v>0</v>
      </c>
      <c r="AB51" s="25"/>
      <c r="AC51" s="25">
        <v>0</v>
      </c>
      <c r="AD51" s="25">
        <v>0</v>
      </c>
      <c r="AE51" s="25">
        <v>0</v>
      </c>
      <c r="AF51" s="25">
        <f t="shared" si="8"/>
        <v>0</v>
      </c>
      <c r="AG51" s="27">
        <v>0</v>
      </c>
      <c r="AH51" s="27">
        <v>0</v>
      </c>
    </row>
    <row r="52" spans="1:34" x14ac:dyDescent="0.3">
      <c r="A52" s="1">
        <v>49</v>
      </c>
      <c r="B52" s="28" t="s">
        <v>73</v>
      </c>
      <c r="C52" s="19" t="s">
        <v>70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si="16"/>
        <v>8.3333333333333339</v>
      </c>
      <c r="K52" s="23">
        <f t="shared" si="17"/>
        <v>8.3333333333333339</v>
      </c>
      <c r="L52" s="23">
        <f t="shared" si="2"/>
        <v>16.666666666666668</v>
      </c>
      <c r="M52" s="23">
        <f t="shared" si="15"/>
        <v>8.3333333333333339</v>
      </c>
      <c r="N52" s="23">
        <f t="shared" si="4"/>
        <v>25</v>
      </c>
      <c r="O52" s="23">
        <f t="shared" si="15"/>
        <v>8.3333333333333339</v>
      </c>
      <c r="P52" s="24">
        <f t="shared" si="5"/>
        <v>33.333333333333336</v>
      </c>
      <c r="Q52" s="24">
        <f t="shared" si="18"/>
        <v>4.166666666666667</v>
      </c>
      <c r="R52" s="24">
        <v>37.5</v>
      </c>
      <c r="S52" s="24">
        <v>0</v>
      </c>
      <c r="T52" s="24" t="e">
        <f>+#REF!+S52</f>
        <v>#REF!</v>
      </c>
      <c r="U52" s="25">
        <v>0</v>
      </c>
      <c r="V52" s="25">
        <v>0</v>
      </c>
      <c r="W52" s="25">
        <v>0</v>
      </c>
      <c r="X52" s="25"/>
      <c r="Y52" s="25">
        <v>0</v>
      </c>
      <c r="Z52" s="25"/>
      <c r="AA52" s="25">
        <v>0</v>
      </c>
      <c r="AB52" s="25"/>
      <c r="AC52" s="25">
        <v>0</v>
      </c>
      <c r="AD52" s="25">
        <v>0</v>
      </c>
      <c r="AE52" s="25">
        <v>0</v>
      </c>
      <c r="AF52" s="25">
        <f t="shared" si="8"/>
        <v>0</v>
      </c>
      <c r="AG52" s="27">
        <v>0</v>
      </c>
      <c r="AH52" s="27">
        <v>0</v>
      </c>
    </row>
    <row r="53" spans="1:34" x14ac:dyDescent="0.3">
      <c r="A53" s="1">
        <v>50</v>
      </c>
      <c r="B53" s="28" t="s">
        <v>73</v>
      </c>
      <c r="C53" s="19" t="s">
        <v>71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6"/>
        <v>8.3333333333333339</v>
      </c>
      <c r="K53" s="23">
        <f t="shared" si="17"/>
        <v>8.3333333333333339</v>
      </c>
      <c r="L53" s="23">
        <f t="shared" si="2"/>
        <v>16.666666666666668</v>
      </c>
      <c r="M53" s="23">
        <f t="shared" si="15"/>
        <v>8.3333333333333339</v>
      </c>
      <c r="N53" s="23">
        <f t="shared" si="4"/>
        <v>25</v>
      </c>
      <c r="O53" s="23">
        <f t="shared" si="15"/>
        <v>8.3333333333333339</v>
      </c>
      <c r="P53" s="24">
        <f t="shared" si="5"/>
        <v>33.333333333333336</v>
      </c>
      <c r="Q53" s="24">
        <f t="shared" si="18"/>
        <v>4.166666666666667</v>
      </c>
      <c r="R53" s="24">
        <v>37.5</v>
      </c>
      <c r="S53" s="24">
        <v>0</v>
      </c>
      <c r="T53" s="24" t="e">
        <f>+#REF!+S53</f>
        <v>#REF!</v>
      </c>
      <c r="U53" s="25">
        <v>1045700</v>
      </c>
      <c r="V53" s="25">
        <v>0</v>
      </c>
      <c r="W53" s="25">
        <v>0</v>
      </c>
      <c r="X53" s="25"/>
      <c r="Y53" s="25">
        <v>0</v>
      </c>
      <c r="Z53" s="25"/>
      <c r="AA53" s="25">
        <v>0</v>
      </c>
      <c r="AB53" s="25"/>
      <c r="AC53" s="25">
        <v>0</v>
      </c>
      <c r="AD53" s="25">
        <v>0</v>
      </c>
      <c r="AE53" s="25">
        <v>0</v>
      </c>
      <c r="AF53" s="25">
        <f t="shared" si="8"/>
        <v>0</v>
      </c>
      <c r="AG53" s="27">
        <v>0</v>
      </c>
      <c r="AH53" s="27">
        <v>0</v>
      </c>
    </row>
    <row r="54" spans="1:34" x14ac:dyDescent="0.3">
      <c r="A54" s="1">
        <v>51</v>
      </c>
      <c r="B54" s="28" t="s">
        <v>73</v>
      </c>
      <c r="C54" s="19" t="s">
        <v>72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f t="shared" si="16"/>
        <v>8.3333333333333339</v>
      </c>
      <c r="K54" s="23">
        <f t="shared" si="17"/>
        <v>8.3333333333333339</v>
      </c>
      <c r="L54" s="23">
        <f t="shared" si="2"/>
        <v>16.666666666666668</v>
      </c>
      <c r="M54" s="23">
        <f t="shared" si="15"/>
        <v>8.3333333333333339</v>
      </c>
      <c r="N54" s="23">
        <f t="shared" si="4"/>
        <v>25</v>
      </c>
      <c r="O54" s="23">
        <f t="shared" si="15"/>
        <v>8.3333333333333339</v>
      </c>
      <c r="P54" s="24">
        <f t="shared" si="5"/>
        <v>33.333333333333336</v>
      </c>
      <c r="Q54" s="24">
        <f t="shared" si="18"/>
        <v>4.166666666666667</v>
      </c>
      <c r="R54" s="24">
        <v>37.5</v>
      </c>
      <c r="S54" s="24">
        <v>0</v>
      </c>
      <c r="T54" s="24" t="e">
        <f>+#REF!+S54</f>
        <v>#REF!</v>
      </c>
      <c r="U54" s="25">
        <v>0</v>
      </c>
      <c r="V54" s="25">
        <v>0</v>
      </c>
      <c r="W54" s="25">
        <v>0</v>
      </c>
      <c r="X54" s="25"/>
      <c r="Y54" s="25">
        <v>0</v>
      </c>
      <c r="Z54" s="25"/>
      <c r="AA54" s="25">
        <v>0</v>
      </c>
      <c r="AB54" s="25"/>
      <c r="AC54" s="25">
        <v>0</v>
      </c>
      <c r="AD54" s="25">
        <v>0</v>
      </c>
      <c r="AE54" s="25">
        <v>0</v>
      </c>
      <c r="AF54" s="25">
        <f t="shared" si="8"/>
        <v>0</v>
      </c>
      <c r="AG54" s="27">
        <v>0</v>
      </c>
      <c r="AH54" s="27">
        <v>0</v>
      </c>
    </row>
    <row r="55" spans="1:34" ht="25.5" x14ac:dyDescent="0.3">
      <c r="A55" s="1">
        <v>52</v>
      </c>
      <c r="B55" s="18" t="s">
        <v>80</v>
      </c>
      <c r="C55" s="19" t="s">
        <v>74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6"/>
        <v>8.3333333333333339</v>
      </c>
      <c r="K55" s="23">
        <f t="shared" si="17"/>
        <v>8.3333333333333339</v>
      </c>
      <c r="L55" s="23">
        <f t="shared" si="2"/>
        <v>16.666666666666668</v>
      </c>
      <c r="M55" s="23">
        <f t="shared" si="15"/>
        <v>8.3333333333333339</v>
      </c>
      <c r="N55" s="23">
        <f t="shared" si="4"/>
        <v>25</v>
      </c>
      <c r="O55" s="23">
        <f t="shared" si="15"/>
        <v>8.3333333333333339</v>
      </c>
      <c r="P55" s="24">
        <f t="shared" si="5"/>
        <v>33.333333333333336</v>
      </c>
      <c r="Q55" s="23">
        <f t="shared" si="15"/>
        <v>8.3333333333333339</v>
      </c>
      <c r="R55" s="24">
        <v>41.666666666666671</v>
      </c>
      <c r="S55" s="23">
        <f t="shared" si="15"/>
        <v>8.3333333333333339</v>
      </c>
      <c r="T55" s="24" t="e">
        <f>+#REF!+S55</f>
        <v>#REF!</v>
      </c>
      <c r="U55" s="25">
        <v>0</v>
      </c>
      <c r="V55" s="25">
        <v>0</v>
      </c>
      <c r="W55" s="25">
        <v>0</v>
      </c>
      <c r="X55" s="25"/>
      <c r="Y55" s="25">
        <v>0</v>
      </c>
      <c r="Z55" s="25"/>
      <c r="AA55" s="25">
        <v>0</v>
      </c>
      <c r="AB55" s="25"/>
      <c r="AC55" s="25">
        <v>0</v>
      </c>
      <c r="AD55" s="25">
        <v>0</v>
      </c>
      <c r="AE55" s="25">
        <v>0</v>
      </c>
      <c r="AF55" s="25">
        <f t="shared" si="8"/>
        <v>0</v>
      </c>
      <c r="AG55" s="27">
        <v>0</v>
      </c>
      <c r="AH55" s="27">
        <v>0</v>
      </c>
    </row>
    <row r="56" spans="1:34" ht="25.5" x14ac:dyDescent="0.3">
      <c r="A56" s="1">
        <v>53</v>
      </c>
      <c r="B56" s="28" t="s">
        <v>80</v>
      </c>
      <c r="C56" s="19" t="s">
        <v>75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v>0</v>
      </c>
      <c r="K56" s="23">
        <v>0</v>
      </c>
      <c r="L56" s="23">
        <f t="shared" si="2"/>
        <v>0</v>
      </c>
      <c r="M56" s="23">
        <v>0</v>
      </c>
      <c r="N56" s="23">
        <f t="shared" si="4"/>
        <v>0</v>
      </c>
      <c r="O56" s="23">
        <v>0</v>
      </c>
      <c r="P56" s="24">
        <f t="shared" si="5"/>
        <v>0</v>
      </c>
      <c r="Q56" s="23">
        <v>0</v>
      </c>
      <c r="R56" s="24">
        <v>0</v>
      </c>
      <c r="S56" s="23">
        <v>0</v>
      </c>
      <c r="T56" s="24" t="e">
        <f>+#REF!+S56</f>
        <v>#REF!</v>
      </c>
      <c r="U56" s="25">
        <v>0</v>
      </c>
      <c r="V56" s="25">
        <v>0</v>
      </c>
      <c r="W56" s="25">
        <v>0</v>
      </c>
      <c r="X56" s="25"/>
      <c r="Y56" s="25">
        <v>0</v>
      </c>
      <c r="Z56" s="25"/>
      <c r="AA56" s="25">
        <v>0</v>
      </c>
      <c r="AB56" s="25"/>
      <c r="AC56" s="25">
        <v>0</v>
      </c>
      <c r="AD56" s="25">
        <v>0</v>
      </c>
      <c r="AE56" s="25">
        <v>0</v>
      </c>
      <c r="AF56" s="25">
        <f t="shared" si="8"/>
        <v>0</v>
      </c>
      <c r="AG56" s="27">
        <v>0</v>
      </c>
      <c r="AH56" s="27">
        <v>0</v>
      </c>
    </row>
    <row r="57" spans="1:34" ht="25.5" x14ac:dyDescent="0.3">
      <c r="A57" s="1">
        <v>54</v>
      </c>
      <c r="B57" s="28" t="s">
        <v>80</v>
      </c>
      <c r="C57" s="19" t="s">
        <v>76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6"/>
        <v>8.3333333333333339</v>
      </c>
      <c r="K57" s="23">
        <f t="shared" si="17"/>
        <v>8.3333333333333339</v>
      </c>
      <c r="L57" s="23">
        <f t="shared" si="2"/>
        <v>16.666666666666668</v>
      </c>
      <c r="M57" s="23">
        <f t="shared" ref="M57:S59" si="19">+K57</f>
        <v>8.3333333333333339</v>
      </c>
      <c r="N57" s="23">
        <f t="shared" si="4"/>
        <v>25</v>
      </c>
      <c r="O57" s="23">
        <f t="shared" si="19"/>
        <v>8.3333333333333339</v>
      </c>
      <c r="P57" s="24">
        <f t="shared" si="5"/>
        <v>33.333333333333336</v>
      </c>
      <c r="Q57" s="23">
        <f t="shared" si="19"/>
        <v>8.3333333333333339</v>
      </c>
      <c r="R57" s="24">
        <v>41.666666666666671</v>
      </c>
      <c r="S57" s="23">
        <f t="shared" si="19"/>
        <v>8.3333333333333339</v>
      </c>
      <c r="T57" s="24" t="e">
        <f>+#REF!+S57</f>
        <v>#REF!</v>
      </c>
      <c r="U57" s="25">
        <v>0</v>
      </c>
      <c r="V57" s="25">
        <v>0</v>
      </c>
      <c r="W57" s="25">
        <v>0</v>
      </c>
      <c r="X57" s="25"/>
      <c r="Y57" s="25">
        <v>0</v>
      </c>
      <c r="Z57" s="25"/>
      <c r="AA57" s="25">
        <v>0</v>
      </c>
      <c r="AB57" s="25"/>
      <c r="AC57" s="25">
        <v>0</v>
      </c>
      <c r="AD57" s="25">
        <v>0</v>
      </c>
      <c r="AE57" s="25">
        <v>0</v>
      </c>
      <c r="AF57" s="25">
        <f t="shared" si="8"/>
        <v>0</v>
      </c>
      <c r="AG57" s="27">
        <v>0</v>
      </c>
      <c r="AH57" s="27">
        <v>0</v>
      </c>
    </row>
    <row r="58" spans="1:34" x14ac:dyDescent="0.3">
      <c r="A58" s="1">
        <v>55</v>
      </c>
      <c r="B58" s="28" t="s">
        <v>80</v>
      </c>
      <c r="C58" s="19" t="s">
        <v>77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6"/>
        <v>8.3333333333333339</v>
      </c>
      <c r="K58" s="23">
        <f t="shared" si="17"/>
        <v>8.3333333333333339</v>
      </c>
      <c r="L58" s="23">
        <f t="shared" si="2"/>
        <v>16.666666666666668</v>
      </c>
      <c r="M58" s="23">
        <f t="shared" si="19"/>
        <v>8.3333333333333339</v>
      </c>
      <c r="N58" s="23">
        <f t="shared" si="4"/>
        <v>25</v>
      </c>
      <c r="O58" s="23">
        <f t="shared" si="19"/>
        <v>8.3333333333333339</v>
      </c>
      <c r="P58" s="24">
        <f t="shared" si="5"/>
        <v>33.333333333333336</v>
      </c>
      <c r="Q58" s="23">
        <f t="shared" si="19"/>
        <v>8.3333333333333339</v>
      </c>
      <c r="R58" s="24">
        <v>41.666666666666671</v>
      </c>
      <c r="S58" s="23">
        <f t="shared" si="19"/>
        <v>8.3333333333333339</v>
      </c>
      <c r="T58" s="24" t="e">
        <f>+#REF!+S58</f>
        <v>#REF!</v>
      </c>
      <c r="U58" s="25">
        <v>0</v>
      </c>
      <c r="V58" s="25">
        <v>0</v>
      </c>
      <c r="W58" s="25">
        <v>0</v>
      </c>
      <c r="X58" s="25"/>
      <c r="Y58" s="25">
        <v>0</v>
      </c>
      <c r="Z58" s="25"/>
      <c r="AA58" s="25">
        <v>0</v>
      </c>
      <c r="AB58" s="25"/>
      <c r="AC58" s="25">
        <v>0</v>
      </c>
      <c r="AD58" s="25">
        <v>0</v>
      </c>
      <c r="AE58" s="25">
        <v>0</v>
      </c>
      <c r="AF58" s="25">
        <f t="shared" si="8"/>
        <v>0</v>
      </c>
      <c r="AG58" s="27">
        <v>0</v>
      </c>
      <c r="AH58" s="27">
        <v>0</v>
      </c>
    </row>
    <row r="59" spans="1:34" x14ac:dyDescent="0.3">
      <c r="A59" s="1">
        <v>56</v>
      </c>
      <c r="B59" s="28" t="s">
        <v>80</v>
      </c>
      <c r="C59" s="19" t="s">
        <v>78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6"/>
        <v>8.3333333333333339</v>
      </c>
      <c r="K59" s="23">
        <f t="shared" si="17"/>
        <v>8.3333333333333339</v>
      </c>
      <c r="L59" s="23">
        <f t="shared" si="2"/>
        <v>16.666666666666668</v>
      </c>
      <c r="M59" s="23">
        <f t="shared" si="19"/>
        <v>8.3333333333333339</v>
      </c>
      <c r="N59" s="23">
        <f t="shared" si="4"/>
        <v>25</v>
      </c>
      <c r="O59" s="23">
        <f t="shared" si="19"/>
        <v>8.3333333333333339</v>
      </c>
      <c r="P59" s="24">
        <f t="shared" si="5"/>
        <v>33.333333333333336</v>
      </c>
      <c r="Q59" s="23">
        <f t="shared" si="19"/>
        <v>8.3333333333333339</v>
      </c>
      <c r="R59" s="24">
        <v>41.666666666666671</v>
      </c>
      <c r="S59" s="23">
        <f t="shared" si="19"/>
        <v>8.3333333333333339</v>
      </c>
      <c r="T59" s="24" t="e">
        <f>+#REF!+S59</f>
        <v>#REF!</v>
      </c>
      <c r="U59" s="25">
        <v>0</v>
      </c>
      <c r="V59" s="25">
        <v>0</v>
      </c>
      <c r="W59" s="25">
        <v>0</v>
      </c>
      <c r="X59" s="25"/>
      <c r="Y59" s="25">
        <v>0</v>
      </c>
      <c r="Z59" s="25"/>
      <c r="AA59" s="25">
        <v>0</v>
      </c>
      <c r="AB59" s="25"/>
      <c r="AC59" s="25">
        <v>0</v>
      </c>
      <c r="AD59" s="25">
        <v>0</v>
      </c>
      <c r="AE59" s="25">
        <v>0</v>
      </c>
      <c r="AF59" s="25">
        <f t="shared" si="8"/>
        <v>0</v>
      </c>
      <c r="AG59" s="27">
        <v>0</v>
      </c>
      <c r="AH59" s="27">
        <v>0</v>
      </c>
    </row>
    <row r="60" spans="1:34" x14ac:dyDescent="0.3">
      <c r="A60" s="1">
        <v>57</v>
      </c>
      <c r="B60" s="28" t="s">
        <v>80</v>
      </c>
      <c r="C60" s="19" t="s">
        <v>79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100</v>
      </c>
      <c r="P60" s="24">
        <f t="shared" si="5"/>
        <v>100</v>
      </c>
      <c r="Q60" s="24">
        <v>0</v>
      </c>
      <c r="R60" s="24">
        <v>100</v>
      </c>
      <c r="S60" s="24">
        <v>0</v>
      </c>
      <c r="T60" s="24" t="e">
        <f>+#REF!+S60</f>
        <v>#REF!</v>
      </c>
      <c r="U60" s="25">
        <v>0</v>
      </c>
      <c r="V60" s="25">
        <v>0</v>
      </c>
      <c r="W60" s="25">
        <v>0</v>
      </c>
      <c r="X60" s="25"/>
      <c r="Y60" s="25">
        <v>0</v>
      </c>
      <c r="Z60" s="25"/>
      <c r="AA60" s="25">
        <v>0</v>
      </c>
      <c r="AB60" s="25"/>
      <c r="AC60" s="25">
        <v>0</v>
      </c>
      <c r="AD60" s="25">
        <v>0</v>
      </c>
      <c r="AE60" s="25">
        <v>0</v>
      </c>
      <c r="AF60" s="25">
        <f t="shared" si="8"/>
        <v>0</v>
      </c>
      <c r="AG60" s="27">
        <v>0</v>
      </c>
      <c r="AH60" s="27">
        <v>0</v>
      </c>
    </row>
    <row r="61" spans="1:34" x14ac:dyDescent="0.3">
      <c r="A61" s="1">
        <v>58</v>
      </c>
      <c r="B61" s="28" t="s">
        <v>107</v>
      </c>
      <c r="C61" s="19" t="s">
        <v>81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ref="J61:J67" si="20">+I61/12</f>
        <v>8.3333333333333339</v>
      </c>
      <c r="K61" s="23">
        <f t="shared" ref="K61:K67" si="21">+J61</f>
        <v>8.3333333333333339</v>
      </c>
      <c r="L61" s="23">
        <f t="shared" si="2"/>
        <v>16.666666666666668</v>
      </c>
      <c r="M61" s="23">
        <f t="shared" ref="M61:S73" si="22">+K61</f>
        <v>8.3333333333333339</v>
      </c>
      <c r="N61" s="23">
        <f t="shared" si="4"/>
        <v>25</v>
      </c>
      <c r="O61" s="23">
        <f t="shared" si="22"/>
        <v>8.3333333333333339</v>
      </c>
      <c r="P61" s="24">
        <f t="shared" si="5"/>
        <v>33.333333333333336</v>
      </c>
      <c r="Q61" s="23">
        <f t="shared" si="22"/>
        <v>8.3333333333333339</v>
      </c>
      <c r="R61" s="24">
        <v>41.666666666666671</v>
      </c>
      <c r="S61" s="23">
        <f t="shared" si="22"/>
        <v>8.3333333333333339</v>
      </c>
      <c r="T61" s="24" t="e">
        <f>+#REF!+S61</f>
        <v>#REF!</v>
      </c>
      <c r="U61" s="25">
        <v>835740.02</v>
      </c>
      <c r="V61" s="25">
        <v>0</v>
      </c>
      <c r="W61" s="25">
        <v>0</v>
      </c>
      <c r="X61" s="25"/>
      <c r="Y61" s="25">
        <v>0</v>
      </c>
      <c r="Z61" s="25"/>
      <c r="AA61" s="25">
        <v>0</v>
      </c>
      <c r="AB61" s="25"/>
      <c r="AC61" s="25">
        <v>0</v>
      </c>
      <c r="AD61" s="25">
        <v>0</v>
      </c>
      <c r="AE61" s="25">
        <v>0</v>
      </c>
      <c r="AF61" s="25">
        <f t="shared" si="8"/>
        <v>0</v>
      </c>
      <c r="AG61" s="27">
        <v>0</v>
      </c>
      <c r="AH61" s="27">
        <v>0</v>
      </c>
    </row>
    <row r="62" spans="1:34" x14ac:dyDescent="0.3">
      <c r="A62" s="1">
        <v>59</v>
      </c>
      <c r="B62" s="28" t="s">
        <v>107</v>
      </c>
      <c r="C62" s="19" t="s">
        <v>82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20"/>
        <v>8.3333333333333339</v>
      </c>
      <c r="K62" s="23">
        <f t="shared" si="21"/>
        <v>8.3333333333333339</v>
      </c>
      <c r="L62" s="23">
        <f t="shared" si="2"/>
        <v>16.666666666666668</v>
      </c>
      <c r="M62" s="23">
        <f t="shared" si="22"/>
        <v>8.3333333333333339</v>
      </c>
      <c r="N62" s="23">
        <f t="shared" si="4"/>
        <v>25</v>
      </c>
      <c r="O62" s="23">
        <f t="shared" si="22"/>
        <v>8.3333333333333339</v>
      </c>
      <c r="P62" s="24">
        <f t="shared" si="5"/>
        <v>33.333333333333336</v>
      </c>
      <c r="Q62" s="23">
        <f t="shared" si="22"/>
        <v>8.3333333333333339</v>
      </c>
      <c r="R62" s="24">
        <v>41.666666666666671</v>
      </c>
      <c r="S62" s="23">
        <f t="shared" si="22"/>
        <v>8.3333333333333339</v>
      </c>
      <c r="T62" s="24" t="e">
        <f>+#REF!+S62</f>
        <v>#REF!</v>
      </c>
      <c r="U62" s="25">
        <v>833636.06</v>
      </c>
      <c r="V62" s="25">
        <v>0</v>
      </c>
      <c r="W62" s="25">
        <v>0</v>
      </c>
      <c r="X62" s="25"/>
      <c r="Y62" s="25">
        <v>0</v>
      </c>
      <c r="Z62" s="25"/>
      <c r="AA62" s="25">
        <v>0</v>
      </c>
      <c r="AB62" s="25"/>
      <c r="AC62" s="25">
        <v>0</v>
      </c>
      <c r="AD62" s="25">
        <v>0</v>
      </c>
      <c r="AE62" s="25">
        <v>0</v>
      </c>
      <c r="AF62" s="25">
        <f t="shared" si="8"/>
        <v>0</v>
      </c>
      <c r="AG62" s="27">
        <v>0</v>
      </c>
      <c r="AH62" s="27">
        <v>0</v>
      </c>
    </row>
    <row r="63" spans="1:34" x14ac:dyDescent="0.3">
      <c r="A63" s="1">
        <v>60</v>
      </c>
      <c r="B63" s="28" t="s">
        <v>107</v>
      </c>
      <c r="C63" s="19" t="s">
        <v>83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20"/>
        <v>8.3333333333333339</v>
      </c>
      <c r="K63" s="23">
        <f t="shared" si="21"/>
        <v>8.3333333333333339</v>
      </c>
      <c r="L63" s="23">
        <f t="shared" si="2"/>
        <v>16.666666666666668</v>
      </c>
      <c r="M63" s="23">
        <f t="shared" si="22"/>
        <v>8.3333333333333339</v>
      </c>
      <c r="N63" s="23">
        <f t="shared" si="4"/>
        <v>25</v>
      </c>
      <c r="O63" s="23">
        <f t="shared" si="22"/>
        <v>8.3333333333333339</v>
      </c>
      <c r="P63" s="24">
        <f t="shared" si="5"/>
        <v>33.333333333333336</v>
      </c>
      <c r="Q63" s="23">
        <f t="shared" si="22"/>
        <v>8.3333333333333339</v>
      </c>
      <c r="R63" s="24">
        <v>41.666666666666671</v>
      </c>
      <c r="S63" s="23">
        <f t="shared" si="22"/>
        <v>8.3333333333333339</v>
      </c>
      <c r="T63" s="24" t="e">
        <f>+#REF!+S63</f>
        <v>#REF!</v>
      </c>
      <c r="U63" s="25">
        <v>99999.96</v>
      </c>
      <c r="V63" s="25">
        <v>0</v>
      </c>
      <c r="W63" s="25">
        <v>0</v>
      </c>
      <c r="X63" s="25"/>
      <c r="Y63" s="25">
        <v>0</v>
      </c>
      <c r="Z63" s="25"/>
      <c r="AA63" s="25">
        <v>0</v>
      </c>
      <c r="AB63" s="25"/>
      <c r="AC63" s="25">
        <v>0</v>
      </c>
      <c r="AD63" s="25">
        <v>0</v>
      </c>
      <c r="AE63" s="25">
        <v>0</v>
      </c>
      <c r="AF63" s="25">
        <f t="shared" si="8"/>
        <v>0</v>
      </c>
      <c r="AG63" s="27">
        <v>0</v>
      </c>
      <c r="AH63" s="27">
        <v>0</v>
      </c>
    </row>
    <row r="64" spans="1:34" x14ac:dyDescent="0.3">
      <c r="A64" s="1">
        <v>61</v>
      </c>
      <c r="B64" s="28" t="s">
        <v>107</v>
      </c>
      <c r="C64" s="19" t="s">
        <v>84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f t="shared" si="20"/>
        <v>8.3333333333333339</v>
      </c>
      <c r="K64" s="23">
        <f t="shared" si="21"/>
        <v>8.3333333333333339</v>
      </c>
      <c r="L64" s="23">
        <f t="shared" si="2"/>
        <v>16.666666666666668</v>
      </c>
      <c r="M64" s="23">
        <f t="shared" si="22"/>
        <v>8.3333333333333339</v>
      </c>
      <c r="N64" s="23">
        <f t="shared" si="4"/>
        <v>25</v>
      </c>
      <c r="O64" s="23">
        <f t="shared" si="22"/>
        <v>8.3333333333333339</v>
      </c>
      <c r="P64" s="24">
        <f t="shared" si="5"/>
        <v>33.333333333333336</v>
      </c>
      <c r="Q64" s="23">
        <f t="shared" si="22"/>
        <v>8.3333333333333339</v>
      </c>
      <c r="R64" s="24">
        <v>41.666666666666671</v>
      </c>
      <c r="S64" s="23">
        <f t="shared" si="22"/>
        <v>8.3333333333333339</v>
      </c>
      <c r="T64" s="24" t="e">
        <f>+#REF!+S64</f>
        <v>#REF!</v>
      </c>
      <c r="U64" s="25">
        <v>82000</v>
      </c>
      <c r="V64" s="25">
        <v>0</v>
      </c>
      <c r="W64" s="25">
        <v>0</v>
      </c>
      <c r="X64" s="25"/>
      <c r="Y64" s="25">
        <v>0</v>
      </c>
      <c r="Z64" s="25"/>
      <c r="AA64" s="25">
        <v>0</v>
      </c>
      <c r="AB64" s="25"/>
      <c r="AC64" s="25">
        <v>0</v>
      </c>
      <c r="AD64" s="25">
        <v>0</v>
      </c>
      <c r="AE64" s="25">
        <v>0</v>
      </c>
      <c r="AF64" s="25">
        <f t="shared" si="8"/>
        <v>0</v>
      </c>
      <c r="AG64" s="27">
        <v>0</v>
      </c>
      <c r="AH64" s="27">
        <v>0</v>
      </c>
    </row>
    <row r="65" spans="1:34" x14ac:dyDescent="0.3">
      <c r="A65" s="1">
        <v>62</v>
      </c>
      <c r="B65" s="28" t="s">
        <v>107</v>
      </c>
      <c r="C65" s="19" t="s">
        <v>85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si="20"/>
        <v>8.3333333333333339</v>
      </c>
      <c r="K65" s="23">
        <f t="shared" si="21"/>
        <v>8.3333333333333339</v>
      </c>
      <c r="L65" s="23">
        <f t="shared" si="2"/>
        <v>16.666666666666668</v>
      </c>
      <c r="M65" s="23">
        <f t="shared" si="22"/>
        <v>8.3333333333333339</v>
      </c>
      <c r="N65" s="23">
        <f t="shared" si="4"/>
        <v>25</v>
      </c>
      <c r="O65" s="23">
        <f t="shared" si="22"/>
        <v>8.3333333333333339</v>
      </c>
      <c r="P65" s="24">
        <f t="shared" si="5"/>
        <v>33.333333333333336</v>
      </c>
      <c r="Q65" s="23">
        <f t="shared" si="22"/>
        <v>8.3333333333333339</v>
      </c>
      <c r="R65" s="24">
        <v>41.666666666666671</v>
      </c>
      <c r="S65" s="23">
        <f t="shared" si="22"/>
        <v>8.3333333333333339</v>
      </c>
      <c r="T65" s="24" t="e">
        <f>+#REF!+S65</f>
        <v>#REF!</v>
      </c>
      <c r="U65" s="25">
        <v>62004</v>
      </c>
      <c r="V65" s="25">
        <v>0</v>
      </c>
      <c r="W65" s="25">
        <v>0</v>
      </c>
      <c r="X65" s="25"/>
      <c r="Y65" s="25">
        <v>0</v>
      </c>
      <c r="Z65" s="25"/>
      <c r="AA65" s="25">
        <v>0</v>
      </c>
      <c r="AB65" s="25"/>
      <c r="AC65" s="25">
        <v>0</v>
      </c>
      <c r="AD65" s="25">
        <v>0</v>
      </c>
      <c r="AE65" s="25">
        <v>0</v>
      </c>
      <c r="AF65" s="25">
        <f t="shared" si="8"/>
        <v>0</v>
      </c>
      <c r="AG65" s="27">
        <v>0</v>
      </c>
      <c r="AH65" s="27">
        <v>0</v>
      </c>
    </row>
    <row r="66" spans="1:34" x14ac:dyDescent="0.3">
      <c r="A66" s="1">
        <v>63</v>
      </c>
      <c r="B66" s="28" t="s">
        <v>106</v>
      </c>
      <c r="C66" s="19" t="s">
        <v>86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v>6.666666666666667</v>
      </c>
      <c r="K66" s="23">
        <f>+J66</f>
        <v>6.666666666666667</v>
      </c>
      <c r="L66" s="23">
        <f t="shared" si="2"/>
        <v>13.333333333333334</v>
      </c>
      <c r="M66" s="23">
        <f t="shared" si="22"/>
        <v>6.666666666666667</v>
      </c>
      <c r="N66" s="23">
        <f t="shared" si="4"/>
        <v>20</v>
      </c>
      <c r="O66" s="23">
        <v>6.666666666666667</v>
      </c>
      <c r="P66" s="24">
        <f t="shared" si="5"/>
        <v>26.666666666666668</v>
      </c>
      <c r="Q66" s="23">
        <v>6.666666666666667</v>
      </c>
      <c r="R66" s="24">
        <v>33.333333333333336</v>
      </c>
      <c r="S66" s="23">
        <v>6.666666666666667</v>
      </c>
      <c r="T66" s="24" t="e">
        <f>+#REF!+S66</f>
        <v>#REF!</v>
      </c>
      <c r="U66" s="25">
        <v>4009999.76</v>
      </c>
      <c r="V66" s="25">
        <v>0</v>
      </c>
      <c r="W66" s="25">
        <v>0</v>
      </c>
      <c r="X66" s="25"/>
      <c r="Y66" s="25">
        <v>0</v>
      </c>
      <c r="Z66" s="25"/>
      <c r="AA66" s="25">
        <v>0</v>
      </c>
      <c r="AB66" s="25"/>
      <c r="AC66" s="25">
        <v>0</v>
      </c>
      <c r="AD66" s="25">
        <v>0</v>
      </c>
      <c r="AE66" s="25">
        <v>0</v>
      </c>
      <c r="AF66" s="25">
        <f t="shared" si="8"/>
        <v>0</v>
      </c>
      <c r="AG66" s="27">
        <v>0</v>
      </c>
      <c r="AH66" s="27">
        <v>0</v>
      </c>
    </row>
    <row r="67" spans="1:34" x14ac:dyDescent="0.3">
      <c r="A67" s="1">
        <v>64</v>
      </c>
      <c r="B67" s="28" t="s">
        <v>106</v>
      </c>
      <c r="C67" s="19" t="s">
        <v>87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0"/>
        <v>8.3333333333333339</v>
      </c>
      <c r="K67" s="23">
        <f t="shared" si="21"/>
        <v>8.3333333333333339</v>
      </c>
      <c r="L67" s="23">
        <f t="shared" si="2"/>
        <v>16.666666666666668</v>
      </c>
      <c r="M67" s="23">
        <f t="shared" si="22"/>
        <v>8.3333333333333339</v>
      </c>
      <c r="N67" s="23">
        <f t="shared" si="4"/>
        <v>25</v>
      </c>
      <c r="O67" s="23">
        <f>+M67</f>
        <v>8.3333333333333339</v>
      </c>
      <c r="P67" s="24">
        <f t="shared" si="5"/>
        <v>33.333333333333336</v>
      </c>
      <c r="Q67" s="23">
        <f>+O67</f>
        <v>8.3333333333333339</v>
      </c>
      <c r="R67" s="24">
        <v>41.666666666666671</v>
      </c>
      <c r="S67" s="23">
        <f>+Q67</f>
        <v>8.3333333333333339</v>
      </c>
      <c r="T67" s="24" t="e">
        <f>+#REF!+S67</f>
        <v>#REF!</v>
      </c>
      <c r="U67" s="25">
        <v>0</v>
      </c>
      <c r="V67" s="25">
        <v>0</v>
      </c>
      <c r="W67" s="25">
        <v>0</v>
      </c>
      <c r="X67" s="25"/>
      <c r="Y67" s="25">
        <v>0</v>
      </c>
      <c r="Z67" s="25"/>
      <c r="AA67" s="25">
        <v>0</v>
      </c>
      <c r="AB67" s="25"/>
      <c r="AC67" s="25">
        <v>0</v>
      </c>
      <c r="AD67" s="25">
        <v>0</v>
      </c>
      <c r="AE67" s="25">
        <v>0</v>
      </c>
      <c r="AF67" s="25">
        <f t="shared" si="8"/>
        <v>0</v>
      </c>
      <c r="AG67" s="27">
        <v>0</v>
      </c>
      <c r="AH67" s="27">
        <v>0</v>
      </c>
    </row>
    <row r="68" spans="1:34" ht="25.5" x14ac:dyDescent="0.3">
      <c r="A68" s="1">
        <v>65</v>
      </c>
      <c r="B68" s="28" t="s">
        <v>106</v>
      </c>
      <c r="C68" s="19" t="s">
        <v>88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v>5</v>
      </c>
      <c r="K68" s="23">
        <f>+J68</f>
        <v>5</v>
      </c>
      <c r="L68" s="23">
        <f t="shared" si="2"/>
        <v>10</v>
      </c>
      <c r="M68" s="23">
        <f t="shared" si="22"/>
        <v>5</v>
      </c>
      <c r="N68" s="23">
        <f t="shared" si="4"/>
        <v>15</v>
      </c>
      <c r="O68" s="23">
        <f>+M68</f>
        <v>5</v>
      </c>
      <c r="P68" s="24">
        <f t="shared" si="5"/>
        <v>20</v>
      </c>
      <c r="Q68" s="23">
        <v>5</v>
      </c>
      <c r="R68" s="24">
        <v>25</v>
      </c>
      <c r="S68" s="23">
        <v>5</v>
      </c>
      <c r="T68" s="24" t="e">
        <f>+#REF!+S68</f>
        <v>#REF!</v>
      </c>
      <c r="U68" s="25">
        <v>3143499.52</v>
      </c>
      <c r="V68" s="25">
        <v>0</v>
      </c>
      <c r="W68" s="25">
        <v>0</v>
      </c>
      <c r="X68" s="25"/>
      <c r="Y68" s="25">
        <v>0</v>
      </c>
      <c r="Z68" s="25"/>
      <c r="AA68" s="25">
        <v>0</v>
      </c>
      <c r="AB68" s="25"/>
      <c r="AC68" s="25">
        <v>0</v>
      </c>
      <c r="AD68" s="25">
        <v>0</v>
      </c>
      <c r="AE68" s="25">
        <v>0</v>
      </c>
      <c r="AF68" s="25">
        <f t="shared" si="8"/>
        <v>0</v>
      </c>
      <c r="AG68" s="27">
        <v>0</v>
      </c>
      <c r="AH68" s="27">
        <v>0</v>
      </c>
    </row>
    <row r="69" spans="1:34" x14ac:dyDescent="0.3">
      <c r="A69" s="1">
        <v>66</v>
      </c>
      <c r="B69" s="28" t="s">
        <v>106</v>
      </c>
      <c r="C69" s="19" t="s">
        <v>89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v>5</v>
      </c>
      <c r="K69" s="23">
        <f>+J69</f>
        <v>5</v>
      </c>
      <c r="L69" s="23">
        <f t="shared" ref="L69:L73" si="23">SUM(J69:K69)</f>
        <v>10</v>
      </c>
      <c r="M69" s="23">
        <f t="shared" si="22"/>
        <v>5</v>
      </c>
      <c r="N69" s="23">
        <f t="shared" ref="N69:N73" si="24">SUM(L69:M69)</f>
        <v>15</v>
      </c>
      <c r="O69" s="23">
        <f>+M69</f>
        <v>5</v>
      </c>
      <c r="P69" s="24">
        <f t="shared" ref="P69:P73" si="25">+N69+O69</f>
        <v>20</v>
      </c>
      <c r="Q69" s="23">
        <v>5</v>
      </c>
      <c r="R69" s="24">
        <v>25</v>
      </c>
      <c r="S69" s="23">
        <v>5</v>
      </c>
      <c r="T69" s="24" t="e">
        <f>+#REF!+S69</f>
        <v>#REF!</v>
      </c>
      <c r="U69" s="25">
        <v>1136999.8799999999</v>
      </c>
      <c r="V69" s="25">
        <v>0</v>
      </c>
      <c r="W69" s="25">
        <v>0</v>
      </c>
      <c r="X69" s="25"/>
      <c r="Y69" s="25">
        <v>0</v>
      </c>
      <c r="Z69" s="25"/>
      <c r="AA69" s="25">
        <v>0</v>
      </c>
      <c r="AB69" s="25"/>
      <c r="AC69" s="25">
        <v>0</v>
      </c>
      <c r="AD69" s="25">
        <v>0</v>
      </c>
      <c r="AE69" s="25">
        <v>0</v>
      </c>
      <c r="AF69" s="25">
        <f t="shared" ref="AF69:AF70" si="26">SUM(V69:AA69)</f>
        <v>0</v>
      </c>
      <c r="AG69" s="27">
        <v>0</v>
      </c>
      <c r="AH69" s="27">
        <v>0</v>
      </c>
    </row>
    <row r="70" spans="1:34" x14ac:dyDescent="0.3">
      <c r="A70" s="1">
        <v>67</v>
      </c>
      <c r="B70" s="28" t="s">
        <v>106</v>
      </c>
      <c r="C70" s="19" t="s">
        <v>90</v>
      </c>
      <c r="D70" s="20" t="s">
        <v>3</v>
      </c>
      <c r="E70" s="20"/>
      <c r="F70" s="20" t="s">
        <v>4</v>
      </c>
      <c r="G70" s="20"/>
      <c r="H70" s="21" t="s">
        <v>5</v>
      </c>
      <c r="I70" s="22" t="s">
        <v>6</v>
      </c>
      <c r="J70" s="23">
        <v>3.3333333333333335</v>
      </c>
      <c r="K70" s="23">
        <f>+J70</f>
        <v>3.3333333333333335</v>
      </c>
      <c r="L70" s="23">
        <f t="shared" si="23"/>
        <v>6.666666666666667</v>
      </c>
      <c r="M70" s="23">
        <f t="shared" si="22"/>
        <v>3.3333333333333335</v>
      </c>
      <c r="N70" s="23">
        <f t="shared" si="24"/>
        <v>10</v>
      </c>
      <c r="O70" s="23">
        <f>+M70</f>
        <v>3.3333333333333335</v>
      </c>
      <c r="P70" s="24">
        <f t="shared" si="25"/>
        <v>13.333333333333334</v>
      </c>
      <c r="Q70" s="23">
        <v>3.3333333333333335</v>
      </c>
      <c r="R70" s="24">
        <v>16.666666666666668</v>
      </c>
      <c r="S70" s="23">
        <v>3.3333333333333335</v>
      </c>
      <c r="T70" s="24" t="e">
        <f>+#REF!+S70</f>
        <v>#REF!</v>
      </c>
      <c r="U70" s="25">
        <v>481750</v>
      </c>
      <c r="V70" s="25">
        <v>0</v>
      </c>
      <c r="W70" s="25">
        <v>0</v>
      </c>
      <c r="X70" s="25"/>
      <c r="Y70" s="25">
        <v>0</v>
      </c>
      <c r="Z70" s="25"/>
      <c r="AA70" s="25">
        <v>0</v>
      </c>
      <c r="AB70" s="25"/>
      <c r="AC70" s="25">
        <v>0</v>
      </c>
      <c r="AD70" s="25">
        <v>0</v>
      </c>
      <c r="AE70" s="25">
        <v>0</v>
      </c>
      <c r="AF70" s="25">
        <f t="shared" si="26"/>
        <v>0</v>
      </c>
      <c r="AG70" s="27">
        <v>0</v>
      </c>
      <c r="AH70" s="27">
        <v>0</v>
      </c>
    </row>
    <row r="71" spans="1:34" x14ac:dyDescent="0.3">
      <c r="A71" s="1">
        <v>68</v>
      </c>
      <c r="B71" s="18" t="s">
        <v>96</v>
      </c>
      <c r="C71" s="19" t="s">
        <v>91</v>
      </c>
      <c r="D71" s="20" t="s">
        <v>3</v>
      </c>
      <c r="E71" s="20" t="s">
        <v>4</v>
      </c>
      <c r="F71" s="20"/>
      <c r="G71" s="20"/>
      <c r="H71" s="21" t="s">
        <v>92</v>
      </c>
      <c r="I71" s="22" t="s">
        <v>93</v>
      </c>
      <c r="J71" s="23">
        <f>+I71/12</f>
        <v>1</v>
      </c>
      <c r="K71" s="23">
        <f>+J71</f>
        <v>1</v>
      </c>
      <c r="L71" s="23">
        <f t="shared" si="23"/>
        <v>2</v>
      </c>
      <c r="M71" s="23">
        <f t="shared" si="22"/>
        <v>1</v>
      </c>
      <c r="N71" s="23">
        <f t="shared" si="24"/>
        <v>3</v>
      </c>
      <c r="O71" s="23">
        <v>1</v>
      </c>
      <c r="P71" s="24">
        <f t="shared" si="25"/>
        <v>4</v>
      </c>
      <c r="Q71" s="24">
        <v>1</v>
      </c>
      <c r="R71" s="24">
        <v>5</v>
      </c>
      <c r="S71" s="24">
        <v>1</v>
      </c>
      <c r="T71" s="24" t="e">
        <f>+#REF!+S71</f>
        <v>#REF!</v>
      </c>
      <c r="U71" s="25">
        <v>113693164.06999999</v>
      </c>
      <c r="V71" s="25">
        <v>7692794.1399999997</v>
      </c>
      <c r="W71" s="25">
        <v>7088502.7000000002</v>
      </c>
      <c r="X71" s="25">
        <f>+V71+W71</f>
        <v>14781296.84</v>
      </c>
      <c r="Y71" s="25">
        <v>8664782.0500000007</v>
      </c>
      <c r="Z71" s="25">
        <f>+X71+Y71</f>
        <v>23446078.890000001</v>
      </c>
      <c r="AA71" s="25">
        <v>7535565.7599999998</v>
      </c>
      <c r="AB71" s="25">
        <f>+Z71+AA71</f>
        <v>30981644.649999999</v>
      </c>
      <c r="AC71" s="25">
        <v>9661017.4100000001</v>
      </c>
      <c r="AD71" s="25">
        <f>+AB71+AC71</f>
        <v>40642662.060000002</v>
      </c>
      <c r="AE71" s="25">
        <v>6716036.8700000001</v>
      </c>
      <c r="AF71" s="25">
        <f>+AD71+AE71</f>
        <v>47358698.93</v>
      </c>
      <c r="AG71" s="49">
        <v>0</v>
      </c>
      <c r="AH71" s="27">
        <v>0</v>
      </c>
    </row>
    <row r="72" spans="1:34" x14ac:dyDescent="0.3">
      <c r="A72" s="1">
        <v>69</v>
      </c>
      <c r="B72" s="28" t="s">
        <v>96</v>
      </c>
      <c r="C72" s="19" t="s">
        <v>94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f>+I72/12</f>
        <v>8.3333333333333339</v>
      </c>
      <c r="K72" s="23">
        <f t="shared" ref="K72:K73" si="27">+J72</f>
        <v>8.3333333333333339</v>
      </c>
      <c r="L72" s="23">
        <f t="shared" si="23"/>
        <v>16.666666666666668</v>
      </c>
      <c r="M72" s="23">
        <f t="shared" si="22"/>
        <v>8.3333333333333339</v>
      </c>
      <c r="N72" s="23">
        <f t="shared" si="24"/>
        <v>25</v>
      </c>
      <c r="O72" s="23">
        <f t="shared" si="22"/>
        <v>8.3333333333333339</v>
      </c>
      <c r="P72" s="24">
        <f t="shared" si="25"/>
        <v>33.333333333333336</v>
      </c>
      <c r="Q72" s="23">
        <f t="shared" si="22"/>
        <v>8.3333333333333339</v>
      </c>
      <c r="R72" s="24">
        <v>41.666666666666671</v>
      </c>
      <c r="S72" s="23">
        <f t="shared" si="22"/>
        <v>8.3333333333333339</v>
      </c>
      <c r="T72" s="24" t="e">
        <f>+#REF!+S72</f>
        <v>#REF!</v>
      </c>
      <c r="U72" s="25">
        <v>20488280</v>
      </c>
      <c r="V72" s="25">
        <v>13741.09</v>
      </c>
      <c r="W72" s="25">
        <v>37938</v>
      </c>
      <c r="X72" s="25">
        <f t="shared" ref="X72:X73" si="28">+V72+W72</f>
        <v>51679.09</v>
      </c>
      <c r="Y72" s="25">
        <v>47552.87</v>
      </c>
      <c r="Z72" s="25">
        <f t="shared" ref="Z72:Z73" si="29">+X72+Y72</f>
        <v>99231.959999999992</v>
      </c>
      <c r="AA72" s="25">
        <v>35345.19</v>
      </c>
      <c r="AB72" s="25">
        <f t="shared" ref="AB72:AB73" si="30">+Z72+AA72</f>
        <v>134577.15</v>
      </c>
      <c r="AC72" s="25">
        <v>84774.75</v>
      </c>
      <c r="AD72" s="25">
        <f t="shared" ref="AD72:AD73" si="31">+AB72+AC72</f>
        <v>219351.9</v>
      </c>
      <c r="AE72" s="25">
        <v>58668.26</v>
      </c>
      <c r="AF72" s="25">
        <f t="shared" ref="AF72:AF73" si="32">+AD72+AE72</f>
        <v>278020.15999999997</v>
      </c>
      <c r="AG72" s="49">
        <v>0</v>
      </c>
      <c r="AH72" s="27">
        <v>0</v>
      </c>
    </row>
    <row r="73" spans="1:34" x14ac:dyDescent="0.3">
      <c r="A73" s="1">
        <v>70</v>
      </c>
      <c r="B73" s="33" t="s">
        <v>96</v>
      </c>
      <c r="C73" s="34" t="s">
        <v>95</v>
      </c>
      <c r="D73" s="35" t="s">
        <v>3</v>
      </c>
      <c r="E73" s="35"/>
      <c r="F73" s="35"/>
      <c r="G73" s="35" t="s">
        <v>4</v>
      </c>
      <c r="H73" s="36" t="s">
        <v>5</v>
      </c>
      <c r="I73" s="37" t="s">
        <v>6</v>
      </c>
      <c r="J73" s="38">
        <f>+I73/12</f>
        <v>8.3333333333333339</v>
      </c>
      <c r="K73" s="38">
        <f t="shared" si="27"/>
        <v>8.3333333333333339</v>
      </c>
      <c r="L73" s="38">
        <f t="shared" si="23"/>
        <v>16.666666666666668</v>
      </c>
      <c r="M73" s="38">
        <f t="shared" si="22"/>
        <v>8.3333333333333339</v>
      </c>
      <c r="N73" s="38">
        <f t="shared" si="24"/>
        <v>25</v>
      </c>
      <c r="O73" s="38">
        <f t="shared" si="22"/>
        <v>8.3333333333333339</v>
      </c>
      <c r="P73" s="39">
        <f t="shared" si="25"/>
        <v>33.333333333333336</v>
      </c>
      <c r="Q73" s="38">
        <f t="shared" si="22"/>
        <v>8.3333333333333339</v>
      </c>
      <c r="R73" s="39">
        <v>41.666666666666671</v>
      </c>
      <c r="S73" s="38">
        <f t="shared" si="22"/>
        <v>8.3333333333333339</v>
      </c>
      <c r="T73" s="39" t="e">
        <f>+#REF!+S73</f>
        <v>#REF!</v>
      </c>
      <c r="U73" s="40">
        <v>1656579</v>
      </c>
      <c r="V73" s="40">
        <v>507357.42</v>
      </c>
      <c r="W73" s="40">
        <v>1013128.31</v>
      </c>
      <c r="X73" s="40">
        <f t="shared" si="28"/>
        <v>1520485.73</v>
      </c>
      <c r="Y73" s="40">
        <v>621348.80000000005</v>
      </c>
      <c r="Z73" s="40">
        <f t="shared" si="29"/>
        <v>2141834.5300000003</v>
      </c>
      <c r="AA73" s="40">
        <f>1152972.93-F87</f>
        <v>1152972.93</v>
      </c>
      <c r="AB73" s="40">
        <f t="shared" si="30"/>
        <v>3294807.46</v>
      </c>
      <c r="AC73" s="40">
        <v>6738005.6699999999</v>
      </c>
      <c r="AD73" s="40">
        <f t="shared" si="31"/>
        <v>10032813.129999999</v>
      </c>
      <c r="AE73" s="40">
        <v>1187072.51</v>
      </c>
      <c r="AF73" s="40">
        <f t="shared" si="32"/>
        <v>11219885.639999999</v>
      </c>
      <c r="AG73" s="50">
        <v>0</v>
      </c>
      <c r="AH73" s="42">
        <v>0</v>
      </c>
    </row>
    <row r="74" spans="1:34" x14ac:dyDescent="0.3">
      <c r="U74" s="43"/>
      <c r="AH74" s="1">
        <v>2</v>
      </c>
    </row>
    <row r="75" spans="1:34" x14ac:dyDescent="0.3">
      <c r="U75" s="25">
        <f>SUM(U4:U74)</f>
        <v>158702761.84</v>
      </c>
      <c r="V75" s="45"/>
      <c r="W75" s="45"/>
      <c r="X75" s="45"/>
      <c r="Y75" s="45"/>
      <c r="Z75" s="45"/>
      <c r="AA75" s="45"/>
      <c r="AB75" s="45"/>
      <c r="AC75" s="45"/>
      <c r="AD75" s="45"/>
      <c r="AE75" s="45"/>
    </row>
  </sheetData>
  <mergeCells count="8">
    <mergeCell ref="U2:AF2"/>
    <mergeCell ref="AG2:AH2"/>
    <mergeCell ref="B2:B3"/>
    <mergeCell ref="C2:C3"/>
    <mergeCell ref="D2:D3"/>
    <mergeCell ref="E2:G2"/>
    <mergeCell ref="H2:H3"/>
    <mergeCell ref="I2:R2"/>
  </mergeCells>
  <printOptions horizontalCentered="1" verticalCentered="1"/>
  <pageMargins left="0.31496062992125984" right="0.31496062992125984" top="0.35433070866141736" bottom="0.35433070866141736" header="0" footer="0"/>
  <pageSetup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5"/>
  <sheetViews>
    <sheetView showGridLines="0" zoomScaleNormal="100" workbookViewId="0">
      <pane xSplit="3" ySplit="3" topLeftCell="D4" activePane="bottomRight" state="frozen"/>
      <selection activeCell="B1" sqref="B1:AH73"/>
      <selection pane="topRight" activeCell="B1" sqref="B1:AH73"/>
      <selection pane="bottomLeft" activeCell="B1" sqref="B1:AH73"/>
      <selection pane="bottomRight" activeCell="AJ3" sqref="AJ3"/>
    </sheetView>
  </sheetViews>
  <sheetFormatPr baseColWidth="10" defaultRowHeight="16.5" x14ac:dyDescent="0.3"/>
  <cols>
    <col min="1" max="1" width="4" style="1" hidden="1" customWidth="1"/>
    <col min="2" max="2" width="20.140625" style="1" hidden="1" customWidth="1"/>
    <col min="3" max="3" width="28.5703125" style="1" customWidth="1"/>
    <col min="4" max="4" width="11.28515625" style="1" bestFit="1" customWidth="1"/>
    <col min="5" max="7" width="4.28515625" style="1" customWidth="1"/>
    <col min="8" max="8" width="11.42578125" style="1"/>
    <col min="9" max="9" width="9.7109375" style="1" customWidth="1"/>
    <col min="10" max="10" width="0" style="1" hidden="1" customWidth="1"/>
    <col min="11" max="11" width="11.85546875" style="1" hidden="1" customWidth="1"/>
    <col min="12" max="12" width="13.140625" style="1" hidden="1" customWidth="1"/>
    <col min="13" max="13" width="0" style="1" hidden="1" customWidth="1"/>
    <col min="14" max="14" width="13.85546875" style="1" hidden="1" customWidth="1"/>
    <col min="15" max="15" width="0" style="1" hidden="1" customWidth="1"/>
    <col min="16" max="17" width="15.7109375" style="1" hidden="1" customWidth="1"/>
    <col min="18" max="18" width="15.140625" style="1" hidden="1" customWidth="1"/>
    <col min="19" max="20" width="8.28515625" style="1" hidden="1" customWidth="1"/>
    <col min="21" max="21" width="12.28515625" style="1" customWidth="1"/>
    <col min="22" max="22" width="13.140625" style="44" customWidth="1"/>
    <col min="23" max="31" width="15.85546875" style="44" hidden="1" customWidth="1"/>
    <col min="32" max="32" width="10.85546875" style="44" hidden="1" customWidth="1"/>
    <col min="33" max="33" width="13.5703125" style="1" customWidth="1"/>
    <col min="34" max="34" width="11.42578125" style="1"/>
    <col min="35" max="35" width="14.140625" style="1" customWidth="1"/>
    <col min="36" max="16384" width="11.42578125" style="1"/>
  </cols>
  <sheetData>
    <row r="1" spans="1:37" x14ac:dyDescent="0.3">
      <c r="E1" s="46" t="s">
        <v>115</v>
      </c>
    </row>
    <row r="2" spans="1:37" ht="42" customHeight="1" x14ac:dyDescent="0.3">
      <c r="B2" s="137" t="s">
        <v>105</v>
      </c>
      <c r="C2" s="137" t="s">
        <v>16</v>
      </c>
      <c r="D2" s="128" t="s">
        <v>17</v>
      </c>
      <c r="E2" s="130" t="s">
        <v>18</v>
      </c>
      <c r="F2" s="131"/>
      <c r="G2" s="132"/>
      <c r="H2" s="133" t="s">
        <v>19</v>
      </c>
      <c r="I2" s="139" t="s">
        <v>20</v>
      </c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1"/>
      <c r="V2" s="136" t="s">
        <v>21</v>
      </c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23" t="s">
        <v>22</v>
      </c>
      <c r="AI2" s="123"/>
    </row>
    <row r="3" spans="1:37" ht="78.75" x14ac:dyDescent="0.3">
      <c r="B3" s="138"/>
      <c r="C3" s="138"/>
      <c r="D3" s="129"/>
      <c r="E3" s="2" t="s">
        <v>23</v>
      </c>
      <c r="F3" s="2" t="s">
        <v>24</v>
      </c>
      <c r="G3" s="3" t="s">
        <v>25</v>
      </c>
      <c r="H3" s="134"/>
      <c r="I3" s="4" t="s">
        <v>26</v>
      </c>
      <c r="J3" s="5" t="s">
        <v>97</v>
      </c>
      <c r="K3" s="5" t="s">
        <v>98</v>
      </c>
      <c r="L3" s="4" t="s">
        <v>101</v>
      </c>
      <c r="M3" s="5" t="s">
        <v>99</v>
      </c>
      <c r="N3" s="4" t="s">
        <v>101</v>
      </c>
      <c r="O3" s="5" t="s">
        <v>100</v>
      </c>
      <c r="P3" s="4" t="s">
        <v>101</v>
      </c>
      <c r="Q3" s="5" t="s">
        <v>103</v>
      </c>
      <c r="R3" s="4" t="s">
        <v>101</v>
      </c>
      <c r="S3" s="5" t="s">
        <v>104</v>
      </c>
      <c r="T3" s="5" t="s">
        <v>116</v>
      </c>
      <c r="U3" s="4" t="s">
        <v>101</v>
      </c>
      <c r="V3" s="7" t="s">
        <v>27</v>
      </c>
      <c r="W3" s="5" t="s">
        <v>97</v>
      </c>
      <c r="X3" s="5" t="s">
        <v>98</v>
      </c>
      <c r="Y3" s="7" t="s">
        <v>102</v>
      </c>
      <c r="Z3" s="5" t="s">
        <v>99</v>
      </c>
      <c r="AA3" s="7" t="s">
        <v>102</v>
      </c>
      <c r="AB3" s="5" t="s">
        <v>100</v>
      </c>
      <c r="AC3" s="7" t="s">
        <v>102</v>
      </c>
      <c r="AD3" s="5" t="s">
        <v>103</v>
      </c>
      <c r="AE3" s="7" t="s">
        <v>102</v>
      </c>
      <c r="AF3" s="5" t="s">
        <v>104</v>
      </c>
      <c r="AG3" s="7" t="s">
        <v>102</v>
      </c>
      <c r="AH3" s="8" t="s">
        <v>123</v>
      </c>
      <c r="AI3" s="8" t="s">
        <v>28</v>
      </c>
    </row>
    <row r="4" spans="1:37" x14ac:dyDescent="0.3">
      <c r="A4" s="1">
        <v>1</v>
      </c>
      <c r="B4" s="9" t="s">
        <v>108</v>
      </c>
      <c r="C4" s="10" t="s">
        <v>0</v>
      </c>
      <c r="D4" s="11" t="s">
        <v>3</v>
      </c>
      <c r="E4" s="11" t="s">
        <v>4</v>
      </c>
      <c r="F4" s="11"/>
      <c r="G4" s="11"/>
      <c r="H4" s="12" t="s">
        <v>5</v>
      </c>
      <c r="I4" s="13" t="s">
        <v>6</v>
      </c>
      <c r="J4" s="14">
        <f>+I4/12</f>
        <v>8.3333333333333339</v>
      </c>
      <c r="K4" s="14">
        <f>+J4</f>
        <v>8.3333333333333339</v>
      </c>
      <c r="L4" s="14">
        <f>SUM(J4:K4)</f>
        <v>16.666666666666668</v>
      </c>
      <c r="M4" s="14">
        <f>+K4</f>
        <v>8.3333333333333339</v>
      </c>
      <c r="N4" s="14">
        <f>SUM(L4:M4)</f>
        <v>25</v>
      </c>
      <c r="O4" s="14">
        <f>+M4</f>
        <v>8.3333333333333339</v>
      </c>
      <c r="P4" s="15">
        <f>+N4+O4</f>
        <v>33.333333333333336</v>
      </c>
      <c r="Q4" s="15">
        <f>+O4</f>
        <v>8.3333333333333339</v>
      </c>
      <c r="R4" s="15">
        <f>+P4+Q4</f>
        <v>41.666666666666671</v>
      </c>
      <c r="S4" s="15">
        <f>+Q4</f>
        <v>8.3333333333333339</v>
      </c>
      <c r="T4" s="15">
        <v>8.3333333333333339</v>
      </c>
      <c r="U4" s="15">
        <v>58.333333333333343</v>
      </c>
      <c r="V4" s="16">
        <v>0</v>
      </c>
      <c r="W4" s="16">
        <v>0</v>
      </c>
      <c r="X4" s="16">
        <v>0</v>
      </c>
      <c r="Y4" s="16"/>
      <c r="Z4" s="16">
        <v>0</v>
      </c>
      <c r="AA4" s="16"/>
      <c r="AB4" s="16">
        <v>0</v>
      </c>
      <c r="AC4" s="16"/>
      <c r="AD4" s="16">
        <v>0</v>
      </c>
      <c r="AE4" s="16"/>
      <c r="AF4" s="16">
        <v>0</v>
      </c>
      <c r="AG4" s="16">
        <f>SUM(W4:AB4)</f>
        <v>0</v>
      </c>
      <c r="AH4" s="17">
        <f>+U4/I4</f>
        <v>0.58333333333333348</v>
      </c>
      <c r="AI4" s="17">
        <v>0</v>
      </c>
      <c r="AK4" s="15"/>
    </row>
    <row r="5" spans="1:37" ht="25.5" x14ac:dyDescent="0.3">
      <c r="A5" s="1">
        <v>2</v>
      </c>
      <c r="B5" s="18" t="s">
        <v>108</v>
      </c>
      <c r="C5" s="19" t="s">
        <v>1</v>
      </c>
      <c r="D5" s="20" t="s">
        <v>3</v>
      </c>
      <c r="E5" s="20" t="s">
        <v>4</v>
      </c>
      <c r="F5" s="20"/>
      <c r="G5" s="20"/>
      <c r="H5" s="21" t="s">
        <v>5</v>
      </c>
      <c r="I5" s="22" t="s">
        <v>6</v>
      </c>
      <c r="J5" s="23">
        <f t="shared" ref="J5:J23" si="0">+I5/12</f>
        <v>8.3333333333333339</v>
      </c>
      <c r="K5" s="23">
        <f t="shared" ref="K5:K27" si="1">+J5</f>
        <v>8.3333333333333339</v>
      </c>
      <c r="L5" s="23">
        <f t="shared" ref="L5:L68" si="2">SUM(J5:K5)</f>
        <v>16.666666666666668</v>
      </c>
      <c r="M5" s="23">
        <f t="shared" ref="M5:O11" si="3">+K5</f>
        <v>8.3333333333333339</v>
      </c>
      <c r="N5" s="23">
        <f t="shared" ref="N5:N68" si="4">SUM(L5:M5)</f>
        <v>25</v>
      </c>
      <c r="O5" s="23">
        <f t="shared" si="3"/>
        <v>8.3333333333333339</v>
      </c>
      <c r="P5" s="24">
        <f t="shared" ref="P5:P68" si="5">+N5+O5</f>
        <v>33.333333333333336</v>
      </c>
      <c r="Q5" s="24">
        <f t="shared" ref="Q5:Q11" si="6">+O5</f>
        <v>8.3333333333333339</v>
      </c>
      <c r="R5" s="24">
        <f t="shared" ref="R5:R20" si="7">+P5+Q5</f>
        <v>41.666666666666671</v>
      </c>
      <c r="S5" s="24">
        <f t="shared" ref="S5:S11" si="8">+Q5</f>
        <v>8.3333333333333339</v>
      </c>
      <c r="T5" s="24">
        <v>8.3333333333333339</v>
      </c>
      <c r="U5" s="24">
        <v>58.333333333333343</v>
      </c>
      <c r="V5" s="25">
        <v>0</v>
      </c>
      <c r="W5" s="25">
        <v>0</v>
      </c>
      <c r="X5" s="25">
        <v>0</v>
      </c>
      <c r="Y5" s="25"/>
      <c r="Z5" s="25">
        <v>0</v>
      </c>
      <c r="AA5" s="25"/>
      <c r="AB5" s="25">
        <v>0</v>
      </c>
      <c r="AC5" s="25"/>
      <c r="AD5" s="25">
        <v>0</v>
      </c>
      <c r="AE5" s="25"/>
      <c r="AF5" s="25">
        <v>0</v>
      </c>
      <c r="AG5" s="25">
        <f t="shared" ref="AG5:AG68" si="9">SUM(W5:AB5)</f>
        <v>0</v>
      </c>
      <c r="AH5" s="26">
        <f>+U5/I5</f>
        <v>0.58333333333333348</v>
      </c>
      <c r="AI5" s="27">
        <v>0</v>
      </c>
      <c r="AK5" s="24"/>
    </row>
    <row r="6" spans="1:37" x14ac:dyDescent="0.3">
      <c r="A6" s="1">
        <v>3</v>
      </c>
      <c r="B6" s="18" t="s">
        <v>108</v>
      </c>
      <c r="C6" s="19" t="s">
        <v>2</v>
      </c>
      <c r="D6" s="20" t="s">
        <v>3</v>
      </c>
      <c r="E6" s="20" t="s">
        <v>4</v>
      </c>
      <c r="F6" s="20"/>
      <c r="G6" s="20"/>
      <c r="H6" s="21" t="s">
        <v>5</v>
      </c>
      <c r="I6" s="22" t="s">
        <v>6</v>
      </c>
      <c r="J6" s="23">
        <f t="shared" si="0"/>
        <v>8.3333333333333339</v>
      </c>
      <c r="K6" s="23">
        <f t="shared" si="1"/>
        <v>8.3333333333333339</v>
      </c>
      <c r="L6" s="23">
        <f t="shared" si="2"/>
        <v>16.666666666666668</v>
      </c>
      <c r="M6" s="23">
        <f t="shared" si="3"/>
        <v>8.3333333333333339</v>
      </c>
      <c r="N6" s="23">
        <f t="shared" si="4"/>
        <v>25</v>
      </c>
      <c r="O6" s="23">
        <f t="shared" si="3"/>
        <v>8.3333333333333339</v>
      </c>
      <c r="P6" s="24">
        <f t="shared" si="5"/>
        <v>33.333333333333336</v>
      </c>
      <c r="Q6" s="24">
        <f t="shared" si="6"/>
        <v>8.3333333333333339</v>
      </c>
      <c r="R6" s="24">
        <f t="shared" si="7"/>
        <v>41.666666666666671</v>
      </c>
      <c r="S6" s="24">
        <f t="shared" si="8"/>
        <v>8.3333333333333339</v>
      </c>
      <c r="T6" s="24">
        <v>8.3333333333333339</v>
      </c>
      <c r="U6" s="24">
        <v>58.333333333333343</v>
      </c>
      <c r="V6" s="25">
        <v>0</v>
      </c>
      <c r="W6" s="25">
        <v>0</v>
      </c>
      <c r="X6" s="25">
        <v>0</v>
      </c>
      <c r="Y6" s="25"/>
      <c r="Z6" s="25">
        <v>0</v>
      </c>
      <c r="AA6" s="25"/>
      <c r="AB6" s="25">
        <v>0</v>
      </c>
      <c r="AC6" s="25"/>
      <c r="AD6" s="25">
        <v>0</v>
      </c>
      <c r="AE6" s="25"/>
      <c r="AF6" s="25">
        <v>0</v>
      </c>
      <c r="AG6" s="25">
        <f t="shared" si="9"/>
        <v>0</v>
      </c>
      <c r="AH6" s="26">
        <f t="shared" ref="AH6:AH69" si="10">+U6/I6</f>
        <v>0.58333333333333348</v>
      </c>
      <c r="AI6" s="27">
        <v>0</v>
      </c>
      <c r="AK6" s="24"/>
    </row>
    <row r="7" spans="1:37" x14ac:dyDescent="0.3">
      <c r="A7" s="1">
        <v>4</v>
      </c>
      <c r="B7" s="28" t="s">
        <v>109</v>
      </c>
      <c r="C7" s="19" t="s">
        <v>7</v>
      </c>
      <c r="D7" s="20" t="s">
        <v>3</v>
      </c>
      <c r="E7" s="20" t="s">
        <v>4</v>
      </c>
      <c r="F7" s="20"/>
      <c r="G7" s="20"/>
      <c r="H7" s="21" t="s">
        <v>5</v>
      </c>
      <c r="I7" s="22" t="s">
        <v>6</v>
      </c>
      <c r="J7" s="23">
        <f t="shared" si="0"/>
        <v>8.3333333333333339</v>
      </c>
      <c r="K7" s="23">
        <f t="shared" si="1"/>
        <v>8.3333333333333339</v>
      </c>
      <c r="L7" s="23">
        <f t="shared" si="2"/>
        <v>16.666666666666668</v>
      </c>
      <c r="M7" s="23">
        <f t="shared" si="3"/>
        <v>8.3333333333333339</v>
      </c>
      <c r="N7" s="23">
        <f t="shared" si="4"/>
        <v>25</v>
      </c>
      <c r="O7" s="23">
        <f t="shared" si="3"/>
        <v>8.3333333333333339</v>
      </c>
      <c r="P7" s="24">
        <f t="shared" si="5"/>
        <v>33.333333333333336</v>
      </c>
      <c r="Q7" s="24">
        <f t="shared" si="6"/>
        <v>8.3333333333333339</v>
      </c>
      <c r="R7" s="24">
        <f t="shared" si="7"/>
        <v>41.666666666666671</v>
      </c>
      <c r="S7" s="24">
        <f t="shared" si="8"/>
        <v>8.3333333333333339</v>
      </c>
      <c r="T7" s="24">
        <v>8.3333333333333339</v>
      </c>
      <c r="U7" s="24">
        <v>58.333333333333343</v>
      </c>
      <c r="V7" s="25">
        <v>0</v>
      </c>
      <c r="W7" s="25">
        <v>0</v>
      </c>
      <c r="X7" s="25">
        <v>0</v>
      </c>
      <c r="Y7" s="25"/>
      <c r="Z7" s="25">
        <v>0</v>
      </c>
      <c r="AA7" s="25"/>
      <c r="AB7" s="25">
        <v>0</v>
      </c>
      <c r="AC7" s="25"/>
      <c r="AD7" s="25">
        <v>0</v>
      </c>
      <c r="AE7" s="25"/>
      <c r="AF7" s="25">
        <v>0</v>
      </c>
      <c r="AG7" s="25">
        <f t="shared" si="9"/>
        <v>0</v>
      </c>
      <c r="AH7" s="26">
        <f t="shared" si="10"/>
        <v>0.58333333333333348</v>
      </c>
      <c r="AI7" s="27">
        <v>0</v>
      </c>
      <c r="AK7" s="24"/>
    </row>
    <row r="8" spans="1:37" x14ac:dyDescent="0.3">
      <c r="A8" s="1">
        <v>5</v>
      </c>
      <c r="B8" s="28" t="s">
        <v>109</v>
      </c>
      <c r="C8" s="19" t="s">
        <v>8</v>
      </c>
      <c r="D8" s="20" t="s">
        <v>3</v>
      </c>
      <c r="E8" s="20" t="s">
        <v>4</v>
      </c>
      <c r="F8" s="20"/>
      <c r="G8" s="20"/>
      <c r="H8" s="21" t="s">
        <v>5</v>
      </c>
      <c r="I8" s="22" t="s">
        <v>6</v>
      </c>
      <c r="J8" s="23">
        <f t="shared" si="0"/>
        <v>8.3333333333333339</v>
      </c>
      <c r="K8" s="23">
        <f t="shared" si="1"/>
        <v>8.3333333333333339</v>
      </c>
      <c r="L8" s="23">
        <f t="shared" si="2"/>
        <v>16.666666666666668</v>
      </c>
      <c r="M8" s="23">
        <f t="shared" si="3"/>
        <v>8.3333333333333339</v>
      </c>
      <c r="N8" s="23">
        <f t="shared" si="4"/>
        <v>25</v>
      </c>
      <c r="O8" s="23">
        <f t="shared" si="3"/>
        <v>8.3333333333333339</v>
      </c>
      <c r="P8" s="24">
        <f t="shared" si="5"/>
        <v>33.333333333333336</v>
      </c>
      <c r="Q8" s="24">
        <f t="shared" si="6"/>
        <v>8.3333333333333339</v>
      </c>
      <c r="R8" s="24">
        <f t="shared" si="7"/>
        <v>41.666666666666671</v>
      </c>
      <c r="S8" s="24">
        <f t="shared" si="8"/>
        <v>8.3333333333333339</v>
      </c>
      <c r="T8" s="24">
        <v>8.3333333333333339</v>
      </c>
      <c r="U8" s="24">
        <v>58.333333333333343</v>
      </c>
      <c r="V8" s="25">
        <v>0</v>
      </c>
      <c r="W8" s="25">
        <v>0</v>
      </c>
      <c r="X8" s="25">
        <v>0</v>
      </c>
      <c r="Y8" s="25"/>
      <c r="Z8" s="25">
        <v>0</v>
      </c>
      <c r="AA8" s="25"/>
      <c r="AB8" s="25">
        <v>0</v>
      </c>
      <c r="AC8" s="25"/>
      <c r="AD8" s="25">
        <v>0</v>
      </c>
      <c r="AE8" s="25"/>
      <c r="AF8" s="25">
        <v>0</v>
      </c>
      <c r="AG8" s="25">
        <f t="shared" si="9"/>
        <v>0</v>
      </c>
      <c r="AH8" s="26">
        <f t="shared" si="10"/>
        <v>0.58333333333333348</v>
      </c>
      <c r="AI8" s="27">
        <v>0</v>
      </c>
      <c r="AK8" s="24"/>
    </row>
    <row r="9" spans="1:37" x14ac:dyDescent="0.3">
      <c r="A9" s="1">
        <v>6</v>
      </c>
      <c r="B9" s="28" t="s">
        <v>109</v>
      </c>
      <c r="C9" s="19" t="s">
        <v>9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si="0"/>
        <v>8.3333333333333339</v>
      </c>
      <c r="K9" s="23">
        <f t="shared" si="1"/>
        <v>8.3333333333333339</v>
      </c>
      <c r="L9" s="23">
        <f t="shared" si="2"/>
        <v>16.666666666666668</v>
      </c>
      <c r="M9" s="23">
        <f t="shared" si="3"/>
        <v>8.3333333333333339</v>
      </c>
      <c r="N9" s="23">
        <f t="shared" si="4"/>
        <v>25</v>
      </c>
      <c r="O9" s="23">
        <f t="shared" si="3"/>
        <v>8.3333333333333339</v>
      </c>
      <c r="P9" s="24">
        <f t="shared" si="5"/>
        <v>33.333333333333336</v>
      </c>
      <c r="Q9" s="24">
        <f t="shared" si="6"/>
        <v>8.3333333333333339</v>
      </c>
      <c r="R9" s="24">
        <f t="shared" si="7"/>
        <v>41.666666666666671</v>
      </c>
      <c r="S9" s="24">
        <f t="shared" si="8"/>
        <v>8.3333333333333339</v>
      </c>
      <c r="T9" s="24">
        <v>8.3333333333333339</v>
      </c>
      <c r="U9" s="24">
        <v>58.333333333333343</v>
      </c>
      <c r="V9" s="25">
        <v>0</v>
      </c>
      <c r="W9" s="25">
        <v>0</v>
      </c>
      <c r="X9" s="25">
        <v>0</v>
      </c>
      <c r="Y9" s="25"/>
      <c r="Z9" s="25">
        <v>0</v>
      </c>
      <c r="AA9" s="25"/>
      <c r="AB9" s="25">
        <v>0</v>
      </c>
      <c r="AC9" s="25"/>
      <c r="AD9" s="25">
        <v>0</v>
      </c>
      <c r="AE9" s="25"/>
      <c r="AF9" s="25">
        <v>0</v>
      </c>
      <c r="AG9" s="25">
        <f t="shared" si="9"/>
        <v>0</v>
      </c>
      <c r="AH9" s="26">
        <f t="shared" si="10"/>
        <v>0.58333333333333348</v>
      </c>
      <c r="AI9" s="27">
        <v>0</v>
      </c>
      <c r="AK9" s="24"/>
    </row>
    <row r="10" spans="1:37" x14ac:dyDescent="0.3">
      <c r="A10" s="1">
        <v>7</v>
      </c>
      <c r="B10" s="28" t="s">
        <v>109</v>
      </c>
      <c r="C10" s="19" t="s">
        <v>10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f t="shared" si="5"/>
        <v>33.333333333333336</v>
      </c>
      <c r="Q10" s="24">
        <f t="shared" si="6"/>
        <v>8.3333333333333339</v>
      </c>
      <c r="R10" s="24">
        <f t="shared" si="7"/>
        <v>41.666666666666671</v>
      </c>
      <c r="S10" s="24">
        <f t="shared" si="8"/>
        <v>8.3333333333333339</v>
      </c>
      <c r="T10" s="24">
        <v>8.3333333333333339</v>
      </c>
      <c r="U10" s="24">
        <v>58.333333333333343</v>
      </c>
      <c r="V10" s="25">
        <v>0</v>
      </c>
      <c r="W10" s="25">
        <v>0</v>
      </c>
      <c r="X10" s="25">
        <v>0</v>
      </c>
      <c r="Y10" s="25"/>
      <c r="Z10" s="25">
        <v>0</v>
      </c>
      <c r="AA10" s="25"/>
      <c r="AB10" s="25">
        <v>0</v>
      </c>
      <c r="AC10" s="25"/>
      <c r="AD10" s="25">
        <v>0</v>
      </c>
      <c r="AE10" s="25"/>
      <c r="AF10" s="25">
        <v>0</v>
      </c>
      <c r="AG10" s="25">
        <f t="shared" si="9"/>
        <v>0</v>
      </c>
      <c r="AH10" s="26">
        <f t="shared" si="10"/>
        <v>0.58333333333333348</v>
      </c>
      <c r="AI10" s="27">
        <v>0</v>
      </c>
      <c r="AK10" s="24"/>
    </row>
    <row r="11" spans="1:37" x14ac:dyDescent="0.3">
      <c r="A11" s="1">
        <v>8</v>
      </c>
      <c r="B11" s="28" t="s">
        <v>109</v>
      </c>
      <c r="C11" s="19" t="s">
        <v>11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f t="shared" si="5"/>
        <v>33.333333333333336</v>
      </c>
      <c r="Q11" s="24">
        <f t="shared" si="6"/>
        <v>8.3333333333333339</v>
      </c>
      <c r="R11" s="24">
        <f t="shared" si="7"/>
        <v>41.666666666666671</v>
      </c>
      <c r="S11" s="24">
        <f t="shared" si="8"/>
        <v>8.3333333333333339</v>
      </c>
      <c r="T11" s="24">
        <v>8.3333333333333339</v>
      </c>
      <c r="U11" s="24">
        <v>58.333333333333343</v>
      </c>
      <c r="V11" s="25">
        <v>0</v>
      </c>
      <c r="W11" s="25">
        <v>0</v>
      </c>
      <c r="X11" s="25">
        <v>0</v>
      </c>
      <c r="Y11" s="25"/>
      <c r="Z11" s="25">
        <v>0</v>
      </c>
      <c r="AA11" s="25"/>
      <c r="AB11" s="25">
        <v>0</v>
      </c>
      <c r="AC11" s="25"/>
      <c r="AD11" s="25">
        <v>0</v>
      </c>
      <c r="AE11" s="25"/>
      <c r="AF11" s="25">
        <v>0</v>
      </c>
      <c r="AG11" s="25">
        <f t="shared" si="9"/>
        <v>0</v>
      </c>
      <c r="AH11" s="26">
        <f t="shared" si="10"/>
        <v>0.58333333333333348</v>
      </c>
      <c r="AI11" s="27">
        <v>0</v>
      </c>
      <c r="AK11" s="24"/>
    </row>
    <row r="12" spans="1:37" ht="51" x14ac:dyDescent="0.3">
      <c r="A12" s="1">
        <v>9</v>
      </c>
      <c r="B12" s="18" t="s">
        <v>110</v>
      </c>
      <c r="C12" s="19" t="s">
        <v>12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v>0</v>
      </c>
      <c r="K12" s="23">
        <v>0</v>
      </c>
      <c r="L12" s="23">
        <f t="shared" si="2"/>
        <v>0</v>
      </c>
      <c r="M12" s="23">
        <v>0</v>
      </c>
      <c r="N12" s="23">
        <f t="shared" si="4"/>
        <v>0</v>
      </c>
      <c r="O12" s="23">
        <v>0</v>
      </c>
      <c r="P12" s="24">
        <f t="shared" si="5"/>
        <v>0</v>
      </c>
      <c r="Q12" s="24">
        <v>0</v>
      </c>
      <c r="R12" s="24">
        <f t="shared" si="7"/>
        <v>0</v>
      </c>
      <c r="S12" s="24">
        <v>0</v>
      </c>
      <c r="T12" s="24">
        <v>0</v>
      </c>
      <c r="U12" s="24">
        <v>0</v>
      </c>
      <c r="V12" s="25">
        <v>0</v>
      </c>
      <c r="W12" s="25">
        <v>0</v>
      </c>
      <c r="X12" s="25">
        <v>0</v>
      </c>
      <c r="Y12" s="25"/>
      <c r="Z12" s="25">
        <v>0</v>
      </c>
      <c r="AA12" s="25"/>
      <c r="AB12" s="25">
        <v>0</v>
      </c>
      <c r="AC12" s="25"/>
      <c r="AD12" s="25">
        <v>0</v>
      </c>
      <c r="AE12" s="25"/>
      <c r="AF12" s="25">
        <v>0</v>
      </c>
      <c r="AG12" s="25">
        <f t="shared" si="9"/>
        <v>0</v>
      </c>
      <c r="AH12" s="26">
        <f t="shared" si="10"/>
        <v>0</v>
      </c>
      <c r="AI12" s="27">
        <v>0</v>
      </c>
      <c r="AK12" s="24"/>
    </row>
    <row r="13" spans="1:37" ht="38.25" x14ac:dyDescent="0.3">
      <c r="A13" s="1">
        <v>10</v>
      </c>
      <c r="B13" s="18" t="s">
        <v>110</v>
      </c>
      <c r="C13" s="19" t="s">
        <v>13</v>
      </c>
      <c r="D13" s="29" t="s">
        <v>3</v>
      </c>
      <c r="E13" s="29" t="s">
        <v>4</v>
      </c>
      <c r="F13" s="29"/>
      <c r="G13" s="29"/>
      <c r="H13" s="30" t="s">
        <v>5</v>
      </c>
      <c r="I13" s="31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ref="M13:O27" si="11">+K13</f>
        <v>8.3333333333333339</v>
      </c>
      <c r="N13" s="23">
        <f t="shared" si="4"/>
        <v>25</v>
      </c>
      <c r="O13" s="23">
        <f t="shared" si="11"/>
        <v>8.3333333333333339</v>
      </c>
      <c r="P13" s="24">
        <f t="shared" si="5"/>
        <v>33.333333333333336</v>
      </c>
      <c r="Q13" s="24">
        <f t="shared" ref="Q13:Q23" si="12">+O13</f>
        <v>8.3333333333333339</v>
      </c>
      <c r="R13" s="24">
        <f t="shared" si="7"/>
        <v>41.666666666666671</v>
      </c>
      <c r="S13" s="24">
        <f t="shared" ref="S13:S27" si="13">+Q13</f>
        <v>8.3333333333333339</v>
      </c>
      <c r="T13" s="24">
        <v>8.3333333333333339</v>
      </c>
      <c r="U13" s="24">
        <v>58.333333333333343</v>
      </c>
      <c r="V13" s="25">
        <v>0</v>
      </c>
      <c r="W13" s="25">
        <v>0</v>
      </c>
      <c r="X13" s="25">
        <v>0</v>
      </c>
      <c r="Y13" s="25"/>
      <c r="Z13" s="25">
        <v>0</v>
      </c>
      <c r="AA13" s="25"/>
      <c r="AB13" s="25">
        <v>0</v>
      </c>
      <c r="AC13" s="25"/>
      <c r="AD13" s="25">
        <v>0</v>
      </c>
      <c r="AE13" s="25"/>
      <c r="AF13" s="25">
        <v>0</v>
      </c>
      <c r="AG13" s="25">
        <f t="shared" si="9"/>
        <v>0</v>
      </c>
      <c r="AH13" s="26">
        <f t="shared" si="10"/>
        <v>0.58333333333333348</v>
      </c>
      <c r="AI13" s="32">
        <v>0</v>
      </c>
      <c r="AK13" s="24"/>
    </row>
    <row r="14" spans="1:37" ht="25.5" x14ac:dyDescent="0.3">
      <c r="A14" s="1">
        <v>11</v>
      </c>
      <c r="B14" s="18" t="s">
        <v>110</v>
      </c>
      <c r="C14" s="19" t="s">
        <v>14</v>
      </c>
      <c r="D14" s="29" t="s">
        <v>3</v>
      </c>
      <c r="E14" s="29" t="s">
        <v>4</v>
      </c>
      <c r="F14" s="29"/>
      <c r="G14" s="29"/>
      <c r="H14" s="30" t="s">
        <v>5</v>
      </c>
      <c r="I14" s="31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11"/>
        <v>8.3333333333333339</v>
      </c>
      <c r="N14" s="23">
        <f t="shared" si="4"/>
        <v>25</v>
      </c>
      <c r="O14" s="23">
        <f t="shared" si="11"/>
        <v>8.3333333333333339</v>
      </c>
      <c r="P14" s="24">
        <f t="shared" si="5"/>
        <v>33.333333333333336</v>
      </c>
      <c r="Q14" s="24">
        <f t="shared" si="12"/>
        <v>8.3333333333333339</v>
      </c>
      <c r="R14" s="24">
        <f t="shared" si="7"/>
        <v>41.666666666666671</v>
      </c>
      <c r="S14" s="24">
        <f t="shared" si="13"/>
        <v>8.3333333333333339</v>
      </c>
      <c r="T14" s="24">
        <v>8.3333333333333339</v>
      </c>
      <c r="U14" s="24">
        <v>58.333333333333343</v>
      </c>
      <c r="V14" s="25">
        <v>0</v>
      </c>
      <c r="W14" s="25">
        <v>0</v>
      </c>
      <c r="X14" s="25">
        <v>0</v>
      </c>
      <c r="Y14" s="25"/>
      <c r="Z14" s="25">
        <v>0</v>
      </c>
      <c r="AA14" s="25"/>
      <c r="AB14" s="25">
        <v>0</v>
      </c>
      <c r="AC14" s="25"/>
      <c r="AD14" s="25">
        <v>0</v>
      </c>
      <c r="AE14" s="25"/>
      <c r="AF14" s="25">
        <v>0</v>
      </c>
      <c r="AG14" s="25">
        <f t="shared" si="9"/>
        <v>0</v>
      </c>
      <c r="AH14" s="26">
        <f t="shared" si="10"/>
        <v>0.58333333333333348</v>
      </c>
      <c r="AI14" s="32">
        <v>0</v>
      </c>
      <c r="AK14" s="24"/>
    </row>
    <row r="15" spans="1:37" ht="38.25" x14ac:dyDescent="0.3">
      <c r="A15" s="1">
        <v>12</v>
      </c>
      <c r="B15" s="18" t="s">
        <v>110</v>
      </c>
      <c r="C15" s="19" t="s">
        <v>15</v>
      </c>
      <c r="D15" s="29" t="s">
        <v>3</v>
      </c>
      <c r="E15" s="29" t="s">
        <v>4</v>
      </c>
      <c r="F15" s="29"/>
      <c r="G15" s="29"/>
      <c r="H15" s="30" t="s">
        <v>5</v>
      </c>
      <c r="I15" s="31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11"/>
        <v>8.3333333333333339</v>
      </c>
      <c r="N15" s="23">
        <f t="shared" si="4"/>
        <v>25</v>
      </c>
      <c r="O15" s="23">
        <f t="shared" si="11"/>
        <v>8.3333333333333339</v>
      </c>
      <c r="P15" s="24">
        <f t="shared" si="5"/>
        <v>33.333333333333336</v>
      </c>
      <c r="Q15" s="24">
        <f t="shared" si="12"/>
        <v>8.3333333333333339</v>
      </c>
      <c r="R15" s="24">
        <f t="shared" si="7"/>
        <v>41.666666666666671</v>
      </c>
      <c r="S15" s="24">
        <f t="shared" si="13"/>
        <v>8.3333333333333339</v>
      </c>
      <c r="T15" s="24">
        <v>8.3333333333333339</v>
      </c>
      <c r="U15" s="24">
        <v>58.333333333333343</v>
      </c>
      <c r="V15" s="25">
        <v>0</v>
      </c>
      <c r="W15" s="25">
        <v>0</v>
      </c>
      <c r="X15" s="25">
        <v>0</v>
      </c>
      <c r="Y15" s="25"/>
      <c r="Z15" s="25">
        <v>0</v>
      </c>
      <c r="AA15" s="25"/>
      <c r="AB15" s="25">
        <v>0</v>
      </c>
      <c r="AC15" s="25"/>
      <c r="AD15" s="25">
        <v>0</v>
      </c>
      <c r="AE15" s="25"/>
      <c r="AF15" s="25">
        <v>0</v>
      </c>
      <c r="AG15" s="25">
        <f t="shared" si="9"/>
        <v>0</v>
      </c>
      <c r="AH15" s="26">
        <f t="shared" si="10"/>
        <v>0.58333333333333348</v>
      </c>
      <c r="AI15" s="32">
        <v>0</v>
      </c>
      <c r="AK15" s="24"/>
    </row>
    <row r="16" spans="1:37" ht="38.25" x14ac:dyDescent="0.3">
      <c r="A16" s="1">
        <v>13</v>
      </c>
      <c r="B16" s="18" t="s">
        <v>32</v>
      </c>
      <c r="C16" s="19" t="s">
        <v>29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f t="shared" si="0"/>
        <v>8.3333333333333339</v>
      </c>
      <c r="K16" s="23">
        <f t="shared" si="1"/>
        <v>8.3333333333333339</v>
      </c>
      <c r="L16" s="23">
        <f t="shared" si="2"/>
        <v>16.666666666666668</v>
      </c>
      <c r="M16" s="23">
        <f t="shared" si="11"/>
        <v>8.3333333333333339</v>
      </c>
      <c r="N16" s="23">
        <f t="shared" si="4"/>
        <v>25</v>
      </c>
      <c r="O16" s="23">
        <f t="shared" si="11"/>
        <v>8.3333333333333339</v>
      </c>
      <c r="P16" s="24">
        <f t="shared" si="5"/>
        <v>33.333333333333336</v>
      </c>
      <c r="Q16" s="24">
        <f t="shared" si="12"/>
        <v>8.3333333333333339</v>
      </c>
      <c r="R16" s="24">
        <f t="shared" si="7"/>
        <v>41.666666666666671</v>
      </c>
      <c r="S16" s="24">
        <f t="shared" si="13"/>
        <v>8.3333333333333339</v>
      </c>
      <c r="T16" s="24">
        <v>8.3333333333333339</v>
      </c>
      <c r="U16" s="24">
        <v>58.333333333333343</v>
      </c>
      <c r="V16" s="25">
        <v>0</v>
      </c>
      <c r="W16" s="25">
        <v>0</v>
      </c>
      <c r="X16" s="25">
        <v>0</v>
      </c>
      <c r="Y16" s="25"/>
      <c r="Z16" s="25">
        <v>0</v>
      </c>
      <c r="AA16" s="25"/>
      <c r="AB16" s="25">
        <v>0</v>
      </c>
      <c r="AC16" s="25"/>
      <c r="AD16" s="25">
        <v>0</v>
      </c>
      <c r="AE16" s="25"/>
      <c r="AF16" s="25">
        <v>0</v>
      </c>
      <c r="AG16" s="25">
        <f t="shared" si="9"/>
        <v>0</v>
      </c>
      <c r="AH16" s="26">
        <f t="shared" si="10"/>
        <v>0.58333333333333348</v>
      </c>
      <c r="AI16" s="27">
        <v>0</v>
      </c>
      <c r="AK16" s="24"/>
    </row>
    <row r="17" spans="1:37" ht="38.25" x14ac:dyDescent="0.3">
      <c r="A17" s="1">
        <v>14</v>
      </c>
      <c r="B17" s="18" t="s">
        <v>32</v>
      </c>
      <c r="C17" s="19" t="s">
        <v>30</v>
      </c>
      <c r="D17" s="20" t="s">
        <v>3</v>
      </c>
      <c r="E17" s="20" t="s">
        <v>4</v>
      </c>
      <c r="F17" s="20"/>
      <c r="G17" s="20"/>
      <c r="H17" s="21" t="s">
        <v>5</v>
      </c>
      <c r="I17" s="22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si="11"/>
        <v>8.3333333333333339</v>
      </c>
      <c r="N17" s="23">
        <f t="shared" si="4"/>
        <v>25</v>
      </c>
      <c r="O17" s="23">
        <f t="shared" si="11"/>
        <v>8.3333333333333339</v>
      </c>
      <c r="P17" s="24">
        <f t="shared" si="5"/>
        <v>33.333333333333336</v>
      </c>
      <c r="Q17" s="24">
        <f t="shared" si="12"/>
        <v>8.3333333333333339</v>
      </c>
      <c r="R17" s="24">
        <f t="shared" si="7"/>
        <v>41.666666666666671</v>
      </c>
      <c r="S17" s="24">
        <f t="shared" si="13"/>
        <v>8.3333333333333339</v>
      </c>
      <c r="T17" s="24">
        <v>8.3333333333333339</v>
      </c>
      <c r="U17" s="24">
        <v>58.333333333333343</v>
      </c>
      <c r="V17" s="25">
        <v>0</v>
      </c>
      <c r="W17" s="25">
        <v>0</v>
      </c>
      <c r="X17" s="25">
        <v>0</v>
      </c>
      <c r="Y17" s="25"/>
      <c r="Z17" s="25">
        <v>0</v>
      </c>
      <c r="AA17" s="25"/>
      <c r="AB17" s="25">
        <v>0</v>
      </c>
      <c r="AC17" s="25"/>
      <c r="AD17" s="25">
        <v>0</v>
      </c>
      <c r="AE17" s="25"/>
      <c r="AF17" s="25">
        <v>0</v>
      </c>
      <c r="AG17" s="25">
        <f t="shared" si="9"/>
        <v>0</v>
      </c>
      <c r="AH17" s="26">
        <f t="shared" si="10"/>
        <v>0.58333333333333348</v>
      </c>
      <c r="AI17" s="27">
        <v>0</v>
      </c>
      <c r="AK17" s="24"/>
    </row>
    <row r="18" spans="1:37" ht="38.25" x14ac:dyDescent="0.3">
      <c r="A18" s="1">
        <v>15</v>
      </c>
      <c r="B18" s="18" t="s">
        <v>32</v>
      </c>
      <c r="C18" s="19" t="s">
        <v>31</v>
      </c>
      <c r="D18" s="20" t="s">
        <v>3</v>
      </c>
      <c r="E18" s="20" t="s">
        <v>4</v>
      </c>
      <c r="F18" s="20"/>
      <c r="G18" s="20"/>
      <c r="H18" s="21" t="s">
        <v>5</v>
      </c>
      <c r="I18" s="22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11"/>
        <v>8.3333333333333339</v>
      </c>
      <c r="N18" s="23">
        <f t="shared" si="4"/>
        <v>25</v>
      </c>
      <c r="O18" s="23">
        <f t="shared" si="11"/>
        <v>8.3333333333333339</v>
      </c>
      <c r="P18" s="24">
        <f t="shared" si="5"/>
        <v>33.333333333333336</v>
      </c>
      <c r="Q18" s="24">
        <f t="shared" si="12"/>
        <v>8.3333333333333339</v>
      </c>
      <c r="R18" s="24">
        <f t="shared" si="7"/>
        <v>41.666666666666671</v>
      </c>
      <c r="S18" s="24">
        <f t="shared" si="13"/>
        <v>8.3333333333333339</v>
      </c>
      <c r="T18" s="24">
        <v>8.3333333333333339</v>
      </c>
      <c r="U18" s="24">
        <v>58.333333333333343</v>
      </c>
      <c r="V18" s="25">
        <v>0</v>
      </c>
      <c r="W18" s="25">
        <v>0</v>
      </c>
      <c r="X18" s="25">
        <v>0</v>
      </c>
      <c r="Y18" s="25"/>
      <c r="Z18" s="25">
        <v>0</v>
      </c>
      <c r="AA18" s="25"/>
      <c r="AB18" s="25">
        <v>0</v>
      </c>
      <c r="AC18" s="25"/>
      <c r="AD18" s="25">
        <v>0</v>
      </c>
      <c r="AE18" s="25"/>
      <c r="AF18" s="25">
        <v>0</v>
      </c>
      <c r="AG18" s="25">
        <f t="shared" si="9"/>
        <v>0</v>
      </c>
      <c r="AH18" s="26">
        <f t="shared" si="10"/>
        <v>0.58333333333333348</v>
      </c>
      <c r="AI18" s="27">
        <v>0</v>
      </c>
      <c r="AK18" s="24"/>
    </row>
    <row r="19" spans="1:37" ht="25.5" x14ac:dyDescent="0.3">
      <c r="A19" s="1">
        <v>16</v>
      </c>
      <c r="B19" s="18" t="s">
        <v>38</v>
      </c>
      <c r="C19" s="19" t="s">
        <v>33</v>
      </c>
      <c r="D19" s="20" t="s">
        <v>3</v>
      </c>
      <c r="E19" s="20" t="s">
        <v>4</v>
      </c>
      <c r="F19" s="20"/>
      <c r="G19" s="20"/>
      <c r="H19" s="21" t="s">
        <v>5</v>
      </c>
      <c r="I19" s="22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11"/>
        <v>8.3333333333333339</v>
      </c>
      <c r="N19" s="23">
        <f t="shared" si="4"/>
        <v>25</v>
      </c>
      <c r="O19" s="23">
        <f t="shared" si="11"/>
        <v>8.3333333333333339</v>
      </c>
      <c r="P19" s="24">
        <f t="shared" si="5"/>
        <v>33.333333333333336</v>
      </c>
      <c r="Q19" s="24">
        <f t="shared" si="12"/>
        <v>8.3333333333333339</v>
      </c>
      <c r="R19" s="24">
        <f t="shared" si="7"/>
        <v>41.666666666666671</v>
      </c>
      <c r="S19" s="24">
        <f t="shared" si="13"/>
        <v>8.3333333333333339</v>
      </c>
      <c r="T19" s="24">
        <v>8.3333333333333339</v>
      </c>
      <c r="U19" s="24">
        <v>58.333333333333343</v>
      </c>
      <c r="V19" s="25">
        <v>0</v>
      </c>
      <c r="W19" s="25">
        <v>0</v>
      </c>
      <c r="X19" s="25">
        <v>0</v>
      </c>
      <c r="Y19" s="25"/>
      <c r="Z19" s="25">
        <v>0</v>
      </c>
      <c r="AA19" s="25"/>
      <c r="AB19" s="25">
        <v>0</v>
      </c>
      <c r="AC19" s="25"/>
      <c r="AD19" s="25">
        <v>0</v>
      </c>
      <c r="AE19" s="25"/>
      <c r="AF19" s="25">
        <v>0</v>
      </c>
      <c r="AG19" s="25">
        <f t="shared" si="9"/>
        <v>0</v>
      </c>
      <c r="AH19" s="26">
        <f>+U19/I19</f>
        <v>0.58333333333333348</v>
      </c>
      <c r="AI19" s="27">
        <v>0</v>
      </c>
      <c r="AK19" s="24"/>
    </row>
    <row r="20" spans="1:37" ht="25.5" x14ac:dyDescent="0.3">
      <c r="A20" s="1">
        <v>17</v>
      </c>
      <c r="B20" s="18" t="s">
        <v>38</v>
      </c>
      <c r="C20" s="19" t="s">
        <v>34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11"/>
        <v>8.3333333333333339</v>
      </c>
      <c r="N20" s="23">
        <f t="shared" si="4"/>
        <v>25</v>
      </c>
      <c r="O20" s="23">
        <f t="shared" si="11"/>
        <v>8.3333333333333339</v>
      </c>
      <c r="P20" s="24">
        <f t="shared" si="5"/>
        <v>33.333333333333336</v>
      </c>
      <c r="Q20" s="24">
        <f t="shared" si="12"/>
        <v>8.3333333333333339</v>
      </c>
      <c r="R20" s="24">
        <f t="shared" si="7"/>
        <v>41.666666666666671</v>
      </c>
      <c r="S20" s="24">
        <f t="shared" si="13"/>
        <v>8.3333333333333339</v>
      </c>
      <c r="T20" s="24">
        <v>8.3333333333333339</v>
      </c>
      <c r="U20" s="24">
        <v>58.333333333333343</v>
      </c>
      <c r="V20" s="25">
        <v>0</v>
      </c>
      <c r="W20" s="25">
        <v>0</v>
      </c>
      <c r="X20" s="25">
        <v>0</v>
      </c>
      <c r="Y20" s="25"/>
      <c r="Z20" s="25">
        <v>0</v>
      </c>
      <c r="AA20" s="25"/>
      <c r="AB20" s="25">
        <v>0</v>
      </c>
      <c r="AC20" s="25"/>
      <c r="AD20" s="25">
        <v>0</v>
      </c>
      <c r="AE20" s="25"/>
      <c r="AF20" s="25">
        <v>0</v>
      </c>
      <c r="AG20" s="25">
        <f t="shared" si="9"/>
        <v>0</v>
      </c>
      <c r="AH20" s="26">
        <f t="shared" si="10"/>
        <v>0.58333333333333348</v>
      </c>
      <c r="AI20" s="27">
        <v>0</v>
      </c>
      <c r="AK20" s="24"/>
    </row>
    <row r="21" spans="1:37" x14ac:dyDescent="0.3">
      <c r="A21" s="1">
        <v>18</v>
      </c>
      <c r="B21" s="28" t="s">
        <v>38</v>
      </c>
      <c r="C21" s="19" t="s">
        <v>35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11"/>
        <v>8.3333333333333339</v>
      </c>
      <c r="N21" s="23">
        <f t="shared" si="4"/>
        <v>25</v>
      </c>
      <c r="O21" s="23">
        <f t="shared" si="11"/>
        <v>8.3333333333333339</v>
      </c>
      <c r="P21" s="24">
        <f t="shared" si="5"/>
        <v>33.333333333333336</v>
      </c>
      <c r="Q21" s="24">
        <f t="shared" si="12"/>
        <v>8.3333333333333339</v>
      </c>
      <c r="R21" s="24">
        <f t="shared" ref="R21:R73" si="14">+P21+Q21</f>
        <v>41.666666666666671</v>
      </c>
      <c r="S21" s="24">
        <f t="shared" si="13"/>
        <v>8.3333333333333339</v>
      </c>
      <c r="T21" s="24">
        <v>8.3333333333333339</v>
      </c>
      <c r="U21" s="24">
        <v>58.333333333333343</v>
      </c>
      <c r="V21" s="25">
        <v>0</v>
      </c>
      <c r="W21" s="25">
        <v>0</v>
      </c>
      <c r="X21" s="25">
        <v>0</v>
      </c>
      <c r="Y21" s="25"/>
      <c r="Z21" s="25">
        <v>0</v>
      </c>
      <c r="AA21" s="25"/>
      <c r="AB21" s="25">
        <v>0</v>
      </c>
      <c r="AC21" s="25"/>
      <c r="AD21" s="25">
        <v>0</v>
      </c>
      <c r="AE21" s="25"/>
      <c r="AF21" s="25">
        <v>0</v>
      </c>
      <c r="AG21" s="25">
        <f t="shared" si="9"/>
        <v>0</v>
      </c>
      <c r="AH21" s="26">
        <f t="shared" si="10"/>
        <v>0.58333333333333348</v>
      </c>
      <c r="AI21" s="27">
        <v>0</v>
      </c>
      <c r="AK21" s="24"/>
    </row>
    <row r="22" spans="1:37" ht="25.5" x14ac:dyDescent="0.3">
      <c r="A22" s="1">
        <v>19</v>
      </c>
      <c r="B22" s="28" t="s">
        <v>38</v>
      </c>
      <c r="C22" s="19" t="s">
        <v>36</v>
      </c>
      <c r="D22" s="20" t="s">
        <v>3</v>
      </c>
      <c r="E22" s="20"/>
      <c r="F22" s="20" t="s">
        <v>4</v>
      </c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11"/>
        <v>8.3333333333333339</v>
      </c>
      <c r="N22" s="23">
        <f t="shared" si="4"/>
        <v>25</v>
      </c>
      <c r="O22" s="23">
        <f t="shared" si="11"/>
        <v>8.3333333333333339</v>
      </c>
      <c r="P22" s="24">
        <f t="shared" si="5"/>
        <v>33.333333333333336</v>
      </c>
      <c r="Q22" s="24">
        <f t="shared" si="12"/>
        <v>8.3333333333333339</v>
      </c>
      <c r="R22" s="24">
        <f t="shared" si="14"/>
        <v>41.666666666666671</v>
      </c>
      <c r="S22" s="24">
        <f t="shared" si="13"/>
        <v>8.3333333333333339</v>
      </c>
      <c r="T22" s="24">
        <v>8.3333333333333339</v>
      </c>
      <c r="U22" s="24">
        <v>58.333333333333343</v>
      </c>
      <c r="V22" s="25">
        <v>0</v>
      </c>
      <c r="W22" s="25">
        <v>0</v>
      </c>
      <c r="X22" s="25">
        <v>0</v>
      </c>
      <c r="Y22" s="25"/>
      <c r="Z22" s="25">
        <v>0</v>
      </c>
      <c r="AA22" s="25"/>
      <c r="AB22" s="25">
        <v>0</v>
      </c>
      <c r="AC22" s="25"/>
      <c r="AD22" s="25">
        <v>0</v>
      </c>
      <c r="AE22" s="25"/>
      <c r="AF22" s="25">
        <v>0</v>
      </c>
      <c r="AG22" s="25">
        <f t="shared" si="9"/>
        <v>0</v>
      </c>
      <c r="AH22" s="26">
        <f t="shared" si="10"/>
        <v>0.58333333333333348</v>
      </c>
      <c r="AI22" s="27">
        <v>0</v>
      </c>
      <c r="AK22" s="24"/>
    </row>
    <row r="23" spans="1:37" ht="25.5" x14ac:dyDescent="0.3">
      <c r="A23" s="1">
        <v>20</v>
      </c>
      <c r="B23" s="28" t="s">
        <v>38</v>
      </c>
      <c r="C23" s="19" t="s">
        <v>37</v>
      </c>
      <c r="D23" s="20" t="s">
        <v>3</v>
      </c>
      <c r="E23" s="20"/>
      <c r="F23" s="20" t="s">
        <v>4</v>
      </c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11"/>
        <v>8.3333333333333339</v>
      </c>
      <c r="N23" s="23">
        <f t="shared" si="4"/>
        <v>25</v>
      </c>
      <c r="O23" s="23">
        <f t="shared" si="11"/>
        <v>8.3333333333333339</v>
      </c>
      <c r="P23" s="24">
        <f t="shared" si="5"/>
        <v>33.333333333333336</v>
      </c>
      <c r="Q23" s="24">
        <f t="shared" si="12"/>
        <v>8.3333333333333339</v>
      </c>
      <c r="R23" s="24">
        <f t="shared" si="14"/>
        <v>41.666666666666671</v>
      </c>
      <c r="S23" s="24">
        <f t="shared" si="13"/>
        <v>8.3333333333333339</v>
      </c>
      <c r="T23" s="24">
        <v>8.3333333333333339</v>
      </c>
      <c r="U23" s="24">
        <v>58.333333333333343</v>
      </c>
      <c r="V23" s="25">
        <v>0</v>
      </c>
      <c r="W23" s="25">
        <v>0</v>
      </c>
      <c r="X23" s="25">
        <v>0</v>
      </c>
      <c r="Y23" s="25"/>
      <c r="Z23" s="25">
        <v>0</v>
      </c>
      <c r="AA23" s="25"/>
      <c r="AB23" s="25">
        <v>0</v>
      </c>
      <c r="AC23" s="25"/>
      <c r="AD23" s="25">
        <v>0</v>
      </c>
      <c r="AE23" s="25"/>
      <c r="AF23" s="25">
        <v>0</v>
      </c>
      <c r="AG23" s="25">
        <f t="shared" si="9"/>
        <v>0</v>
      </c>
      <c r="AH23" s="26">
        <f t="shared" si="10"/>
        <v>0.58333333333333348</v>
      </c>
      <c r="AI23" s="27">
        <v>0</v>
      </c>
      <c r="AK23" s="24"/>
    </row>
    <row r="24" spans="1:37" ht="25.5" x14ac:dyDescent="0.3">
      <c r="A24" s="1">
        <v>21</v>
      </c>
      <c r="B24" s="18" t="s">
        <v>43</v>
      </c>
      <c r="C24" s="19" t="s">
        <v>39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>100*0.3/3</f>
        <v>10</v>
      </c>
      <c r="K24" s="23">
        <f t="shared" si="1"/>
        <v>10</v>
      </c>
      <c r="L24" s="23">
        <f t="shared" si="2"/>
        <v>20</v>
      </c>
      <c r="M24" s="23">
        <f t="shared" si="11"/>
        <v>10</v>
      </c>
      <c r="N24" s="23">
        <f t="shared" si="4"/>
        <v>30</v>
      </c>
      <c r="O24" s="23">
        <f>100*0.3/3</f>
        <v>10</v>
      </c>
      <c r="P24" s="24">
        <f t="shared" si="5"/>
        <v>40</v>
      </c>
      <c r="Q24" s="24">
        <f>+O24</f>
        <v>10</v>
      </c>
      <c r="R24" s="24">
        <f t="shared" si="14"/>
        <v>50</v>
      </c>
      <c r="S24" s="24">
        <f t="shared" si="13"/>
        <v>10</v>
      </c>
      <c r="T24" s="24">
        <v>10</v>
      </c>
      <c r="U24" s="24">
        <v>70</v>
      </c>
      <c r="V24" s="25">
        <v>0</v>
      </c>
      <c r="W24" s="25">
        <v>0</v>
      </c>
      <c r="X24" s="25">
        <v>0</v>
      </c>
      <c r="Y24" s="25"/>
      <c r="Z24" s="25">
        <v>0</v>
      </c>
      <c r="AA24" s="25"/>
      <c r="AB24" s="25">
        <v>0</v>
      </c>
      <c r="AC24" s="25"/>
      <c r="AD24" s="25">
        <v>0</v>
      </c>
      <c r="AE24" s="25"/>
      <c r="AF24" s="25">
        <v>0</v>
      </c>
      <c r="AG24" s="25">
        <f t="shared" si="9"/>
        <v>0</v>
      </c>
      <c r="AH24" s="26">
        <f t="shared" si="10"/>
        <v>0.7</v>
      </c>
      <c r="AI24" s="27">
        <v>0</v>
      </c>
      <c r="AK24" s="24"/>
    </row>
    <row r="25" spans="1:37" ht="25.5" x14ac:dyDescent="0.3">
      <c r="A25" s="1">
        <v>22</v>
      </c>
      <c r="B25" s="28" t="s">
        <v>43</v>
      </c>
      <c r="C25" s="19" t="s">
        <v>40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>100*0.05/3</f>
        <v>1.6666666666666667</v>
      </c>
      <c r="K25" s="23">
        <f t="shared" si="1"/>
        <v>1.6666666666666667</v>
      </c>
      <c r="L25" s="23">
        <f t="shared" si="2"/>
        <v>3.3333333333333335</v>
      </c>
      <c r="M25" s="23">
        <f t="shared" si="11"/>
        <v>1.6666666666666667</v>
      </c>
      <c r="N25" s="23">
        <f t="shared" si="4"/>
        <v>5</v>
      </c>
      <c r="O25" s="23">
        <f>100*0.05/3</f>
        <v>1.6666666666666667</v>
      </c>
      <c r="P25" s="24">
        <f t="shared" si="5"/>
        <v>6.666666666666667</v>
      </c>
      <c r="Q25" s="24">
        <f t="shared" ref="Q25:Q27" si="15">+O25</f>
        <v>1.6666666666666667</v>
      </c>
      <c r="R25" s="24">
        <f t="shared" si="14"/>
        <v>8.3333333333333339</v>
      </c>
      <c r="S25" s="24">
        <f t="shared" si="13"/>
        <v>1.6666666666666667</v>
      </c>
      <c r="T25" s="24">
        <v>1.6666666666666667</v>
      </c>
      <c r="U25" s="24">
        <v>11.666666666666666</v>
      </c>
      <c r="V25" s="25">
        <v>0</v>
      </c>
      <c r="W25" s="25">
        <v>0</v>
      </c>
      <c r="X25" s="25">
        <v>0</v>
      </c>
      <c r="Y25" s="25"/>
      <c r="Z25" s="25">
        <v>0</v>
      </c>
      <c r="AA25" s="25"/>
      <c r="AB25" s="25">
        <v>0</v>
      </c>
      <c r="AC25" s="25"/>
      <c r="AD25" s="25">
        <v>0</v>
      </c>
      <c r="AE25" s="25"/>
      <c r="AF25" s="25">
        <v>0</v>
      </c>
      <c r="AG25" s="25">
        <f t="shared" si="9"/>
        <v>0</v>
      </c>
      <c r="AH25" s="26">
        <f t="shared" si="10"/>
        <v>0.11666666666666665</v>
      </c>
      <c r="AI25" s="27">
        <v>0</v>
      </c>
      <c r="AK25" s="24"/>
    </row>
    <row r="26" spans="1:37" x14ac:dyDescent="0.3">
      <c r="A26" s="1">
        <v>23</v>
      </c>
      <c r="B26" s="28" t="s">
        <v>43</v>
      </c>
      <c r="C26" s="19" t="s">
        <v>41</v>
      </c>
      <c r="D26" s="20" t="s">
        <v>3</v>
      </c>
      <c r="E26" s="20" t="s">
        <v>4</v>
      </c>
      <c r="F26" s="20"/>
      <c r="G26" s="20"/>
      <c r="H26" s="21" t="s">
        <v>5</v>
      </c>
      <c r="I26" s="22" t="s">
        <v>6</v>
      </c>
      <c r="J26" s="23">
        <f>100*0.1/3</f>
        <v>3.3333333333333335</v>
      </c>
      <c r="K26" s="23">
        <f t="shared" si="1"/>
        <v>3.3333333333333335</v>
      </c>
      <c r="L26" s="23">
        <f t="shared" si="2"/>
        <v>6.666666666666667</v>
      </c>
      <c r="M26" s="23">
        <f t="shared" si="11"/>
        <v>3.3333333333333335</v>
      </c>
      <c r="N26" s="23">
        <f t="shared" si="4"/>
        <v>10</v>
      </c>
      <c r="O26" s="23">
        <f>100*0.1/3</f>
        <v>3.3333333333333335</v>
      </c>
      <c r="P26" s="24">
        <f t="shared" si="5"/>
        <v>13.333333333333334</v>
      </c>
      <c r="Q26" s="24">
        <f t="shared" si="15"/>
        <v>3.3333333333333335</v>
      </c>
      <c r="R26" s="24">
        <f t="shared" si="14"/>
        <v>16.666666666666668</v>
      </c>
      <c r="S26" s="24">
        <f t="shared" si="13"/>
        <v>3.3333333333333335</v>
      </c>
      <c r="T26" s="24">
        <v>3.3333333333333335</v>
      </c>
      <c r="U26" s="24">
        <v>23.333333333333332</v>
      </c>
      <c r="V26" s="25">
        <v>0</v>
      </c>
      <c r="W26" s="25">
        <v>0</v>
      </c>
      <c r="X26" s="25">
        <v>0</v>
      </c>
      <c r="Y26" s="25"/>
      <c r="Z26" s="25">
        <v>0</v>
      </c>
      <c r="AA26" s="25"/>
      <c r="AB26" s="25">
        <v>0</v>
      </c>
      <c r="AC26" s="25"/>
      <c r="AD26" s="25">
        <v>0</v>
      </c>
      <c r="AE26" s="25"/>
      <c r="AF26" s="25">
        <v>0</v>
      </c>
      <c r="AG26" s="25">
        <f t="shared" si="9"/>
        <v>0</v>
      </c>
      <c r="AH26" s="26">
        <f t="shared" si="10"/>
        <v>0.23333333333333331</v>
      </c>
      <c r="AI26" s="27">
        <v>0</v>
      </c>
      <c r="AK26" s="24"/>
    </row>
    <row r="27" spans="1:37" ht="25.5" x14ac:dyDescent="0.3">
      <c r="A27" s="1">
        <v>24</v>
      </c>
      <c r="B27" s="28" t="s">
        <v>43</v>
      </c>
      <c r="C27" s="19" t="s">
        <v>42</v>
      </c>
      <c r="D27" s="20" t="s">
        <v>3</v>
      </c>
      <c r="E27" s="20" t="s">
        <v>4</v>
      </c>
      <c r="F27" s="20"/>
      <c r="G27" s="20"/>
      <c r="H27" s="21" t="s">
        <v>5</v>
      </c>
      <c r="I27" s="22" t="s">
        <v>6</v>
      </c>
      <c r="J27" s="23">
        <f>100*0.25/3</f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11"/>
        <v>8.3333333333333339</v>
      </c>
      <c r="N27" s="23">
        <f t="shared" si="4"/>
        <v>25</v>
      </c>
      <c r="O27" s="23">
        <f>100*0.25/3</f>
        <v>8.3333333333333339</v>
      </c>
      <c r="P27" s="24">
        <f t="shared" si="5"/>
        <v>33.333333333333336</v>
      </c>
      <c r="Q27" s="24">
        <f t="shared" si="15"/>
        <v>8.3333333333333339</v>
      </c>
      <c r="R27" s="24">
        <f t="shared" si="14"/>
        <v>41.666666666666671</v>
      </c>
      <c r="S27" s="24">
        <f t="shared" si="13"/>
        <v>8.3333333333333339</v>
      </c>
      <c r="T27" s="24">
        <v>8.3333333333333339</v>
      </c>
      <c r="U27" s="24">
        <v>58.333333333333343</v>
      </c>
      <c r="V27" s="25">
        <v>0</v>
      </c>
      <c r="W27" s="25">
        <v>0</v>
      </c>
      <c r="X27" s="25">
        <v>0</v>
      </c>
      <c r="Y27" s="25"/>
      <c r="Z27" s="25">
        <v>0</v>
      </c>
      <c r="AA27" s="25"/>
      <c r="AB27" s="25">
        <v>0</v>
      </c>
      <c r="AC27" s="25"/>
      <c r="AD27" s="25">
        <v>0</v>
      </c>
      <c r="AE27" s="25"/>
      <c r="AF27" s="25">
        <v>0</v>
      </c>
      <c r="AG27" s="25">
        <f t="shared" si="9"/>
        <v>0</v>
      </c>
      <c r="AH27" s="26">
        <f t="shared" si="10"/>
        <v>0.58333333333333348</v>
      </c>
      <c r="AI27" s="27">
        <v>0</v>
      </c>
      <c r="AK27" s="24"/>
    </row>
    <row r="28" spans="1:37" x14ac:dyDescent="0.3">
      <c r="A28" s="1">
        <v>25</v>
      </c>
      <c r="B28" s="28" t="s">
        <v>50</v>
      </c>
      <c r="C28" s="19" t="s">
        <v>44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v>9.85</v>
      </c>
      <c r="K28" s="23">
        <f>14.23-J28</f>
        <v>4.3800000000000008</v>
      </c>
      <c r="L28" s="23">
        <f t="shared" si="2"/>
        <v>14.23</v>
      </c>
      <c r="M28" s="23">
        <f>19-L28</f>
        <v>4.7699999999999996</v>
      </c>
      <c r="N28" s="23">
        <f t="shared" si="4"/>
        <v>19</v>
      </c>
      <c r="O28" s="23">
        <f>37-N28</f>
        <v>18</v>
      </c>
      <c r="P28" s="24">
        <f t="shared" si="5"/>
        <v>37</v>
      </c>
      <c r="Q28" s="24">
        <f>+P28/4</f>
        <v>9.25</v>
      </c>
      <c r="R28" s="24">
        <f t="shared" si="14"/>
        <v>46.25</v>
      </c>
      <c r="S28" s="24">
        <f>+R28/5</f>
        <v>9.25</v>
      </c>
      <c r="T28" s="24">
        <v>9.25</v>
      </c>
      <c r="U28" s="24">
        <v>64.75</v>
      </c>
      <c r="V28" s="25">
        <v>0</v>
      </c>
      <c r="W28" s="25">
        <v>0</v>
      </c>
      <c r="X28" s="25">
        <v>0</v>
      </c>
      <c r="Y28" s="25"/>
      <c r="Z28" s="25">
        <v>0</v>
      </c>
      <c r="AA28" s="25"/>
      <c r="AB28" s="25">
        <v>0</v>
      </c>
      <c r="AC28" s="25"/>
      <c r="AD28" s="25">
        <v>0</v>
      </c>
      <c r="AE28" s="25"/>
      <c r="AF28" s="25">
        <v>0</v>
      </c>
      <c r="AG28" s="25">
        <f t="shared" si="9"/>
        <v>0</v>
      </c>
      <c r="AH28" s="26">
        <f t="shared" si="10"/>
        <v>0.64749999999999996</v>
      </c>
      <c r="AI28" s="27">
        <v>0</v>
      </c>
      <c r="AK28" s="24"/>
    </row>
    <row r="29" spans="1:37" x14ac:dyDescent="0.3">
      <c r="A29" s="1">
        <v>26</v>
      </c>
      <c r="B29" s="28" t="s">
        <v>50</v>
      </c>
      <c r="C29" s="19" t="s">
        <v>45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v>0</v>
      </c>
      <c r="K29" s="23">
        <v>0</v>
      </c>
      <c r="L29" s="23">
        <f t="shared" si="2"/>
        <v>0</v>
      </c>
      <c r="M29" s="23">
        <v>0</v>
      </c>
      <c r="N29" s="23">
        <f t="shared" si="4"/>
        <v>0</v>
      </c>
      <c r="O29" s="23">
        <v>0</v>
      </c>
      <c r="P29" s="24">
        <f t="shared" si="5"/>
        <v>0</v>
      </c>
      <c r="Q29" s="24">
        <v>0</v>
      </c>
      <c r="R29" s="24">
        <f t="shared" si="14"/>
        <v>0</v>
      </c>
      <c r="S29" s="24">
        <v>0</v>
      </c>
      <c r="T29" s="24">
        <v>0</v>
      </c>
      <c r="U29" s="24">
        <v>0</v>
      </c>
      <c r="V29" s="25">
        <v>0</v>
      </c>
      <c r="W29" s="25">
        <v>0</v>
      </c>
      <c r="X29" s="25">
        <v>0</v>
      </c>
      <c r="Y29" s="25"/>
      <c r="Z29" s="25">
        <v>0</v>
      </c>
      <c r="AA29" s="25"/>
      <c r="AB29" s="25">
        <v>0</v>
      </c>
      <c r="AC29" s="25"/>
      <c r="AD29" s="25">
        <v>0</v>
      </c>
      <c r="AE29" s="25"/>
      <c r="AF29" s="25">
        <v>0</v>
      </c>
      <c r="AG29" s="25">
        <f t="shared" si="9"/>
        <v>0</v>
      </c>
      <c r="AH29" s="26">
        <f t="shared" si="10"/>
        <v>0</v>
      </c>
      <c r="AI29" s="27">
        <v>0</v>
      </c>
      <c r="AK29" s="24"/>
    </row>
    <row r="30" spans="1:37" ht="25.5" x14ac:dyDescent="0.3">
      <c r="A30" s="1">
        <v>27</v>
      </c>
      <c r="B30" s="28" t="s">
        <v>50</v>
      </c>
      <c r="C30" s="19" t="s">
        <v>46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v>0</v>
      </c>
      <c r="K30" s="23">
        <v>0</v>
      </c>
      <c r="L30" s="23">
        <f t="shared" si="2"/>
        <v>0</v>
      </c>
      <c r="M30" s="23">
        <v>0</v>
      </c>
      <c r="N30" s="23">
        <f t="shared" si="4"/>
        <v>0</v>
      </c>
      <c r="O30" s="23">
        <v>0</v>
      </c>
      <c r="P30" s="24">
        <f t="shared" si="5"/>
        <v>0</v>
      </c>
      <c r="Q30" s="24">
        <v>0</v>
      </c>
      <c r="R30" s="24">
        <f t="shared" si="14"/>
        <v>0</v>
      </c>
      <c r="S30" s="24">
        <v>0</v>
      </c>
      <c r="T30" s="24">
        <v>0</v>
      </c>
      <c r="U30" s="24">
        <v>0</v>
      </c>
      <c r="V30" s="25">
        <v>0</v>
      </c>
      <c r="W30" s="25">
        <v>0</v>
      </c>
      <c r="X30" s="25">
        <v>0</v>
      </c>
      <c r="Y30" s="25"/>
      <c r="Z30" s="25">
        <v>0</v>
      </c>
      <c r="AA30" s="25"/>
      <c r="AB30" s="25">
        <v>0</v>
      </c>
      <c r="AC30" s="25"/>
      <c r="AD30" s="25">
        <v>0</v>
      </c>
      <c r="AE30" s="25"/>
      <c r="AF30" s="25">
        <v>0</v>
      </c>
      <c r="AG30" s="25">
        <f t="shared" si="9"/>
        <v>0</v>
      </c>
      <c r="AH30" s="26">
        <f t="shared" si="10"/>
        <v>0</v>
      </c>
      <c r="AI30" s="27">
        <v>0</v>
      </c>
      <c r="AK30" s="24"/>
    </row>
    <row r="31" spans="1:37" ht="25.5" x14ac:dyDescent="0.3">
      <c r="A31" s="1">
        <v>28</v>
      </c>
      <c r="B31" s="28" t="s">
        <v>50</v>
      </c>
      <c r="C31" s="19" t="s">
        <v>47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v>17.5</v>
      </c>
      <c r="K31" s="23">
        <f>+J31</f>
        <v>17.5</v>
      </c>
      <c r="L31" s="23">
        <f t="shared" si="2"/>
        <v>35</v>
      </c>
      <c r="M31" s="23">
        <f>+K31</f>
        <v>17.5</v>
      </c>
      <c r="N31" s="23">
        <f t="shared" si="4"/>
        <v>52.5</v>
      </c>
      <c r="O31" s="23">
        <f>+M31</f>
        <v>17.5</v>
      </c>
      <c r="P31" s="24">
        <f t="shared" si="5"/>
        <v>70</v>
      </c>
      <c r="Q31" s="24">
        <v>15</v>
      </c>
      <c r="R31" s="24">
        <f t="shared" si="14"/>
        <v>85</v>
      </c>
      <c r="S31" s="24">
        <v>15</v>
      </c>
      <c r="T31" s="24">
        <v>15</v>
      </c>
      <c r="U31" s="24">
        <v>115</v>
      </c>
      <c r="V31" s="25">
        <v>0</v>
      </c>
      <c r="W31" s="25">
        <v>0</v>
      </c>
      <c r="X31" s="25">
        <v>0</v>
      </c>
      <c r="Y31" s="25"/>
      <c r="Z31" s="25">
        <v>0</v>
      </c>
      <c r="AA31" s="25"/>
      <c r="AB31" s="25">
        <v>0</v>
      </c>
      <c r="AC31" s="25"/>
      <c r="AD31" s="25">
        <v>0</v>
      </c>
      <c r="AE31" s="25"/>
      <c r="AF31" s="25">
        <v>0</v>
      </c>
      <c r="AG31" s="25">
        <f t="shared" si="9"/>
        <v>0</v>
      </c>
      <c r="AH31" s="26">
        <f t="shared" si="10"/>
        <v>1.1499999999999999</v>
      </c>
      <c r="AI31" s="27">
        <v>0</v>
      </c>
      <c r="AK31" s="24"/>
    </row>
    <row r="32" spans="1:37" ht="25.5" x14ac:dyDescent="0.3">
      <c r="A32" s="1">
        <v>29</v>
      </c>
      <c r="B32" s="28" t="s">
        <v>50</v>
      </c>
      <c r="C32" s="19" t="s">
        <v>48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0</v>
      </c>
      <c r="K32" s="23">
        <v>0</v>
      </c>
      <c r="L32" s="23">
        <f t="shared" si="2"/>
        <v>0</v>
      </c>
      <c r="M32" s="23">
        <v>0</v>
      </c>
      <c r="N32" s="23">
        <f t="shared" si="4"/>
        <v>0</v>
      </c>
      <c r="O32" s="23">
        <v>0</v>
      </c>
      <c r="P32" s="24">
        <f t="shared" si="5"/>
        <v>0</v>
      </c>
      <c r="Q32" s="24">
        <v>0</v>
      </c>
      <c r="R32" s="24">
        <f t="shared" si="14"/>
        <v>0</v>
      </c>
      <c r="S32" s="24">
        <v>0</v>
      </c>
      <c r="T32" s="24">
        <v>0</v>
      </c>
      <c r="U32" s="24">
        <v>0</v>
      </c>
      <c r="V32" s="25">
        <v>0</v>
      </c>
      <c r="W32" s="25">
        <v>0</v>
      </c>
      <c r="X32" s="25">
        <v>0</v>
      </c>
      <c r="Y32" s="25"/>
      <c r="Z32" s="25">
        <v>0</v>
      </c>
      <c r="AA32" s="25"/>
      <c r="AB32" s="25">
        <v>0</v>
      </c>
      <c r="AC32" s="25"/>
      <c r="AD32" s="25">
        <v>0</v>
      </c>
      <c r="AE32" s="25"/>
      <c r="AF32" s="25">
        <v>0</v>
      </c>
      <c r="AG32" s="25">
        <f t="shared" si="9"/>
        <v>0</v>
      </c>
      <c r="AH32" s="26">
        <f t="shared" si="10"/>
        <v>0</v>
      </c>
      <c r="AI32" s="27">
        <v>0</v>
      </c>
      <c r="AK32" s="24"/>
    </row>
    <row r="33" spans="1:37" x14ac:dyDescent="0.3">
      <c r="A33" s="1">
        <v>30</v>
      </c>
      <c r="B33" s="28" t="s">
        <v>50</v>
      </c>
      <c r="C33" s="19" t="s">
        <v>49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f t="shared" si="5"/>
        <v>0</v>
      </c>
      <c r="Q33" s="24">
        <v>0</v>
      </c>
      <c r="R33" s="24">
        <f t="shared" si="14"/>
        <v>0</v>
      </c>
      <c r="S33" s="24">
        <v>0</v>
      </c>
      <c r="T33" s="24">
        <v>0</v>
      </c>
      <c r="U33" s="24">
        <v>0</v>
      </c>
      <c r="V33" s="25">
        <v>0</v>
      </c>
      <c r="W33" s="25">
        <v>0</v>
      </c>
      <c r="X33" s="25">
        <v>0</v>
      </c>
      <c r="Y33" s="25"/>
      <c r="Z33" s="25">
        <v>0</v>
      </c>
      <c r="AA33" s="25"/>
      <c r="AB33" s="25">
        <v>0</v>
      </c>
      <c r="AC33" s="25"/>
      <c r="AD33" s="25">
        <v>0</v>
      </c>
      <c r="AE33" s="25"/>
      <c r="AF33" s="25">
        <v>0</v>
      </c>
      <c r="AG33" s="25">
        <f t="shared" si="9"/>
        <v>0</v>
      </c>
      <c r="AH33" s="26">
        <f t="shared" si="10"/>
        <v>0</v>
      </c>
      <c r="AI33" s="27">
        <v>0</v>
      </c>
      <c r="AK33" s="24"/>
    </row>
    <row r="34" spans="1:37" x14ac:dyDescent="0.3">
      <c r="A34" s="1">
        <v>31</v>
      </c>
      <c r="B34" s="18" t="s">
        <v>61</v>
      </c>
      <c r="C34" s="19" t="s">
        <v>51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f t="shared" ref="J34:J44" si="16">+I34/12</f>
        <v>8.3333333333333339</v>
      </c>
      <c r="K34" s="23">
        <f t="shared" ref="K34:K44" si="17">+J34</f>
        <v>8.3333333333333339</v>
      </c>
      <c r="L34" s="23">
        <f t="shared" si="2"/>
        <v>16.666666666666668</v>
      </c>
      <c r="M34" s="23">
        <f t="shared" ref="M34:S55" si="18">+K34</f>
        <v>8.3333333333333339</v>
      </c>
      <c r="N34" s="23">
        <f t="shared" si="4"/>
        <v>25</v>
      </c>
      <c r="O34" s="23">
        <f t="shared" si="18"/>
        <v>8.3333333333333339</v>
      </c>
      <c r="P34" s="24">
        <f t="shared" si="5"/>
        <v>33.333333333333336</v>
      </c>
      <c r="Q34" s="23">
        <f t="shared" si="18"/>
        <v>8.3333333333333339</v>
      </c>
      <c r="R34" s="24">
        <f t="shared" si="14"/>
        <v>41.666666666666671</v>
      </c>
      <c r="S34" s="23">
        <f t="shared" si="18"/>
        <v>8.3333333333333339</v>
      </c>
      <c r="T34" s="23">
        <v>8.3333333333333339</v>
      </c>
      <c r="U34" s="23">
        <v>58.333333333333343</v>
      </c>
      <c r="V34" s="25">
        <v>0</v>
      </c>
      <c r="W34" s="25">
        <v>0</v>
      </c>
      <c r="X34" s="25">
        <v>0</v>
      </c>
      <c r="Y34" s="25"/>
      <c r="Z34" s="25">
        <v>0</v>
      </c>
      <c r="AA34" s="25"/>
      <c r="AB34" s="25">
        <v>0</v>
      </c>
      <c r="AC34" s="25"/>
      <c r="AD34" s="25">
        <v>0</v>
      </c>
      <c r="AE34" s="25"/>
      <c r="AF34" s="25">
        <v>0</v>
      </c>
      <c r="AG34" s="25">
        <f t="shared" si="9"/>
        <v>0</v>
      </c>
      <c r="AH34" s="26">
        <f t="shared" si="10"/>
        <v>0.58333333333333348</v>
      </c>
      <c r="AI34" s="27">
        <v>0</v>
      </c>
      <c r="AK34" s="23"/>
    </row>
    <row r="35" spans="1:37" x14ac:dyDescent="0.3">
      <c r="A35" s="1">
        <v>32</v>
      </c>
      <c r="B35" s="28" t="s">
        <v>61</v>
      </c>
      <c r="C35" s="19" t="s">
        <v>52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f t="shared" si="16"/>
        <v>8.3333333333333339</v>
      </c>
      <c r="K35" s="23">
        <f t="shared" si="17"/>
        <v>8.3333333333333339</v>
      </c>
      <c r="L35" s="23">
        <f t="shared" si="2"/>
        <v>16.666666666666668</v>
      </c>
      <c r="M35" s="23">
        <f t="shared" si="18"/>
        <v>8.3333333333333339</v>
      </c>
      <c r="N35" s="23">
        <f t="shared" si="4"/>
        <v>25</v>
      </c>
      <c r="O35" s="23">
        <f t="shared" si="18"/>
        <v>8.3333333333333339</v>
      </c>
      <c r="P35" s="24">
        <f t="shared" si="5"/>
        <v>33.333333333333336</v>
      </c>
      <c r="Q35" s="23">
        <f t="shared" si="18"/>
        <v>8.3333333333333339</v>
      </c>
      <c r="R35" s="24">
        <f t="shared" si="14"/>
        <v>41.666666666666671</v>
      </c>
      <c r="S35" s="23">
        <f t="shared" si="18"/>
        <v>8.3333333333333339</v>
      </c>
      <c r="T35" s="23">
        <v>8.3333333333333339</v>
      </c>
      <c r="U35" s="23">
        <v>58.333333333333343</v>
      </c>
      <c r="V35" s="25">
        <v>0</v>
      </c>
      <c r="W35" s="25">
        <v>0</v>
      </c>
      <c r="X35" s="25">
        <v>0</v>
      </c>
      <c r="Y35" s="25"/>
      <c r="Z35" s="25">
        <v>0</v>
      </c>
      <c r="AA35" s="25"/>
      <c r="AB35" s="25">
        <v>0</v>
      </c>
      <c r="AC35" s="25"/>
      <c r="AD35" s="25">
        <v>0</v>
      </c>
      <c r="AE35" s="25"/>
      <c r="AF35" s="25">
        <v>0</v>
      </c>
      <c r="AG35" s="25">
        <f t="shared" si="9"/>
        <v>0</v>
      </c>
      <c r="AH35" s="26">
        <f t="shared" si="10"/>
        <v>0.58333333333333348</v>
      </c>
      <c r="AI35" s="27">
        <v>0</v>
      </c>
      <c r="AK35" s="23"/>
    </row>
    <row r="36" spans="1:37" x14ac:dyDescent="0.3">
      <c r="A36" s="1">
        <v>33</v>
      </c>
      <c r="B36" s="28" t="s">
        <v>61</v>
      </c>
      <c r="C36" s="19" t="s">
        <v>53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f t="shared" si="16"/>
        <v>8.3333333333333339</v>
      </c>
      <c r="K36" s="23">
        <f t="shared" si="17"/>
        <v>8.3333333333333339</v>
      </c>
      <c r="L36" s="23">
        <f t="shared" si="2"/>
        <v>16.666666666666668</v>
      </c>
      <c r="M36" s="23">
        <f t="shared" si="18"/>
        <v>8.3333333333333339</v>
      </c>
      <c r="N36" s="23">
        <f t="shared" si="4"/>
        <v>25</v>
      </c>
      <c r="O36" s="23">
        <f t="shared" si="18"/>
        <v>8.3333333333333339</v>
      </c>
      <c r="P36" s="24">
        <f t="shared" si="5"/>
        <v>33.333333333333336</v>
      </c>
      <c r="Q36" s="23">
        <f t="shared" si="18"/>
        <v>8.3333333333333339</v>
      </c>
      <c r="R36" s="24">
        <f t="shared" si="14"/>
        <v>41.666666666666671</v>
      </c>
      <c r="S36" s="23">
        <f t="shared" si="18"/>
        <v>8.3333333333333339</v>
      </c>
      <c r="T36" s="23">
        <v>8.3333333333333339</v>
      </c>
      <c r="U36" s="23">
        <v>58.333333333333343</v>
      </c>
      <c r="V36" s="25">
        <v>0</v>
      </c>
      <c r="W36" s="25">
        <v>0</v>
      </c>
      <c r="X36" s="25">
        <v>0</v>
      </c>
      <c r="Y36" s="25"/>
      <c r="Z36" s="25">
        <v>0</v>
      </c>
      <c r="AA36" s="25"/>
      <c r="AB36" s="25">
        <v>0</v>
      </c>
      <c r="AC36" s="25"/>
      <c r="AD36" s="25">
        <v>0</v>
      </c>
      <c r="AE36" s="25"/>
      <c r="AF36" s="25">
        <v>0</v>
      </c>
      <c r="AG36" s="25">
        <f t="shared" si="9"/>
        <v>0</v>
      </c>
      <c r="AH36" s="26">
        <f t="shared" si="10"/>
        <v>0.58333333333333348</v>
      </c>
      <c r="AI36" s="27">
        <v>0</v>
      </c>
      <c r="AK36" s="23"/>
    </row>
    <row r="37" spans="1:37" x14ac:dyDescent="0.3">
      <c r="A37" s="1">
        <v>34</v>
      </c>
      <c r="B37" s="28" t="s">
        <v>61</v>
      </c>
      <c r="C37" s="19" t="s">
        <v>54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f t="shared" si="16"/>
        <v>8.3333333333333339</v>
      </c>
      <c r="K37" s="23">
        <f t="shared" si="17"/>
        <v>8.3333333333333339</v>
      </c>
      <c r="L37" s="23">
        <f t="shared" si="2"/>
        <v>16.666666666666668</v>
      </c>
      <c r="M37" s="23">
        <f t="shared" si="18"/>
        <v>8.3333333333333339</v>
      </c>
      <c r="N37" s="23">
        <f t="shared" si="4"/>
        <v>25</v>
      </c>
      <c r="O37" s="23">
        <f t="shared" si="18"/>
        <v>8.3333333333333339</v>
      </c>
      <c r="P37" s="24">
        <f t="shared" si="5"/>
        <v>33.333333333333336</v>
      </c>
      <c r="Q37" s="23">
        <f t="shared" si="18"/>
        <v>8.3333333333333339</v>
      </c>
      <c r="R37" s="24">
        <f t="shared" si="14"/>
        <v>41.666666666666671</v>
      </c>
      <c r="S37" s="23">
        <f t="shared" si="18"/>
        <v>8.3333333333333339</v>
      </c>
      <c r="T37" s="23">
        <v>8.3333333333333339</v>
      </c>
      <c r="U37" s="23">
        <v>58.333333333333343</v>
      </c>
      <c r="V37" s="25">
        <v>0</v>
      </c>
      <c r="W37" s="25">
        <v>0</v>
      </c>
      <c r="X37" s="25">
        <v>0</v>
      </c>
      <c r="Y37" s="25"/>
      <c r="Z37" s="25">
        <v>0</v>
      </c>
      <c r="AA37" s="25"/>
      <c r="AB37" s="25">
        <v>0</v>
      </c>
      <c r="AC37" s="25"/>
      <c r="AD37" s="25">
        <v>0</v>
      </c>
      <c r="AE37" s="25"/>
      <c r="AF37" s="25">
        <v>0</v>
      </c>
      <c r="AG37" s="25">
        <f t="shared" si="9"/>
        <v>0</v>
      </c>
      <c r="AH37" s="26">
        <f t="shared" si="10"/>
        <v>0.58333333333333348</v>
      </c>
      <c r="AI37" s="27">
        <v>0</v>
      </c>
      <c r="AK37" s="23"/>
    </row>
    <row r="38" spans="1:37" x14ac:dyDescent="0.3">
      <c r="A38" s="1">
        <v>35</v>
      </c>
      <c r="B38" s="28" t="s">
        <v>61</v>
      </c>
      <c r="C38" s="19" t="s">
        <v>55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si="16"/>
        <v>8.3333333333333339</v>
      </c>
      <c r="K38" s="23">
        <f t="shared" si="17"/>
        <v>8.3333333333333339</v>
      </c>
      <c r="L38" s="23">
        <f t="shared" si="2"/>
        <v>16.666666666666668</v>
      </c>
      <c r="M38" s="23">
        <f t="shared" si="18"/>
        <v>8.3333333333333339</v>
      </c>
      <c r="N38" s="23">
        <f t="shared" si="4"/>
        <v>25</v>
      </c>
      <c r="O38" s="23">
        <f t="shared" si="18"/>
        <v>8.3333333333333339</v>
      </c>
      <c r="P38" s="24">
        <f t="shared" si="5"/>
        <v>33.333333333333336</v>
      </c>
      <c r="Q38" s="23">
        <f t="shared" si="18"/>
        <v>8.3333333333333339</v>
      </c>
      <c r="R38" s="24">
        <f t="shared" si="14"/>
        <v>41.666666666666671</v>
      </c>
      <c r="S38" s="23">
        <f t="shared" si="18"/>
        <v>8.3333333333333339</v>
      </c>
      <c r="T38" s="23">
        <v>8.3333333333333339</v>
      </c>
      <c r="U38" s="23">
        <v>58.333333333333343</v>
      </c>
      <c r="V38" s="25">
        <v>0</v>
      </c>
      <c r="W38" s="25">
        <v>0</v>
      </c>
      <c r="X38" s="25">
        <v>0</v>
      </c>
      <c r="Y38" s="25"/>
      <c r="Z38" s="25">
        <v>0</v>
      </c>
      <c r="AA38" s="25"/>
      <c r="AB38" s="25">
        <v>0</v>
      </c>
      <c r="AC38" s="25"/>
      <c r="AD38" s="25">
        <v>0</v>
      </c>
      <c r="AE38" s="25"/>
      <c r="AF38" s="25">
        <v>0</v>
      </c>
      <c r="AG38" s="25">
        <f t="shared" si="9"/>
        <v>0</v>
      </c>
      <c r="AH38" s="26">
        <f t="shared" si="10"/>
        <v>0.58333333333333348</v>
      </c>
      <c r="AI38" s="27">
        <v>0</v>
      </c>
      <c r="AK38" s="23"/>
    </row>
    <row r="39" spans="1:37" x14ac:dyDescent="0.3">
      <c r="A39" s="1">
        <v>36</v>
      </c>
      <c r="B39" s="28" t="s">
        <v>61</v>
      </c>
      <c r="C39" s="19" t="s">
        <v>56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6"/>
        <v>8.3333333333333339</v>
      </c>
      <c r="K39" s="23">
        <f t="shared" si="17"/>
        <v>8.3333333333333339</v>
      </c>
      <c r="L39" s="23">
        <f t="shared" si="2"/>
        <v>16.666666666666668</v>
      </c>
      <c r="M39" s="23">
        <f t="shared" si="18"/>
        <v>8.3333333333333339</v>
      </c>
      <c r="N39" s="23">
        <f t="shared" si="4"/>
        <v>25</v>
      </c>
      <c r="O39" s="23">
        <f t="shared" si="18"/>
        <v>8.3333333333333339</v>
      </c>
      <c r="P39" s="24">
        <f t="shared" si="5"/>
        <v>33.333333333333336</v>
      </c>
      <c r="Q39" s="23">
        <f t="shared" si="18"/>
        <v>8.3333333333333339</v>
      </c>
      <c r="R39" s="24">
        <f t="shared" si="14"/>
        <v>41.666666666666671</v>
      </c>
      <c r="S39" s="23">
        <f t="shared" si="18"/>
        <v>8.3333333333333339</v>
      </c>
      <c r="T39" s="23">
        <v>8.3333333333333339</v>
      </c>
      <c r="U39" s="23">
        <v>58.333333333333343</v>
      </c>
      <c r="V39" s="25">
        <v>0</v>
      </c>
      <c r="W39" s="25">
        <v>0</v>
      </c>
      <c r="X39" s="25">
        <v>0</v>
      </c>
      <c r="Y39" s="25"/>
      <c r="Z39" s="25">
        <v>0</v>
      </c>
      <c r="AA39" s="25"/>
      <c r="AB39" s="25">
        <v>0</v>
      </c>
      <c r="AC39" s="25"/>
      <c r="AD39" s="25">
        <v>0</v>
      </c>
      <c r="AE39" s="25"/>
      <c r="AF39" s="25">
        <v>0</v>
      </c>
      <c r="AG39" s="25">
        <f t="shared" si="9"/>
        <v>0</v>
      </c>
      <c r="AH39" s="26">
        <f t="shared" si="10"/>
        <v>0.58333333333333348</v>
      </c>
      <c r="AI39" s="27">
        <v>0</v>
      </c>
      <c r="AK39" s="23"/>
    </row>
    <row r="40" spans="1:37" x14ac:dyDescent="0.3">
      <c r="A40" s="1">
        <v>37</v>
      </c>
      <c r="B40" s="28" t="s">
        <v>61</v>
      </c>
      <c r="C40" s="19" t="s">
        <v>57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6"/>
        <v>8.3333333333333339</v>
      </c>
      <c r="K40" s="23">
        <f t="shared" si="17"/>
        <v>8.3333333333333339</v>
      </c>
      <c r="L40" s="23">
        <f t="shared" si="2"/>
        <v>16.666666666666668</v>
      </c>
      <c r="M40" s="23">
        <f t="shared" si="18"/>
        <v>8.3333333333333339</v>
      </c>
      <c r="N40" s="23">
        <f t="shared" si="4"/>
        <v>25</v>
      </c>
      <c r="O40" s="23">
        <f t="shared" si="18"/>
        <v>8.3333333333333339</v>
      </c>
      <c r="P40" s="24">
        <f t="shared" si="5"/>
        <v>33.333333333333336</v>
      </c>
      <c r="Q40" s="23">
        <f t="shared" si="18"/>
        <v>8.3333333333333339</v>
      </c>
      <c r="R40" s="24">
        <f t="shared" si="14"/>
        <v>41.666666666666671</v>
      </c>
      <c r="S40" s="23">
        <f t="shared" si="18"/>
        <v>8.3333333333333339</v>
      </c>
      <c r="T40" s="23">
        <v>8.3333333333333339</v>
      </c>
      <c r="U40" s="23">
        <v>58.333333333333343</v>
      </c>
      <c r="V40" s="25">
        <v>0</v>
      </c>
      <c r="W40" s="25">
        <v>0</v>
      </c>
      <c r="X40" s="25">
        <v>0</v>
      </c>
      <c r="Y40" s="25"/>
      <c r="Z40" s="25">
        <v>0</v>
      </c>
      <c r="AA40" s="25"/>
      <c r="AB40" s="25">
        <v>0</v>
      </c>
      <c r="AC40" s="25"/>
      <c r="AD40" s="25">
        <v>0</v>
      </c>
      <c r="AE40" s="25"/>
      <c r="AF40" s="25">
        <v>0</v>
      </c>
      <c r="AG40" s="25">
        <f t="shared" si="9"/>
        <v>0</v>
      </c>
      <c r="AH40" s="26">
        <f t="shared" si="10"/>
        <v>0.58333333333333348</v>
      </c>
      <c r="AI40" s="27">
        <v>0</v>
      </c>
      <c r="AK40" s="23"/>
    </row>
    <row r="41" spans="1:37" x14ac:dyDescent="0.3">
      <c r="A41" s="1">
        <v>38</v>
      </c>
      <c r="B41" s="28" t="s">
        <v>61</v>
      </c>
      <c r="C41" s="19" t="s">
        <v>58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6"/>
        <v>8.3333333333333339</v>
      </c>
      <c r="K41" s="23">
        <f t="shared" si="17"/>
        <v>8.3333333333333339</v>
      </c>
      <c r="L41" s="23">
        <f t="shared" si="2"/>
        <v>16.666666666666668</v>
      </c>
      <c r="M41" s="23">
        <f t="shared" si="18"/>
        <v>8.3333333333333339</v>
      </c>
      <c r="N41" s="23">
        <f t="shared" si="4"/>
        <v>25</v>
      </c>
      <c r="O41" s="23">
        <f t="shared" si="18"/>
        <v>8.3333333333333339</v>
      </c>
      <c r="P41" s="24">
        <f t="shared" si="5"/>
        <v>33.333333333333336</v>
      </c>
      <c r="Q41" s="23">
        <f t="shared" si="18"/>
        <v>8.3333333333333339</v>
      </c>
      <c r="R41" s="24">
        <f t="shared" si="14"/>
        <v>41.666666666666671</v>
      </c>
      <c r="S41" s="23">
        <f t="shared" si="18"/>
        <v>8.3333333333333339</v>
      </c>
      <c r="T41" s="23">
        <v>8.3333333333333339</v>
      </c>
      <c r="U41" s="23">
        <v>58.333333333333343</v>
      </c>
      <c r="V41" s="25">
        <v>0</v>
      </c>
      <c r="W41" s="25">
        <v>0</v>
      </c>
      <c r="X41" s="25">
        <v>0</v>
      </c>
      <c r="Y41" s="25"/>
      <c r="Z41" s="25">
        <v>0</v>
      </c>
      <c r="AA41" s="25"/>
      <c r="AB41" s="25">
        <v>0</v>
      </c>
      <c r="AC41" s="25"/>
      <c r="AD41" s="25">
        <v>0</v>
      </c>
      <c r="AE41" s="25"/>
      <c r="AF41" s="25">
        <v>0</v>
      </c>
      <c r="AG41" s="25">
        <f t="shared" si="9"/>
        <v>0</v>
      </c>
      <c r="AH41" s="26">
        <f t="shared" si="10"/>
        <v>0.58333333333333348</v>
      </c>
      <c r="AI41" s="27">
        <v>0</v>
      </c>
      <c r="AK41" s="23"/>
    </row>
    <row r="42" spans="1:37" ht="38.25" x14ac:dyDescent="0.3">
      <c r="A42" s="1">
        <v>39</v>
      </c>
      <c r="B42" s="18" t="s">
        <v>61</v>
      </c>
      <c r="C42" s="19" t="s">
        <v>59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v>6</v>
      </c>
      <c r="K42" s="23">
        <f>+J42</f>
        <v>6</v>
      </c>
      <c r="L42" s="23">
        <f t="shared" si="2"/>
        <v>12</v>
      </c>
      <c r="M42" s="23">
        <f t="shared" si="18"/>
        <v>6</v>
      </c>
      <c r="N42" s="23">
        <f t="shared" si="4"/>
        <v>18</v>
      </c>
      <c r="O42" s="23">
        <f t="shared" si="18"/>
        <v>6</v>
      </c>
      <c r="P42" s="24">
        <f t="shared" si="5"/>
        <v>24</v>
      </c>
      <c r="Q42" s="23">
        <f t="shared" si="18"/>
        <v>6</v>
      </c>
      <c r="R42" s="24">
        <f t="shared" si="14"/>
        <v>30</v>
      </c>
      <c r="S42" s="23">
        <f t="shared" si="18"/>
        <v>6</v>
      </c>
      <c r="T42" s="23">
        <v>6</v>
      </c>
      <c r="U42" s="23">
        <v>42</v>
      </c>
      <c r="V42" s="25">
        <v>0</v>
      </c>
      <c r="W42" s="25">
        <v>0</v>
      </c>
      <c r="X42" s="25">
        <v>0</v>
      </c>
      <c r="Y42" s="25"/>
      <c r="Z42" s="25">
        <v>0</v>
      </c>
      <c r="AA42" s="25"/>
      <c r="AB42" s="25">
        <v>0</v>
      </c>
      <c r="AC42" s="25"/>
      <c r="AD42" s="25">
        <v>0</v>
      </c>
      <c r="AE42" s="25"/>
      <c r="AF42" s="25">
        <v>0</v>
      </c>
      <c r="AG42" s="25">
        <f t="shared" si="9"/>
        <v>0</v>
      </c>
      <c r="AH42" s="26">
        <f t="shared" si="10"/>
        <v>0.42</v>
      </c>
      <c r="AI42" s="27">
        <v>0</v>
      </c>
      <c r="AK42" s="23"/>
    </row>
    <row r="43" spans="1:37" x14ac:dyDescent="0.3">
      <c r="A43" s="1">
        <v>40</v>
      </c>
      <c r="B43" s="28" t="s">
        <v>61</v>
      </c>
      <c r="C43" s="19" t="s">
        <v>60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6"/>
        <v>8.3333333333333339</v>
      </c>
      <c r="K43" s="23">
        <f t="shared" si="17"/>
        <v>8.3333333333333339</v>
      </c>
      <c r="L43" s="23">
        <f t="shared" si="2"/>
        <v>16.666666666666668</v>
      </c>
      <c r="M43" s="23">
        <f t="shared" si="18"/>
        <v>8.3333333333333339</v>
      </c>
      <c r="N43" s="23">
        <f t="shared" si="4"/>
        <v>25</v>
      </c>
      <c r="O43" s="23">
        <f t="shared" si="18"/>
        <v>8.3333333333333339</v>
      </c>
      <c r="P43" s="24">
        <f t="shared" si="5"/>
        <v>33.333333333333336</v>
      </c>
      <c r="Q43" s="23">
        <f t="shared" si="18"/>
        <v>8.3333333333333339</v>
      </c>
      <c r="R43" s="24">
        <f t="shared" si="14"/>
        <v>41.666666666666671</v>
      </c>
      <c r="S43" s="23">
        <f t="shared" si="18"/>
        <v>8.3333333333333339</v>
      </c>
      <c r="T43" s="23">
        <v>8.3333333333333339</v>
      </c>
      <c r="U43" s="23">
        <v>58.333333333333343</v>
      </c>
      <c r="V43" s="25">
        <v>0</v>
      </c>
      <c r="W43" s="25">
        <v>0</v>
      </c>
      <c r="X43" s="25">
        <v>0</v>
      </c>
      <c r="Y43" s="25"/>
      <c r="Z43" s="25">
        <v>0</v>
      </c>
      <c r="AA43" s="25"/>
      <c r="AB43" s="25">
        <v>0</v>
      </c>
      <c r="AC43" s="25"/>
      <c r="AD43" s="25">
        <v>0</v>
      </c>
      <c r="AE43" s="25"/>
      <c r="AF43" s="25">
        <v>0</v>
      </c>
      <c r="AG43" s="25">
        <f t="shared" si="9"/>
        <v>0</v>
      </c>
      <c r="AH43" s="26">
        <f t="shared" si="10"/>
        <v>0.58333333333333348</v>
      </c>
      <c r="AI43" s="27">
        <v>0</v>
      </c>
      <c r="AK43" s="23"/>
    </row>
    <row r="44" spans="1:37" x14ac:dyDescent="0.3">
      <c r="A44" s="1">
        <v>41</v>
      </c>
      <c r="B44" s="18" t="s">
        <v>66</v>
      </c>
      <c r="C44" s="19" t="s">
        <v>62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6"/>
        <v>8.3333333333333339</v>
      </c>
      <c r="K44" s="23">
        <f t="shared" si="17"/>
        <v>8.3333333333333339</v>
      </c>
      <c r="L44" s="23">
        <f t="shared" si="2"/>
        <v>16.666666666666668</v>
      </c>
      <c r="M44" s="23">
        <f t="shared" si="18"/>
        <v>8.3333333333333339</v>
      </c>
      <c r="N44" s="23">
        <f t="shared" si="4"/>
        <v>25</v>
      </c>
      <c r="O44" s="23">
        <f t="shared" si="18"/>
        <v>8.3333333333333339</v>
      </c>
      <c r="P44" s="24">
        <f t="shared" si="5"/>
        <v>33.333333333333336</v>
      </c>
      <c r="Q44" s="23">
        <f t="shared" si="18"/>
        <v>8.3333333333333339</v>
      </c>
      <c r="R44" s="24">
        <f t="shared" si="14"/>
        <v>41.666666666666671</v>
      </c>
      <c r="S44" s="23">
        <f t="shared" si="18"/>
        <v>8.3333333333333339</v>
      </c>
      <c r="T44" s="23">
        <v>8.3333333333333339</v>
      </c>
      <c r="U44" s="23">
        <v>58.333333333333343</v>
      </c>
      <c r="V44" s="25">
        <v>0</v>
      </c>
      <c r="W44" s="25">
        <v>0</v>
      </c>
      <c r="X44" s="25">
        <v>0</v>
      </c>
      <c r="Y44" s="25"/>
      <c r="Z44" s="25">
        <v>0</v>
      </c>
      <c r="AA44" s="25"/>
      <c r="AB44" s="25">
        <v>0</v>
      </c>
      <c r="AC44" s="25"/>
      <c r="AD44" s="25">
        <v>0</v>
      </c>
      <c r="AE44" s="25"/>
      <c r="AF44" s="25">
        <v>0</v>
      </c>
      <c r="AG44" s="25">
        <f t="shared" si="9"/>
        <v>0</v>
      </c>
      <c r="AH44" s="26">
        <f t="shared" si="10"/>
        <v>0.58333333333333348</v>
      </c>
      <c r="AI44" s="27">
        <v>0</v>
      </c>
      <c r="AK44" s="23"/>
    </row>
    <row r="45" spans="1:37" x14ac:dyDescent="0.3">
      <c r="A45" s="1">
        <v>42</v>
      </c>
      <c r="B45" s="28" t="s">
        <v>66</v>
      </c>
      <c r="C45" s="19" t="s">
        <v>63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v>6.666666666666667</v>
      </c>
      <c r="K45" s="23">
        <f>+J45</f>
        <v>6.666666666666667</v>
      </c>
      <c r="L45" s="23">
        <f t="shared" si="2"/>
        <v>13.333333333333334</v>
      </c>
      <c r="M45" s="23">
        <f t="shared" si="18"/>
        <v>6.666666666666667</v>
      </c>
      <c r="N45" s="23">
        <f t="shared" si="4"/>
        <v>20</v>
      </c>
      <c r="O45" s="23">
        <f t="shared" si="18"/>
        <v>6.666666666666667</v>
      </c>
      <c r="P45" s="24">
        <f t="shared" si="5"/>
        <v>26.666666666666668</v>
      </c>
      <c r="Q45" s="23">
        <f t="shared" si="18"/>
        <v>6.666666666666667</v>
      </c>
      <c r="R45" s="24">
        <f t="shared" si="14"/>
        <v>33.333333333333336</v>
      </c>
      <c r="S45" s="23">
        <f t="shared" si="18"/>
        <v>6.666666666666667</v>
      </c>
      <c r="T45" s="23">
        <v>6.666666666666667</v>
      </c>
      <c r="U45" s="23">
        <v>46.666666666666664</v>
      </c>
      <c r="V45" s="25">
        <v>0</v>
      </c>
      <c r="W45" s="25">
        <v>0</v>
      </c>
      <c r="X45" s="25">
        <v>0</v>
      </c>
      <c r="Y45" s="25"/>
      <c r="Z45" s="25">
        <v>0</v>
      </c>
      <c r="AA45" s="25"/>
      <c r="AB45" s="25">
        <v>0</v>
      </c>
      <c r="AC45" s="25"/>
      <c r="AD45" s="25">
        <v>0</v>
      </c>
      <c r="AE45" s="25"/>
      <c r="AF45" s="25">
        <v>0</v>
      </c>
      <c r="AG45" s="25">
        <f t="shared" si="9"/>
        <v>0</v>
      </c>
      <c r="AH45" s="26">
        <f t="shared" si="10"/>
        <v>0.46666666666666662</v>
      </c>
      <c r="AI45" s="27">
        <v>0</v>
      </c>
      <c r="AK45" s="23"/>
    </row>
    <row r="46" spans="1:37" x14ac:dyDescent="0.3">
      <c r="A46" s="1">
        <v>43</v>
      </c>
      <c r="B46" s="28" t="s">
        <v>66</v>
      </c>
      <c r="C46" s="19" t="s">
        <v>64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6.666666666666667</v>
      </c>
      <c r="K46" s="23">
        <f>+J46</f>
        <v>6.666666666666667</v>
      </c>
      <c r="L46" s="23">
        <f t="shared" si="2"/>
        <v>13.333333333333334</v>
      </c>
      <c r="M46" s="23">
        <f t="shared" si="18"/>
        <v>6.666666666666667</v>
      </c>
      <c r="N46" s="23">
        <f t="shared" si="4"/>
        <v>20</v>
      </c>
      <c r="O46" s="23">
        <f t="shared" si="18"/>
        <v>6.666666666666667</v>
      </c>
      <c r="P46" s="24">
        <f t="shared" si="5"/>
        <v>26.666666666666668</v>
      </c>
      <c r="Q46" s="23">
        <f t="shared" si="18"/>
        <v>6.666666666666667</v>
      </c>
      <c r="R46" s="24">
        <f t="shared" si="14"/>
        <v>33.333333333333336</v>
      </c>
      <c r="S46" s="23">
        <f t="shared" si="18"/>
        <v>6.666666666666667</v>
      </c>
      <c r="T46" s="23">
        <v>6.666666666666667</v>
      </c>
      <c r="U46" s="23">
        <v>46.666666666666664</v>
      </c>
      <c r="V46" s="25">
        <v>0</v>
      </c>
      <c r="W46" s="25">
        <v>0</v>
      </c>
      <c r="X46" s="25">
        <v>0</v>
      </c>
      <c r="Y46" s="25"/>
      <c r="Z46" s="25">
        <v>0</v>
      </c>
      <c r="AA46" s="25"/>
      <c r="AB46" s="25">
        <v>0</v>
      </c>
      <c r="AC46" s="25"/>
      <c r="AD46" s="25">
        <v>0</v>
      </c>
      <c r="AE46" s="25"/>
      <c r="AF46" s="25">
        <v>0</v>
      </c>
      <c r="AG46" s="25">
        <f t="shared" si="9"/>
        <v>0</v>
      </c>
      <c r="AH46" s="26">
        <f t="shared" si="10"/>
        <v>0.46666666666666662</v>
      </c>
      <c r="AI46" s="27">
        <v>0</v>
      </c>
      <c r="AK46" s="23"/>
    </row>
    <row r="47" spans="1:37" ht="25.5" x14ac:dyDescent="0.3">
      <c r="A47" s="1">
        <v>44</v>
      </c>
      <c r="B47" s="28" t="s">
        <v>66</v>
      </c>
      <c r="C47" s="19" t="s">
        <v>65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v>6.666666666666667</v>
      </c>
      <c r="K47" s="23">
        <f>+J47</f>
        <v>6.666666666666667</v>
      </c>
      <c r="L47" s="23">
        <f t="shared" si="2"/>
        <v>13.333333333333334</v>
      </c>
      <c r="M47" s="23">
        <f t="shared" si="18"/>
        <v>6.666666666666667</v>
      </c>
      <c r="N47" s="23">
        <f t="shared" si="4"/>
        <v>20</v>
      </c>
      <c r="O47" s="23">
        <f t="shared" si="18"/>
        <v>6.666666666666667</v>
      </c>
      <c r="P47" s="24">
        <f t="shared" si="5"/>
        <v>26.666666666666668</v>
      </c>
      <c r="Q47" s="23">
        <f t="shared" si="18"/>
        <v>6.666666666666667</v>
      </c>
      <c r="R47" s="24">
        <f t="shared" si="14"/>
        <v>33.333333333333336</v>
      </c>
      <c r="S47" s="23">
        <f t="shared" si="18"/>
        <v>6.666666666666667</v>
      </c>
      <c r="T47" s="23">
        <v>6.666666666666667</v>
      </c>
      <c r="U47" s="23">
        <v>46.666666666666664</v>
      </c>
      <c r="V47" s="25">
        <v>0</v>
      </c>
      <c r="W47" s="25">
        <v>0</v>
      </c>
      <c r="X47" s="25">
        <v>0</v>
      </c>
      <c r="Y47" s="25"/>
      <c r="Z47" s="25">
        <v>0</v>
      </c>
      <c r="AA47" s="25"/>
      <c r="AB47" s="25">
        <v>0</v>
      </c>
      <c r="AC47" s="25"/>
      <c r="AD47" s="25">
        <v>0</v>
      </c>
      <c r="AE47" s="25"/>
      <c r="AF47" s="25">
        <v>0</v>
      </c>
      <c r="AG47" s="25">
        <f t="shared" si="9"/>
        <v>0</v>
      </c>
      <c r="AH47" s="26">
        <f t="shared" si="10"/>
        <v>0.46666666666666662</v>
      </c>
      <c r="AI47" s="27">
        <v>0</v>
      </c>
      <c r="AK47" s="23"/>
    </row>
    <row r="48" spans="1:37" x14ac:dyDescent="0.3">
      <c r="A48" s="1">
        <v>45</v>
      </c>
      <c r="B48" s="18" t="s">
        <v>73</v>
      </c>
      <c r="C48" s="19" t="s">
        <v>67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ref="J48:J59" si="19">+I48/12</f>
        <v>8.3333333333333339</v>
      </c>
      <c r="K48" s="23">
        <f t="shared" ref="K48:K59" si="20">+J48</f>
        <v>8.3333333333333339</v>
      </c>
      <c r="L48" s="23">
        <f t="shared" si="2"/>
        <v>16.666666666666668</v>
      </c>
      <c r="M48" s="23">
        <f t="shared" si="18"/>
        <v>8.3333333333333339</v>
      </c>
      <c r="N48" s="23">
        <f t="shared" si="4"/>
        <v>25</v>
      </c>
      <c r="O48" s="23">
        <f t="shared" si="18"/>
        <v>8.3333333333333339</v>
      </c>
      <c r="P48" s="24">
        <f t="shared" si="5"/>
        <v>33.333333333333336</v>
      </c>
      <c r="Q48" s="24">
        <f>+O48/2</f>
        <v>4.166666666666667</v>
      </c>
      <c r="R48" s="24">
        <f t="shared" si="14"/>
        <v>37.5</v>
      </c>
      <c r="S48" s="24">
        <v>0</v>
      </c>
      <c r="T48" s="24">
        <v>0</v>
      </c>
      <c r="U48" s="24">
        <v>37.5</v>
      </c>
      <c r="V48" s="25">
        <v>0</v>
      </c>
      <c r="W48" s="25">
        <v>0</v>
      </c>
      <c r="X48" s="25">
        <v>0</v>
      </c>
      <c r="Y48" s="25"/>
      <c r="Z48" s="25">
        <v>0</v>
      </c>
      <c r="AA48" s="25"/>
      <c r="AB48" s="25">
        <v>0</v>
      </c>
      <c r="AC48" s="25"/>
      <c r="AD48" s="25">
        <v>0</v>
      </c>
      <c r="AE48" s="25"/>
      <c r="AF48" s="25">
        <v>0</v>
      </c>
      <c r="AG48" s="25">
        <f t="shared" si="9"/>
        <v>0</v>
      </c>
      <c r="AH48" s="26">
        <f t="shared" si="10"/>
        <v>0.375</v>
      </c>
      <c r="AI48" s="27">
        <v>0</v>
      </c>
      <c r="AK48" s="24"/>
    </row>
    <row r="49" spans="1:37" ht="25.5" x14ac:dyDescent="0.3">
      <c r="A49" s="1">
        <v>46</v>
      </c>
      <c r="B49" s="28" t="s">
        <v>73</v>
      </c>
      <c r="C49" s="19" t="s">
        <v>68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f t="shared" si="19"/>
        <v>8.3333333333333339</v>
      </c>
      <c r="K49" s="23">
        <f t="shared" si="20"/>
        <v>8.3333333333333339</v>
      </c>
      <c r="L49" s="23">
        <f t="shared" si="2"/>
        <v>16.666666666666668</v>
      </c>
      <c r="M49" s="23">
        <f t="shared" si="18"/>
        <v>8.3333333333333339</v>
      </c>
      <c r="N49" s="23">
        <f t="shared" si="4"/>
        <v>25</v>
      </c>
      <c r="O49" s="23">
        <f t="shared" si="18"/>
        <v>8.3333333333333339</v>
      </c>
      <c r="P49" s="24">
        <f t="shared" si="5"/>
        <v>33.333333333333336</v>
      </c>
      <c r="Q49" s="24">
        <f>+O49/2</f>
        <v>4.166666666666667</v>
      </c>
      <c r="R49" s="24">
        <f t="shared" si="14"/>
        <v>37.5</v>
      </c>
      <c r="S49" s="24">
        <v>0</v>
      </c>
      <c r="T49" s="24">
        <v>0</v>
      </c>
      <c r="U49" s="24">
        <v>37.5</v>
      </c>
      <c r="V49" s="25">
        <v>0</v>
      </c>
      <c r="W49" s="25">
        <v>0</v>
      </c>
      <c r="X49" s="25">
        <v>0</v>
      </c>
      <c r="Y49" s="25"/>
      <c r="Z49" s="25">
        <v>0</v>
      </c>
      <c r="AA49" s="25"/>
      <c r="AB49" s="25">
        <v>0</v>
      </c>
      <c r="AC49" s="25"/>
      <c r="AD49" s="25">
        <v>0</v>
      </c>
      <c r="AE49" s="25"/>
      <c r="AF49" s="25">
        <v>0</v>
      </c>
      <c r="AG49" s="25">
        <f t="shared" si="9"/>
        <v>0</v>
      </c>
      <c r="AH49" s="26">
        <f t="shared" si="10"/>
        <v>0.375</v>
      </c>
      <c r="AI49" s="27">
        <v>0</v>
      </c>
      <c r="AK49" s="24"/>
    </row>
    <row r="50" spans="1:37" ht="25.5" x14ac:dyDescent="0.3">
      <c r="A50" s="1">
        <v>47</v>
      </c>
      <c r="B50" s="28" t="s">
        <v>73</v>
      </c>
      <c r="C50" s="19" t="s">
        <v>69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0</v>
      </c>
      <c r="K50" s="23">
        <f t="shared" si="20"/>
        <v>0</v>
      </c>
      <c r="L50" s="23">
        <f t="shared" si="2"/>
        <v>0</v>
      </c>
      <c r="M50" s="23">
        <f t="shared" si="18"/>
        <v>0</v>
      </c>
      <c r="N50" s="23">
        <f t="shared" si="4"/>
        <v>0</v>
      </c>
      <c r="O50" s="23">
        <f t="shared" si="18"/>
        <v>0</v>
      </c>
      <c r="P50" s="24">
        <f t="shared" si="5"/>
        <v>0</v>
      </c>
      <c r="Q50" s="24">
        <f>+O50/2</f>
        <v>0</v>
      </c>
      <c r="R50" s="24">
        <f t="shared" si="14"/>
        <v>0</v>
      </c>
      <c r="S50" s="24">
        <v>0</v>
      </c>
      <c r="T50" s="24">
        <v>0</v>
      </c>
      <c r="U50" s="24">
        <v>0</v>
      </c>
      <c r="V50" s="25">
        <v>0</v>
      </c>
      <c r="W50" s="25">
        <v>0</v>
      </c>
      <c r="X50" s="25">
        <v>0</v>
      </c>
      <c r="Y50" s="25"/>
      <c r="Z50" s="25">
        <v>0</v>
      </c>
      <c r="AA50" s="25"/>
      <c r="AB50" s="25">
        <v>0</v>
      </c>
      <c r="AC50" s="25"/>
      <c r="AD50" s="25">
        <v>0</v>
      </c>
      <c r="AE50" s="25"/>
      <c r="AF50" s="25">
        <v>0</v>
      </c>
      <c r="AG50" s="25">
        <f t="shared" si="9"/>
        <v>0</v>
      </c>
      <c r="AH50" s="26">
        <f t="shared" si="10"/>
        <v>0</v>
      </c>
      <c r="AI50" s="27">
        <v>0</v>
      </c>
      <c r="AK50" s="24"/>
    </row>
    <row r="51" spans="1:37" x14ac:dyDescent="0.3">
      <c r="A51" s="1">
        <v>48</v>
      </c>
      <c r="B51" s="28" t="s">
        <v>73</v>
      </c>
      <c r="C51" s="19" t="s">
        <v>14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f t="shared" si="19"/>
        <v>8.3333333333333339</v>
      </c>
      <c r="K51" s="23">
        <f t="shared" si="20"/>
        <v>8.3333333333333339</v>
      </c>
      <c r="L51" s="23">
        <f t="shared" si="2"/>
        <v>16.666666666666668</v>
      </c>
      <c r="M51" s="23">
        <f t="shared" si="18"/>
        <v>8.3333333333333339</v>
      </c>
      <c r="N51" s="23">
        <f t="shared" si="4"/>
        <v>25</v>
      </c>
      <c r="O51" s="23">
        <f t="shared" si="18"/>
        <v>8.3333333333333339</v>
      </c>
      <c r="P51" s="24">
        <f t="shared" si="5"/>
        <v>33.333333333333336</v>
      </c>
      <c r="Q51" s="24">
        <f t="shared" ref="Q51:Q54" si="21">+O51/2</f>
        <v>4.166666666666667</v>
      </c>
      <c r="R51" s="24">
        <f t="shared" si="14"/>
        <v>37.5</v>
      </c>
      <c r="S51" s="24">
        <v>0</v>
      </c>
      <c r="T51" s="24">
        <v>0</v>
      </c>
      <c r="U51" s="24">
        <v>37.5</v>
      </c>
      <c r="V51" s="25">
        <v>0</v>
      </c>
      <c r="W51" s="25">
        <v>0</v>
      </c>
      <c r="X51" s="25">
        <v>0</v>
      </c>
      <c r="Y51" s="25"/>
      <c r="Z51" s="25">
        <v>0</v>
      </c>
      <c r="AA51" s="25"/>
      <c r="AB51" s="25">
        <v>0</v>
      </c>
      <c r="AC51" s="25"/>
      <c r="AD51" s="25">
        <v>0</v>
      </c>
      <c r="AE51" s="25"/>
      <c r="AF51" s="25">
        <v>0</v>
      </c>
      <c r="AG51" s="25">
        <f t="shared" si="9"/>
        <v>0</v>
      </c>
      <c r="AH51" s="26">
        <f t="shared" si="10"/>
        <v>0.375</v>
      </c>
      <c r="AI51" s="27">
        <v>0</v>
      </c>
      <c r="AK51" s="24"/>
    </row>
    <row r="52" spans="1:37" x14ac:dyDescent="0.3">
      <c r="A52" s="1">
        <v>49</v>
      </c>
      <c r="B52" s="28" t="s">
        <v>73</v>
      </c>
      <c r="C52" s="19" t="s">
        <v>70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si="19"/>
        <v>8.3333333333333339</v>
      </c>
      <c r="K52" s="23">
        <f t="shared" si="20"/>
        <v>8.3333333333333339</v>
      </c>
      <c r="L52" s="23">
        <f t="shared" si="2"/>
        <v>16.666666666666668</v>
      </c>
      <c r="M52" s="23">
        <f t="shared" si="18"/>
        <v>8.3333333333333339</v>
      </c>
      <c r="N52" s="23">
        <f t="shared" si="4"/>
        <v>25</v>
      </c>
      <c r="O52" s="23">
        <f t="shared" si="18"/>
        <v>8.3333333333333339</v>
      </c>
      <c r="P52" s="24">
        <f t="shared" si="5"/>
        <v>33.333333333333336</v>
      </c>
      <c r="Q52" s="24">
        <f t="shared" si="21"/>
        <v>4.166666666666667</v>
      </c>
      <c r="R52" s="24">
        <f t="shared" si="14"/>
        <v>37.5</v>
      </c>
      <c r="S52" s="24">
        <v>0</v>
      </c>
      <c r="T52" s="24">
        <v>0</v>
      </c>
      <c r="U52" s="24">
        <v>37.5</v>
      </c>
      <c r="V52" s="25">
        <v>0</v>
      </c>
      <c r="W52" s="25">
        <v>0</v>
      </c>
      <c r="X52" s="25">
        <v>0</v>
      </c>
      <c r="Y52" s="25"/>
      <c r="Z52" s="25">
        <v>0</v>
      </c>
      <c r="AA52" s="25"/>
      <c r="AB52" s="25">
        <v>0</v>
      </c>
      <c r="AC52" s="25"/>
      <c r="AD52" s="25">
        <v>0</v>
      </c>
      <c r="AE52" s="25"/>
      <c r="AF52" s="25">
        <v>0</v>
      </c>
      <c r="AG52" s="25">
        <f t="shared" si="9"/>
        <v>0</v>
      </c>
      <c r="AH52" s="26">
        <f t="shared" si="10"/>
        <v>0.375</v>
      </c>
      <c r="AI52" s="27">
        <v>0</v>
      </c>
      <c r="AK52" s="24"/>
    </row>
    <row r="53" spans="1:37" x14ac:dyDescent="0.3">
      <c r="A53" s="1">
        <v>50</v>
      </c>
      <c r="B53" s="28" t="s">
        <v>73</v>
      </c>
      <c r="C53" s="19" t="s">
        <v>71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9"/>
        <v>8.3333333333333339</v>
      </c>
      <c r="K53" s="23">
        <f t="shared" si="20"/>
        <v>8.3333333333333339</v>
      </c>
      <c r="L53" s="23">
        <f t="shared" si="2"/>
        <v>16.666666666666668</v>
      </c>
      <c r="M53" s="23">
        <f t="shared" si="18"/>
        <v>8.3333333333333339</v>
      </c>
      <c r="N53" s="23">
        <f t="shared" si="4"/>
        <v>25</v>
      </c>
      <c r="O53" s="23">
        <f t="shared" si="18"/>
        <v>8.3333333333333339</v>
      </c>
      <c r="P53" s="24">
        <f t="shared" si="5"/>
        <v>33.333333333333336</v>
      </c>
      <c r="Q53" s="24">
        <f t="shared" si="21"/>
        <v>4.166666666666667</v>
      </c>
      <c r="R53" s="24">
        <f t="shared" si="14"/>
        <v>37.5</v>
      </c>
      <c r="S53" s="24">
        <v>0</v>
      </c>
      <c r="T53" s="24">
        <v>0</v>
      </c>
      <c r="U53" s="24">
        <v>37.5</v>
      </c>
      <c r="V53" s="25">
        <v>0</v>
      </c>
      <c r="W53" s="25">
        <v>0</v>
      </c>
      <c r="X53" s="25">
        <v>0</v>
      </c>
      <c r="Y53" s="25"/>
      <c r="Z53" s="25">
        <v>0</v>
      </c>
      <c r="AA53" s="25"/>
      <c r="AB53" s="25">
        <v>0</v>
      </c>
      <c r="AC53" s="25"/>
      <c r="AD53" s="25">
        <v>0</v>
      </c>
      <c r="AE53" s="25"/>
      <c r="AF53" s="25">
        <v>0</v>
      </c>
      <c r="AG53" s="25">
        <f t="shared" si="9"/>
        <v>0</v>
      </c>
      <c r="AH53" s="26">
        <f t="shared" si="10"/>
        <v>0.375</v>
      </c>
      <c r="AI53" s="27">
        <v>0</v>
      </c>
      <c r="AK53" s="24"/>
    </row>
    <row r="54" spans="1:37" x14ac:dyDescent="0.3">
      <c r="A54" s="1">
        <v>51</v>
      </c>
      <c r="B54" s="28" t="s">
        <v>73</v>
      </c>
      <c r="C54" s="19" t="s">
        <v>72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f t="shared" si="19"/>
        <v>8.3333333333333339</v>
      </c>
      <c r="K54" s="23">
        <f t="shared" si="20"/>
        <v>8.3333333333333339</v>
      </c>
      <c r="L54" s="23">
        <f t="shared" si="2"/>
        <v>16.666666666666668</v>
      </c>
      <c r="M54" s="23">
        <f t="shared" si="18"/>
        <v>8.3333333333333339</v>
      </c>
      <c r="N54" s="23">
        <f t="shared" si="4"/>
        <v>25</v>
      </c>
      <c r="O54" s="23">
        <f t="shared" si="18"/>
        <v>8.3333333333333339</v>
      </c>
      <c r="P54" s="24">
        <f t="shared" si="5"/>
        <v>33.333333333333336</v>
      </c>
      <c r="Q54" s="24">
        <f t="shared" si="21"/>
        <v>4.166666666666667</v>
      </c>
      <c r="R54" s="24">
        <f t="shared" si="14"/>
        <v>37.5</v>
      </c>
      <c r="S54" s="24">
        <v>0</v>
      </c>
      <c r="T54" s="24">
        <v>0</v>
      </c>
      <c r="U54" s="24">
        <v>37.5</v>
      </c>
      <c r="V54" s="25">
        <v>0</v>
      </c>
      <c r="W54" s="25">
        <v>0</v>
      </c>
      <c r="X54" s="25">
        <v>0</v>
      </c>
      <c r="Y54" s="25"/>
      <c r="Z54" s="25">
        <v>0</v>
      </c>
      <c r="AA54" s="25"/>
      <c r="AB54" s="25">
        <v>0</v>
      </c>
      <c r="AC54" s="25"/>
      <c r="AD54" s="25">
        <v>0</v>
      </c>
      <c r="AE54" s="25"/>
      <c r="AF54" s="25">
        <v>0</v>
      </c>
      <c r="AG54" s="25">
        <f t="shared" si="9"/>
        <v>0</v>
      </c>
      <c r="AH54" s="26">
        <f t="shared" si="10"/>
        <v>0.375</v>
      </c>
      <c r="AI54" s="27">
        <v>0</v>
      </c>
      <c r="AK54" s="24"/>
    </row>
    <row r="55" spans="1:37" ht="25.5" x14ac:dyDescent="0.3">
      <c r="A55" s="1">
        <v>52</v>
      </c>
      <c r="B55" s="18" t="s">
        <v>80</v>
      </c>
      <c r="C55" s="19" t="s">
        <v>74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9"/>
        <v>8.3333333333333339</v>
      </c>
      <c r="K55" s="23">
        <f t="shared" si="20"/>
        <v>8.3333333333333339</v>
      </c>
      <c r="L55" s="23">
        <f t="shared" si="2"/>
        <v>16.666666666666668</v>
      </c>
      <c r="M55" s="23">
        <f t="shared" si="18"/>
        <v>8.3333333333333339</v>
      </c>
      <c r="N55" s="23">
        <f t="shared" si="4"/>
        <v>25</v>
      </c>
      <c r="O55" s="23">
        <f t="shared" si="18"/>
        <v>8.3333333333333339</v>
      </c>
      <c r="P55" s="24">
        <f t="shared" si="5"/>
        <v>33.333333333333336</v>
      </c>
      <c r="Q55" s="23">
        <f t="shared" si="18"/>
        <v>8.3333333333333339</v>
      </c>
      <c r="R55" s="24">
        <f t="shared" si="14"/>
        <v>41.666666666666671</v>
      </c>
      <c r="S55" s="23">
        <f t="shared" si="18"/>
        <v>8.3333333333333339</v>
      </c>
      <c r="T55" s="23">
        <v>8.3333333333333339</v>
      </c>
      <c r="U55" s="23">
        <v>58.333333333333343</v>
      </c>
      <c r="V55" s="25">
        <v>0</v>
      </c>
      <c r="W55" s="25">
        <v>0</v>
      </c>
      <c r="X55" s="25">
        <v>0</v>
      </c>
      <c r="Y55" s="25"/>
      <c r="Z55" s="25">
        <v>0</v>
      </c>
      <c r="AA55" s="25"/>
      <c r="AB55" s="25">
        <v>0</v>
      </c>
      <c r="AC55" s="25"/>
      <c r="AD55" s="25">
        <v>0</v>
      </c>
      <c r="AE55" s="25"/>
      <c r="AF55" s="25">
        <v>0</v>
      </c>
      <c r="AG55" s="25">
        <f t="shared" si="9"/>
        <v>0</v>
      </c>
      <c r="AH55" s="26">
        <f t="shared" si="10"/>
        <v>0.58333333333333348</v>
      </c>
      <c r="AI55" s="27">
        <v>0</v>
      </c>
      <c r="AK55" s="23"/>
    </row>
    <row r="56" spans="1:37" ht="25.5" x14ac:dyDescent="0.3">
      <c r="A56" s="1">
        <v>53</v>
      </c>
      <c r="B56" s="28" t="s">
        <v>80</v>
      </c>
      <c r="C56" s="19" t="s">
        <v>75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v>0</v>
      </c>
      <c r="K56" s="23">
        <v>0</v>
      </c>
      <c r="L56" s="23">
        <f t="shared" si="2"/>
        <v>0</v>
      </c>
      <c r="M56" s="23">
        <v>0</v>
      </c>
      <c r="N56" s="23">
        <f t="shared" si="4"/>
        <v>0</v>
      </c>
      <c r="O56" s="23">
        <v>0</v>
      </c>
      <c r="P56" s="24">
        <f t="shared" si="5"/>
        <v>0</v>
      </c>
      <c r="Q56" s="23">
        <v>0</v>
      </c>
      <c r="R56" s="24">
        <f t="shared" si="14"/>
        <v>0</v>
      </c>
      <c r="S56" s="23">
        <v>0</v>
      </c>
      <c r="T56" s="23">
        <v>0</v>
      </c>
      <c r="U56" s="23">
        <v>0</v>
      </c>
      <c r="V56" s="25">
        <v>0</v>
      </c>
      <c r="W56" s="25">
        <v>0</v>
      </c>
      <c r="X56" s="25">
        <v>0</v>
      </c>
      <c r="Y56" s="25"/>
      <c r="Z56" s="25">
        <v>0</v>
      </c>
      <c r="AA56" s="25"/>
      <c r="AB56" s="25">
        <v>0</v>
      </c>
      <c r="AC56" s="25"/>
      <c r="AD56" s="25">
        <v>0</v>
      </c>
      <c r="AE56" s="25"/>
      <c r="AF56" s="25">
        <v>0</v>
      </c>
      <c r="AG56" s="25">
        <f t="shared" si="9"/>
        <v>0</v>
      </c>
      <c r="AH56" s="26">
        <f t="shared" si="10"/>
        <v>0</v>
      </c>
      <c r="AI56" s="27">
        <v>0</v>
      </c>
      <c r="AK56" s="23"/>
    </row>
    <row r="57" spans="1:37" ht="25.5" x14ac:dyDescent="0.3">
      <c r="A57" s="1">
        <v>54</v>
      </c>
      <c r="B57" s="28" t="s">
        <v>80</v>
      </c>
      <c r="C57" s="19" t="s">
        <v>76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9"/>
        <v>8.3333333333333339</v>
      </c>
      <c r="K57" s="23">
        <f t="shared" si="20"/>
        <v>8.3333333333333339</v>
      </c>
      <c r="L57" s="23">
        <f t="shared" si="2"/>
        <v>16.666666666666668</v>
      </c>
      <c r="M57" s="23">
        <f t="shared" ref="M57:S59" si="22">+K57</f>
        <v>8.3333333333333339</v>
      </c>
      <c r="N57" s="23">
        <f t="shared" si="4"/>
        <v>25</v>
      </c>
      <c r="O57" s="23">
        <f t="shared" si="22"/>
        <v>8.3333333333333339</v>
      </c>
      <c r="P57" s="24">
        <f t="shared" si="5"/>
        <v>33.333333333333336</v>
      </c>
      <c r="Q57" s="23">
        <f t="shared" si="22"/>
        <v>8.3333333333333339</v>
      </c>
      <c r="R57" s="24">
        <f t="shared" si="14"/>
        <v>41.666666666666671</v>
      </c>
      <c r="S57" s="23">
        <f t="shared" si="22"/>
        <v>8.3333333333333339</v>
      </c>
      <c r="T57" s="23">
        <v>8.3333333333333339</v>
      </c>
      <c r="U57" s="23">
        <v>58.333333333333343</v>
      </c>
      <c r="V57" s="25">
        <v>0</v>
      </c>
      <c r="W57" s="25">
        <v>0</v>
      </c>
      <c r="X57" s="25">
        <v>0</v>
      </c>
      <c r="Y57" s="25"/>
      <c r="Z57" s="25">
        <v>0</v>
      </c>
      <c r="AA57" s="25"/>
      <c r="AB57" s="25">
        <v>0</v>
      </c>
      <c r="AC57" s="25"/>
      <c r="AD57" s="25">
        <v>0</v>
      </c>
      <c r="AE57" s="25"/>
      <c r="AF57" s="25">
        <v>0</v>
      </c>
      <c r="AG57" s="25">
        <f t="shared" si="9"/>
        <v>0</v>
      </c>
      <c r="AH57" s="26">
        <f t="shared" si="10"/>
        <v>0.58333333333333348</v>
      </c>
      <c r="AI57" s="27">
        <v>0</v>
      </c>
      <c r="AK57" s="23"/>
    </row>
    <row r="58" spans="1:37" x14ac:dyDescent="0.3">
      <c r="A58" s="1">
        <v>55</v>
      </c>
      <c r="B58" s="28" t="s">
        <v>80</v>
      </c>
      <c r="C58" s="19" t="s">
        <v>77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9"/>
        <v>8.3333333333333339</v>
      </c>
      <c r="K58" s="23">
        <f t="shared" si="20"/>
        <v>8.3333333333333339</v>
      </c>
      <c r="L58" s="23">
        <f t="shared" si="2"/>
        <v>16.666666666666668</v>
      </c>
      <c r="M58" s="23">
        <f t="shared" si="22"/>
        <v>8.3333333333333339</v>
      </c>
      <c r="N58" s="23">
        <f t="shared" si="4"/>
        <v>25</v>
      </c>
      <c r="O58" s="23">
        <f t="shared" si="22"/>
        <v>8.3333333333333339</v>
      </c>
      <c r="P58" s="24">
        <f t="shared" si="5"/>
        <v>33.333333333333336</v>
      </c>
      <c r="Q58" s="23">
        <f t="shared" si="22"/>
        <v>8.3333333333333339</v>
      </c>
      <c r="R58" s="24">
        <f t="shared" si="14"/>
        <v>41.666666666666671</v>
      </c>
      <c r="S58" s="23">
        <f t="shared" si="22"/>
        <v>8.3333333333333339</v>
      </c>
      <c r="T58" s="23">
        <v>8.3333333333333339</v>
      </c>
      <c r="U58" s="23">
        <v>58.333333333333343</v>
      </c>
      <c r="V58" s="25">
        <v>0</v>
      </c>
      <c r="W58" s="25">
        <v>0</v>
      </c>
      <c r="X58" s="25">
        <v>0</v>
      </c>
      <c r="Y58" s="25"/>
      <c r="Z58" s="25">
        <v>0</v>
      </c>
      <c r="AA58" s="25"/>
      <c r="AB58" s="25">
        <v>0</v>
      </c>
      <c r="AC58" s="25"/>
      <c r="AD58" s="25">
        <v>0</v>
      </c>
      <c r="AE58" s="25"/>
      <c r="AF58" s="25">
        <v>0</v>
      </c>
      <c r="AG58" s="25">
        <f t="shared" si="9"/>
        <v>0</v>
      </c>
      <c r="AH58" s="26">
        <f t="shared" si="10"/>
        <v>0.58333333333333348</v>
      </c>
      <c r="AI58" s="27">
        <v>0</v>
      </c>
      <c r="AK58" s="23"/>
    </row>
    <row r="59" spans="1:37" x14ac:dyDescent="0.3">
      <c r="A59" s="1">
        <v>56</v>
      </c>
      <c r="B59" s="28" t="s">
        <v>80</v>
      </c>
      <c r="C59" s="19" t="s">
        <v>78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9"/>
        <v>8.3333333333333339</v>
      </c>
      <c r="K59" s="23">
        <f t="shared" si="20"/>
        <v>8.3333333333333339</v>
      </c>
      <c r="L59" s="23">
        <f t="shared" si="2"/>
        <v>16.666666666666668</v>
      </c>
      <c r="M59" s="23">
        <f t="shared" si="22"/>
        <v>8.3333333333333339</v>
      </c>
      <c r="N59" s="23">
        <f t="shared" si="4"/>
        <v>25</v>
      </c>
      <c r="O59" s="23">
        <f t="shared" si="22"/>
        <v>8.3333333333333339</v>
      </c>
      <c r="P59" s="24">
        <f t="shared" si="5"/>
        <v>33.333333333333336</v>
      </c>
      <c r="Q59" s="23">
        <f t="shared" si="22"/>
        <v>8.3333333333333339</v>
      </c>
      <c r="R59" s="24">
        <f t="shared" si="14"/>
        <v>41.666666666666671</v>
      </c>
      <c r="S59" s="23">
        <f t="shared" si="22"/>
        <v>8.3333333333333339</v>
      </c>
      <c r="T59" s="23">
        <v>8.3333333333333339</v>
      </c>
      <c r="U59" s="23">
        <v>58.333333333333343</v>
      </c>
      <c r="V59" s="25">
        <v>0</v>
      </c>
      <c r="W59" s="25">
        <v>0</v>
      </c>
      <c r="X59" s="25">
        <v>0</v>
      </c>
      <c r="Y59" s="25"/>
      <c r="Z59" s="25">
        <v>0</v>
      </c>
      <c r="AA59" s="25"/>
      <c r="AB59" s="25">
        <v>0</v>
      </c>
      <c r="AC59" s="25"/>
      <c r="AD59" s="25">
        <v>0</v>
      </c>
      <c r="AE59" s="25"/>
      <c r="AF59" s="25">
        <v>0</v>
      </c>
      <c r="AG59" s="25">
        <f t="shared" si="9"/>
        <v>0</v>
      </c>
      <c r="AH59" s="26">
        <f t="shared" si="10"/>
        <v>0.58333333333333348</v>
      </c>
      <c r="AI59" s="27">
        <v>0</v>
      </c>
      <c r="AK59" s="23"/>
    </row>
    <row r="60" spans="1:37" x14ac:dyDescent="0.3">
      <c r="A60" s="1">
        <v>57</v>
      </c>
      <c r="B60" s="28" t="s">
        <v>80</v>
      </c>
      <c r="C60" s="19" t="s">
        <v>79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100</v>
      </c>
      <c r="P60" s="24">
        <f t="shared" si="5"/>
        <v>100</v>
      </c>
      <c r="Q60" s="24">
        <v>0</v>
      </c>
      <c r="R60" s="24">
        <f t="shared" si="14"/>
        <v>100</v>
      </c>
      <c r="S60" s="24">
        <v>0</v>
      </c>
      <c r="T60" s="24">
        <v>0</v>
      </c>
      <c r="U60" s="24">
        <v>100</v>
      </c>
      <c r="V60" s="25">
        <v>0</v>
      </c>
      <c r="W60" s="25">
        <v>0</v>
      </c>
      <c r="X60" s="25">
        <v>0</v>
      </c>
      <c r="Y60" s="25"/>
      <c r="Z60" s="25">
        <v>0</v>
      </c>
      <c r="AA60" s="25"/>
      <c r="AB60" s="25">
        <v>0</v>
      </c>
      <c r="AC60" s="25"/>
      <c r="AD60" s="25">
        <v>0</v>
      </c>
      <c r="AE60" s="25"/>
      <c r="AF60" s="25">
        <v>0</v>
      </c>
      <c r="AG60" s="25">
        <f t="shared" si="9"/>
        <v>0</v>
      </c>
      <c r="AH60" s="26">
        <f t="shared" si="10"/>
        <v>1</v>
      </c>
      <c r="AI60" s="27">
        <v>0</v>
      </c>
      <c r="AK60" s="24"/>
    </row>
    <row r="61" spans="1:37" x14ac:dyDescent="0.3">
      <c r="A61" s="1">
        <v>58</v>
      </c>
      <c r="B61" s="28" t="s">
        <v>107</v>
      </c>
      <c r="C61" s="19" t="s">
        <v>81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ref="J61:J67" si="23">+I61/12</f>
        <v>8.3333333333333339</v>
      </c>
      <c r="K61" s="23">
        <f t="shared" ref="K61:K67" si="24">+J61</f>
        <v>8.3333333333333339</v>
      </c>
      <c r="L61" s="23">
        <f t="shared" si="2"/>
        <v>16.666666666666668</v>
      </c>
      <c r="M61" s="23">
        <f t="shared" ref="M61:S73" si="25">+K61</f>
        <v>8.3333333333333339</v>
      </c>
      <c r="N61" s="23">
        <f t="shared" si="4"/>
        <v>25</v>
      </c>
      <c r="O61" s="23">
        <f t="shared" si="25"/>
        <v>8.3333333333333339</v>
      </c>
      <c r="P61" s="24">
        <f t="shared" si="5"/>
        <v>33.333333333333336</v>
      </c>
      <c r="Q61" s="23">
        <f t="shared" si="25"/>
        <v>8.3333333333333339</v>
      </c>
      <c r="R61" s="24">
        <f t="shared" si="14"/>
        <v>41.666666666666671</v>
      </c>
      <c r="S61" s="23">
        <f t="shared" si="25"/>
        <v>8.3333333333333339</v>
      </c>
      <c r="T61" s="23">
        <v>8.3333333333333339</v>
      </c>
      <c r="U61" s="23">
        <v>58.333333333333343</v>
      </c>
      <c r="V61" s="25">
        <v>0</v>
      </c>
      <c r="W61" s="25">
        <v>0</v>
      </c>
      <c r="X61" s="25">
        <v>0</v>
      </c>
      <c r="Y61" s="25"/>
      <c r="Z61" s="25">
        <v>0</v>
      </c>
      <c r="AA61" s="25"/>
      <c r="AB61" s="25">
        <v>0</v>
      </c>
      <c r="AC61" s="25"/>
      <c r="AD61" s="25">
        <v>0</v>
      </c>
      <c r="AE61" s="25"/>
      <c r="AF61" s="25">
        <v>0</v>
      </c>
      <c r="AG61" s="25">
        <f t="shared" si="9"/>
        <v>0</v>
      </c>
      <c r="AH61" s="26">
        <f t="shared" si="10"/>
        <v>0.58333333333333348</v>
      </c>
      <c r="AI61" s="27">
        <v>0</v>
      </c>
      <c r="AK61" s="23"/>
    </row>
    <row r="62" spans="1:37" x14ac:dyDescent="0.3">
      <c r="A62" s="1">
        <v>59</v>
      </c>
      <c r="B62" s="28" t="s">
        <v>107</v>
      </c>
      <c r="C62" s="19" t="s">
        <v>82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23"/>
        <v>8.3333333333333339</v>
      </c>
      <c r="K62" s="23">
        <f t="shared" si="24"/>
        <v>8.3333333333333339</v>
      </c>
      <c r="L62" s="23">
        <f t="shared" si="2"/>
        <v>16.666666666666668</v>
      </c>
      <c r="M62" s="23">
        <f t="shared" si="25"/>
        <v>8.3333333333333339</v>
      </c>
      <c r="N62" s="23">
        <f t="shared" si="4"/>
        <v>25</v>
      </c>
      <c r="O62" s="23">
        <f t="shared" si="25"/>
        <v>8.3333333333333339</v>
      </c>
      <c r="P62" s="24">
        <f t="shared" si="5"/>
        <v>33.333333333333336</v>
      </c>
      <c r="Q62" s="23">
        <f t="shared" si="25"/>
        <v>8.3333333333333339</v>
      </c>
      <c r="R62" s="24">
        <f t="shared" si="14"/>
        <v>41.666666666666671</v>
      </c>
      <c r="S62" s="23">
        <f t="shared" si="25"/>
        <v>8.3333333333333339</v>
      </c>
      <c r="T62" s="23">
        <v>8.3333333333333339</v>
      </c>
      <c r="U62" s="23">
        <v>58.333333333333343</v>
      </c>
      <c r="V62" s="25">
        <v>0</v>
      </c>
      <c r="W62" s="25">
        <v>0</v>
      </c>
      <c r="X62" s="25">
        <v>0</v>
      </c>
      <c r="Y62" s="25"/>
      <c r="Z62" s="25">
        <v>0</v>
      </c>
      <c r="AA62" s="25"/>
      <c r="AB62" s="25">
        <v>0</v>
      </c>
      <c r="AC62" s="25"/>
      <c r="AD62" s="25">
        <v>0</v>
      </c>
      <c r="AE62" s="25"/>
      <c r="AF62" s="25">
        <v>0</v>
      </c>
      <c r="AG62" s="25">
        <f t="shared" si="9"/>
        <v>0</v>
      </c>
      <c r="AH62" s="26">
        <f t="shared" si="10"/>
        <v>0.58333333333333348</v>
      </c>
      <c r="AI62" s="27">
        <v>0</v>
      </c>
      <c r="AK62" s="23"/>
    </row>
    <row r="63" spans="1:37" x14ac:dyDescent="0.3">
      <c r="A63" s="1">
        <v>60</v>
      </c>
      <c r="B63" s="28" t="s">
        <v>107</v>
      </c>
      <c r="C63" s="19" t="s">
        <v>83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23"/>
        <v>8.3333333333333339</v>
      </c>
      <c r="K63" s="23">
        <f t="shared" si="24"/>
        <v>8.3333333333333339</v>
      </c>
      <c r="L63" s="23">
        <f t="shared" si="2"/>
        <v>16.666666666666668</v>
      </c>
      <c r="M63" s="23">
        <f t="shared" si="25"/>
        <v>8.3333333333333339</v>
      </c>
      <c r="N63" s="23">
        <f t="shared" si="4"/>
        <v>25</v>
      </c>
      <c r="O63" s="23">
        <f t="shared" si="25"/>
        <v>8.3333333333333339</v>
      </c>
      <c r="P63" s="24">
        <f t="shared" si="5"/>
        <v>33.333333333333336</v>
      </c>
      <c r="Q63" s="23">
        <f t="shared" si="25"/>
        <v>8.3333333333333339</v>
      </c>
      <c r="R63" s="24">
        <f t="shared" si="14"/>
        <v>41.666666666666671</v>
      </c>
      <c r="S63" s="23">
        <f t="shared" si="25"/>
        <v>8.3333333333333339</v>
      </c>
      <c r="T63" s="23">
        <v>8.3333333333333339</v>
      </c>
      <c r="U63" s="23">
        <v>58.333333333333343</v>
      </c>
      <c r="V63" s="25">
        <v>0</v>
      </c>
      <c r="W63" s="25">
        <v>0</v>
      </c>
      <c r="X63" s="25">
        <v>0</v>
      </c>
      <c r="Y63" s="25"/>
      <c r="Z63" s="25">
        <v>0</v>
      </c>
      <c r="AA63" s="25"/>
      <c r="AB63" s="25">
        <v>0</v>
      </c>
      <c r="AC63" s="25"/>
      <c r="AD63" s="25">
        <v>0</v>
      </c>
      <c r="AE63" s="25"/>
      <c r="AF63" s="25">
        <v>0</v>
      </c>
      <c r="AG63" s="25">
        <f t="shared" si="9"/>
        <v>0</v>
      </c>
      <c r="AH63" s="26">
        <f t="shared" si="10"/>
        <v>0.58333333333333348</v>
      </c>
      <c r="AI63" s="27">
        <v>0</v>
      </c>
      <c r="AK63" s="23"/>
    </row>
    <row r="64" spans="1:37" x14ac:dyDescent="0.3">
      <c r="A64" s="1">
        <v>61</v>
      </c>
      <c r="B64" s="28" t="s">
        <v>107</v>
      </c>
      <c r="C64" s="19" t="s">
        <v>84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f t="shared" si="23"/>
        <v>8.3333333333333339</v>
      </c>
      <c r="K64" s="23">
        <f t="shared" si="24"/>
        <v>8.3333333333333339</v>
      </c>
      <c r="L64" s="23">
        <f t="shared" si="2"/>
        <v>16.666666666666668</v>
      </c>
      <c r="M64" s="23">
        <f t="shared" si="25"/>
        <v>8.3333333333333339</v>
      </c>
      <c r="N64" s="23">
        <f t="shared" si="4"/>
        <v>25</v>
      </c>
      <c r="O64" s="23">
        <f t="shared" si="25"/>
        <v>8.3333333333333339</v>
      </c>
      <c r="P64" s="24">
        <f t="shared" si="5"/>
        <v>33.333333333333336</v>
      </c>
      <c r="Q64" s="23">
        <f t="shared" si="25"/>
        <v>8.3333333333333339</v>
      </c>
      <c r="R64" s="24">
        <f t="shared" si="14"/>
        <v>41.666666666666671</v>
      </c>
      <c r="S64" s="23">
        <f t="shared" si="25"/>
        <v>8.3333333333333339</v>
      </c>
      <c r="T64" s="23">
        <v>8.3333333333333339</v>
      </c>
      <c r="U64" s="23">
        <v>58.333333333333343</v>
      </c>
      <c r="V64" s="25">
        <v>0</v>
      </c>
      <c r="W64" s="25">
        <v>0</v>
      </c>
      <c r="X64" s="25">
        <v>0</v>
      </c>
      <c r="Y64" s="25"/>
      <c r="Z64" s="25">
        <v>0</v>
      </c>
      <c r="AA64" s="25"/>
      <c r="AB64" s="25">
        <v>0</v>
      </c>
      <c r="AC64" s="25"/>
      <c r="AD64" s="25">
        <v>0</v>
      </c>
      <c r="AE64" s="25"/>
      <c r="AF64" s="25">
        <v>0</v>
      </c>
      <c r="AG64" s="25">
        <f t="shared" si="9"/>
        <v>0</v>
      </c>
      <c r="AH64" s="26">
        <f t="shared" si="10"/>
        <v>0.58333333333333348</v>
      </c>
      <c r="AI64" s="27">
        <v>0</v>
      </c>
      <c r="AK64" s="23"/>
    </row>
    <row r="65" spans="1:37" x14ac:dyDescent="0.3">
      <c r="A65" s="1">
        <v>62</v>
      </c>
      <c r="B65" s="28" t="s">
        <v>107</v>
      </c>
      <c r="C65" s="19" t="s">
        <v>85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si="23"/>
        <v>8.3333333333333339</v>
      </c>
      <c r="K65" s="23">
        <f t="shared" si="24"/>
        <v>8.3333333333333339</v>
      </c>
      <c r="L65" s="23">
        <f t="shared" si="2"/>
        <v>16.666666666666668</v>
      </c>
      <c r="M65" s="23">
        <f t="shared" si="25"/>
        <v>8.3333333333333339</v>
      </c>
      <c r="N65" s="23">
        <f t="shared" si="4"/>
        <v>25</v>
      </c>
      <c r="O65" s="23">
        <f t="shared" si="25"/>
        <v>8.3333333333333339</v>
      </c>
      <c r="P65" s="24">
        <f t="shared" si="5"/>
        <v>33.333333333333336</v>
      </c>
      <c r="Q65" s="23">
        <f t="shared" si="25"/>
        <v>8.3333333333333339</v>
      </c>
      <c r="R65" s="24">
        <f t="shared" si="14"/>
        <v>41.666666666666671</v>
      </c>
      <c r="S65" s="23">
        <f t="shared" si="25"/>
        <v>8.3333333333333339</v>
      </c>
      <c r="T65" s="23">
        <v>8.3333333333333339</v>
      </c>
      <c r="U65" s="23">
        <v>58.333333333333343</v>
      </c>
      <c r="V65" s="25">
        <v>0</v>
      </c>
      <c r="W65" s="25">
        <v>0</v>
      </c>
      <c r="X65" s="25">
        <v>0</v>
      </c>
      <c r="Y65" s="25"/>
      <c r="Z65" s="25">
        <v>0</v>
      </c>
      <c r="AA65" s="25"/>
      <c r="AB65" s="25">
        <v>0</v>
      </c>
      <c r="AC65" s="25"/>
      <c r="AD65" s="25">
        <v>0</v>
      </c>
      <c r="AE65" s="25"/>
      <c r="AF65" s="25">
        <v>0</v>
      </c>
      <c r="AG65" s="25">
        <f t="shared" si="9"/>
        <v>0</v>
      </c>
      <c r="AH65" s="26">
        <f t="shared" si="10"/>
        <v>0.58333333333333348</v>
      </c>
      <c r="AI65" s="27">
        <v>0</v>
      </c>
      <c r="AK65" s="23"/>
    </row>
    <row r="66" spans="1:37" x14ac:dyDescent="0.3">
      <c r="A66" s="1">
        <v>63</v>
      </c>
      <c r="B66" s="28" t="s">
        <v>106</v>
      </c>
      <c r="C66" s="19" t="s">
        <v>86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v>6.666666666666667</v>
      </c>
      <c r="K66" s="23">
        <f>+J66</f>
        <v>6.666666666666667</v>
      </c>
      <c r="L66" s="23">
        <f t="shared" si="2"/>
        <v>13.333333333333334</v>
      </c>
      <c r="M66" s="23">
        <f t="shared" si="25"/>
        <v>6.666666666666667</v>
      </c>
      <c r="N66" s="23">
        <f t="shared" si="4"/>
        <v>20</v>
      </c>
      <c r="O66" s="23">
        <v>6.666666666666667</v>
      </c>
      <c r="P66" s="24">
        <f t="shared" si="5"/>
        <v>26.666666666666668</v>
      </c>
      <c r="Q66" s="23">
        <v>6.666666666666667</v>
      </c>
      <c r="R66" s="24">
        <f t="shared" si="14"/>
        <v>33.333333333333336</v>
      </c>
      <c r="S66" s="23">
        <v>6.666666666666667</v>
      </c>
      <c r="T66" s="23">
        <v>6.666666666666667</v>
      </c>
      <c r="U66" s="23">
        <v>46.666666666666664</v>
      </c>
      <c r="V66" s="25">
        <v>0</v>
      </c>
      <c r="W66" s="25">
        <v>0</v>
      </c>
      <c r="X66" s="25">
        <v>0</v>
      </c>
      <c r="Y66" s="25"/>
      <c r="Z66" s="25">
        <v>0</v>
      </c>
      <c r="AA66" s="25"/>
      <c r="AB66" s="25">
        <v>0</v>
      </c>
      <c r="AC66" s="25"/>
      <c r="AD66" s="25">
        <v>0</v>
      </c>
      <c r="AE66" s="25"/>
      <c r="AF66" s="25">
        <v>0</v>
      </c>
      <c r="AG66" s="25">
        <f t="shared" si="9"/>
        <v>0</v>
      </c>
      <c r="AH66" s="26">
        <f t="shared" si="10"/>
        <v>0.46666666666666662</v>
      </c>
      <c r="AI66" s="27">
        <v>0</v>
      </c>
      <c r="AK66" s="23"/>
    </row>
    <row r="67" spans="1:37" x14ac:dyDescent="0.3">
      <c r="A67" s="1">
        <v>64</v>
      </c>
      <c r="B67" s="28" t="s">
        <v>106</v>
      </c>
      <c r="C67" s="19" t="s">
        <v>87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3"/>
        <v>8.3333333333333339</v>
      </c>
      <c r="K67" s="23">
        <f t="shared" si="24"/>
        <v>8.3333333333333339</v>
      </c>
      <c r="L67" s="23">
        <f t="shared" si="2"/>
        <v>16.666666666666668</v>
      </c>
      <c r="M67" s="23">
        <f t="shared" si="25"/>
        <v>8.3333333333333339</v>
      </c>
      <c r="N67" s="23">
        <f t="shared" si="4"/>
        <v>25</v>
      </c>
      <c r="O67" s="23">
        <f>+M67</f>
        <v>8.3333333333333339</v>
      </c>
      <c r="P67" s="24">
        <f t="shared" si="5"/>
        <v>33.333333333333336</v>
      </c>
      <c r="Q67" s="23">
        <f>+O67</f>
        <v>8.3333333333333339</v>
      </c>
      <c r="R67" s="24">
        <f t="shared" si="14"/>
        <v>41.666666666666671</v>
      </c>
      <c r="S67" s="23">
        <f>+Q67</f>
        <v>8.3333333333333339</v>
      </c>
      <c r="T67" s="23">
        <v>8.3333333333333339</v>
      </c>
      <c r="U67" s="23">
        <v>58.333333333333343</v>
      </c>
      <c r="V67" s="25">
        <v>0</v>
      </c>
      <c r="W67" s="25">
        <v>0</v>
      </c>
      <c r="X67" s="25">
        <v>0</v>
      </c>
      <c r="Y67" s="25"/>
      <c r="Z67" s="25">
        <v>0</v>
      </c>
      <c r="AA67" s="25"/>
      <c r="AB67" s="25">
        <v>0</v>
      </c>
      <c r="AC67" s="25"/>
      <c r="AD67" s="25">
        <v>0</v>
      </c>
      <c r="AE67" s="25"/>
      <c r="AF67" s="25">
        <v>0</v>
      </c>
      <c r="AG67" s="25">
        <f t="shared" si="9"/>
        <v>0</v>
      </c>
      <c r="AH67" s="26">
        <f t="shared" si="10"/>
        <v>0.58333333333333348</v>
      </c>
      <c r="AI67" s="27">
        <v>0</v>
      </c>
      <c r="AK67" s="23"/>
    </row>
    <row r="68" spans="1:37" ht="25.5" x14ac:dyDescent="0.3">
      <c r="A68" s="1">
        <v>65</v>
      </c>
      <c r="B68" s="28" t="s">
        <v>106</v>
      </c>
      <c r="C68" s="19" t="s">
        <v>88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v>5</v>
      </c>
      <c r="K68" s="23">
        <f>+J68</f>
        <v>5</v>
      </c>
      <c r="L68" s="23">
        <f t="shared" si="2"/>
        <v>10</v>
      </c>
      <c r="M68" s="23">
        <f t="shared" si="25"/>
        <v>5</v>
      </c>
      <c r="N68" s="23">
        <f t="shared" si="4"/>
        <v>15</v>
      </c>
      <c r="O68" s="23">
        <f>+M68</f>
        <v>5</v>
      </c>
      <c r="P68" s="24">
        <f t="shared" si="5"/>
        <v>20</v>
      </c>
      <c r="Q68" s="23">
        <v>5</v>
      </c>
      <c r="R68" s="24">
        <f t="shared" si="14"/>
        <v>25</v>
      </c>
      <c r="S68" s="23">
        <v>5</v>
      </c>
      <c r="T68" s="23">
        <v>5</v>
      </c>
      <c r="U68" s="23">
        <v>35</v>
      </c>
      <c r="V68" s="25">
        <v>0</v>
      </c>
      <c r="W68" s="25">
        <v>0</v>
      </c>
      <c r="X68" s="25">
        <v>0</v>
      </c>
      <c r="Y68" s="25"/>
      <c r="Z68" s="25">
        <v>0</v>
      </c>
      <c r="AA68" s="25"/>
      <c r="AB68" s="25">
        <v>0</v>
      </c>
      <c r="AC68" s="25"/>
      <c r="AD68" s="25">
        <v>0</v>
      </c>
      <c r="AE68" s="25"/>
      <c r="AF68" s="25">
        <v>0</v>
      </c>
      <c r="AG68" s="25">
        <f t="shared" si="9"/>
        <v>0</v>
      </c>
      <c r="AH68" s="26">
        <f t="shared" si="10"/>
        <v>0.35</v>
      </c>
      <c r="AI68" s="27">
        <v>0</v>
      </c>
      <c r="AK68" s="23"/>
    </row>
    <row r="69" spans="1:37" x14ac:dyDescent="0.3">
      <c r="A69" s="1">
        <v>66</v>
      </c>
      <c r="B69" s="28" t="s">
        <v>106</v>
      </c>
      <c r="C69" s="19" t="s">
        <v>89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v>5</v>
      </c>
      <c r="K69" s="23">
        <f>+J69</f>
        <v>5</v>
      </c>
      <c r="L69" s="23">
        <f t="shared" ref="L69:L73" si="26">SUM(J69:K69)</f>
        <v>10</v>
      </c>
      <c r="M69" s="23">
        <f t="shared" si="25"/>
        <v>5</v>
      </c>
      <c r="N69" s="23">
        <f t="shared" ref="N69:N73" si="27">SUM(L69:M69)</f>
        <v>15</v>
      </c>
      <c r="O69" s="23">
        <f>+M69</f>
        <v>5</v>
      </c>
      <c r="P69" s="24">
        <f t="shared" ref="P69:P73" si="28">+N69+O69</f>
        <v>20</v>
      </c>
      <c r="Q69" s="23">
        <v>5</v>
      </c>
      <c r="R69" s="24">
        <f t="shared" si="14"/>
        <v>25</v>
      </c>
      <c r="S69" s="23">
        <v>5</v>
      </c>
      <c r="T69" s="23">
        <v>5</v>
      </c>
      <c r="U69" s="23">
        <v>35</v>
      </c>
      <c r="V69" s="25">
        <v>0</v>
      </c>
      <c r="W69" s="25">
        <v>0</v>
      </c>
      <c r="X69" s="25">
        <v>0</v>
      </c>
      <c r="Y69" s="25"/>
      <c r="Z69" s="25">
        <v>0</v>
      </c>
      <c r="AA69" s="25"/>
      <c r="AB69" s="25">
        <v>0</v>
      </c>
      <c r="AC69" s="25"/>
      <c r="AD69" s="25">
        <v>0</v>
      </c>
      <c r="AE69" s="25"/>
      <c r="AF69" s="25">
        <v>0</v>
      </c>
      <c r="AG69" s="25">
        <f t="shared" ref="AG69:AG70" si="29">SUM(W69:AB69)</f>
        <v>0</v>
      </c>
      <c r="AH69" s="26">
        <f t="shared" si="10"/>
        <v>0.35</v>
      </c>
      <c r="AI69" s="27">
        <v>0</v>
      </c>
      <c r="AK69" s="23"/>
    </row>
    <row r="70" spans="1:37" x14ac:dyDescent="0.3">
      <c r="A70" s="1">
        <v>67</v>
      </c>
      <c r="B70" s="28" t="s">
        <v>106</v>
      </c>
      <c r="C70" s="19" t="s">
        <v>90</v>
      </c>
      <c r="D70" s="20" t="s">
        <v>3</v>
      </c>
      <c r="E70" s="20"/>
      <c r="F70" s="20" t="s">
        <v>4</v>
      </c>
      <c r="G70" s="20"/>
      <c r="H70" s="21" t="s">
        <v>5</v>
      </c>
      <c r="I70" s="22" t="s">
        <v>6</v>
      </c>
      <c r="J70" s="23">
        <v>3.3333333333333335</v>
      </c>
      <c r="K70" s="23">
        <f>+J70</f>
        <v>3.3333333333333335</v>
      </c>
      <c r="L70" s="23">
        <f t="shared" si="26"/>
        <v>6.666666666666667</v>
      </c>
      <c r="M70" s="23">
        <f t="shared" si="25"/>
        <v>3.3333333333333335</v>
      </c>
      <c r="N70" s="23">
        <f t="shared" si="27"/>
        <v>10</v>
      </c>
      <c r="O70" s="23">
        <f>+M70</f>
        <v>3.3333333333333335</v>
      </c>
      <c r="P70" s="24">
        <f t="shared" si="28"/>
        <v>13.333333333333334</v>
      </c>
      <c r="Q70" s="23">
        <v>3.3333333333333335</v>
      </c>
      <c r="R70" s="24">
        <f t="shared" si="14"/>
        <v>16.666666666666668</v>
      </c>
      <c r="S70" s="23">
        <v>3.3333333333333335</v>
      </c>
      <c r="T70" s="23">
        <v>3.3333333333333335</v>
      </c>
      <c r="U70" s="23">
        <v>23.333333333333332</v>
      </c>
      <c r="V70" s="25">
        <v>0</v>
      </c>
      <c r="W70" s="25">
        <v>0</v>
      </c>
      <c r="X70" s="25">
        <v>0</v>
      </c>
      <c r="Y70" s="25"/>
      <c r="Z70" s="25">
        <v>0</v>
      </c>
      <c r="AA70" s="25"/>
      <c r="AB70" s="25">
        <v>0</v>
      </c>
      <c r="AC70" s="25"/>
      <c r="AD70" s="25">
        <v>0</v>
      </c>
      <c r="AE70" s="25"/>
      <c r="AF70" s="25">
        <v>0</v>
      </c>
      <c r="AG70" s="25">
        <f t="shared" si="29"/>
        <v>0</v>
      </c>
      <c r="AH70" s="26">
        <f t="shared" ref="AH70:AH73" si="30">+U70/I70</f>
        <v>0.23333333333333331</v>
      </c>
      <c r="AI70" s="27">
        <v>0</v>
      </c>
      <c r="AK70" s="23"/>
    </row>
    <row r="71" spans="1:37" x14ac:dyDescent="0.3">
      <c r="A71" s="1">
        <v>68</v>
      </c>
      <c r="B71" s="18" t="s">
        <v>96</v>
      </c>
      <c r="C71" s="19" t="s">
        <v>91</v>
      </c>
      <c r="D71" s="20" t="s">
        <v>3</v>
      </c>
      <c r="E71" s="20" t="s">
        <v>4</v>
      </c>
      <c r="F71" s="20"/>
      <c r="G71" s="20"/>
      <c r="H71" s="21" t="s">
        <v>92</v>
      </c>
      <c r="I71" s="22" t="s">
        <v>93</v>
      </c>
      <c r="J71" s="23">
        <f>+I71/12</f>
        <v>1</v>
      </c>
      <c r="K71" s="23">
        <f>+J71</f>
        <v>1</v>
      </c>
      <c r="L71" s="23">
        <f t="shared" si="26"/>
        <v>2</v>
      </c>
      <c r="M71" s="23">
        <f t="shared" si="25"/>
        <v>1</v>
      </c>
      <c r="N71" s="23">
        <f t="shared" si="27"/>
        <v>3</v>
      </c>
      <c r="O71" s="23">
        <v>1</v>
      </c>
      <c r="P71" s="24">
        <f t="shared" si="28"/>
        <v>4</v>
      </c>
      <c r="Q71" s="24">
        <v>1</v>
      </c>
      <c r="R71" s="24">
        <f t="shared" si="14"/>
        <v>5</v>
      </c>
      <c r="S71" s="24">
        <v>1</v>
      </c>
      <c r="T71" s="24">
        <v>1</v>
      </c>
      <c r="U71" s="24">
        <v>7</v>
      </c>
      <c r="V71" s="25">
        <v>120513863</v>
      </c>
      <c r="W71" s="25">
        <v>7692794.1399999997</v>
      </c>
      <c r="X71" s="25">
        <v>7088502.7000000002</v>
      </c>
      <c r="Y71" s="25">
        <f>+W71+X71</f>
        <v>14781296.84</v>
      </c>
      <c r="Z71" s="25">
        <v>8664782.0500000007</v>
      </c>
      <c r="AA71" s="25">
        <f>+Y71+Z71</f>
        <v>23446078.890000001</v>
      </c>
      <c r="AB71" s="25">
        <v>7535565.7599999998</v>
      </c>
      <c r="AC71" s="25">
        <f>+AA71+AB71</f>
        <v>30981644.649999999</v>
      </c>
      <c r="AD71" s="25">
        <v>9661017.4100000001</v>
      </c>
      <c r="AE71" s="25">
        <f>+AC71+AD71</f>
        <v>40642662.060000002</v>
      </c>
      <c r="AF71" s="25">
        <v>6716036.8700000001</v>
      </c>
      <c r="AG71" s="25">
        <v>54030380</v>
      </c>
      <c r="AH71" s="26">
        <f t="shared" si="30"/>
        <v>0.58333333333333337</v>
      </c>
      <c r="AI71" s="27">
        <f>+AG71/V71</f>
        <v>0.4483333174707046</v>
      </c>
      <c r="AK71" s="24"/>
    </row>
    <row r="72" spans="1:37" x14ac:dyDescent="0.3">
      <c r="A72" s="1">
        <v>69</v>
      </c>
      <c r="B72" s="28" t="s">
        <v>96</v>
      </c>
      <c r="C72" s="19" t="s">
        <v>94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f>+I72/12</f>
        <v>8.3333333333333339</v>
      </c>
      <c r="K72" s="23">
        <f t="shared" ref="K72:K73" si="31">+J72</f>
        <v>8.3333333333333339</v>
      </c>
      <c r="L72" s="23">
        <f t="shared" si="26"/>
        <v>16.666666666666668</v>
      </c>
      <c r="M72" s="23">
        <f t="shared" si="25"/>
        <v>8.3333333333333339</v>
      </c>
      <c r="N72" s="23">
        <f t="shared" si="27"/>
        <v>25</v>
      </c>
      <c r="O72" s="23">
        <f t="shared" si="25"/>
        <v>8.3333333333333339</v>
      </c>
      <c r="P72" s="24">
        <f t="shared" si="28"/>
        <v>33.333333333333336</v>
      </c>
      <c r="Q72" s="23">
        <f t="shared" si="25"/>
        <v>8.3333333333333339</v>
      </c>
      <c r="R72" s="24">
        <f t="shared" si="14"/>
        <v>41.666666666666671</v>
      </c>
      <c r="S72" s="23">
        <f t="shared" si="25"/>
        <v>8.3333333333333339</v>
      </c>
      <c r="T72" s="23">
        <v>8.3333333333333339</v>
      </c>
      <c r="U72" s="23">
        <v>58.333333333333343</v>
      </c>
      <c r="V72" s="25">
        <v>23118247</v>
      </c>
      <c r="W72" s="25">
        <v>13741.09</v>
      </c>
      <c r="X72" s="25">
        <v>37938</v>
      </c>
      <c r="Y72" s="25">
        <f t="shared" ref="Y72:Y73" si="32">+W72+X72</f>
        <v>51679.09</v>
      </c>
      <c r="Z72" s="25">
        <v>47552.87</v>
      </c>
      <c r="AA72" s="25">
        <f t="shared" ref="AA72:AA73" si="33">+Y72+Z72</f>
        <v>99231.959999999992</v>
      </c>
      <c r="AB72" s="25">
        <v>35345.19</v>
      </c>
      <c r="AC72" s="25">
        <f t="shared" ref="AC72:AC73" si="34">+AA72+AB72</f>
        <v>134577.15</v>
      </c>
      <c r="AD72" s="25">
        <v>84774.75</v>
      </c>
      <c r="AE72" s="25">
        <f t="shared" ref="AE72:AE73" si="35">+AC72+AD72</f>
        <v>219351.9</v>
      </c>
      <c r="AF72" s="25">
        <v>58668.26</v>
      </c>
      <c r="AG72" s="25">
        <v>12044984</v>
      </c>
      <c r="AH72" s="26">
        <f t="shared" si="30"/>
        <v>0.58333333333333348</v>
      </c>
      <c r="AI72" s="27">
        <f>+AG72/V72</f>
        <v>0.52101632100392392</v>
      </c>
      <c r="AK72" s="23"/>
    </row>
    <row r="73" spans="1:37" x14ac:dyDescent="0.3">
      <c r="A73" s="1">
        <v>70</v>
      </c>
      <c r="B73" s="33" t="s">
        <v>96</v>
      </c>
      <c r="C73" s="34" t="s">
        <v>95</v>
      </c>
      <c r="D73" s="35" t="s">
        <v>3</v>
      </c>
      <c r="E73" s="35"/>
      <c r="F73" s="35"/>
      <c r="G73" s="35" t="s">
        <v>4</v>
      </c>
      <c r="H73" s="36" t="s">
        <v>5</v>
      </c>
      <c r="I73" s="37" t="s">
        <v>6</v>
      </c>
      <c r="J73" s="38">
        <f>+I73/12</f>
        <v>8.3333333333333339</v>
      </c>
      <c r="K73" s="38">
        <f t="shared" si="31"/>
        <v>8.3333333333333339</v>
      </c>
      <c r="L73" s="38">
        <f t="shared" si="26"/>
        <v>16.666666666666668</v>
      </c>
      <c r="M73" s="38">
        <f t="shared" si="25"/>
        <v>8.3333333333333339</v>
      </c>
      <c r="N73" s="38">
        <f t="shared" si="27"/>
        <v>25</v>
      </c>
      <c r="O73" s="38">
        <f t="shared" si="25"/>
        <v>8.3333333333333339</v>
      </c>
      <c r="P73" s="39">
        <f t="shared" si="28"/>
        <v>33.333333333333336</v>
      </c>
      <c r="Q73" s="38">
        <f t="shared" si="25"/>
        <v>8.3333333333333339</v>
      </c>
      <c r="R73" s="39">
        <f t="shared" si="14"/>
        <v>41.666666666666671</v>
      </c>
      <c r="S73" s="38">
        <f t="shared" si="25"/>
        <v>8.3333333333333339</v>
      </c>
      <c r="T73" s="38">
        <v>8.3333333333333339</v>
      </c>
      <c r="U73" s="38">
        <v>58.333333333333343</v>
      </c>
      <c r="V73" s="40">
        <v>975000</v>
      </c>
      <c r="W73" s="40">
        <v>507357.42</v>
      </c>
      <c r="X73" s="40">
        <v>1013128.31</v>
      </c>
      <c r="Y73" s="40">
        <f t="shared" si="32"/>
        <v>1520485.73</v>
      </c>
      <c r="Z73" s="40">
        <v>621348.80000000005</v>
      </c>
      <c r="AA73" s="40">
        <f t="shared" si="33"/>
        <v>2141834.5300000003</v>
      </c>
      <c r="AB73" s="40">
        <f>1152972.93-F87</f>
        <v>1152972.93</v>
      </c>
      <c r="AC73" s="40">
        <f t="shared" si="34"/>
        <v>3294807.46</v>
      </c>
      <c r="AD73" s="40">
        <v>6738005.6699999999</v>
      </c>
      <c r="AE73" s="40">
        <f t="shared" si="35"/>
        <v>10032813.129999999</v>
      </c>
      <c r="AF73" s="40">
        <v>1187072.51</v>
      </c>
      <c r="AG73" s="40">
        <v>373689</v>
      </c>
      <c r="AH73" s="41">
        <f t="shared" si="30"/>
        <v>0.58333333333333348</v>
      </c>
      <c r="AI73" s="42">
        <f>+AG73/V73</f>
        <v>0.38327076923076925</v>
      </c>
      <c r="AK73" s="38"/>
    </row>
    <row r="74" spans="1:37" x14ac:dyDescent="0.3">
      <c r="V74" s="43"/>
    </row>
    <row r="75" spans="1:37" x14ac:dyDescent="0.3">
      <c r="V75" s="25"/>
      <c r="W75" s="45"/>
      <c r="X75" s="45"/>
      <c r="Y75" s="45"/>
      <c r="Z75" s="45"/>
      <c r="AA75" s="45"/>
      <c r="AB75" s="45"/>
      <c r="AC75" s="45"/>
      <c r="AD75" s="45"/>
      <c r="AE75" s="45"/>
      <c r="AF75" s="45"/>
    </row>
  </sheetData>
  <mergeCells count="8">
    <mergeCell ref="V2:AG2"/>
    <mergeCell ref="AH2:AI2"/>
    <mergeCell ref="B2:B3"/>
    <mergeCell ref="C2:C3"/>
    <mergeCell ref="D2:D3"/>
    <mergeCell ref="E2:G2"/>
    <mergeCell ref="H2:H3"/>
    <mergeCell ref="I2:U2"/>
  </mergeCells>
  <printOptions horizontalCentered="1" verticalCentered="1"/>
  <pageMargins left="0.31496062992125984" right="0.31496062992125984" top="0.35433070866141736" bottom="0.35433070866141736" header="0" footer="0"/>
  <pageSetup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9"/>
  <sheetViews>
    <sheetView showGridLines="0" zoomScaleNormal="100" workbookViewId="0">
      <pane xSplit="3" ySplit="7" topLeftCell="D22" activePane="bottomRight" state="frozen"/>
      <selection activeCell="B1" sqref="B1:AH73"/>
      <selection pane="topRight" activeCell="B1" sqref="B1:AH73"/>
      <selection pane="bottomLeft" activeCell="B1" sqref="B1:AH73"/>
      <selection pane="bottomRight" activeCell="U28" sqref="U28"/>
    </sheetView>
  </sheetViews>
  <sheetFormatPr baseColWidth="10" defaultRowHeight="16.5" x14ac:dyDescent="0.3"/>
  <cols>
    <col min="1" max="1" width="4" style="1" hidden="1" customWidth="1"/>
    <col min="2" max="2" width="20.140625" style="1" hidden="1" customWidth="1"/>
    <col min="3" max="3" width="28.5703125" style="1" customWidth="1"/>
    <col min="4" max="4" width="11.28515625" style="1" bestFit="1" customWidth="1"/>
    <col min="5" max="7" width="4.28515625" style="1" customWidth="1"/>
    <col min="8" max="8" width="11.42578125" style="1"/>
    <col min="9" max="9" width="9.7109375" style="1" customWidth="1"/>
    <col min="10" max="10" width="11.5703125" style="1" hidden="1" customWidth="1"/>
    <col min="11" max="11" width="11.85546875" style="1" hidden="1" customWidth="1"/>
    <col min="12" max="12" width="13.140625" style="1" hidden="1" customWidth="1"/>
    <col min="13" max="13" width="11.5703125" style="1" hidden="1" customWidth="1"/>
    <col min="14" max="14" width="13.85546875" style="1" hidden="1" customWidth="1"/>
    <col min="15" max="15" width="11.5703125" style="1" hidden="1" customWidth="1"/>
    <col min="16" max="17" width="15.7109375" style="1" hidden="1" customWidth="1"/>
    <col min="18" max="18" width="15.140625" style="1" hidden="1" customWidth="1"/>
    <col min="19" max="20" width="8.28515625" style="1" hidden="1" customWidth="1"/>
    <col min="21" max="21" width="12.5703125" style="1" customWidth="1"/>
    <col min="22" max="22" width="13.140625" style="44" customWidth="1"/>
    <col min="23" max="31" width="15.85546875" style="44" hidden="1" customWidth="1"/>
    <col min="32" max="32" width="10.85546875" style="44" hidden="1" customWidth="1"/>
    <col min="33" max="33" width="13.5703125" style="1" customWidth="1"/>
    <col min="34" max="34" width="11.42578125" style="1"/>
    <col min="35" max="35" width="14.42578125" style="1" customWidth="1"/>
    <col min="36" max="16384" width="11.42578125" style="1"/>
  </cols>
  <sheetData>
    <row r="2" spans="1:35" ht="20.25" x14ac:dyDescent="0.3">
      <c r="D2" s="142" t="s">
        <v>118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</row>
    <row r="5" spans="1:35" x14ac:dyDescent="0.3">
      <c r="D5" s="143" t="s">
        <v>117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</row>
    <row r="6" spans="1:35" ht="42" customHeight="1" x14ac:dyDescent="0.3">
      <c r="B6" s="137" t="s">
        <v>105</v>
      </c>
      <c r="C6" s="137" t="s">
        <v>16</v>
      </c>
      <c r="D6" s="128" t="s">
        <v>17</v>
      </c>
      <c r="E6" s="130" t="s">
        <v>18</v>
      </c>
      <c r="F6" s="131"/>
      <c r="G6" s="132"/>
      <c r="H6" s="133" t="s">
        <v>19</v>
      </c>
      <c r="I6" s="139" t="s">
        <v>20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V6" s="136" t="s">
        <v>21</v>
      </c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23" t="s">
        <v>22</v>
      </c>
      <c r="AI6" s="123"/>
    </row>
    <row r="7" spans="1:35" ht="78.75" x14ac:dyDescent="0.3">
      <c r="B7" s="138"/>
      <c r="C7" s="138"/>
      <c r="D7" s="129"/>
      <c r="E7" s="2" t="s">
        <v>23</v>
      </c>
      <c r="F7" s="2" t="s">
        <v>24</v>
      </c>
      <c r="G7" s="3" t="s">
        <v>25</v>
      </c>
      <c r="H7" s="134"/>
      <c r="I7" s="4" t="s">
        <v>26</v>
      </c>
      <c r="J7" s="5" t="s">
        <v>97</v>
      </c>
      <c r="K7" s="5" t="s">
        <v>98</v>
      </c>
      <c r="L7" s="4" t="s">
        <v>101</v>
      </c>
      <c r="M7" s="5" t="s">
        <v>99</v>
      </c>
      <c r="N7" s="4" t="s">
        <v>101</v>
      </c>
      <c r="O7" s="5" t="s">
        <v>100</v>
      </c>
      <c r="P7" s="4" t="s">
        <v>101</v>
      </c>
      <c r="Q7" s="5" t="s">
        <v>103</v>
      </c>
      <c r="R7" s="4" t="s">
        <v>101</v>
      </c>
      <c r="S7" s="5" t="s">
        <v>104</v>
      </c>
      <c r="T7" s="5" t="s">
        <v>116</v>
      </c>
      <c r="U7" s="4" t="s">
        <v>101</v>
      </c>
      <c r="V7" s="7" t="s">
        <v>27</v>
      </c>
      <c r="W7" s="5" t="s">
        <v>97</v>
      </c>
      <c r="X7" s="5" t="s">
        <v>98</v>
      </c>
      <c r="Y7" s="7" t="s">
        <v>102</v>
      </c>
      <c r="Z7" s="5" t="s">
        <v>99</v>
      </c>
      <c r="AA7" s="7" t="s">
        <v>102</v>
      </c>
      <c r="AB7" s="5" t="s">
        <v>100</v>
      </c>
      <c r="AC7" s="7" t="s">
        <v>102</v>
      </c>
      <c r="AD7" s="5" t="s">
        <v>103</v>
      </c>
      <c r="AE7" s="7" t="s">
        <v>102</v>
      </c>
      <c r="AF7" s="5" t="s">
        <v>104</v>
      </c>
      <c r="AG7" s="7" t="s">
        <v>102</v>
      </c>
      <c r="AH7" s="8" t="s">
        <v>123</v>
      </c>
      <c r="AI7" s="8" t="s">
        <v>28</v>
      </c>
    </row>
    <row r="8" spans="1:35" x14ac:dyDescent="0.3">
      <c r="A8" s="1">
        <v>1</v>
      </c>
      <c r="B8" s="9" t="s">
        <v>108</v>
      </c>
      <c r="C8" s="10" t="s">
        <v>0</v>
      </c>
      <c r="D8" s="11" t="s">
        <v>3</v>
      </c>
      <c r="E8" s="11" t="s">
        <v>4</v>
      </c>
      <c r="F8" s="11"/>
      <c r="G8" s="11"/>
      <c r="H8" s="12" t="s">
        <v>5</v>
      </c>
      <c r="I8" s="13" t="s">
        <v>6</v>
      </c>
      <c r="J8" s="14">
        <f>+I8/12</f>
        <v>8.3333333333333339</v>
      </c>
      <c r="K8" s="14">
        <f>+J8</f>
        <v>8.3333333333333339</v>
      </c>
      <c r="L8" s="14">
        <f>SUM(J8:K8)</f>
        <v>16.666666666666668</v>
      </c>
      <c r="M8" s="14">
        <f>+K8</f>
        <v>8.3333333333333339</v>
      </c>
      <c r="N8" s="14">
        <f>SUM(L8:M8)</f>
        <v>25</v>
      </c>
      <c r="O8" s="14">
        <f>+M8</f>
        <v>8.3333333333333339</v>
      </c>
      <c r="P8" s="15">
        <f>+N8+O8</f>
        <v>33.333333333333336</v>
      </c>
      <c r="Q8" s="15">
        <f>+O8</f>
        <v>8.3333333333333339</v>
      </c>
      <c r="R8" s="15">
        <f>+P8+Q8</f>
        <v>41.666666666666671</v>
      </c>
      <c r="S8" s="15">
        <f>+Q8</f>
        <v>8.3333333333333339</v>
      </c>
      <c r="T8" s="15">
        <v>8.3333333333333339</v>
      </c>
      <c r="U8" s="15">
        <v>58.333333333333343</v>
      </c>
      <c r="V8" s="16">
        <v>0</v>
      </c>
      <c r="W8" s="16">
        <v>0</v>
      </c>
      <c r="X8" s="16">
        <v>0</v>
      </c>
      <c r="Y8" s="16"/>
      <c r="Z8" s="16">
        <v>0</v>
      </c>
      <c r="AA8" s="16"/>
      <c r="AB8" s="16">
        <v>0</v>
      </c>
      <c r="AC8" s="16"/>
      <c r="AD8" s="16">
        <v>0</v>
      </c>
      <c r="AE8" s="16"/>
      <c r="AF8" s="16">
        <v>0</v>
      </c>
      <c r="AG8" s="16">
        <f>SUM(W8:AB8)</f>
        <v>0</v>
      </c>
      <c r="AH8" s="17">
        <f t="shared" ref="AH8:AH39" si="0">+U8/I8</f>
        <v>0.58333333333333348</v>
      </c>
      <c r="AI8" s="17">
        <v>0</v>
      </c>
    </row>
    <row r="9" spans="1:35" ht="25.5" x14ac:dyDescent="0.3">
      <c r="A9" s="1">
        <v>2</v>
      </c>
      <c r="B9" s="18" t="s">
        <v>108</v>
      </c>
      <c r="C9" s="19" t="s">
        <v>1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ref="J9:J27" si="1">+I9/12</f>
        <v>8.3333333333333339</v>
      </c>
      <c r="K9" s="23">
        <f t="shared" ref="K9:K31" si="2">+J9</f>
        <v>8.3333333333333339</v>
      </c>
      <c r="L9" s="23">
        <f t="shared" ref="L9:L72" si="3">SUM(J9:K9)</f>
        <v>16.666666666666668</v>
      </c>
      <c r="M9" s="23">
        <f t="shared" ref="M9:O15" si="4">+K9</f>
        <v>8.3333333333333339</v>
      </c>
      <c r="N9" s="23">
        <f t="shared" ref="N9:N72" si="5">SUM(L9:M9)</f>
        <v>25</v>
      </c>
      <c r="O9" s="23">
        <f t="shared" si="4"/>
        <v>8.3333333333333339</v>
      </c>
      <c r="P9" s="24">
        <f t="shared" ref="P9:P72" si="6">+N9+O9</f>
        <v>33.333333333333336</v>
      </c>
      <c r="Q9" s="24">
        <f t="shared" ref="Q9:Q15" si="7">+O9</f>
        <v>8.3333333333333339</v>
      </c>
      <c r="R9" s="24">
        <f t="shared" ref="R9:R72" si="8">+P9+Q9</f>
        <v>41.666666666666671</v>
      </c>
      <c r="S9" s="24">
        <f t="shared" ref="S9:S15" si="9">+Q9</f>
        <v>8.3333333333333339</v>
      </c>
      <c r="T9" s="24">
        <v>8.3333333333333339</v>
      </c>
      <c r="U9" s="24">
        <v>58.333333333333343</v>
      </c>
      <c r="V9" s="25">
        <v>0</v>
      </c>
      <c r="W9" s="25">
        <v>0</v>
      </c>
      <c r="X9" s="25">
        <v>0</v>
      </c>
      <c r="Y9" s="25"/>
      <c r="Z9" s="25">
        <v>0</v>
      </c>
      <c r="AA9" s="25"/>
      <c r="AB9" s="25">
        <v>0</v>
      </c>
      <c r="AC9" s="25"/>
      <c r="AD9" s="25">
        <v>0</v>
      </c>
      <c r="AE9" s="25"/>
      <c r="AF9" s="25">
        <v>0</v>
      </c>
      <c r="AG9" s="25">
        <f t="shared" ref="AG9:AG72" si="10">SUM(W9:AB9)</f>
        <v>0</v>
      </c>
      <c r="AH9" s="26">
        <f t="shared" si="0"/>
        <v>0.58333333333333348</v>
      </c>
      <c r="AI9" s="27">
        <v>0</v>
      </c>
    </row>
    <row r="10" spans="1:35" x14ac:dyDescent="0.3">
      <c r="A10" s="1">
        <v>3</v>
      </c>
      <c r="B10" s="18" t="s">
        <v>108</v>
      </c>
      <c r="C10" s="19" t="s">
        <v>2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1"/>
        <v>8.3333333333333339</v>
      </c>
      <c r="K10" s="23">
        <f t="shared" si="2"/>
        <v>8.3333333333333339</v>
      </c>
      <c r="L10" s="23">
        <f t="shared" si="3"/>
        <v>16.666666666666668</v>
      </c>
      <c r="M10" s="23">
        <f t="shared" si="4"/>
        <v>8.3333333333333339</v>
      </c>
      <c r="N10" s="23">
        <f t="shared" si="5"/>
        <v>25</v>
      </c>
      <c r="O10" s="23">
        <f t="shared" si="4"/>
        <v>8.3333333333333339</v>
      </c>
      <c r="P10" s="24">
        <f t="shared" si="6"/>
        <v>33.333333333333336</v>
      </c>
      <c r="Q10" s="24">
        <f t="shared" si="7"/>
        <v>8.3333333333333339</v>
      </c>
      <c r="R10" s="24">
        <f t="shared" si="8"/>
        <v>41.666666666666671</v>
      </c>
      <c r="S10" s="24">
        <f t="shared" si="9"/>
        <v>8.3333333333333339</v>
      </c>
      <c r="T10" s="24">
        <v>8.3333333333333339</v>
      </c>
      <c r="U10" s="24">
        <v>58.333333333333343</v>
      </c>
      <c r="V10" s="25">
        <v>0</v>
      </c>
      <c r="W10" s="25">
        <v>0</v>
      </c>
      <c r="X10" s="25">
        <v>0</v>
      </c>
      <c r="Y10" s="25"/>
      <c r="Z10" s="25">
        <v>0</v>
      </c>
      <c r="AA10" s="25"/>
      <c r="AB10" s="25">
        <v>0</v>
      </c>
      <c r="AC10" s="25"/>
      <c r="AD10" s="25">
        <v>0</v>
      </c>
      <c r="AE10" s="25"/>
      <c r="AF10" s="25">
        <v>0</v>
      </c>
      <c r="AG10" s="25">
        <f t="shared" si="10"/>
        <v>0</v>
      </c>
      <c r="AH10" s="26">
        <f t="shared" si="0"/>
        <v>0.58333333333333348</v>
      </c>
      <c r="AI10" s="27">
        <v>0</v>
      </c>
    </row>
    <row r="11" spans="1:35" x14ac:dyDescent="0.3">
      <c r="A11" s="1">
        <v>4</v>
      </c>
      <c r="B11" s="28" t="s">
        <v>109</v>
      </c>
      <c r="C11" s="19" t="s">
        <v>7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1"/>
        <v>8.3333333333333339</v>
      </c>
      <c r="K11" s="23">
        <f t="shared" si="2"/>
        <v>8.3333333333333339</v>
      </c>
      <c r="L11" s="23">
        <f t="shared" si="3"/>
        <v>16.666666666666668</v>
      </c>
      <c r="M11" s="23">
        <f t="shared" si="4"/>
        <v>8.3333333333333339</v>
      </c>
      <c r="N11" s="23">
        <f t="shared" si="5"/>
        <v>25</v>
      </c>
      <c r="O11" s="23">
        <f t="shared" si="4"/>
        <v>8.3333333333333339</v>
      </c>
      <c r="P11" s="24">
        <f t="shared" si="6"/>
        <v>33.333333333333336</v>
      </c>
      <c r="Q11" s="24">
        <f t="shared" si="7"/>
        <v>8.3333333333333339</v>
      </c>
      <c r="R11" s="24">
        <f t="shared" si="8"/>
        <v>41.666666666666671</v>
      </c>
      <c r="S11" s="24">
        <f t="shared" si="9"/>
        <v>8.3333333333333339</v>
      </c>
      <c r="T11" s="24">
        <v>8.3333333333333339</v>
      </c>
      <c r="U11" s="24">
        <v>58.333333333333343</v>
      </c>
      <c r="V11" s="25">
        <v>0</v>
      </c>
      <c r="W11" s="25">
        <v>0</v>
      </c>
      <c r="X11" s="25">
        <v>0</v>
      </c>
      <c r="Y11" s="25"/>
      <c r="Z11" s="25">
        <v>0</v>
      </c>
      <c r="AA11" s="25"/>
      <c r="AB11" s="25">
        <v>0</v>
      </c>
      <c r="AC11" s="25"/>
      <c r="AD11" s="25">
        <v>0</v>
      </c>
      <c r="AE11" s="25"/>
      <c r="AF11" s="25">
        <v>0</v>
      </c>
      <c r="AG11" s="25">
        <f t="shared" si="10"/>
        <v>0</v>
      </c>
      <c r="AH11" s="26">
        <f t="shared" si="0"/>
        <v>0.58333333333333348</v>
      </c>
      <c r="AI11" s="27">
        <v>0</v>
      </c>
    </row>
    <row r="12" spans="1:35" x14ac:dyDescent="0.3">
      <c r="A12" s="1">
        <v>5</v>
      </c>
      <c r="B12" s="28" t="s">
        <v>109</v>
      </c>
      <c r="C12" s="19" t="s">
        <v>8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f t="shared" si="1"/>
        <v>8.3333333333333339</v>
      </c>
      <c r="K12" s="23">
        <f t="shared" si="2"/>
        <v>8.3333333333333339</v>
      </c>
      <c r="L12" s="23">
        <f t="shared" si="3"/>
        <v>16.666666666666668</v>
      </c>
      <c r="M12" s="23">
        <f t="shared" si="4"/>
        <v>8.3333333333333339</v>
      </c>
      <c r="N12" s="23">
        <f t="shared" si="5"/>
        <v>25</v>
      </c>
      <c r="O12" s="23">
        <f t="shared" si="4"/>
        <v>8.3333333333333339</v>
      </c>
      <c r="P12" s="24">
        <f t="shared" si="6"/>
        <v>33.333333333333336</v>
      </c>
      <c r="Q12" s="24">
        <f t="shared" si="7"/>
        <v>8.3333333333333339</v>
      </c>
      <c r="R12" s="24">
        <f t="shared" si="8"/>
        <v>41.666666666666671</v>
      </c>
      <c r="S12" s="24">
        <f t="shared" si="9"/>
        <v>8.3333333333333339</v>
      </c>
      <c r="T12" s="24">
        <v>8.3333333333333339</v>
      </c>
      <c r="U12" s="24">
        <v>58.333333333333343</v>
      </c>
      <c r="V12" s="25">
        <v>0</v>
      </c>
      <c r="W12" s="25">
        <v>0</v>
      </c>
      <c r="X12" s="25">
        <v>0</v>
      </c>
      <c r="Y12" s="25"/>
      <c r="Z12" s="25">
        <v>0</v>
      </c>
      <c r="AA12" s="25"/>
      <c r="AB12" s="25">
        <v>0</v>
      </c>
      <c r="AC12" s="25"/>
      <c r="AD12" s="25">
        <v>0</v>
      </c>
      <c r="AE12" s="25"/>
      <c r="AF12" s="25">
        <v>0</v>
      </c>
      <c r="AG12" s="25">
        <f t="shared" si="10"/>
        <v>0</v>
      </c>
      <c r="AH12" s="26">
        <f t="shared" si="0"/>
        <v>0.58333333333333348</v>
      </c>
      <c r="AI12" s="27">
        <v>0</v>
      </c>
    </row>
    <row r="13" spans="1:35" x14ac:dyDescent="0.3">
      <c r="A13" s="1">
        <v>6</v>
      </c>
      <c r="B13" s="28" t="s">
        <v>109</v>
      </c>
      <c r="C13" s="19" t="s">
        <v>9</v>
      </c>
      <c r="D13" s="20" t="s">
        <v>3</v>
      </c>
      <c r="E13" s="20" t="s">
        <v>4</v>
      </c>
      <c r="F13" s="20"/>
      <c r="G13" s="20"/>
      <c r="H13" s="21" t="s">
        <v>5</v>
      </c>
      <c r="I13" s="22" t="s">
        <v>6</v>
      </c>
      <c r="J13" s="23">
        <f t="shared" si="1"/>
        <v>8.3333333333333339</v>
      </c>
      <c r="K13" s="23">
        <f t="shared" si="2"/>
        <v>8.3333333333333339</v>
      </c>
      <c r="L13" s="23">
        <f t="shared" si="3"/>
        <v>16.666666666666668</v>
      </c>
      <c r="M13" s="23">
        <f t="shared" si="4"/>
        <v>8.3333333333333339</v>
      </c>
      <c r="N13" s="23">
        <f t="shared" si="5"/>
        <v>25</v>
      </c>
      <c r="O13" s="23">
        <f t="shared" si="4"/>
        <v>8.3333333333333339</v>
      </c>
      <c r="P13" s="24">
        <f t="shared" si="6"/>
        <v>33.333333333333336</v>
      </c>
      <c r="Q13" s="24">
        <f t="shared" si="7"/>
        <v>8.3333333333333339</v>
      </c>
      <c r="R13" s="24">
        <f t="shared" si="8"/>
        <v>41.666666666666671</v>
      </c>
      <c r="S13" s="24">
        <f t="shared" si="9"/>
        <v>8.3333333333333339</v>
      </c>
      <c r="T13" s="24">
        <v>8.3333333333333339</v>
      </c>
      <c r="U13" s="24">
        <v>58.333333333333343</v>
      </c>
      <c r="V13" s="25">
        <v>0</v>
      </c>
      <c r="W13" s="25">
        <v>0</v>
      </c>
      <c r="X13" s="25">
        <v>0</v>
      </c>
      <c r="Y13" s="25"/>
      <c r="Z13" s="25">
        <v>0</v>
      </c>
      <c r="AA13" s="25"/>
      <c r="AB13" s="25">
        <v>0</v>
      </c>
      <c r="AC13" s="25"/>
      <c r="AD13" s="25">
        <v>0</v>
      </c>
      <c r="AE13" s="25"/>
      <c r="AF13" s="25">
        <v>0</v>
      </c>
      <c r="AG13" s="25">
        <f t="shared" si="10"/>
        <v>0</v>
      </c>
      <c r="AH13" s="26">
        <f t="shared" si="0"/>
        <v>0.58333333333333348</v>
      </c>
      <c r="AI13" s="27">
        <v>0</v>
      </c>
    </row>
    <row r="14" spans="1:35" x14ac:dyDescent="0.3">
      <c r="A14" s="1">
        <v>7</v>
      </c>
      <c r="B14" s="28" t="s">
        <v>109</v>
      </c>
      <c r="C14" s="19" t="s">
        <v>10</v>
      </c>
      <c r="D14" s="20" t="s">
        <v>3</v>
      </c>
      <c r="E14" s="20" t="s">
        <v>4</v>
      </c>
      <c r="F14" s="20"/>
      <c r="G14" s="20"/>
      <c r="H14" s="21" t="s">
        <v>5</v>
      </c>
      <c r="I14" s="22" t="s">
        <v>6</v>
      </c>
      <c r="J14" s="23">
        <f t="shared" si="1"/>
        <v>8.3333333333333339</v>
      </c>
      <c r="K14" s="23">
        <f t="shared" si="2"/>
        <v>8.3333333333333339</v>
      </c>
      <c r="L14" s="23">
        <f t="shared" si="3"/>
        <v>16.666666666666668</v>
      </c>
      <c r="M14" s="23">
        <f t="shared" si="4"/>
        <v>8.3333333333333339</v>
      </c>
      <c r="N14" s="23">
        <f t="shared" si="5"/>
        <v>25</v>
      </c>
      <c r="O14" s="23">
        <f t="shared" si="4"/>
        <v>8.3333333333333339</v>
      </c>
      <c r="P14" s="24">
        <f t="shared" si="6"/>
        <v>33.333333333333336</v>
      </c>
      <c r="Q14" s="24">
        <f t="shared" si="7"/>
        <v>8.3333333333333339</v>
      </c>
      <c r="R14" s="24">
        <f t="shared" si="8"/>
        <v>41.666666666666671</v>
      </c>
      <c r="S14" s="24">
        <f t="shared" si="9"/>
        <v>8.3333333333333339</v>
      </c>
      <c r="T14" s="24">
        <v>8.3333333333333339</v>
      </c>
      <c r="U14" s="24">
        <v>58.333333333333343</v>
      </c>
      <c r="V14" s="25">
        <v>0</v>
      </c>
      <c r="W14" s="25">
        <v>0</v>
      </c>
      <c r="X14" s="25">
        <v>0</v>
      </c>
      <c r="Y14" s="25"/>
      <c r="Z14" s="25">
        <v>0</v>
      </c>
      <c r="AA14" s="25"/>
      <c r="AB14" s="25">
        <v>0</v>
      </c>
      <c r="AC14" s="25"/>
      <c r="AD14" s="25">
        <v>0</v>
      </c>
      <c r="AE14" s="25"/>
      <c r="AF14" s="25">
        <v>0</v>
      </c>
      <c r="AG14" s="25">
        <f t="shared" si="10"/>
        <v>0</v>
      </c>
      <c r="AH14" s="26">
        <f t="shared" si="0"/>
        <v>0.58333333333333348</v>
      </c>
      <c r="AI14" s="27">
        <v>0</v>
      </c>
    </row>
    <row r="15" spans="1:35" x14ac:dyDescent="0.3">
      <c r="A15" s="1">
        <v>8</v>
      </c>
      <c r="B15" s="28" t="s">
        <v>109</v>
      </c>
      <c r="C15" s="19" t="s">
        <v>11</v>
      </c>
      <c r="D15" s="20" t="s">
        <v>3</v>
      </c>
      <c r="E15" s="20" t="s">
        <v>4</v>
      </c>
      <c r="F15" s="20"/>
      <c r="G15" s="20"/>
      <c r="H15" s="21" t="s">
        <v>5</v>
      </c>
      <c r="I15" s="22" t="s">
        <v>6</v>
      </c>
      <c r="J15" s="23">
        <f t="shared" si="1"/>
        <v>8.3333333333333339</v>
      </c>
      <c r="K15" s="23">
        <f t="shared" si="2"/>
        <v>8.3333333333333339</v>
      </c>
      <c r="L15" s="23">
        <f t="shared" si="3"/>
        <v>16.666666666666668</v>
      </c>
      <c r="M15" s="23">
        <f t="shared" si="4"/>
        <v>8.3333333333333339</v>
      </c>
      <c r="N15" s="23">
        <f t="shared" si="5"/>
        <v>25</v>
      </c>
      <c r="O15" s="23">
        <f t="shared" si="4"/>
        <v>8.3333333333333339</v>
      </c>
      <c r="P15" s="24">
        <f t="shared" si="6"/>
        <v>33.333333333333336</v>
      </c>
      <c r="Q15" s="24">
        <f t="shared" si="7"/>
        <v>8.3333333333333339</v>
      </c>
      <c r="R15" s="24">
        <f t="shared" si="8"/>
        <v>41.666666666666671</v>
      </c>
      <c r="S15" s="24">
        <f t="shared" si="9"/>
        <v>8.3333333333333339</v>
      </c>
      <c r="T15" s="24">
        <v>8.3333333333333339</v>
      </c>
      <c r="U15" s="24">
        <v>58.333333333333343</v>
      </c>
      <c r="V15" s="25">
        <v>0</v>
      </c>
      <c r="W15" s="25">
        <v>0</v>
      </c>
      <c r="X15" s="25">
        <v>0</v>
      </c>
      <c r="Y15" s="25"/>
      <c r="Z15" s="25">
        <v>0</v>
      </c>
      <c r="AA15" s="25"/>
      <c r="AB15" s="25">
        <v>0</v>
      </c>
      <c r="AC15" s="25"/>
      <c r="AD15" s="25">
        <v>0</v>
      </c>
      <c r="AE15" s="25"/>
      <c r="AF15" s="25">
        <v>0</v>
      </c>
      <c r="AG15" s="25">
        <f t="shared" si="10"/>
        <v>0</v>
      </c>
      <c r="AH15" s="26">
        <f t="shared" si="0"/>
        <v>0.58333333333333348</v>
      </c>
      <c r="AI15" s="27">
        <v>0</v>
      </c>
    </row>
    <row r="16" spans="1:35" ht="51" x14ac:dyDescent="0.3">
      <c r="A16" s="1">
        <v>9</v>
      </c>
      <c r="B16" s="18" t="s">
        <v>110</v>
      </c>
      <c r="C16" s="19" t="s">
        <v>12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v>0</v>
      </c>
      <c r="K16" s="23">
        <v>0</v>
      </c>
      <c r="L16" s="23">
        <f t="shared" si="3"/>
        <v>0</v>
      </c>
      <c r="M16" s="23">
        <v>0</v>
      </c>
      <c r="N16" s="23">
        <f t="shared" si="5"/>
        <v>0</v>
      </c>
      <c r="O16" s="23">
        <v>0</v>
      </c>
      <c r="P16" s="24">
        <f t="shared" si="6"/>
        <v>0</v>
      </c>
      <c r="Q16" s="24">
        <v>0</v>
      </c>
      <c r="R16" s="24">
        <f t="shared" si="8"/>
        <v>0</v>
      </c>
      <c r="S16" s="24">
        <v>0</v>
      </c>
      <c r="T16" s="24">
        <v>0</v>
      </c>
      <c r="U16" s="24">
        <v>0</v>
      </c>
      <c r="V16" s="25">
        <v>0</v>
      </c>
      <c r="W16" s="25">
        <v>0</v>
      </c>
      <c r="X16" s="25">
        <v>0</v>
      </c>
      <c r="Y16" s="25"/>
      <c r="Z16" s="25">
        <v>0</v>
      </c>
      <c r="AA16" s="25"/>
      <c r="AB16" s="25">
        <v>0</v>
      </c>
      <c r="AC16" s="25"/>
      <c r="AD16" s="25">
        <v>0</v>
      </c>
      <c r="AE16" s="25"/>
      <c r="AF16" s="25">
        <v>0</v>
      </c>
      <c r="AG16" s="25">
        <f t="shared" si="10"/>
        <v>0</v>
      </c>
      <c r="AH16" s="26">
        <f t="shared" si="0"/>
        <v>0</v>
      </c>
      <c r="AI16" s="27">
        <v>0</v>
      </c>
    </row>
    <row r="17" spans="1:35" ht="38.25" x14ac:dyDescent="0.3">
      <c r="A17" s="1">
        <v>10</v>
      </c>
      <c r="B17" s="18" t="s">
        <v>110</v>
      </c>
      <c r="C17" s="19" t="s">
        <v>13</v>
      </c>
      <c r="D17" s="29" t="s">
        <v>3</v>
      </c>
      <c r="E17" s="29" t="s">
        <v>4</v>
      </c>
      <c r="F17" s="29"/>
      <c r="G17" s="29"/>
      <c r="H17" s="30" t="s">
        <v>5</v>
      </c>
      <c r="I17" s="31" t="s">
        <v>6</v>
      </c>
      <c r="J17" s="23">
        <f t="shared" si="1"/>
        <v>8.3333333333333339</v>
      </c>
      <c r="K17" s="23">
        <f t="shared" si="2"/>
        <v>8.3333333333333339</v>
      </c>
      <c r="L17" s="23">
        <f t="shared" si="3"/>
        <v>16.666666666666668</v>
      </c>
      <c r="M17" s="23">
        <f t="shared" ref="M17:O31" si="11">+K17</f>
        <v>8.3333333333333339</v>
      </c>
      <c r="N17" s="23">
        <f t="shared" si="5"/>
        <v>25</v>
      </c>
      <c r="O17" s="23">
        <f t="shared" si="11"/>
        <v>8.3333333333333339</v>
      </c>
      <c r="P17" s="24">
        <f t="shared" si="6"/>
        <v>33.333333333333336</v>
      </c>
      <c r="Q17" s="24">
        <f t="shared" ref="Q17:Q27" si="12">+O17</f>
        <v>8.3333333333333339</v>
      </c>
      <c r="R17" s="24">
        <f t="shared" si="8"/>
        <v>41.666666666666671</v>
      </c>
      <c r="S17" s="24">
        <f t="shared" ref="S17:S31" si="13">+Q17</f>
        <v>8.3333333333333339</v>
      </c>
      <c r="T17" s="24">
        <v>8.3333333333333339</v>
      </c>
      <c r="U17" s="24">
        <v>58.333333333333343</v>
      </c>
      <c r="V17" s="25">
        <v>0</v>
      </c>
      <c r="W17" s="25">
        <v>0</v>
      </c>
      <c r="X17" s="25">
        <v>0</v>
      </c>
      <c r="Y17" s="25"/>
      <c r="Z17" s="25">
        <v>0</v>
      </c>
      <c r="AA17" s="25"/>
      <c r="AB17" s="25">
        <v>0</v>
      </c>
      <c r="AC17" s="25"/>
      <c r="AD17" s="25">
        <v>0</v>
      </c>
      <c r="AE17" s="25"/>
      <c r="AF17" s="25">
        <v>0</v>
      </c>
      <c r="AG17" s="25">
        <f t="shared" si="10"/>
        <v>0</v>
      </c>
      <c r="AH17" s="26">
        <f t="shared" si="0"/>
        <v>0.58333333333333348</v>
      </c>
      <c r="AI17" s="32">
        <v>0</v>
      </c>
    </row>
    <row r="18" spans="1:35" ht="25.5" x14ac:dyDescent="0.3">
      <c r="A18" s="1">
        <v>11</v>
      </c>
      <c r="B18" s="18" t="s">
        <v>110</v>
      </c>
      <c r="C18" s="19" t="s">
        <v>14</v>
      </c>
      <c r="D18" s="29" t="s">
        <v>3</v>
      </c>
      <c r="E18" s="29" t="s">
        <v>4</v>
      </c>
      <c r="F18" s="29"/>
      <c r="G18" s="29"/>
      <c r="H18" s="30" t="s">
        <v>5</v>
      </c>
      <c r="I18" s="31" t="s">
        <v>6</v>
      </c>
      <c r="J18" s="23">
        <f t="shared" si="1"/>
        <v>8.3333333333333339</v>
      </c>
      <c r="K18" s="23">
        <f t="shared" si="2"/>
        <v>8.3333333333333339</v>
      </c>
      <c r="L18" s="23">
        <f t="shared" si="3"/>
        <v>16.666666666666668</v>
      </c>
      <c r="M18" s="23">
        <f t="shared" si="11"/>
        <v>8.3333333333333339</v>
      </c>
      <c r="N18" s="23">
        <f t="shared" si="5"/>
        <v>25</v>
      </c>
      <c r="O18" s="23">
        <f t="shared" si="11"/>
        <v>8.3333333333333339</v>
      </c>
      <c r="P18" s="24">
        <f t="shared" si="6"/>
        <v>33.333333333333336</v>
      </c>
      <c r="Q18" s="24">
        <f t="shared" si="12"/>
        <v>8.3333333333333339</v>
      </c>
      <c r="R18" s="24">
        <f t="shared" si="8"/>
        <v>41.666666666666671</v>
      </c>
      <c r="S18" s="24">
        <f t="shared" si="13"/>
        <v>8.3333333333333339</v>
      </c>
      <c r="T18" s="24">
        <v>8.3333333333333339</v>
      </c>
      <c r="U18" s="24">
        <v>58.333333333333343</v>
      </c>
      <c r="V18" s="25">
        <v>0</v>
      </c>
      <c r="W18" s="25">
        <v>0</v>
      </c>
      <c r="X18" s="25">
        <v>0</v>
      </c>
      <c r="Y18" s="25"/>
      <c r="Z18" s="25">
        <v>0</v>
      </c>
      <c r="AA18" s="25"/>
      <c r="AB18" s="25">
        <v>0</v>
      </c>
      <c r="AC18" s="25"/>
      <c r="AD18" s="25">
        <v>0</v>
      </c>
      <c r="AE18" s="25"/>
      <c r="AF18" s="25">
        <v>0</v>
      </c>
      <c r="AG18" s="25">
        <f t="shared" si="10"/>
        <v>0</v>
      </c>
      <c r="AH18" s="26">
        <f t="shared" si="0"/>
        <v>0.58333333333333348</v>
      </c>
      <c r="AI18" s="32">
        <v>0</v>
      </c>
    </row>
    <row r="19" spans="1:35" ht="38.25" x14ac:dyDescent="0.3">
      <c r="A19" s="1">
        <v>12</v>
      </c>
      <c r="B19" s="18" t="s">
        <v>110</v>
      </c>
      <c r="C19" s="19" t="s">
        <v>15</v>
      </c>
      <c r="D19" s="29" t="s">
        <v>3</v>
      </c>
      <c r="E19" s="29" t="s">
        <v>4</v>
      </c>
      <c r="F19" s="29"/>
      <c r="G19" s="29"/>
      <c r="H19" s="30" t="s">
        <v>5</v>
      </c>
      <c r="I19" s="31" t="s">
        <v>6</v>
      </c>
      <c r="J19" s="23">
        <f t="shared" si="1"/>
        <v>8.3333333333333339</v>
      </c>
      <c r="K19" s="23">
        <f t="shared" si="2"/>
        <v>8.3333333333333339</v>
      </c>
      <c r="L19" s="23">
        <f t="shared" si="3"/>
        <v>16.666666666666668</v>
      </c>
      <c r="M19" s="23">
        <f t="shared" si="11"/>
        <v>8.3333333333333339</v>
      </c>
      <c r="N19" s="23">
        <f t="shared" si="5"/>
        <v>25</v>
      </c>
      <c r="O19" s="23">
        <f t="shared" si="11"/>
        <v>8.3333333333333339</v>
      </c>
      <c r="P19" s="24">
        <f t="shared" si="6"/>
        <v>33.333333333333336</v>
      </c>
      <c r="Q19" s="24">
        <f t="shared" si="12"/>
        <v>8.3333333333333339</v>
      </c>
      <c r="R19" s="24">
        <f t="shared" si="8"/>
        <v>41.666666666666671</v>
      </c>
      <c r="S19" s="24">
        <f t="shared" si="13"/>
        <v>8.3333333333333339</v>
      </c>
      <c r="T19" s="24">
        <v>8.3333333333333339</v>
      </c>
      <c r="U19" s="24">
        <v>58.333333333333343</v>
      </c>
      <c r="V19" s="25">
        <v>0</v>
      </c>
      <c r="W19" s="25">
        <v>0</v>
      </c>
      <c r="X19" s="25">
        <v>0</v>
      </c>
      <c r="Y19" s="25"/>
      <c r="Z19" s="25">
        <v>0</v>
      </c>
      <c r="AA19" s="25"/>
      <c r="AB19" s="25">
        <v>0</v>
      </c>
      <c r="AC19" s="25"/>
      <c r="AD19" s="25">
        <v>0</v>
      </c>
      <c r="AE19" s="25"/>
      <c r="AF19" s="25">
        <v>0</v>
      </c>
      <c r="AG19" s="25">
        <f t="shared" si="10"/>
        <v>0</v>
      </c>
      <c r="AH19" s="26">
        <f t="shared" si="0"/>
        <v>0.58333333333333348</v>
      </c>
      <c r="AI19" s="32">
        <v>0</v>
      </c>
    </row>
    <row r="20" spans="1:35" ht="38.25" x14ac:dyDescent="0.3">
      <c r="A20" s="1">
        <v>13</v>
      </c>
      <c r="B20" s="18" t="s">
        <v>32</v>
      </c>
      <c r="C20" s="19" t="s">
        <v>29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1"/>
        <v>8.3333333333333339</v>
      </c>
      <c r="K20" s="23">
        <f t="shared" si="2"/>
        <v>8.3333333333333339</v>
      </c>
      <c r="L20" s="23">
        <f t="shared" si="3"/>
        <v>16.666666666666668</v>
      </c>
      <c r="M20" s="23">
        <f t="shared" si="11"/>
        <v>8.3333333333333339</v>
      </c>
      <c r="N20" s="23">
        <f t="shared" si="5"/>
        <v>25</v>
      </c>
      <c r="O20" s="23">
        <f t="shared" si="11"/>
        <v>8.3333333333333339</v>
      </c>
      <c r="P20" s="24">
        <f t="shared" si="6"/>
        <v>33.333333333333336</v>
      </c>
      <c r="Q20" s="24">
        <f t="shared" si="12"/>
        <v>8.3333333333333339</v>
      </c>
      <c r="R20" s="24">
        <f t="shared" si="8"/>
        <v>41.666666666666671</v>
      </c>
      <c r="S20" s="24">
        <f t="shared" si="13"/>
        <v>8.3333333333333339</v>
      </c>
      <c r="T20" s="24">
        <v>8.3333333333333339</v>
      </c>
      <c r="U20" s="24">
        <v>58.333333333333343</v>
      </c>
      <c r="V20" s="25">
        <v>0</v>
      </c>
      <c r="W20" s="25">
        <v>0</v>
      </c>
      <c r="X20" s="25">
        <v>0</v>
      </c>
      <c r="Y20" s="25"/>
      <c r="Z20" s="25">
        <v>0</v>
      </c>
      <c r="AA20" s="25"/>
      <c r="AB20" s="25">
        <v>0</v>
      </c>
      <c r="AC20" s="25"/>
      <c r="AD20" s="25">
        <v>0</v>
      </c>
      <c r="AE20" s="25"/>
      <c r="AF20" s="25">
        <v>0</v>
      </c>
      <c r="AG20" s="25">
        <f t="shared" si="10"/>
        <v>0</v>
      </c>
      <c r="AH20" s="26">
        <f t="shared" si="0"/>
        <v>0.58333333333333348</v>
      </c>
      <c r="AI20" s="27">
        <v>0</v>
      </c>
    </row>
    <row r="21" spans="1:35" ht="38.25" x14ac:dyDescent="0.3">
      <c r="A21" s="1">
        <v>14</v>
      </c>
      <c r="B21" s="18" t="s">
        <v>32</v>
      </c>
      <c r="C21" s="19" t="s">
        <v>30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1"/>
        <v>8.3333333333333339</v>
      </c>
      <c r="K21" s="23">
        <f t="shared" si="2"/>
        <v>8.3333333333333339</v>
      </c>
      <c r="L21" s="23">
        <f t="shared" si="3"/>
        <v>16.666666666666668</v>
      </c>
      <c r="M21" s="23">
        <f t="shared" si="11"/>
        <v>8.3333333333333339</v>
      </c>
      <c r="N21" s="23">
        <f t="shared" si="5"/>
        <v>25</v>
      </c>
      <c r="O21" s="23">
        <f t="shared" si="11"/>
        <v>8.3333333333333339</v>
      </c>
      <c r="P21" s="24">
        <f t="shared" si="6"/>
        <v>33.333333333333336</v>
      </c>
      <c r="Q21" s="24">
        <f t="shared" si="12"/>
        <v>8.3333333333333339</v>
      </c>
      <c r="R21" s="24">
        <f t="shared" si="8"/>
        <v>41.666666666666671</v>
      </c>
      <c r="S21" s="24">
        <f t="shared" si="13"/>
        <v>8.3333333333333339</v>
      </c>
      <c r="T21" s="24">
        <v>8.3333333333333339</v>
      </c>
      <c r="U21" s="24">
        <v>58.333333333333343</v>
      </c>
      <c r="V21" s="25">
        <v>0</v>
      </c>
      <c r="W21" s="25">
        <v>0</v>
      </c>
      <c r="X21" s="25">
        <v>0</v>
      </c>
      <c r="Y21" s="25"/>
      <c r="Z21" s="25">
        <v>0</v>
      </c>
      <c r="AA21" s="25"/>
      <c r="AB21" s="25">
        <v>0</v>
      </c>
      <c r="AC21" s="25"/>
      <c r="AD21" s="25">
        <v>0</v>
      </c>
      <c r="AE21" s="25"/>
      <c r="AF21" s="25">
        <v>0</v>
      </c>
      <c r="AG21" s="25">
        <f t="shared" si="10"/>
        <v>0</v>
      </c>
      <c r="AH21" s="26">
        <f t="shared" si="0"/>
        <v>0.58333333333333348</v>
      </c>
      <c r="AI21" s="27">
        <v>0</v>
      </c>
    </row>
    <row r="22" spans="1:35" ht="38.25" x14ac:dyDescent="0.3">
      <c r="A22" s="1">
        <v>15</v>
      </c>
      <c r="B22" s="18" t="s">
        <v>32</v>
      </c>
      <c r="C22" s="19" t="s">
        <v>31</v>
      </c>
      <c r="D22" s="20" t="s">
        <v>3</v>
      </c>
      <c r="E22" s="20" t="s">
        <v>4</v>
      </c>
      <c r="F22" s="20"/>
      <c r="G22" s="20"/>
      <c r="H22" s="21" t="s">
        <v>5</v>
      </c>
      <c r="I22" s="22" t="s">
        <v>6</v>
      </c>
      <c r="J22" s="23">
        <f t="shared" si="1"/>
        <v>8.3333333333333339</v>
      </c>
      <c r="K22" s="23">
        <f t="shared" si="2"/>
        <v>8.3333333333333339</v>
      </c>
      <c r="L22" s="23">
        <f t="shared" si="3"/>
        <v>16.666666666666668</v>
      </c>
      <c r="M22" s="23">
        <f t="shared" si="11"/>
        <v>8.3333333333333339</v>
      </c>
      <c r="N22" s="23">
        <f t="shared" si="5"/>
        <v>25</v>
      </c>
      <c r="O22" s="23">
        <f t="shared" si="11"/>
        <v>8.3333333333333339</v>
      </c>
      <c r="P22" s="24">
        <f t="shared" si="6"/>
        <v>33.333333333333336</v>
      </c>
      <c r="Q22" s="24">
        <f t="shared" si="12"/>
        <v>8.3333333333333339</v>
      </c>
      <c r="R22" s="24">
        <f t="shared" si="8"/>
        <v>41.666666666666671</v>
      </c>
      <c r="S22" s="24">
        <f t="shared" si="13"/>
        <v>8.3333333333333339</v>
      </c>
      <c r="T22" s="24">
        <v>8.3333333333333339</v>
      </c>
      <c r="U22" s="24">
        <v>58.333333333333343</v>
      </c>
      <c r="V22" s="25">
        <v>0</v>
      </c>
      <c r="W22" s="25">
        <v>0</v>
      </c>
      <c r="X22" s="25">
        <v>0</v>
      </c>
      <c r="Y22" s="25"/>
      <c r="Z22" s="25">
        <v>0</v>
      </c>
      <c r="AA22" s="25"/>
      <c r="AB22" s="25">
        <v>0</v>
      </c>
      <c r="AC22" s="25"/>
      <c r="AD22" s="25">
        <v>0</v>
      </c>
      <c r="AE22" s="25"/>
      <c r="AF22" s="25">
        <v>0</v>
      </c>
      <c r="AG22" s="25">
        <f t="shared" si="10"/>
        <v>0</v>
      </c>
      <c r="AH22" s="26">
        <f t="shared" si="0"/>
        <v>0.58333333333333348</v>
      </c>
      <c r="AI22" s="27">
        <v>0</v>
      </c>
    </row>
    <row r="23" spans="1:35" ht="25.5" x14ac:dyDescent="0.3">
      <c r="A23" s="1">
        <v>16</v>
      </c>
      <c r="B23" s="18" t="s">
        <v>38</v>
      </c>
      <c r="C23" s="19" t="s">
        <v>33</v>
      </c>
      <c r="D23" s="20" t="s">
        <v>3</v>
      </c>
      <c r="E23" s="20" t="s">
        <v>4</v>
      </c>
      <c r="F23" s="20"/>
      <c r="G23" s="20"/>
      <c r="H23" s="21" t="s">
        <v>5</v>
      </c>
      <c r="I23" s="22" t="s">
        <v>6</v>
      </c>
      <c r="J23" s="23">
        <f t="shared" si="1"/>
        <v>8.3333333333333339</v>
      </c>
      <c r="K23" s="23">
        <f t="shared" si="2"/>
        <v>8.3333333333333339</v>
      </c>
      <c r="L23" s="23">
        <f t="shared" si="3"/>
        <v>16.666666666666668</v>
      </c>
      <c r="M23" s="23">
        <f t="shared" si="11"/>
        <v>8.3333333333333339</v>
      </c>
      <c r="N23" s="23">
        <f t="shared" si="5"/>
        <v>25</v>
      </c>
      <c r="O23" s="23">
        <f t="shared" si="11"/>
        <v>8.3333333333333339</v>
      </c>
      <c r="P23" s="24">
        <f t="shared" si="6"/>
        <v>33.333333333333336</v>
      </c>
      <c r="Q23" s="24">
        <f t="shared" si="12"/>
        <v>8.3333333333333339</v>
      </c>
      <c r="R23" s="24">
        <f t="shared" si="8"/>
        <v>41.666666666666671</v>
      </c>
      <c r="S23" s="24">
        <f t="shared" si="13"/>
        <v>8.3333333333333339</v>
      </c>
      <c r="T23" s="24">
        <v>8.3333333333333339</v>
      </c>
      <c r="U23" s="24">
        <v>58.333333333333343</v>
      </c>
      <c r="V23" s="25">
        <v>0</v>
      </c>
      <c r="W23" s="25">
        <v>0</v>
      </c>
      <c r="X23" s="25">
        <v>0</v>
      </c>
      <c r="Y23" s="25"/>
      <c r="Z23" s="25">
        <v>0</v>
      </c>
      <c r="AA23" s="25"/>
      <c r="AB23" s="25">
        <v>0</v>
      </c>
      <c r="AC23" s="25"/>
      <c r="AD23" s="25">
        <v>0</v>
      </c>
      <c r="AE23" s="25"/>
      <c r="AF23" s="25">
        <v>0</v>
      </c>
      <c r="AG23" s="25">
        <f t="shared" si="10"/>
        <v>0</v>
      </c>
      <c r="AH23" s="26">
        <f t="shared" si="0"/>
        <v>0.58333333333333348</v>
      </c>
      <c r="AI23" s="27">
        <v>0</v>
      </c>
    </row>
    <row r="24" spans="1:35" ht="25.5" x14ac:dyDescent="0.3">
      <c r="A24" s="1">
        <v>17</v>
      </c>
      <c r="B24" s="18" t="s">
        <v>38</v>
      </c>
      <c r="C24" s="19" t="s">
        <v>34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 t="shared" si="1"/>
        <v>8.3333333333333339</v>
      </c>
      <c r="K24" s="23">
        <f t="shared" si="2"/>
        <v>8.3333333333333339</v>
      </c>
      <c r="L24" s="23">
        <f t="shared" si="3"/>
        <v>16.666666666666668</v>
      </c>
      <c r="M24" s="23">
        <f t="shared" si="11"/>
        <v>8.3333333333333339</v>
      </c>
      <c r="N24" s="23">
        <f t="shared" si="5"/>
        <v>25</v>
      </c>
      <c r="O24" s="23">
        <f t="shared" si="11"/>
        <v>8.3333333333333339</v>
      </c>
      <c r="P24" s="24">
        <f t="shared" si="6"/>
        <v>33.333333333333336</v>
      </c>
      <c r="Q24" s="24">
        <f t="shared" si="12"/>
        <v>8.3333333333333339</v>
      </c>
      <c r="R24" s="24">
        <f t="shared" si="8"/>
        <v>41.666666666666671</v>
      </c>
      <c r="S24" s="24">
        <f t="shared" si="13"/>
        <v>8.3333333333333339</v>
      </c>
      <c r="T24" s="24">
        <v>8.3333333333333339</v>
      </c>
      <c r="U24" s="24">
        <v>58.333333333333343</v>
      </c>
      <c r="V24" s="25">
        <v>0</v>
      </c>
      <c r="W24" s="25">
        <v>0</v>
      </c>
      <c r="X24" s="25">
        <v>0</v>
      </c>
      <c r="Y24" s="25"/>
      <c r="Z24" s="25">
        <v>0</v>
      </c>
      <c r="AA24" s="25"/>
      <c r="AB24" s="25">
        <v>0</v>
      </c>
      <c r="AC24" s="25"/>
      <c r="AD24" s="25">
        <v>0</v>
      </c>
      <c r="AE24" s="25"/>
      <c r="AF24" s="25">
        <v>0</v>
      </c>
      <c r="AG24" s="25">
        <f t="shared" si="10"/>
        <v>0</v>
      </c>
      <c r="AH24" s="26">
        <f t="shared" si="0"/>
        <v>0.58333333333333348</v>
      </c>
      <c r="AI24" s="27">
        <v>0</v>
      </c>
    </row>
    <row r="25" spans="1:35" x14ac:dyDescent="0.3">
      <c r="A25" s="1">
        <v>18</v>
      </c>
      <c r="B25" s="28" t="s">
        <v>38</v>
      </c>
      <c r="C25" s="19" t="s">
        <v>35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 t="shared" si="1"/>
        <v>8.3333333333333339</v>
      </c>
      <c r="K25" s="23">
        <f t="shared" si="2"/>
        <v>8.3333333333333339</v>
      </c>
      <c r="L25" s="23">
        <f t="shared" si="3"/>
        <v>16.666666666666668</v>
      </c>
      <c r="M25" s="23">
        <f t="shared" si="11"/>
        <v>8.3333333333333339</v>
      </c>
      <c r="N25" s="23">
        <f t="shared" si="5"/>
        <v>25</v>
      </c>
      <c r="O25" s="23">
        <f t="shared" si="11"/>
        <v>8.3333333333333339</v>
      </c>
      <c r="P25" s="24">
        <f t="shared" si="6"/>
        <v>33.333333333333336</v>
      </c>
      <c r="Q25" s="24">
        <f t="shared" si="12"/>
        <v>8.3333333333333339</v>
      </c>
      <c r="R25" s="24">
        <f t="shared" si="8"/>
        <v>41.666666666666671</v>
      </c>
      <c r="S25" s="24">
        <f t="shared" si="13"/>
        <v>8.3333333333333339</v>
      </c>
      <c r="T25" s="24">
        <v>8.3333333333333339</v>
      </c>
      <c r="U25" s="24">
        <v>58.333333333333343</v>
      </c>
      <c r="V25" s="25">
        <v>0</v>
      </c>
      <c r="W25" s="25">
        <v>0</v>
      </c>
      <c r="X25" s="25">
        <v>0</v>
      </c>
      <c r="Y25" s="25"/>
      <c r="Z25" s="25">
        <v>0</v>
      </c>
      <c r="AA25" s="25"/>
      <c r="AB25" s="25">
        <v>0</v>
      </c>
      <c r="AC25" s="25"/>
      <c r="AD25" s="25">
        <v>0</v>
      </c>
      <c r="AE25" s="25"/>
      <c r="AF25" s="25">
        <v>0</v>
      </c>
      <c r="AG25" s="25">
        <f t="shared" si="10"/>
        <v>0</v>
      </c>
      <c r="AH25" s="26">
        <f t="shared" si="0"/>
        <v>0.58333333333333348</v>
      </c>
      <c r="AI25" s="27">
        <v>0</v>
      </c>
    </row>
    <row r="26" spans="1:35" ht="25.5" x14ac:dyDescent="0.3">
      <c r="A26" s="1">
        <v>19</v>
      </c>
      <c r="B26" s="28" t="s">
        <v>38</v>
      </c>
      <c r="C26" s="19" t="s">
        <v>36</v>
      </c>
      <c r="D26" s="20" t="s">
        <v>3</v>
      </c>
      <c r="E26" s="20"/>
      <c r="F26" s="20" t="s">
        <v>4</v>
      </c>
      <c r="G26" s="20"/>
      <c r="H26" s="21" t="s">
        <v>5</v>
      </c>
      <c r="I26" s="22" t="s">
        <v>6</v>
      </c>
      <c r="J26" s="23">
        <f t="shared" si="1"/>
        <v>8.3333333333333339</v>
      </c>
      <c r="K26" s="23">
        <f t="shared" si="2"/>
        <v>8.3333333333333339</v>
      </c>
      <c r="L26" s="23">
        <f t="shared" si="3"/>
        <v>16.666666666666668</v>
      </c>
      <c r="M26" s="23">
        <f t="shared" si="11"/>
        <v>8.3333333333333339</v>
      </c>
      <c r="N26" s="23">
        <f t="shared" si="5"/>
        <v>25</v>
      </c>
      <c r="O26" s="23">
        <f t="shared" si="11"/>
        <v>8.3333333333333339</v>
      </c>
      <c r="P26" s="24">
        <f t="shared" si="6"/>
        <v>33.333333333333336</v>
      </c>
      <c r="Q26" s="24">
        <f t="shared" si="12"/>
        <v>8.3333333333333339</v>
      </c>
      <c r="R26" s="24">
        <f t="shared" si="8"/>
        <v>41.666666666666671</v>
      </c>
      <c r="S26" s="24">
        <f t="shared" si="13"/>
        <v>8.3333333333333339</v>
      </c>
      <c r="T26" s="24">
        <v>8.3333333333333339</v>
      </c>
      <c r="U26" s="24">
        <v>58.333333333333343</v>
      </c>
      <c r="V26" s="25">
        <v>0</v>
      </c>
      <c r="W26" s="25">
        <v>0</v>
      </c>
      <c r="X26" s="25">
        <v>0</v>
      </c>
      <c r="Y26" s="25"/>
      <c r="Z26" s="25">
        <v>0</v>
      </c>
      <c r="AA26" s="25"/>
      <c r="AB26" s="25">
        <v>0</v>
      </c>
      <c r="AC26" s="25"/>
      <c r="AD26" s="25">
        <v>0</v>
      </c>
      <c r="AE26" s="25"/>
      <c r="AF26" s="25">
        <v>0</v>
      </c>
      <c r="AG26" s="25">
        <f t="shared" si="10"/>
        <v>0</v>
      </c>
      <c r="AH26" s="26">
        <f t="shared" si="0"/>
        <v>0.58333333333333348</v>
      </c>
      <c r="AI26" s="27">
        <v>0</v>
      </c>
    </row>
    <row r="27" spans="1:35" ht="25.5" x14ac:dyDescent="0.3">
      <c r="A27" s="1">
        <v>20</v>
      </c>
      <c r="B27" s="28" t="s">
        <v>38</v>
      </c>
      <c r="C27" s="19" t="s">
        <v>37</v>
      </c>
      <c r="D27" s="20" t="s">
        <v>3</v>
      </c>
      <c r="E27" s="20"/>
      <c r="F27" s="20" t="s">
        <v>4</v>
      </c>
      <c r="G27" s="20"/>
      <c r="H27" s="21" t="s">
        <v>5</v>
      </c>
      <c r="I27" s="22" t="s">
        <v>6</v>
      </c>
      <c r="J27" s="23">
        <f t="shared" si="1"/>
        <v>8.3333333333333339</v>
      </c>
      <c r="K27" s="23">
        <f t="shared" si="2"/>
        <v>8.3333333333333339</v>
      </c>
      <c r="L27" s="23">
        <f t="shared" si="3"/>
        <v>16.666666666666668</v>
      </c>
      <c r="M27" s="23">
        <f t="shared" si="11"/>
        <v>8.3333333333333339</v>
      </c>
      <c r="N27" s="23">
        <f t="shared" si="5"/>
        <v>25</v>
      </c>
      <c r="O27" s="23">
        <f t="shared" si="11"/>
        <v>8.3333333333333339</v>
      </c>
      <c r="P27" s="24">
        <f t="shared" si="6"/>
        <v>33.333333333333336</v>
      </c>
      <c r="Q27" s="24">
        <f t="shared" si="12"/>
        <v>8.3333333333333339</v>
      </c>
      <c r="R27" s="24">
        <f t="shared" si="8"/>
        <v>41.666666666666671</v>
      </c>
      <c r="S27" s="24">
        <f t="shared" si="13"/>
        <v>8.3333333333333339</v>
      </c>
      <c r="T27" s="24">
        <v>8.3333333333333339</v>
      </c>
      <c r="U27" s="24">
        <v>58.333333333333343</v>
      </c>
      <c r="V27" s="25">
        <v>0</v>
      </c>
      <c r="W27" s="25">
        <v>0</v>
      </c>
      <c r="X27" s="25">
        <v>0</v>
      </c>
      <c r="Y27" s="25"/>
      <c r="Z27" s="25">
        <v>0</v>
      </c>
      <c r="AA27" s="25"/>
      <c r="AB27" s="25">
        <v>0</v>
      </c>
      <c r="AC27" s="25"/>
      <c r="AD27" s="25">
        <v>0</v>
      </c>
      <c r="AE27" s="25"/>
      <c r="AF27" s="25">
        <v>0</v>
      </c>
      <c r="AG27" s="25">
        <f t="shared" si="10"/>
        <v>0</v>
      </c>
      <c r="AH27" s="26">
        <f t="shared" si="0"/>
        <v>0.58333333333333348</v>
      </c>
      <c r="AI27" s="27">
        <v>0</v>
      </c>
    </row>
    <row r="28" spans="1:35" ht="25.5" x14ac:dyDescent="0.3">
      <c r="A28" s="1">
        <v>21</v>
      </c>
      <c r="B28" s="18" t="s">
        <v>43</v>
      </c>
      <c r="C28" s="19" t="s">
        <v>39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f>100*0.3/3</f>
        <v>10</v>
      </c>
      <c r="K28" s="23">
        <f t="shared" si="2"/>
        <v>10</v>
      </c>
      <c r="L28" s="23">
        <f t="shared" si="3"/>
        <v>20</v>
      </c>
      <c r="M28" s="23">
        <f t="shared" si="11"/>
        <v>10</v>
      </c>
      <c r="N28" s="23">
        <f t="shared" si="5"/>
        <v>30</v>
      </c>
      <c r="O28" s="23">
        <f>100*0.3/3</f>
        <v>10</v>
      </c>
      <c r="P28" s="24">
        <f t="shared" si="6"/>
        <v>40</v>
      </c>
      <c r="Q28" s="24">
        <f>+O28</f>
        <v>10</v>
      </c>
      <c r="R28" s="24">
        <f t="shared" si="8"/>
        <v>50</v>
      </c>
      <c r="S28" s="24">
        <f t="shared" si="13"/>
        <v>10</v>
      </c>
      <c r="T28" s="24">
        <v>10</v>
      </c>
      <c r="U28" s="24">
        <v>70</v>
      </c>
      <c r="V28" s="25">
        <v>0</v>
      </c>
      <c r="W28" s="25">
        <v>0</v>
      </c>
      <c r="X28" s="25">
        <v>0</v>
      </c>
      <c r="Y28" s="25"/>
      <c r="Z28" s="25">
        <v>0</v>
      </c>
      <c r="AA28" s="25"/>
      <c r="AB28" s="25">
        <v>0</v>
      </c>
      <c r="AC28" s="25"/>
      <c r="AD28" s="25">
        <v>0</v>
      </c>
      <c r="AE28" s="25"/>
      <c r="AF28" s="25">
        <v>0</v>
      </c>
      <c r="AG28" s="25">
        <f t="shared" si="10"/>
        <v>0</v>
      </c>
      <c r="AH28" s="26">
        <f t="shared" si="0"/>
        <v>0.7</v>
      </c>
      <c r="AI28" s="27">
        <v>0</v>
      </c>
    </row>
    <row r="29" spans="1:35" ht="25.5" x14ac:dyDescent="0.3">
      <c r="A29" s="1">
        <v>22</v>
      </c>
      <c r="B29" s="28" t="s">
        <v>43</v>
      </c>
      <c r="C29" s="19" t="s">
        <v>40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f>100*0.05/3</f>
        <v>1.6666666666666667</v>
      </c>
      <c r="K29" s="23">
        <f t="shared" si="2"/>
        <v>1.6666666666666667</v>
      </c>
      <c r="L29" s="23">
        <f t="shared" si="3"/>
        <v>3.3333333333333335</v>
      </c>
      <c r="M29" s="23">
        <f t="shared" si="11"/>
        <v>1.6666666666666667</v>
      </c>
      <c r="N29" s="23">
        <f t="shared" si="5"/>
        <v>5</v>
      </c>
      <c r="O29" s="23">
        <f>100*0.05/3</f>
        <v>1.6666666666666667</v>
      </c>
      <c r="P29" s="24">
        <f t="shared" si="6"/>
        <v>6.666666666666667</v>
      </c>
      <c r="Q29" s="24">
        <f t="shared" ref="Q29:Q31" si="14">+O29</f>
        <v>1.6666666666666667</v>
      </c>
      <c r="R29" s="24">
        <f t="shared" si="8"/>
        <v>8.3333333333333339</v>
      </c>
      <c r="S29" s="24">
        <f t="shared" si="13"/>
        <v>1.6666666666666667</v>
      </c>
      <c r="T29" s="24">
        <v>1.6666666666666667</v>
      </c>
      <c r="U29" s="24">
        <v>11.666666666666666</v>
      </c>
      <c r="V29" s="25">
        <v>0</v>
      </c>
      <c r="W29" s="25">
        <v>0</v>
      </c>
      <c r="X29" s="25">
        <v>0</v>
      </c>
      <c r="Y29" s="25"/>
      <c r="Z29" s="25">
        <v>0</v>
      </c>
      <c r="AA29" s="25"/>
      <c r="AB29" s="25">
        <v>0</v>
      </c>
      <c r="AC29" s="25"/>
      <c r="AD29" s="25">
        <v>0</v>
      </c>
      <c r="AE29" s="25"/>
      <c r="AF29" s="25">
        <v>0</v>
      </c>
      <c r="AG29" s="25">
        <f t="shared" si="10"/>
        <v>0</v>
      </c>
      <c r="AH29" s="26">
        <f t="shared" si="0"/>
        <v>0.11666666666666665</v>
      </c>
      <c r="AI29" s="27">
        <v>0</v>
      </c>
    </row>
    <row r="30" spans="1:35" x14ac:dyDescent="0.3">
      <c r="A30" s="1">
        <v>23</v>
      </c>
      <c r="B30" s="28" t="s">
        <v>43</v>
      </c>
      <c r="C30" s="19" t="s">
        <v>41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f>100*0.1/3</f>
        <v>3.3333333333333335</v>
      </c>
      <c r="K30" s="23">
        <f t="shared" si="2"/>
        <v>3.3333333333333335</v>
      </c>
      <c r="L30" s="23">
        <f t="shared" si="3"/>
        <v>6.666666666666667</v>
      </c>
      <c r="M30" s="23">
        <f t="shared" si="11"/>
        <v>3.3333333333333335</v>
      </c>
      <c r="N30" s="23">
        <f t="shared" si="5"/>
        <v>10</v>
      </c>
      <c r="O30" s="23">
        <f>100*0.1/3</f>
        <v>3.3333333333333335</v>
      </c>
      <c r="P30" s="24">
        <f t="shared" si="6"/>
        <v>13.333333333333334</v>
      </c>
      <c r="Q30" s="24">
        <f t="shared" si="14"/>
        <v>3.3333333333333335</v>
      </c>
      <c r="R30" s="24">
        <f t="shared" si="8"/>
        <v>16.666666666666668</v>
      </c>
      <c r="S30" s="24">
        <f t="shared" si="13"/>
        <v>3.3333333333333335</v>
      </c>
      <c r="T30" s="24">
        <v>3.3333333333333335</v>
      </c>
      <c r="U30" s="24">
        <v>23.333333333333332</v>
      </c>
      <c r="V30" s="25">
        <v>0</v>
      </c>
      <c r="W30" s="25">
        <v>0</v>
      </c>
      <c r="X30" s="25">
        <v>0</v>
      </c>
      <c r="Y30" s="25"/>
      <c r="Z30" s="25">
        <v>0</v>
      </c>
      <c r="AA30" s="25"/>
      <c r="AB30" s="25">
        <v>0</v>
      </c>
      <c r="AC30" s="25"/>
      <c r="AD30" s="25">
        <v>0</v>
      </c>
      <c r="AE30" s="25"/>
      <c r="AF30" s="25">
        <v>0</v>
      </c>
      <c r="AG30" s="25">
        <f t="shared" si="10"/>
        <v>0</v>
      </c>
      <c r="AH30" s="26">
        <f t="shared" si="0"/>
        <v>0.23333333333333331</v>
      </c>
      <c r="AI30" s="27">
        <v>0</v>
      </c>
    </row>
    <row r="31" spans="1:35" ht="25.5" x14ac:dyDescent="0.3">
      <c r="A31" s="1">
        <v>24</v>
      </c>
      <c r="B31" s="28" t="s">
        <v>43</v>
      </c>
      <c r="C31" s="19" t="s">
        <v>42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f>100*0.25/3</f>
        <v>8.3333333333333339</v>
      </c>
      <c r="K31" s="23">
        <f t="shared" si="2"/>
        <v>8.3333333333333339</v>
      </c>
      <c r="L31" s="23">
        <f t="shared" si="3"/>
        <v>16.666666666666668</v>
      </c>
      <c r="M31" s="23">
        <f t="shared" si="11"/>
        <v>8.3333333333333339</v>
      </c>
      <c r="N31" s="23">
        <f t="shared" si="5"/>
        <v>25</v>
      </c>
      <c r="O31" s="23">
        <f>100*0.25/3</f>
        <v>8.3333333333333339</v>
      </c>
      <c r="P31" s="24">
        <f t="shared" si="6"/>
        <v>33.333333333333336</v>
      </c>
      <c r="Q31" s="24">
        <f t="shared" si="14"/>
        <v>8.3333333333333339</v>
      </c>
      <c r="R31" s="24">
        <f t="shared" si="8"/>
        <v>41.666666666666671</v>
      </c>
      <c r="S31" s="24">
        <f t="shared" si="13"/>
        <v>8.3333333333333339</v>
      </c>
      <c r="T31" s="24">
        <v>8.3333333333333339</v>
      </c>
      <c r="U31" s="24">
        <v>58.333333333333343</v>
      </c>
      <c r="V31" s="25">
        <v>0</v>
      </c>
      <c r="W31" s="25">
        <v>0</v>
      </c>
      <c r="X31" s="25">
        <v>0</v>
      </c>
      <c r="Y31" s="25"/>
      <c r="Z31" s="25">
        <v>0</v>
      </c>
      <c r="AA31" s="25"/>
      <c r="AB31" s="25">
        <v>0</v>
      </c>
      <c r="AC31" s="25"/>
      <c r="AD31" s="25">
        <v>0</v>
      </c>
      <c r="AE31" s="25"/>
      <c r="AF31" s="25">
        <v>0</v>
      </c>
      <c r="AG31" s="25">
        <f t="shared" si="10"/>
        <v>0</v>
      </c>
      <c r="AH31" s="26">
        <f t="shared" si="0"/>
        <v>0.58333333333333348</v>
      </c>
      <c r="AI31" s="27">
        <v>0</v>
      </c>
    </row>
    <row r="32" spans="1:35" x14ac:dyDescent="0.3">
      <c r="A32" s="1">
        <v>25</v>
      </c>
      <c r="B32" s="28" t="s">
        <v>50</v>
      </c>
      <c r="C32" s="19" t="s">
        <v>44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9.85</v>
      </c>
      <c r="K32" s="23">
        <f>14.23-J32</f>
        <v>4.3800000000000008</v>
      </c>
      <c r="L32" s="23">
        <f t="shared" si="3"/>
        <v>14.23</v>
      </c>
      <c r="M32" s="23">
        <f>19-L32</f>
        <v>4.7699999999999996</v>
      </c>
      <c r="N32" s="23">
        <f t="shared" si="5"/>
        <v>19</v>
      </c>
      <c r="O32" s="23">
        <f>37-N32</f>
        <v>18</v>
      </c>
      <c r="P32" s="24">
        <f t="shared" si="6"/>
        <v>37</v>
      </c>
      <c r="Q32" s="24">
        <f>+P32/4</f>
        <v>9.25</v>
      </c>
      <c r="R32" s="24">
        <f t="shared" si="8"/>
        <v>46.25</v>
      </c>
      <c r="S32" s="24">
        <f>+R32/5</f>
        <v>9.25</v>
      </c>
      <c r="T32" s="24">
        <v>9.25</v>
      </c>
      <c r="U32" s="24">
        <v>64.75</v>
      </c>
      <c r="V32" s="25">
        <v>0</v>
      </c>
      <c r="W32" s="25">
        <v>0</v>
      </c>
      <c r="X32" s="25">
        <v>0</v>
      </c>
      <c r="Y32" s="25"/>
      <c r="Z32" s="25">
        <v>0</v>
      </c>
      <c r="AA32" s="25"/>
      <c r="AB32" s="25">
        <v>0</v>
      </c>
      <c r="AC32" s="25"/>
      <c r="AD32" s="25">
        <v>0</v>
      </c>
      <c r="AE32" s="25"/>
      <c r="AF32" s="25">
        <v>0</v>
      </c>
      <c r="AG32" s="25">
        <f t="shared" si="10"/>
        <v>0</v>
      </c>
      <c r="AH32" s="26">
        <f t="shared" si="0"/>
        <v>0.64749999999999996</v>
      </c>
      <c r="AI32" s="27">
        <v>0</v>
      </c>
    </row>
    <row r="33" spans="1:35" x14ac:dyDescent="0.3">
      <c r="A33" s="1">
        <v>26</v>
      </c>
      <c r="B33" s="28" t="s">
        <v>50</v>
      </c>
      <c r="C33" s="19" t="s">
        <v>45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3"/>
        <v>0</v>
      </c>
      <c r="M33" s="23">
        <v>0</v>
      </c>
      <c r="N33" s="23">
        <f t="shared" si="5"/>
        <v>0</v>
      </c>
      <c r="O33" s="23">
        <v>0</v>
      </c>
      <c r="P33" s="24">
        <f t="shared" si="6"/>
        <v>0</v>
      </c>
      <c r="Q33" s="24">
        <v>0</v>
      </c>
      <c r="R33" s="24">
        <f t="shared" si="8"/>
        <v>0</v>
      </c>
      <c r="S33" s="24">
        <v>0</v>
      </c>
      <c r="T33" s="24">
        <v>0</v>
      </c>
      <c r="U33" s="24">
        <v>0</v>
      </c>
      <c r="V33" s="25">
        <v>0</v>
      </c>
      <c r="W33" s="25">
        <v>0</v>
      </c>
      <c r="X33" s="25">
        <v>0</v>
      </c>
      <c r="Y33" s="25"/>
      <c r="Z33" s="25">
        <v>0</v>
      </c>
      <c r="AA33" s="25"/>
      <c r="AB33" s="25">
        <v>0</v>
      </c>
      <c r="AC33" s="25"/>
      <c r="AD33" s="25">
        <v>0</v>
      </c>
      <c r="AE33" s="25"/>
      <c r="AF33" s="25">
        <v>0</v>
      </c>
      <c r="AG33" s="25">
        <f t="shared" si="10"/>
        <v>0</v>
      </c>
      <c r="AH33" s="26">
        <f t="shared" si="0"/>
        <v>0</v>
      </c>
      <c r="AI33" s="27">
        <v>0</v>
      </c>
    </row>
    <row r="34" spans="1:35" ht="25.5" x14ac:dyDescent="0.3">
      <c r="A34" s="1">
        <v>27</v>
      </c>
      <c r="B34" s="28" t="s">
        <v>50</v>
      </c>
      <c r="C34" s="19" t="s">
        <v>46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v>0</v>
      </c>
      <c r="K34" s="23">
        <v>0</v>
      </c>
      <c r="L34" s="23">
        <f t="shared" si="3"/>
        <v>0</v>
      </c>
      <c r="M34" s="23">
        <v>0</v>
      </c>
      <c r="N34" s="23">
        <f t="shared" si="5"/>
        <v>0</v>
      </c>
      <c r="O34" s="23">
        <v>0</v>
      </c>
      <c r="P34" s="24">
        <f t="shared" si="6"/>
        <v>0</v>
      </c>
      <c r="Q34" s="24">
        <v>0</v>
      </c>
      <c r="R34" s="24">
        <f t="shared" si="8"/>
        <v>0</v>
      </c>
      <c r="S34" s="24">
        <v>0</v>
      </c>
      <c r="T34" s="24">
        <v>0</v>
      </c>
      <c r="U34" s="24">
        <v>0</v>
      </c>
      <c r="V34" s="25">
        <v>0</v>
      </c>
      <c r="W34" s="25">
        <v>0</v>
      </c>
      <c r="X34" s="25">
        <v>0</v>
      </c>
      <c r="Y34" s="25"/>
      <c r="Z34" s="25">
        <v>0</v>
      </c>
      <c r="AA34" s="25"/>
      <c r="AB34" s="25">
        <v>0</v>
      </c>
      <c r="AC34" s="25"/>
      <c r="AD34" s="25">
        <v>0</v>
      </c>
      <c r="AE34" s="25"/>
      <c r="AF34" s="25">
        <v>0</v>
      </c>
      <c r="AG34" s="25">
        <f t="shared" si="10"/>
        <v>0</v>
      </c>
      <c r="AH34" s="26">
        <f t="shared" si="0"/>
        <v>0</v>
      </c>
      <c r="AI34" s="27">
        <v>0</v>
      </c>
    </row>
    <row r="35" spans="1:35" ht="25.5" x14ac:dyDescent="0.3">
      <c r="A35" s="1">
        <v>28</v>
      </c>
      <c r="B35" s="28" t="s">
        <v>50</v>
      </c>
      <c r="C35" s="19" t="s">
        <v>47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v>17.5</v>
      </c>
      <c r="K35" s="23">
        <f>+J35</f>
        <v>17.5</v>
      </c>
      <c r="L35" s="23">
        <f t="shared" si="3"/>
        <v>35</v>
      </c>
      <c r="M35" s="23">
        <f>+K35</f>
        <v>17.5</v>
      </c>
      <c r="N35" s="23">
        <f t="shared" si="5"/>
        <v>52.5</v>
      </c>
      <c r="O35" s="23">
        <f>+M35</f>
        <v>17.5</v>
      </c>
      <c r="P35" s="24">
        <f t="shared" si="6"/>
        <v>70</v>
      </c>
      <c r="Q35" s="24">
        <v>15</v>
      </c>
      <c r="R35" s="24">
        <f t="shared" si="8"/>
        <v>85</v>
      </c>
      <c r="S35" s="24">
        <v>15</v>
      </c>
      <c r="T35" s="24">
        <v>15</v>
      </c>
      <c r="U35" s="24">
        <v>115</v>
      </c>
      <c r="V35" s="25">
        <v>0</v>
      </c>
      <c r="W35" s="25">
        <v>0</v>
      </c>
      <c r="X35" s="25">
        <v>0</v>
      </c>
      <c r="Y35" s="25"/>
      <c r="Z35" s="25">
        <v>0</v>
      </c>
      <c r="AA35" s="25"/>
      <c r="AB35" s="25">
        <v>0</v>
      </c>
      <c r="AC35" s="25"/>
      <c r="AD35" s="25">
        <v>0</v>
      </c>
      <c r="AE35" s="25"/>
      <c r="AF35" s="25">
        <v>0</v>
      </c>
      <c r="AG35" s="25">
        <f t="shared" si="10"/>
        <v>0</v>
      </c>
      <c r="AH35" s="26">
        <f t="shared" si="0"/>
        <v>1.1499999999999999</v>
      </c>
      <c r="AI35" s="27">
        <v>0</v>
      </c>
    </row>
    <row r="36" spans="1:35" ht="25.5" x14ac:dyDescent="0.3">
      <c r="A36" s="1">
        <v>29</v>
      </c>
      <c r="B36" s="28" t="s">
        <v>50</v>
      </c>
      <c r="C36" s="19" t="s">
        <v>48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v>0</v>
      </c>
      <c r="K36" s="23">
        <v>0</v>
      </c>
      <c r="L36" s="23">
        <f t="shared" si="3"/>
        <v>0</v>
      </c>
      <c r="M36" s="23">
        <v>0</v>
      </c>
      <c r="N36" s="23">
        <f t="shared" si="5"/>
        <v>0</v>
      </c>
      <c r="O36" s="23">
        <v>0</v>
      </c>
      <c r="P36" s="24">
        <f t="shared" si="6"/>
        <v>0</v>
      </c>
      <c r="Q36" s="24">
        <v>0</v>
      </c>
      <c r="R36" s="24">
        <f t="shared" si="8"/>
        <v>0</v>
      </c>
      <c r="S36" s="24">
        <v>0</v>
      </c>
      <c r="T36" s="24">
        <v>0</v>
      </c>
      <c r="U36" s="24">
        <v>0</v>
      </c>
      <c r="V36" s="25">
        <v>0</v>
      </c>
      <c r="W36" s="25">
        <v>0</v>
      </c>
      <c r="X36" s="25">
        <v>0</v>
      </c>
      <c r="Y36" s="25"/>
      <c r="Z36" s="25">
        <v>0</v>
      </c>
      <c r="AA36" s="25"/>
      <c r="AB36" s="25">
        <v>0</v>
      </c>
      <c r="AC36" s="25"/>
      <c r="AD36" s="25">
        <v>0</v>
      </c>
      <c r="AE36" s="25"/>
      <c r="AF36" s="25">
        <v>0</v>
      </c>
      <c r="AG36" s="25">
        <f t="shared" si="10"/>
        <v>0</v>
      </c>
      <c r="AH36" s="26">
        <f t="shared" si="0"/>
        <v>0</v>
      </c>
      <c r="AI36" s="27">
        <v>0</v>
      </c>
    </row>
    <row r="37" spans="1:35" x14ac:dyDescent="0.3">
      <c r="A37" s="1">
        <v>30</v>
      </c>
      <c r="B37" s="28" t="s">
        <v>50</v>
      </c>
      <c r="C37" s="19" t="s">
        <v>49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v>0</v>
      </c>
      <c r="K37" s="23">
        <v>0</v>
      </c>
      <c r="L37" s="23">
        <f t="shared" si="3"/>
        <v>0</v>
      </c>
      <c r="M37" s="23">
        <v>0</v>
      </c>
      <c r="N37" s="23">
        <f t="shared" si="5"/>
        <v>0</v>
      </c>
      <c r="O37" s="23">
        <v>0</v>
      </c>
      <c r="P37" s="24">
        <f t="shared" si="6"/>
        <v>0</v>
      </c>
      <c r="Q37" s="24">
        <v>0</v>
      </c>
      <c r="R37" s="24">
        <f t="shared" si="8"/>
        <v>0</v>
      </c>
      <c r="S37" s="24">
        <v>0</v>
      </c>
      <c r="T37" s="24">
        <v>0</v>
      </c>
      <c r="U37" s="24">
        <v>0</v>
      </c>
      <c r="V37" s="25">
        <v>0</v>
      </c>
      <c r="W37" s="25">
        <v>0</v>
      </c>
      <c r="X37" s="25">
        <v>0</v>
      </c>
      <c r="Y37" s="25"/>
      <c r="Z37" s="25">
        <v>0</v>
      </c>
      <c r="AA37" s="25"/>
      <c r="AB37" s="25">
        <v>0</v>
      </c>
      <c r="AC37" s="25"/>
      <c r="AD37" s="25">
        <v>0</v>
      </c>
      <c r="AE37" s="25"/>
      <c r="AF37" s="25">
        <v>0</v>
      </c>
      <c r="AG37" s="25">
        <f t="shared" si="10"/>
        <v>0</v>
      </c>
      <c r="AH37" s="26">
        <f t="shared" si="0"/>
        <v>0</v>
      </c>
      <c r="AI37" s="27">
        <v>0</v>
      </c>
    </row>
    <row r="38" spans="1:35" x14ac:dyDescent="0.3">
      <c r="A38" s="1">
        <v>31</v>
      </c>
      <c r="B38" s="18" t="s">
        <v>61</v>
      </c>
      <c r="C38" s="19" t="s">
        <v>51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ref="J38:J48" si="15">+I38/12</f>
        <v>8.3333333333333339</v>
      </c>
      <c r="K38" s="23">
        <f t="shared" ref="K38:K48" si="16">+J38</f>
        <v>8.3333333333333339</v>
      </c>
      <c r="L38" s="23">
        <f t="shared" si="3"/>
        <v>16.666666666666668</v>
      </c>
      <c r="M38" s="23">
        <f t="shared" ref="M38:S59" si="17">+K38</f>
        <v>8.3333333333333339</v>
      </c>
      <c r="N38" s="23">
        <f t="shared" si="5"/>
        <v>25</v>
      </c>
      <c r="O38" s="23">
        <f t="shared" si="17"/>
        <v>8.3333333333333339</v>
      </c>
      <c r="P38" s="24">
        <f t="shared" si="6"/>
        <v>33.333333333333336</v>
      </c>
      <c r="Q38" s="23">
        <f t="shared" si="17"/>
        <v>8.3333333333333339</v>
      </c>
      <c r="R38" s="24">
        <f t="shared" si="8"/>
        <v>41.666666666666671</v>
      </c>
      <c r="S38" s="23">
        <f t="shared" si="17"/>
        <v>8.3333333333333339</v>
      </c>
      <c r="T38" s="23">
        <v>8.3333333333333339</v>
      </c>
      <c r="U38" s="23">
        <v>58.333333333333343</v>
      </c>
      <c r="V38" s="25">
        <v>0</v>
      </c>
      <c r="W38" s="25">
        <v>0</v>
      </c>
      <c r="X38" s="25">
        <v>0</v>
      </c>
      <c r="Y38" s="25"/>
      <c r="Z38" s="25">
        <v>0</v>
      </c>
      <c r="AA38" s="25"/>
      <c r="AB38" s="25">
        <v>0</v>
      </c>
      <c r="AC38" s="25"/>
      <c r="AD38" s="25">
        <v>0</v>
      </c>
      <c r="AE38" s="25"/>
      <c r="AF38" s="25">
        <v>0</v>
      </c>
      <c r="AG38" s="25">
        <f t="shared" si="10"/>
        <v>0</v>
      </c>
      <c r="AH38" s="26">
        <f t="shared" si="0"/>
        <v>0.58333333333333348</v>
      </c>
      <c r="AI38" s="27">
        <v>0</v>
      </c>
    </row>
    <row r="39" spans="1:35" x14ac:dyDescent="0.3">
      <c r="A39" s="1">
        <v>32</v>
      </c>
      <c r="B39" s="28" t="s">
        <v>61</v>
      </c>
      <c r="C39" s="19" t="s">
        <v>52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5"/>
        <v>8.3333333333333339</v>
      </c>
      <c r="K39" s="23">
        <f t="shared" si="16"/>
        <v>8.3333333333333339</v>
      </c>
      <c r="L39" s="23">
        <f t="shared" si="3"/>
        <v>16.666666666666668</v>
      </c>
      <c r="M39" s="23">
        <f t="shared" si="17"/>
        <v>8.3333333333333339</v>
      </c>
      <c r="N39" s="23">
        <f t="shared" si="5"/>
        <v>25</v>
      </c>
      <c r="O39" s="23">
        <f t="shared" si="17"/>
        <v>8.3333333333333339</v>
      </c>
      <c r="P39" s="24">
        <f t="shared" si="6"/>
        <v>33.333333333333336</v>
      </c>
      <c r="Q39" s="23">
        <f t="shared" si="17"/>
        <v>8.3333333333333339</v>
      </c>
      <c r="R39" s="24">
        <f t="shared" si="8"/>
        <v>41.666666666666671</v>
      </c>
      <c r="S39" s="23">
        <f t="shared" si="17"/>
        <v>8.3333333333333339</v>
      </c>
      <c r="T39" s="23">
        <v>8.3333333333333339</v>
      </c>
      <c r="U39" s="23">
        <v>58.333333333333343</v>
      </c>
      <c r="V39" s="25">
        <v>0</v>
      </c>
      <c r="W39" s="25">
        <v>0</v>
      </c>
      <c r="X39" s="25">
        <v>0</v>
      </c>
      <c r="Y39" s="25"/>
      <c r="Z39" s="25">
        <v>0</v>
      </c>
      <c r="AA39" s="25"/>
      <c r="AB39" s="25">
        <v>0</v>
      </c>
      <c r="AC39" s="25"/>
      <c r="AD39" s="25">
        <v>0</v>
      </c>
      <c r="AE39" s="25"/>
      <c r="AF39" s="25">
        <v>0</v>
      </c>
      <c r="AG39" s="25">
        <f t="shared" si="10"/>
        <v>0</v>
      </c>
      <c r="AH39" s="26">
        <f t="shared" si="0"/>
        <v>0.58333333333333348</v>
      </c>
      <c r="AI39" s="27">
        <v>0</v>
      </c>
    </row>
    <row r="40" spans="1:35" x14ac:dyDescent="0.3">
      <c r="A40" s="1">
        <v>33</v>
      </c>
      <c r="B40" s="28" t="s">
        <v>61</v>
      </c>
      <c r="C40" s="19" t="s">
        <v>53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5"/>
        <v>8.3333333333333339</v>
      </c>
      <c r="K40" s="23">
        <f t="shared" si="16"/>
        <v>8.3333333333333339</v>
      </c>
      <c r="L40" s="23">
        <f t="shared" si="3"/>
        <v>16.666666666666668</v>
      </c>
      <c r="M40" s="23">
        <f t="shared" si="17"/>
        <v>8.3333333333333339</v>
      </c>
      <c r="N40" s="23">
        <f t="shared" si="5"/>
        <v>25</v>
      </c>
      <c r="O40" s="23">
        <f t="shared" si="17"/>
        <v>8.3333333333333339</v>
      </c>
      <c r="P40" s="24">
        <f t="shared" si="6"/>
        <v>33.333333333333336</v>
      </c>
      <c r="Q40" s="23">
        <f t="shared" si="17"/>
        <v>8.3333333333333339</v>
      </c>
      <c r="R40" s="24">
        <f t="shared" si="8"/>
        <v>41.666666666666671</v>
      </c>
      <c r="S40" s="23">
        <f t="shared" si="17"/>
        <v>8.3333333333333339</v>
      </c>
      <c r="T40" s="23">
        <v>8.3333333333333339</v>
      </c>
      <c r="U40" s="23">
        <v>58.333333333333343</v>
      </c>
      <c r="V40" s="25">
        <v>0</v>
      </c>
      <c r="W40" s="25">
        <v>0</v>
      </c>
      <c r="X40" s="25">
        <v>0</v>
      </c>
      <c r="Y40" s="25"/>
      <c r="Z40" s="25">
        <v>0</v>
      </c>
      <c r="AA40" s="25"/>
      <c r="AB40" s="25">
        <v>0</v>
      </c>
      <c r="AC40" s="25"/>
      <c r="AD40" s="25">
        <v>0</v>
      </c>
      <c r="AE40" s="25"/>
      <c r="AF40" s="25">
        <v>0</v>
      </c>
      <c r="AG40" s="25">
        <f t="shared" si="10"/>
        <v>0</v>
      </c>
      <c r="AH40" s="26">
        <f t="shared" ref="AH40:AH71" si="18">+U40/I40</f>
        <v>0.58333333333333348</v>
      </c>
      <c r="AI40" s="27">
        <v>0</v>
      </c>
    </row>
    <row r="41" spans="1:35" x14ac:dyDescent="0.3">
      <c r="A41" s="1">
        <v>34</v>
      </c>
      <c r="B41" s="28" t="s">
        <v>61</v>
      </c>
      <c r="C41" s="19" t="s">
        <v>54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5"/>
        <v>8.3333333333333339</v>
      </c>
      <c r="K41" s="23">
        <f t="shared" si="16"/>
        <v>8.3333333333333339</v>
      </c>
      <c r="L41" s="23">
        <f t="shared" si="3"/>
        <v>16.666666666666668</v>
      </c>
      <c r="M41" s="23">
        <f t="shared" si="17"/>
        <v>8.3333333333333339</v>
      </c>
      <c r="N41" s="23">
        <f t="shared" si="5"/>
        <v>25</v>
      </c>
      <c r="O41" s="23">
        <f t="shared" si="17"/>
        <v>8.3333333333333339</v>
      </c>
      <c r="P41" s="24">
        <f t="shared" si="6"/>
        <v>33.333333333333336</v>
      </c>
      <c r="Q41" s="23">
        <f t="shared" si="17"/>
        <v>8.3333333333333339</v>
      </c>
      <c r="R41" s="24">
        <f t="shared" si="8"/>
        <v>41.666666666666671</v>
      </c>
      <c r="S41" s="23">
        <f t="shared" si="17"/>
        <v>8.3333333333333339</v>
      </c>
      <c r="T41" s="23">
        <v>8.3333333333333339</v>
      </c>
      <c r="U41" s="23">
        <v>58.333333333333343</v>
      </c>
      <c r="V41" s="25">
        <v>0</v>
      </c>
      <c r="W41" s="25">
        <v>0</v>
      </c>
      <c r="X41" s="25">
        <v>0</v>
      </c>
      <c r="Y41" s="25"/>
      <c r="Z41" s="25">
        <v>0</v>
      </c>
      <c r="AA41" s="25"/>
      <c r="AB41" s="25">
        <v>0</v>
      </c>
      <c r="AC41" s="25"/>
      <c r="AD41" s="25">
        <v>0</v>
      </c>
      <c r="AE41" s="25"/>
      <c r="AF41" s="25">
        <v>0</v>
      </c>
      <c r="AG41" s="25">
        <f t="shared" si="10"/>
        <v>0</v>
      </c>
      <c r="AH41" s="26">
        <f t="shared" si="18"/>
        <v>0.58333333333333348</v>
      </c>
      <c r="AI41" s="27">
        <v>0</v>
      </c>
    </row>
    <row r="42" spans="1:35" x14ac:dyDescent="0.3">
      <c r="A42" s="1">
        <v>35</v>
      </c>
      <c r="B42" s="28" t="s">
        <v>61</v>
      </c>
      <c r="C42" s="19" t="s">
        <v>55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f t="shared" si="15"/>
        <v>8.3333333333333339</v>
      </c>
      <c r="K42" s="23">
        <f t="shared" si="16"/>
        <v>8.3333333333333339</v>
      </c>
      <c r="L42" s="23">
        <f t="shared" si="3"/>
        <v>16.666666666666668</v>
      </c>
      <c r="M42" s="23">
        <f t="shared" si="17"/>
        <v>8.3333333333333339</v>
      </c>
      <c r="N42" s="23">
        <f t="shared" si="5"/>
        <v>25</v>
      </c>
      <c r="O42" s="23">
        <f t="shared" si="17"/>
        <v>8.3333333333333339</v>
      </c>
      <c r="P42" s="24">
        <f t="shared" si="6"/>
        <v>33.333333333333336</v>
      </c>
      <c r="Q42" s="23">
        <f t="shared" si="17"/>
        <v>8.3333333333333339</v>
      </c>
      <c r="R42" s="24">
        <f t="shared" si="8"/>
        <v>41.666666666666671</v>
      </c>
      <c r="S42" s="23">
        <f t="shared" si="17"/>
        <v>8.3333333333333339</v>
      </c>
      <c r="T42" s="23">
        <v>8.3333333333333339</v>
      </c>
      <c r="U42" s="23">
        <v>58.333333333333343</v>
      </c>
      <c r="V42" s="25">
        <v>0</v>
      </c>
      <c r="W42" s="25">
        <v>0</v>
      </c>
      <c r="X42" s="25">
        <v>0</v>
      </c>
      <c r="Y42" s="25"/>
      <c r="Z42" s="25">
        <v>0</v>
      </c>
      <c r="AA42" s="25"/>
      <c r="AB42" s="25">
        <v>0</v>
      </c>
      <c r="AC42" s="25"/>
      <c r="AD42" s="25">
        <v>0</v>
      </c>
      <c r="AE42" s="25"/>
      <c r="AF42" s="25">
        <v>0</v>
      </c>
      <c r="AG42" s="25">
        <f t="shared" si="10"/>
        <v>0</v>
      </c>
      <c r="AH42" s="26">
        <f t="shared" si="18"/>
        <v>0.58333333333333348</v>
      </c>
      <c r="AI42" s="27">
        <v>0</v>
      </c>
    </row>
    <row r="43" spans="1:35" x14ac:dyDescent="0.3">
      <c r="A43" s="1">
        <v>36</v>
      </c>
      <c r="B43" s="28" t="s">
        <v>61</v>
      </c>
      <c r="C43" s="19" t="s">
        <v>56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5"/>
        <v>8.3333333333333339</v>
      </c>
      <c r="K43" s="23">
        <f t="shared" si="16"/>
        <v>8.3333333333333339</v>
      </c>
      <c r="L43" s="23">
        <f t="shared" si="3"/>
        <v>16.666666666666668</v>
      </c>
      <c r="M43" s="23">
        <f t="shared" si="17"/>
        <v>8.3333333333333339</v>
      </c>
      <c r="N43" s="23">
        <f t="shared" si="5"/>
        <v>25</v>
      </c>
      <c r="O43" s="23">
        <f t="shared" si="17"/>
        <v>8.3333333333333339</v>
      </c>
      <c r="P43" s="24">
        <f t="shared" si="6"/>
        <v>33.333333333333336</v>
      </c>
      <c r="Q43" s="23">
        <f t="shared" si="17"/>
        <v>8.3333333333333339</v>
      </c>
      <c r="R43" s="24">
        <f t="shared" si="8"/>
        <v>41.666666666666671</v>
      </c>
      <c r="S43" s="23">
        <f t="shared" si="17"/>
        <v>8.3333333333333339</v>
      </c>
      <c r="T43" s="23">
        <v>8.3333333333333339</v>
      </c>
      <c r="U43" s="23">
        <v>58.333333333333343</v>
      </c>
      <c r="V43" s="25">
        <v>0</v>
      </c>
      <c r="W43" s="25">
        <v>0</v>
      </c>
      <c r="X43" s="25">
        <v>0</v>
      </c>
      <c r="Y43" s="25"/>
      <c r="Z43" s="25">
        <v>0</v>
      </c>
      <c r="AA43" s="25"/>
      <c r="AB43" s="25">
        <v>0</v>
      </c>
      <c r="AC43" s="25"/>
      <c r="AD43" s="25">
        <v>0</v>
      </c>
      <c r="AE43" s="25"/>
      <c r="AF43" s="25">
        <v>0</v>
      </c>
      <c r="AG43" s="25">
        <f t="shared" si="10"/>
        <v>0</v>
      </c>
      <c r="AH43" s="26">
        <f t="shared" si="18"/>
        <v>0.58333333333333348</v>
      </c>
      <c r="AI43" s="27">
        <v>0</v>
      </c>
    </row>
    <row r="44" spans="1:35" x14ac:dyDescent="0.3">
      <c r="A44" s="1">
        <v>37</v>
      </c>
      <c r="B44" s="28" t="s">
        <v>61</v>
      </c>
      <c r="C44" s="19" t="s">
        <v>57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5"/>
        <v>8.3333333333333339</v>
      </c>
      <c r="K44" s="23">
        <f t="shared" si="16"/>
        <v>8.3333333333333339</v>
      </c>
      <c r="L44" s="23">
        <f t="shared" si="3"/>
        <v>16.666666666666668</v>
      </c>
      <c r="M44" s="23">
        <f t="shared" si="17"/>
        <v>8.3333333333333339</v>
      </c>
      <c r="N44" s="23">
        <f t="shared" si="5"/>
        <v>25</v>
      </c>
      <c r="O44" s="23">
        <f t="shared" si="17"/>
        <v>8.3333333333333339</v>
      </c>
      <c r="P44" s="24">
        <f t="shared" si="6"/>
        <v>33.333333333333336</v>
      </c>
      <c r="Q44" s="23">
        <f t="shared" si="17"/>
        <v>8.3333333333333339</v>
      </c>
      <c r="R44" s="24">
        <f t="shared" si="8"/>
        <v>41.666666666666671</v>
      </c>
      <c r="S44" s="23">
        <f t="shared" si="17"/>
        <v>8.3333333333333339</v>
      </c>
      <c r="T44" s="23">
        <v>8.3333333333333339</v>
      </c>
      <c r="U44" s="23">
        <v>58.333333333333343</v>
      </c>
      <c r="V44" s="25">
        <v>0</v>
      </c>
      <c r="W44" s="25">
        <v>0</v>
      </c>
      <c r="X44" s="25">
        <v>0</v>
      </c>
      <c r="Y44" s="25"/>
      <c r="Z44" s="25">
        <v>0</v>
      </c>
      <c r="AA44" s="25"/>
      <c r="AB44" s="25">
        <v>0</v>
      </c>
      <c r="AC44" s="25"/>
      <c r="AD44" s="25">
        <v>0</v>
      </c>
      <c r="AE44" s="25"/>
      <c r="AF44" s="25">
        <v>0</v>
      </c>
      <c r="AG44" s="25">
        <f t="shared" si="10"/>
        <v>0</v>
      </c>
      <c r="AH44" s="26">
        <f t="shared" si="18"/>
        <v>0.58333333333333348</v>
      </c>
      <c r="AI44" s="27">
        <v>0</v>
      </c>
    </row>
    <row r="45" spans="1:35" x14ac:dyDescent="0.3">
      <c r="A45" s="1">
        <v>38</v>
      </c>
      <c r="B45" s="28" t="s">
        <v>61</v>
      </c>
      <c r="C45" s="19" t="s">
        <v>58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f t="shared" si="15"/>
        <v>8.3333333333333339</v>
      </c>
      <c r="K45" s="23">
        <f t="shared" si="16"/>
        <v>8.3333333333333339</v>
      </c>
      <c r="L45" s="23">
        <f t="shared" si="3"/>
        <v>16.666666666666668</v>
      </c>
      <c r="M45" s="23">
        <f t="shared" si="17"/>
        <v>8.3333333333333339</v>
      </c>
      <c r="N45" s="23">
        <f t="shared" si="5"/>
        <v>25</v>
      </c>
      <c r="O45" s="23">
        <f t="shared" si="17"/>
        <v>8.3333333333333339</v>
      </c>
      <c r="P45" s="24">
        <f t="shared" si="6"/>
        <v>33.333333333333336</v>
      </c>
      <c r="Q45" s="23">
        <f t="shared" si="17"/>
        <v>8.3333333333333339</v>
      </c>
      <c r="R45" s="24">
        <f t="shared" si="8"/>
        <v>41.666666666666671</v>
      </c>
      <c r="S45" s="23">
        <f t="shared" si="17"/>
        <v>8.3333333333333339</v>
      </c>
      <c r="T45" s="23">
        <v>8.3333333333333339</v>
      </c>
      <c r="U45" s="23">
        <v>58.333333333333343</v>
      </c>
      <c r="V45" s="25">
        <v>0</v>
      </c>
      <c r="W45" s="25">
        <v>0</v>
      </c>
      <c r="X45" s="25">
        <v>0</v>
      </c>
      <c r="Y45" s="25"/>
      <c r="Z45" s="25">
        <v>0</v>
      </c>
      <c r="AA45" s="25"/>
      <c r="AB45" s="25">
        <v>0</v>
      </c>
      <c r="AC45" s="25"/>
      <c r="AD45" s="25">
        <v>0</v>
      </c>
      <c r="AE45" s="25"/>
      <c r="AF45" s="25">
        <v>0</v>
      </c>
      <c r="AG45" s="25">
        <f t="shared" si="10"/>
        <v>0</v>
      </c>
      <c r="AH45" s="26">
        <f t="shared" si="18"/>
        <v>0.58333333333333348</v>
      </c>
      <c r="AI45" s="27">
        <v>0</v>
      </c>
    </row>
    <row r="46" spans="1:35" ht="38.25" x14ac:dyDescent="0.3">
      <c r="A46" s="1">
        <v>39</v>
      </c>
      <c r="B46" s="18" t="s">
        <v>61</v>
      </c>
      <c r="C46" s="19" t="s">
        <v>59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</v>
      </c>
      <c r="K46" s="23">
        <f>+J46</f>
        <v>6</v>
      </c>
      <c r="L46" s="23">
        <f t="shared" si="3"/>
        <v>12</v>
      </c>
      <c r="M46" s="23">
        <f t="shared" si="17"/>
        <v>6</v>
      </c>
      <c r="N46" s="23">
        <f t="shared" si="5"/>
        <v>18</v>
      </c>
      <c r="O46" s="23">
        <f t="shared" si="17"/>
        <v>6</v>
      </c>
      <c r="P46" s="24">
        <f t="shared" si="6"/>
        <v>24</v>
      </c>
      <c r="Q46" s="23">
        <f t="shared" si="17"/>
        <v>6</v>
      </c>
      <c r="R46" s="24">
        <f t="shared" si="8"/>
        <v>30</v>
      </c>
      <c r="S46" s="23">
        <f t="shared" si="17"/>
        <v>6</v>
      </c>
      <c r="T46" s="23">
        <v>6</v>
      </c>
      <c r="U46" s="23">
        <v>42</v>
      </c>
      <c r="V46" s="25">
        <v>0</v>
      </c>
      <c r="W46" s="25">
        <v>0</v>
      </c>
      <c r="X46" s="25">
        <v>0</v>
      </c>
      <c r="Y46" s="25"/>
      <c r="Z46" s="25">
        <v>0</v>
      </c>
      <c r="AA46" s="25"/>
      <c r="AB46" s="25">
        <v>0</v>
      </c>
      <c r="AC46" s="25"/>
      <c r="AD46" s="25">
        <v>0</v>
      </c>
      <c r="AE46" s="25"/>
      <c r="AF46" s="25">
        <v>0</v>
      </c>
      <c r="AG46" s="25">
        <f t="shared" si="10"/>
        <v>0</v>
      </c>
      <c r="AH46" s="26">
        <f t="shared" si="18"/>
        <v>0.42</v>
      </c>
      <c r="AI46" s="27">
        <v>0</v>
      </c>
    </row>
    <row r="47" spans="1:35" x14ac:dyDescent="0.3">
      <c r="A47" s="1">
        <v>40</v>
      </c>
      <c r="B47" s="28" t="s">
        <v>61</v>
      </c>
      <c r="C47" s="19" t="s">
        <v>60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f t="shared" si="15"/>
        <v>8.3333333333333339</v>
      </c>
      <c r="K47" s="23">
        <f t="shared" si="16"/>
        <v>8.3333333333333339</v>
      </c>
      <c r="L47" s="23">
        <f t="shared" si="3"/>
        <v>16.666666666666668</v>
      </c>
      <c r="M47" s="23">
        <f t="shared" si="17"/>
        <v>8.3333333333333339</v>
      </c>
      <c r="N47" s="23">
        <f t="shared" si="5"/>
        <v>25</v>
      </c>
      <c r="O47" s="23">
        <f t="shared" si="17"/>
        <v>8.3333333333333339</v>
      </c>
      <c r="P47" s="24">
        <f t="shared" si="6"/>
        <v>33.333333333333336</v>
      </c>
      <c r="Q47" s="23">
        <f t="shared" si="17"/>
        <v>8.3333333333333339</v>
      </c>
      <c r="R47" s="24">
        <f t="shared" si="8"/>
        <v>41.666666666666671</v>
      </c>
      <c r="S47" s="23">
        <f t="shared" si="17"/>
        <v>8.3333333333333339</v>
      </c>
      <c r="T47" s="23">
        <v>8.3333333333333339</v>
      </c>
      <c r="U47" s="23">
        <v>58.333333333333343</v>
      </c>
      <c r="V47" s="25">
        <v>0</v>
      </c>
      <c r="W47" s="25">
        <v>0</v>
      </c>
      <c r="X47" s="25">
        <v>0</v>
      </c>
      <c r="Y47" s="25"/>
      <c r="Z47" s="25">
        <v>0</v>
      </c>
      <c r="AA47" s="25"/>
      <c r="AB47" s="25">
        <v>0</v>
      </c>
      <c r="AC47" s="25"/>
      <c r="AD47" s="25">
        <v>0</v>
      </c>
      <c r="AE47" s="25"/>
      <c r="AF47" s="25">
        <v>0</v>
      </c>
      <c r="AG47" s="25">
        <f t="shared" si="10"/>
        <v>0</v>
      </c>
      <c r="AH47" s="26">
        <f t="shared" si="18"/>
        <v>0.58333333333333348</v>
      </c>
      <c r="AI47" s="27">
        <v>0</v>
      </c>
    </row>
    <row r="48" spans="1:35" x14ac:dyDescent="0.3">
      <c r="A48" s="1">
        <v>41</v>
      </c>
      <c r="B48" s="18" t="s">
        <v>66</v>
      </c>
      <c r="C48" s="19" t="s">
        <v>62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si="15"/>
        <v>8.3333333333333339</v>
      </c>
      <c r="K48" s="23">
        <f t="shared" si="16"/>
        <v>8.3333333333333339</v>
      </c>
      <c r="L48" s="23">
        <f t="shared" si="3"/>
        <v>16.666666666666668</v>
      </c>
      <c r="M48" s="23">
        <f t="shared" si="17"/>
        <v>8.3333333333333339</v>
      </c>
      <c r="N48" s="23">
        <f t="shared" si="5"/>
        <v>25</v>
      </c>
      <c r="O48" s="23">
        <f t="shared" si="17"/>
        <v>8.3333333333333339</v>
      </c>
      <c r="P48" s="24">
        <f t="shared" si="6"/>
        <v>33.333333333333336</v>
      </c>
      <c r="Q48" s="23">
        <f t="shared" si="17"/>
        <v>8.3333333333333339</v>
      </c>
      <c r="R48" s="24">
        <f t="shared" si="8"/>
        <v>41.666666666666671</v>
      </c>
      <c r="S48" s="23">
        <f t="shared" si="17"/>
        <v>8.3333333333333339</v>
      </c>
      <c r="T48" s="23">
        <v>8.3333333333333339</v>
      </c>
      <c r="U48" s="23">
        <v>58.333333333333343</v>
      </c>
      <c r="V48" s="25">
        <v>0</v>
      </c>
      <c r="W48" s="25">
        <v>0</v>
      </c>
      <c r="X48" s="25">
        <v>0</v>
      </c>
      <c r="Y48" s="25"/>
      <c r="Z48" s="25">
        <v>0</v>
      </c>
      <c r="AA48" s="25"/>
      <c r="AB48" s="25">
        <v>0</v>
      </c>
      <c r="AC48" s="25"/>
      <c r="AD48" s="25">
        <v>0</v>
      </c>
      <c r="AE48" s="25"/>
      <c r="AF48" s="25">
        <v>0</v>
      </c>
      <c r="AG48" s="25">
        <f t="shared" si="10"/>
        <v>0</v>
      </c>
      <c r="AH48" s="26">
        <f t="shared" si="18"/>
        <v>0.58333333333333348</v>
      </c>
      <c r="AI48" s="27">
        <v>0</v>
      </c>
    </row>
    <row r="49" spans="1:35" x14ac:dyDescent="0.3">
      <c r="A49" s="1">
        <v>42</v>
      </c>
      <c r="B49" s="28" t="s">
        <v>66</v>
      </c>
      <c r="C49" s="19" t="s">
        <v>63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v>6.666666666666667</v>
      </c>
      <c r="K49" s="23">
        <f>+J49</f>
        <v>6.666666666666667</v>
      </c>
      <c r="L49" s="23">
        <f t="shared" si="3"/>
        <v>13.333333333333334</v>
      </c>
      <c r="M49" s="23">
        <f t="shared" si="17"/>
        <v>6.666666666666667</v>
      </c>
      <c r="N49" s="23">
        <f t="shared" si="5"/>
        <v>20</v>
      </c>
      <c r="O49" s="23">
        <f t="shared" si="17"/>
        <v>6.666666666666667</v>
      </c>
      <c r="P49" s="24">
        <f t="shared" si="6"/>
        <v>26.666666666666668</v>
      </c>
      <c r="Q49" s="23">
        <f t="shared" si="17"/>
        <v>6.666666666666667</v>
      </c>
      <c r="R49" s="24">
        <f t="shared" si="8"/>
        <v>33.333333333333336</v>
      </c>
      <c r="S49" s="23">
        <f t="shared" si="17"/>
        <v>6.666666666666667</v>
      </c>
      <c r="T49" s="23">
        <v>6.666666666666667</v>
      </c>
      <c r="U49" s="23">
        <v>46.666666666666664</v>
      </c>
      <c r="V49" s="25">
        <v>0</v>
      </c>
      <c r="W49" s="25">
        <v>0</v>
      </c>
      <c r="X49" s="25">
        <v>0</v>
      </c>
      <c r="Y49" s="25"/>
      <c r="Z49" s="25">
        <v>0</v>
      </c>
      <c r="AA49" s="25"/>
      <c r="AB49" s="25">
        <v>0</v>
      </c>
      <c r="AC49" s="25"/>
      <c r="AD49" s="25">
        <v>0</v>
      </c>
      <c r="AE49" s="25"/>
      <c r="AF49" s="25">
        <v>0</v>
      </c>
      <c r="AG49" s="25">
        <f t="shared" si="10"/>
        <v>0</v>
      </c>
      <c r="AH49" s="26">
        <f t="shared" si="18"/>
        <v>0.46666666666666662</v>
      </c>
      <c r="AI49" s="27">
        <v>0</v>
      </c>
    </row>
    <row r="50" spans="1:35" x14ac:dyDescent="0.3">
      <c r="A50" s="1">
        <v>43</v>
      </c>
      <c r="B50" s="28" t="s">
        <v>66</v>
      </c>
      <c r="C50" s="19" t="s">
        <v>64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6.666666666666667</v>
      </c>
      <c r="K50" s="23">
        <f>+J50</f>
        <v>6.666666666666667</v>
      </c>
      <c r="L50" s="23">
        <f t="shared" si="3"/>
        <v>13.333333333333334</v>
      </c>
      <c r="M50" s="23">
        <f t="shared" si="17"/>
        <v>6.666666666666667</v>
      </c>
      <c r="N50" s="23">
        <f t="shared" si="5"/>
        <v>20</v>
      </c>
      <c r="O50" s="23">
        <f t="shared" si="17"/>
        <v>6.666666666666667</v>
      </c>
      <c r="P50" s="24">
        <f t="shared" si="6"/>
        <v>26.666666666666668</v>
      </c>
      <c r="Q50" s="23">
        <f t="shared" si="17"/>
        <v>6.666666666666667</v>
      </c>
      <c r="R50" s="24">
        <f t="shared" si="8"/>
        <v>33.333333333333336</v>
      </c>
      <c r="S50" s="23">
        <f t="shared" si="17"/>
        <v>6.666666666666667</v>
      </c>
      <c r="T50" s="23">
        <v>6.666666666666667</v>
      </c>
      <c r="U50" s="23">
        <v>46.666666666666664</v>
      </c>
      <c r="V50" s="25">
        <v>0</v>
      </c>
      <c r="W50" s="25">
        <v>0</v>
      </c>
      <c r="X50" s="25">
        <v>0</v>
      </c>
      <c r="Y50" s="25"/>
      <c r="Z50" s="25">
        <v>0</v>
      </c>
      <c r="AA50" s="25"/>
      <c r="AB50" s="25">
        <v>0</v>
      </c>
      <c r="AC50" s="25"/>
      <c r="AD50" s="25">
        <v>0</v>
      </c>
      <c r="AE50" s="25"/>
      <c r="AF50" s="25">
        <v>0</v>
      </c>
      <c r="AG50" s="25">
        <f t="shared" si="10"/>
        <v>0</v>
      </c>
      <c r="AH50" s="26">
        <f t="shared" si="18"/>
        <v>0.46666666666666662</v>
      </c>
      <c r="AI50" s="27">
        <v>0</v>
      </c>
    </row>
    <row r="51" spans="1:35" ht="25.5" x14ac:dyDescent="0.3">
      <c r="A51" s="1">
        <v>44</v>
      </c>
      <c r="B51" s="28" t="s">
        <v>66</v>
      </c>
      <c r="C51" s="19" t="s">
        <v>65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v>6.666666666666667</v>
      </c>
      <c r="K51" s="23">
        <f>+J51</f>
        <v>6.666666666666667</v>
      </c>
      <c r="L51" s="23">
        <f t="shared" si="3"/>
        <v>13.333333333333334</v>
      </c>
      <c r="M51" s="23">
        <f t="shared" si="17"/>
        <v>6.666666666666667</v>
      </c>
      <c r="N51" s="23">
        <f t="shared" si="5"/>
        <v>20</v>
      </c>
      <c r="O51" s="23">
        <f t="shared" si="17"/>
        <v>6.666666666666667</v>
      </c>
      <c r="P51" s="24">
        <f t="shared" si="6"/>
        <v>26.666666666666668</v>
      </c>
      <c r="Q51" s="23">
        <f t="shared" si="17"/>
        <v>6.666666666666667</v>
      </c>
      <c r="R51" s="24">
        <f t="shared" si="8"/>
        <v>33.333333333333336</v>
      </c>
      <c r="S51" s="23">
        <f t="shared" si="17"/>
        <v>6.666666666666667</v>
      </c>
      <c r="T51" s="23">
        <v>6.666666666666667</v>
      </c>
      <c r="U51" s="23">
        <v>46.666666666666664</v>
      </c>
      <c r="V51" s="25">
        <v>0</v>
      </c>
      <c r="W51" s="25">
        <v>0</v>
      </c>
      <c r="X51" s="25">
        <v>0</v>
      </c>
      <c r="Y51" s="25"/>
      <c r="Z51" s="25">
        <v>0</v>
      </c>
      <c r="AA51" s="25"/>
      <c r="AB51" s="25">
        <v>0</v>
      </c>
      <c r="AC51" s="25"/>
      <c r="AD51" s="25">
        <v>0</v>
      </c>
      <c r="AE51" s="25"/>
      <c r="AF51" s="25">
        <v>0</v>
      </c>
      <c r="AG51" s="25">
        <f t="shared" si="10"/>
        <v>0</v>
      </c>
      <c r="AH51" s="26">
        <f t="shared" si="18"/>
        <v>0.46666666666666662</v>
      </c>
      <c r="AI51" s="27">
        <v>0</v>
      </c>
    </row>
    <row r="52" spans="1:35" x14ac:dyDescent="0.3">
      <c r="A52" s="1">
        <v>45</v>
      </c>
      <c r="B52" s="18" t="s">
        <v>73</v>
      </c>
      <c r="C52" s="19" t="s">
        <v>67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ref="J52:J63" si="19">+I52/12</f>
        <v>8.3333333333333339</v>
      </c>
      <c r="K52" s="23">
        <f t="shared" ref="K52:K63" si="20">+J52</f>
        <v>8.3333333333333339</v>
      </c>
      <c r="L52" s="23">
        <f t="shared" si="3"/>
        <v>16.666666666666668</v>
      </c>
      <c r="M52" s="23">
        <f t="shared" si="17"/>
        <v>8.3333333333333339</v>
      </c>
      <c r="N52" s="23">
        <f t="shared" si="5"/>
        <v>25</v>
      </c>
      <c r="O52" s="23">
        <f t="shared" si="17"/>
        <v>8.3333333333333339</v>
      </c>
      <c r="P52" s="24">
        <f t="shared" si="6"/>
        <v>33.333333333333336</v>
      </c>
      <c r="Q52" s="24">
        <f>+O52/2</f>
        <v>4.166666666666667</v>
      </c>
      <c r="R52" s="24">
        <f t="shared" si="8"/>
        <v>37.5</v>
      </c>
      <c r="S52" s="24">
        <v>0</v>
      </c>
      <c r="T52" s="24">
        <v>0</v>
      </c>
      <c r="U52" s="24">
        <v>37.5</v>
      </c>
      <c r="V52" s="25">
        <v>0</v>
      </c>
      <c r="W52" s="25">
        <v>0</v>
      </c>
      <c r="X52" s="25">
        <v>0</v>
      </c>
      <c r="Y52" s="25"/>
      <c r="Z52" s="25">
        <v>0</v>
      </c>
      <c r="AA52" s="25"/>
      <c r="AB52" s="25">
        <v>0</v>
      </c>
      <c r="AC52" s="25"/>
      <c r="AD52" s="25">
        <v>0</v>
      </c>
      <c r="AE52" s="25"/>
      <c r="AF52" s="25">
        <v>0</v>
      </c>
      <c r="AG52" s="25">
        <f t="shared" si="10"/>
        <v>0</v>
      </c>
      <c r="AH52" s="26">
        <f t="shared" si="18"/>
        <v>0.375</v>
      </c>
      <c r="AI52" s="27">
        <v>0</v>
      </c>
    </row>
    <row r="53" spans="1:35" ht="25.5" x14ac:dyDescent="0.3">
      <c r="A53" s="1">
        <v>46</v>
      </c>
      <c r="B53" s="28" t="s">
        <v>73</v>
      </c>
      <c r="C53" s="19" t="s">
        <v>68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9"/>
        <v>8.3333333333333339</v>
      </c>
      <c r="K53" s="23">
        <f t="shared" si="20"/>
        <v>8.3333333333333339</v>
      </c>
      <c r="L53" s="23">
        <f t="shared" si="3"/>
        <v>16.666666666666668</v>
      </c>
      <c r="M53" s="23">
        <f t="shared" si="17"/>
        <v>8.3333333333333339</v>
      </c>
      <c r="N53" s="23">
        <f t="shared" si="5"/>
        <v>25</v>
      </c>
      <c r="O53" s="23">
        <f t="shared" si="17"/>
        <v>8.3333333333333339</v>
      </c>
      <c r="P53" s="24">
        <f t="shared" si="6"/>
        <v>33.333333333333336</v>
      </c>
      <c r="Q53" s="24">
        <f>+O53/2</f>
        <v>4.166666666666667</v>
      </c>
      <c r="R53" s="24">
        <f t="shared" si="8"/>
        <v>37.5</v>
      </c>
      <c r="S53" s="24">
        <v>0</v>
      </c>
      <c r="T53" s="24">
        <v>0</v>
      </c>
      <c r="U53" s="24">
        <v>37.5</v>
      </c>
      <c r="V53" s="25">
        <v>0</v>
      </c>
      <c r="W53" s="25">
        <v>0</v>
      </c>
      <c r="X53" s="25">
        <v>0</v>
      </c>
      <c r="Y53" s="25"/>
      <c r="Z53" s="25">
        <v>0</v>
      </c>
      <c r="AA53" s="25"/>
      <c r="AB53" s="25">
        <v>0</v>
      </c>
      <c r="AC53" s="25"/>
      <c r="AD53" s="25">
        <v>0</v>
      </c>
      <c r="AE53" s="25"/>
      <c r="AF53" s="25">
        <v>0</v>
      </c>
      <c r="AG53" s="25">
        <f t="shared" si="10"/>
        <v>0</v>
      </c>
      <c r="AH53" s="26">
        <f t="shared" si="18"/>
        <v>0.375</v>
      </c>
      <c r="AI53" s="27">
        <v>0</v>
      </c>
    </row>
    <row r="54" spans="1:35" ht="25.5" x14ac:dyDescent="0.3">
      <c r="A54" s="1">
        <v>47</v>
      </c>
      <c r="B54" s="28" t="s">
        <v>73</v>
      </c>
      <c r="C54" s="19" t="s">
        <v>69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v>0</v>
      </c>
      <c r="K54" s="23">
        <f t="shared" si="20"/>
        <v>0</v>
      </c>
      <c r="L54" s="23">
        <f t="shared" si="3"/>
        <v>0</v>
      </c>
      <c r="M54" s="23">
        <f t="shared" si="17"/>
        <v>0</v>
      </c>
      <c r="N54" s="23">
        <f t="shared" si="5"/>
        <v>0</v>
      </c>
      <c r="O54" s="23">
        <f t="shared" si="17"/>
        <v>0</v>
      </c>
      <c r="P54" s="24">
        <f t="shared" si="6"/>
        <v>0</v>
      </c>
      <c r="Q54" s="24">
        <f>+O54/2</f>
        <v>0</v>
      </c>
      <c r="R54" s="24">
        <f t="shared" si="8"/>
        <v>0</v>
      </c>
      <c r="S54" s="24">
        <v>0</v>
      </c>
      <c r="T54" s="24">
        <v>0</v>
      </c>
      <c r="U54" s="24">
        <v>0</v>
      </c>
      <c r="V54" s="25">
        <v>0</v>
      </c>
      <c r="W54" s="25">
        <v>0</v>
      </c>
      <c r="X54" s="25">
        <v>0</v>
      </c>
      <c r="Y54" s="25"/>
      <c r="Z54" s="25">
        <v>0</v>
      </c>
      <c r="AA54" s="25"/>
      <c r="AB54" s="25">
        <v>0</v>
      </c>
      <c r="AC54" s="25"/>
      <c r="AD54" s="25">
        <v>0</v>
      </c>
      <c r="AE54" s="25"/>
      <c r="AF54" s="25">
        <v>0</v>
      </c>
      <c r="AG54" s="25">
        <f t="shared" si="10"/>
        <v>0</v>
      </c>
      <c r="AH54" s="26">
        <f t="shared" si="18"/>
        <v>0</v>
      </c>
      <c r="AI54" s="27">
        <v>0</v>
      </c>
    </row>
    <row r="55" spans="1:35" x14ac:dyDescent="0.3">
      <c r="A55" s="1">
        <v>48</v>
      </c>
      <c r="B55" s="28" t="s">
        <v>73</v>
      </c>
      <c r="C55" s="19" t="s">
        <v>14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9"/>
        <v>8.3333333333333339</v>
      </c>
      <c r="K55" s="23">
        <f t="shared" si="20"/>
        <v>8.3333333333333339</v>
      </c>
      <c r="L55" s="23">
        <f t="shared" si="3"/>
        <v>16.666666666666668</v>
      </c>
      <c r="M55" s="23">
        <f t="shared" si="17"/>
        <v>8.3333333333333339</v>
      </c>
      <c r="N55" s="23">
        <f t="shared" si="5"/>
        <v>25</v>
      </c>
      <c r="O55" s="23">
        <f t="shared" si="17"/>
        <v>8.3333333333333339</v>
      </c>
      <c r="P55" s="24">
        <f t="shared" si="6"/>
        <v>33.333333333333336</v>
      </c>
      <c r="Q55" s="24">
        <f t="shared" ref="Q55:Q58" si="21">+O55/2</f>
        <v>4.166666666666667</v>
      </c>
      <c r="R55" s="24">
        <f t="shared" si="8"/>
        <v>37.5</v>
      </c>
      <c r="S55" s="24">
        <v>0</v>
      </c>
      <c r="T55" s="24">
        <v>0</v>
      </c>
      <c r="U55" s="24">
        <v>37.5</v>
      </c>
      <c r="V55" s="25">
        <v>0</v>
      </c>
      <c r="W55" s="25">
        <v>0</v>
      </c>
      <c r="X55" s="25">
        <v>0</v>
      </c>
      <c r="Y55" s="25"/>
      <c r="Z55" s="25">
        <v>0</v>
      </c>
      <c r="AA55" s="25"/>
      <c r="AB55" s="25">
        <v>0</v>
      </c>
      <c r="AC55" s="25"/>
      <c r="AD55" s="25">
        <v>0</v>
      </c>
      <c r="AE55" s="25"/>
      <c r="AF55" s="25">
        <v>0</v>
      </c>
      <c r="AG55" s="25">
        <f t="shared" si="10"/>
        <v>0</v>
      </c>
      <c r="AH55" s="26">
        <f t="shared" si="18"/>
        <v>0.375</v>
      </c>
      <c r="AI55" s="27">
        <v>0</v>
      </c>
    </row>
    <row r="56" spans="1:35" x14ac:dyDescent="0.3">
      <c r="A56" s="1">
        <v>49</v>
      </c>
      <c r="B56" s="28" t="s">
        <v>73</v>
      </c>
      <c r="C56" s="19" t="s">
        <v>70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f t="shared" si="19"/>
        <v>8.3333333333333339</v>
      </c>
      <c r="K56" s="23">
        <f t="shared" si="20"/>
        <v>8.3333333333333339</v>
      </c>
      <c r="L56" s="23">
        <f t="shared" si="3"/>
        <v>16.666666666666668</v>
      </c>
      <c r="M56" s="23">
        <f t="shared" si="17"/>
        <v>8.3333333333333339</v>
      </c>
      <c r="N56" s="23">
        <f t="shared" si="5"/>
        <v>25</v>
      </c>
      <c r="O56" s="23">
        <f t="shared" si="17"/>
        <v>8.3333333333333339</v>
      </c>
      <c r="P56" s="24">
        <f t="shared" si="6"/>
        <v>33.333333333333336</v>
      </c>
      <c r="Q56" s="24">
        <f t="shared" si="21"/>
        <v>4.166666666666667</v>
      </c>
      <c r="R56" s="24">
        <f t="shared" si="8"/>
        <v>37.5</v>
      </c>
      <c r="S56" s="24">
        <v>0</v>
      </c>
      <c r="T56" s="24">
        <v>0</v>
      </c>
      <c r="U56" s="24">
        <v>37.5</v>
      </c>
      <c r="V56" s="25">
        <v>0</v>
      </c>
      <c r="W56" s="25">
        <v>0</v>
      </c>
      <c r="X56" s="25">
        <v>0</v>
      </c>
      <c r="Y56" s="25"/>
      <c r="Z56" s="25">
        <v>0</v>
      </c>
      <c r="AA56" s="25"/>
      <c r="AB56" s="25">
        <v>0</v>
      </c>
      <c r="AC56" s="25"/>
      <c r="AD56" s="25">
        <v>0</v>
      </c>
      <c r="AE56" s="25"/>
      <c r="AF56" s="25">
        <v>0</v>
      </c>
      <c r="AG56" s="25">
        <f t="shared" si="10"/>
        <v>0</v>
      </c>
      <c r="AH56" s="26">
        <f t="shared" si="18"/>
        <v>0.375</v>
      </c>
      <c r="AI56" s="27">
        <v>0</v>
      </c>
    </row>
    <row r="57" spans="1:35" x14ac:dyDescent="0.3">
      <c r="A57" s="1">
        <v>50</v>
      </c>
      <c r="B57" s="28" t="s">
        <v>73</v>
      </c>
      <c r="C57" s="19" t="s">
        <v>71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9"/>
        <v>8.3333333333333339</v>
      </c>
      <c r="K57" s="23">
        <f t="shared" si="20"/>
        <v>8.3333333333333339</v>
      </c>
      <c r="L57" s="23">
        <f t="shared" si="3"/>
        <v>16.666666666666668</v>
      </c>
      <c r="M57" s="23">
        <f t="shared" si="17"/>
        <v>8.3333333333333339</v>
      </c>
      <c r="N57" s="23">
        <f t="shared" si="5"/>
        <v>25</v>
      </c>
      <c r="O57" s="23">
        <f t="shared" si="17"/>
        <v>8.3333333333333339</v>
      </c>
      <c r="P57" s="24">
        <f t="shared" si="6"/>
        <v>33.333333333333336</v>
      </c>
      <c r="Q57" s="24">
        <f t="shared" si="21"/>
        <v>4.166666666666667</v>
      </c>
      <c r="R57" s="24">
        <f t="shared" si="8"/>
        <v>37.5</v>
      </c>
      <c r="S57" s="24">
        <v>0</v>
      </c>
      <c r="T57" s="24">
        <v>0</v>
      </c>
      <c r="U57" s="24">
        <v>37.5</v>
      </c>
      <c r="V57" s="25">
        <v>0</v>
      </c>
      <c r="W57" s="25">
        <v>0</v>
      </c>
      <c r="X57" s="25">
        <v>0</v>
      </c>
      <c r="Y57" s="25"/>
      <c r="Z57" s="25">
        <v>0</v>
      </c>
      <c r="AA57" s="25"/>
      <c r="AB57" s="25">
        <v>0</v>
      </c>
      <c r="AC57" s="25"/>
      <c r="AD57" s="25">
        <v>0</v>
      </c>
      <c r="AE57" s="25"/>
      <c r="AF57" s="25">
        <v>0</v>
      </c>
      <c r="AG57" s="25">
        <f t="shared" si="10"/>
        <v>0</v>
      </c>
      <c r="AH57" s="26">
        <f t="shared" si="18"/>
        <v>0.375</v>
      </c>
      <c r="AI57" s="27">
        <v>0</v>
      </c>
    </row>
    <row r="58" spans="1:35" x14ac:dyDescent="0.3">
      <c r="A58" s="1">
        <v>51</v>
      </c>
      <c r="B58" s="28" t="s">
        <v>73</v>
      </c>
      <c r="C58" s="19" t="s">
        <v>72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9"/>
        <v>8.3333333333333339</v>
      </c>
      <c r="K58" s="23">
        <f t="shared" si="20"/>
        <v>8.3333333333333339</v>
      </c>
      <c r="L58" s="23">
        <f t="shared" si="3"/>
        <v>16.666666666666668</v>
      </c>
      <c r="M58" s="23">
        <f t="shared" si="17"/>
        <v>8.3333333333333339</v>
      </c>
      <c r="N58" s="23">
        <f t="shared" si="5"/>
        <v>25</v>
      </c>
      <c r="O58" s="23">
        <f t="shared" si="17"/>
        <v>8.3333333333333339</v>
      </c>
      <c r="P58" s="24">
        <f t="shared" si="6"/>
        <v>33.333333333333336</v>
      </c>
      <c r="Q58" s="24">
        <f t="shared" si="21"/>
        <v>4.166666666666667</v>
      </c>
      <c r="R58" s="24">
        <f t="shared" si="8"/>
        <v>37.5</v>
      </c>
      <c r="S58" s="24">
        <v>0</v>
      </c>
      <c r="T58" s="24">
        <v>0</v>
      </c>
      <c r="U58" s="24">
        <v>37.5</v>
      </c>
      <c r="V58" s="25">
        <v>0</v>
      </c>
      <c r="W58" s="25">
        <v>0</v>
      </c>
      <c r="X58" s="25">
        <v>0</v>
      </c>
      <c r="Y58" s="25"/>
      <c r="Z58" s="25">
        <v>0</v>
      </c>
      <c r="AA58" s="25"/>
      <c r="AB58" s="25">
        <v>0</v>
      </c>
      <c r="AC58" s="25"/>
      <c r="AD58" s="25">
        <v>0</v>
      </c>
      <c r="AE58" s="25"/>
      <c r="AF58" s="25">
        <v>0</v>
      </c>
      <c r="AG58" s="25">
        <f t="shared" si="10"/>
        <v>0</v>
      </c>
      <c r="AH58" s="26">
        <f t="shared" si="18"/>
        <v>0.375</v>
      </c>
      <c r="AI58" s="27">
        <v>0</v>
      </c>
    </row>
    <row r="59" spans="1:35" ht="25.5" x14ac:dyDescent="0.3">
      <c r="A59" s="1">
        <v>52</v>
      </c>
      <c r="B59" s="18" t="s">
        <v>80</v>
      </c>
      <c r="C59" s="19" t="s">
        <v>74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9"/>
        <v>8.3333333333333339</v>
      </c>
      <c r="K59" s="23">
        <f t="shared" si="20"/>
        <v>8.3333333333333339</v>
      </c>
      <c r="L59" s="23">
        <f t="shared" si="3"/>
        <v>16.666666666666668</v>
      </c>
      <c r="M59" s="23">
        <f t="shared" si="17"/>
        <v>8.3333333333333339</v>
      </c>
      <c r="N59" s="23">
        <f t="shared" si="5"/>
        <v>25</v>
      </c>
      <c r="O59" s="23">
        <f t="shared" si="17"/>
        <v>8.3333333333333339</v>
      </c>
      <c r="P59" s="24">
        <f t="shared" si="6"/>
        <v>33.333333333333336</v>
      </c>
      <c r="Q59" s="23">
        <f t="shared" si="17"/>
        <v>8.3333333333333339</v>
      </c>
      <c r="R59" s="24">
        <f t="shared" si="8"/>
        <v>41.666666666666671</v>
      </c>
      <c r="S59" s="23">
        <f t="shared" si="17"/>
        <v>8.3333333333333339</v>
      </c>
      <c r="T59" s="23">
        <v>8.3333333333333339</v>
      </c>
      <c r="U59" s="23">
        <v>58.333333333333343</v>
      </c>
      <c r="V59" s="25">
        <v>0</v>
      </c>
      <c r="W59" s="25">
        <v>0</v>
      </c>
      <c r="X59" s="25">
        <v>0</v>
      </c>
      <c r="Y59" s="25"/>
      <c r="Z59" s="25">
        <v>0</v>
      </c>
      <c r="AA59" s="25"/>
      <c r="AB59" s="25">
        <v>0</v>
      </c>
      <c r="AC59" s="25"/>
      <c r="AD59" s="25">
        <v>0</v>
      </c>
      <c r="AE59" s="25"/>
      <c r="AF59" s="25">
        <v>0</v>
      </c>
      <c r="AG59" s="25">
        <f t="shared" si="10"/>
        <v>0</v>
      </c>
      <c r="AH59" s="26">
        <f t="shared" si="18"/>
        <v>0.58333333333333348</v>
      </c>
      <c r="AI59" s="27">
        <v>0</v>
      </c>
    </row>
    <row r="60" spans="1:35" ht="25.5" x14ac:dyDescent="0.3">
      <c r="A60" s="1">
        <v>53</v>
      </c>
      <c r="B60" s="28" t="s">
        <v>80</v>
      </c>
      <c r="C60" s="19" t="s">
        <v>75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3"/>
        <v>0</v>
      </c>
      <c r="M60" s="23">
        <v>0</v>
      </c>
      <c r="N60" s="23">
        <f t="shared" si="5"/>
        <v>0</v>
      </c>
      <c r="O60" s="23">
        <v>0</v>
      </c>
      <c r="P60" s="24">
        <f t="shared" si="6"/>
        <v>0</v>
      </c>
      <c r="Q60" s="23">
        <v>0</v>
      </c>
      <c r="R60" s="24">
        <f t="shared" si="8"/>
        <v>0</v>
      </c>
      <c r="S60" s="23">
        <v>0</v>
      </c>
      <c r="T60" s="23">
        <v>0</v>
      </c>
      <c r="U60" s="23">
        <v>0</v>
      </c>
      <c r="V60" s="25">
        <v>0</v>
      </c>
      <c r="W60" s="25">
        <v>0</v>
      </c>
      <c r="X60" s="25">
        <v>0</v>
      </c>
      <c r="Y60" s="25"/>
      <c r="Z60" s="25">
        <v>0</v>
      </c>
      <c r="AA60" s="25"/>
      <c r="AB60" s="25">
        <v>0</v>
      </c>
      <c r="AC60" s="25"/>
      <c r="AD60" s="25">
        <v>0</v>
      </c>
      <c r="AE60" s="25"/>
      <c r="AF60" s="25">
        <v>0</v>
      </c>
      <c r="AG60" s="25">
        <f t="shared" si="10"/>
        <v>0</v>
      </c>
      <c r="AH60" s="26">
        <f t="shared" si="18"/>
        <v>0</v>
      </c>
      <c r="AI60" s="27">
        <v>0</v>
      </c>
    </row>
    <row r="61" spans="1:35" ht="25.5" x14ac:dyDescent="0.3">
      <c r="A61" s="1">
        <v>54</v>
      </c>
      <c r="B61" s="28" t="s">
        <v>80</v>
      </c>
      <c r="C61" s="19" t="s">
        <v>76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si="19"/>
        <v>8.3333333333333339</v>
      </c>
      <c r="K61" s="23">
        <f t="shared" si="20"/>
        <v>8.3333333333333339</v>
      </c>
      <c r="L61" s="23">
        <f t="shared" si="3"/>
        <v>16.666666666666668</v>
      </c>
      <c r="M61" s="23">
        <f t="shared" ref="M61:S63" si="22">+K61</f>
        <v>8.3333333333333339</v>
      </c>
      <c r="N61" s="23">
        <f t="shared" si="5"/>
        <v>25</v>
      </c>
      <c r="O61" s="23">
        <f t="shared" si="22"/>
        <v>8.3333333333333339</v>
      </c>
      <c r="P61" s="24">
        <f t="shared" si="6"/>
        <v>33.333333333333336</v>
      </c>
      <c r="Q61" s="23">
        <f t="shared" si="22"/>
        <v>8.3333333333333339</v>
      </c>
      <c r="R61" s="24">
        <f t="shared" si="8"/>
        <v>41.666666666666671</v>
      </c>
      <c r="S61" s="23">
        <f t="shared" si="22"/>
        <v>8.3333333333333339</v>
      </c>
      <c r="T61" s="23">
        <v>8.3333333333333339</v>
      </c>
      <c r="U61" s="23">
        <v>58.333333333333343</v>
      </c>
      <c r="V61" s="25">
        <v>0</v>
      </c>
      <c r="W61" s="25">
        <v>0</v>
      </c>
      <c r="X61" s="25">
        <v>0</v>
      </c>
      <c r="Y61" s="25"/>
      <c r="Z61" s="25">
        <v>0</v>
      </c>
      <c r="AA61" s="25"/>
      <c r="AB61" s="25">
        <v>0</v>
      </c>
      <c r="AC61" s="25"/>
      <c r="AD61" s="25">
        <v>0</v>
      </c>
      <c r="AE61" s="25"/>
      <c r="AF61" s="25">
        <v>0</v>
      </c>
      <c r="AG61" s="25">
        <f t="shared" si="10"/>
        <v>0</v>
      </c>
      <c r="AH61" s="26">
        <f t="shared" si="18"/>
        <v>0.58333333333333348</v>
      </c>
      <c r="AI61" s="27">
        <v>0</v>
      </c>
    </row>
    <row r="62" spans="1:35" x14ac:dyDescent="0.3">
      <c r="A62" s="1">
        <v>55</v>
      </c>
      <c r="B62" s="28" t="s">
        <v>80</v>
      </c>
      <c r="C62" s="19" t="s">
        <v>77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19"/>
        <v>8.3333333333333339</v>
      </c>
      <c r="K62" s="23">
        <f t="shared" si="20"/>
        <v>8.3333333333333339</v>
      </c>
      <c r="L62" s="23">
        <f t="shared" si="3"/>
        <v>16.666666666666668</v>
      </c>
      <c r="M62" s="23">
        <f t="shared" si="22"/>
        <v>8.3333333333333339</v>
      </c>
      <c r="N62" s="23">
        <f t="shared" si="5"/>
        <v>25</v>
      </c>
      <c r="O62" s="23">
        <f t="shared" si="22"/>
        <v>8.3333333333333339</v>
      </c>
      <c r="P62" s="24">
        <f t="shared" si="6"/>
        <v>33.333333333333336</v>
      </c>
      <c r="Q62" s="23">
        <f t="shared" si="22"/>
        <v>8.3333333333333339</v>
      </c>
      <c r="R62" s="24">
        <f t="shared" si="8"/>
        <v>41.666666666666671</v>
      </c>
      <c r="S62" s="23">
        <f t="shared" si="22"/>
        <v>8.3333333333333339</v>
      </c>
      <c r="T62" s="23">
        <v>8.3333333333333339</v>
      </c>
      <c r="U62" s="23">
        <v>58.333333333333343</v>
      </c>
      <c r="V62" s="25">
        <v>0</v>
      </c>
      <c r="W62" s="25">
        <v>0</v>
      </c>
      <c r="X62" s="25">
        <v>0</v>
      </c>
      <c r="Y62" s="25"/>
      <c r="Z62" s="25">
        <v>0</v>
      </c>
      <c r="AA62" s="25"/>
      <c r="AB62" s="25">
        <v>0</v>
      </c>
      <c r="AC62" s="25"/>
      <c r="AD62" s="25">
        <v>0</v>
      </c>
      <c r="AE62" s="25"/>
      <c r="AF62" s="25">
        <v>0</v>
      </c>
      <c r="AG62" s="25">
        <f t="shared" si="10"/>
        <v>0</v>
      </c>
      <c r="AH62" s="26">
        <f t="shared" si="18"/>
        <v>0.58333333333333348</v>
      </c>
      <c r="AI62" s="27">
        <v>0</v>
      </c>
    </row>
    <row r="63" spans="1:35" x14ac:dyDescent="0.3">
      <c r="A63" s="1">
        <v>56</v>
      </c>
      <c r="B63" s="28" t="s">
        <v>80</v>
      </c>
      <c r="C63" s="19" t="s">
        <v>78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19"/>
        <v>8.3333333333333339</v>
      </c>
      <c r="K63" s="23">
        <f t="shared" si="20"/>
        <v>8.3333333333333339</v>
      </c>
      <c r="L63" s="23">
        <f t="shared" si="3"/>
        <v>16.666666666666668</v>
      </c>
      <c r="M63" s="23">
        <f t="shared" si="22"/>
        <v>8.3333333333333339</v>
      </c>
      <c r="N63" s="23">
        <f t="shared" si="5"/>
        <v>25</v>
      </c>
      <c r="O63" s="23">
        <f t="shared" si="22"/>
        <v>8.3333333333333339</v>
      </c>
      <c r="P63" s="24">
        <f t="shared" si="6"/>
        <v>33.333333333333336</v>
      </c>
      <c r="Q63" s="23">
        <f t="shared" si="22"/>
        <v>8.3333333333333339</v>
      </c>
      <c r="R63" s="24">
        <f t="shared" si="8"/>
        <v>41.666666666666671</v>
      </c>
      <c r="S63" s="23">
        <f t="shared" si="22"/>
        <v>8.3333333333333339</v>
      </c>
      <c r="T63" s="23">
        <v>8.3333333333333339</v>
      </c>
      <c r="U63" s="23">
        <v>58.333333333333343</v>
      </c>
      <c r="V63" s="25">
        <v>0</v>
      </c>
      <c r="W63" s="25">
        <v>0</v>
      </c>
      <c r="X63" s="25">
        <v>0</v>
      </c>
      <c r="Y63" s="25"/>
      <c r="Z63" s="25">
        <v>0</v>
      </c>
      <c r="AA63" s="25"/>
      <c r="AB63" s="25">
        <v>0</v>
      </c>
      <c r="AC63" s="25"/>
      <c r="AD63" s="25">
        <v>0</v>
      </c>
      <c r="AE63" s="25"/>
      <c r="AF63" s="25">
        <v>0</v>
      </c>
      <c r="AG63" s="25">
        <f t="shared" si="10"/>
        <v>0</v>
      </c>
      <c r="AH63" s="26">
        <f t="shared" si="18"/>
        <v>0.58333333333333348</v>
      </c>
      <c r="AI63" s="27">
        <v>0</v>
      </c>
    </row>
    <row r="64" spans="1:35" x14ac:dyDescent="0.3">
      <c r="A64" s="1">
        <v>57</v>
      </c>
      <c r="B64" s="28" t="s">
        <v>80</v>
      </c>
      <c r="C64" s="19" t="s">
        <v>79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v>0</v>
      </c>
      <c r="K64" s="23">
        <v>0</v>
      </c>
      <c r="L64" s="23">
        <f t="shared" si="3"/>
        <v>0</v>
      </c>
      <c r="M64" s="23">
        <v>0</v>
      </c>
      <c r="N64" s="23">
        <f t="shared" si="5"/>
        <v>0</v>
      </c>
      <c r="O64" s="23">
        <v>100</v>
      </c>
      <c r="P64" s="24">
        <f t="shared" si="6"/>
        <v>100</v>
      </c>
      <c r="Q64" s="24">
        <v>0</v>
      </c>
      <c r="R64" s="24">
        <f t="shared" si="8"/>
        <v>100</v>
      </c>
      <c r="S64" s="24">
        <v>0</v>
      </c>
      <c r="T64" s="24">
        <v>0</v>
      </c>
      <c r="U64" s="24">
        <v>100</v>
      </c>
      <c r="V64" s="25">
        <v>0</v>
      </c>
      <c r="W64" s="25">
        <v>0</v>
      </c>
      <c r="X64" s="25">
        <v>0</v>
      </c>
      <c r="Y64" s="25"/>
      <c r="Z64" s="25">
        <v>0</v>
      </c>
      <c r="AA64" s="25"/>
      <c r="AB64" s="25">
        <v>0</v>
      </c>
      <c r="AC64" s="25"/>
      <c r="AD64" s="25">
        <v>0</v>
      </c>
      <c r="AE64" s="25"/>
      <c r="AF64" s="25">
        <v>0</v>
      </c>
      <c r="AG64" s="25">
        <f t="shared" si="10"/>
        <v>0</v>
      </c>
      <c r="AH64" s="26">
        <f t="shared" si="18"/>
        <v>1</v>
      </c>
      <c r="AI64" s="27">
        <v>0</v>
      </c>
    </row>
    <row r="65" spans="1:35" x14ac:dyDescent="0.3">
      <c r="A65" s="1">
        <v>58</v>
      </c>
      <c r="B65" s="28" t="s">
        <v>107</v>
      </c>
      <c r="C65" s="19" t="s">
        <v>81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ref="J65:J71" si="23">+I65/12</f>
        <v>8.3333333333333339</v>
      </c>
      <c r="K65" s="23">
        <f t="shared" ref="K65:K71" si="24">+J65</f>
        <v>8.3333333333333339</v>
      </c>
      <c r="L65" s="23">
        <f t="shared" si="3"/>
        <v>16.666666666666668</v>
      </c>
      <c r="M65" s="23">
        <f t="shared" ref="M65:S77" si="25">+K65</f>
        <v>8.3333333333333339</v>
      </c>
      <c r="N65" s="23">
        <f t="shared" si="5"/>
        <v>25</v>
      </c>
      <c r="O65" s="23">
        <f t="shared" si="25"/>
        <v>8.3333333333333339</v>
      </c>
      <c r="P65" s="24">
        <f t="shared" si="6"/>
        <v>33.333333333333336</v>
      </c>
      <c r="Q65" s="23">
        <f t="shared" si="25"/>
        <v>8.3333333333333339</v>
      </c>
      <c r="R65" s="24">
        <f t="shared" si="8"/>
        <v>41.666666666666671</v>
      </c>
      <c r="S65" s="23">
        <f t="shared" si="25"/>
        <v>8.3333333333333339</v>
      </c>
      <c r="T65" s="23">
        <v>8.3333333333333339</v>
      </c>
      <c r="U65" s="23">
        <v>58.333333333333343</v>
      </c>
      <c r="V65" s="25">
        <v>0</v>
      </c>
      <c r="W65" s="25">
        <v>0</v>
      </c>
      <c r="X65" s="25">
        <v>0</v>
      </c>
      <c r="Y65" s="25"/>
      <c r="Z65" s="25">
        <v>0</v>
      </c>
      <c r="AA65" s="25"/>
      <c r="AB65" s="25">
        <v>0</v>
      </c>
      <c r="AC65" s="25"/>
      <c r="AD65" s="25">
        <v>0</v>
      </c>
      <c r="AE65" s="25"/>
      <c r="AF65" s="25">
        <v>0</v>
      </c>
      <c r="AG65" s="25">
        <f t="shared" si="10"/>
        <v>0</v>
      </c>
      <c r="AH65" s="26">
        <f t="shared" si="18"/>
        <v>0.58333333333333348</v>
      </c>
      <c r="AI65" s="27">
        <v>0</v>
      </c>
    </row>
    <row r="66" spans="1:35" x14ac:dyDescent="0.3">
      <c r="A66" s="1">
        <v>59</v>
      </c>
      <c r="B66" s="28" t="s">
        <v>107</v>
      </c>
      <c r="C66" s="19" t="s">
        <v>82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f t="shared" si="23"/>
        <v>8.3333333333333339</v>
      </c>
      <c r="K66" s="23">
        <f t="shared" si="24"/>
        <v>8.3333333333333339</v>
      </c>
      <c r="L66" s="23">
        <f t="shared" si="3"/>
        <v>16.666666666666668</v>
      </c>
      <c r="M66" s="23">
        <f t="shared" si="25"/>
        <v>8.3333333333333339</v>
      </c>
      <c r="N66" s="23">
        <f t="shared" si="5"/>
        <v>25</v>
      </c>
      <c r="O66" s="23">
        <f t="shared" si="25"/>
        <v>8.3333333333333339</v>
      </c>
      <c r="P66" s="24">
        <f t="shared" si="6"/>
        <v>33.333333333333336</v>
      </c>
      <c r="Q66" s="23">
        <f t="shared" si="25"/>
        <v>8.3333333333333339</v>
      </c>
      <c r="R66" s="24">
        <f t="shared" si="8"/>
        <v>41.666666666666671</v>
      </c>
      <c r="S66" s="23">
        <f t="shared" si="25"/>
        <v>8.3333333333333339</v>
      </c>
      <c r="T66" s="23">
        <v>8.3333333333333339</v>
      </c>
      <c r="U66" s="23">
        <v>58.333333333333343</v>
      </c>
      <c r="V66" s="25">
        <v>0</v>
      </c>
      <c r="W66" s="25">
        <v>0</v>
      </c>
      <c r="X66" s="25">
        <v>0</v>
      </c>
      <c r="Y66" s="25"/>
      <c r="Z66" s="25">
        <v>0</v>
      </c>
      <c r="AA66" s="25"/>
      <c r="AB66" s="25">
        <v>0</v>
      </c>
      <c r="AC66" s="25"/>
      <c r="AD66" s="25">
        <v>0</v>
      </c>
      <c r="AE66" s="25"/>
      <c r="AF66" s="25">
        <v>0</v>
      </c>
      <c r="AG66" s="25">
        <f t="shared" si="10"/>
        <v>0</v>
      </c>
      <c r="AH66" s="26">
        <f t="shared" si="18"/>
        <v>0.58333333333333348</v>
      </c>
      <c r="AI66" s="27">
        <v>0</v>
      </c>
    </row>
    <row r="67" spans="1:35" x14ac:dyDescent="0.3">
      <c r="A67" s="1">
        <v>60</v>
      </c>
      <c r="B67" s="28" t="s">
        <v>107</v>
      </c>
      <c r="C67" s="19" t="s">
        <v>83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3"/>
        <v>8.3333333333333339</v>
      </c>
      <c r="K67" s="23">
        <f t="shared" si="24"/>
        <v>8.3333333333333339</v>
      </c>
      <c r="L67" s="23">
        <f t="shared" si="3"/>
        <v>16.666666666666668</v>
      </c>
      <c r="M67" s="23">
        <f t="shared" si="25"/>
        <v>8.3333333333333339</v>
      </c>
      <c r="N67" s="23">
        <f t="shared" si="5"/>
        <v>25</v>
      </c>
      <c r="O67" s="23">
        <f t="shared" si="25"/>
        <v>8.3333333333333339</v>
      </c>
      <c r="P67" s="24">
        <f t="shared" si="6"/>
        <v>33.333333333333336</v>
      </c>
      <c r="Q67" s="23">
        <f t="shared" si="25"/>
        <v>8.3333333333333339</v>
      </c>
      <c r="R67" s="24">
        <f t="shared" si="8"/>
        <v>41.666666666666671</v>
      </c>
      <c r="S67" s="23">
        <f t="shared" si="25"/>
        <v>8.3333333333333339</v>
      </c>
      <c r="T67" s="23">
        <v>8.3333333333333339</v>
      </c>
      <c r="U67" s="23">
        <v>58.333333333333343</v>
      </c>
      <c r="V67" s="25">
        <v>0</v>
      </c>
      <c r="W67" s="25">
        <v>0</v>
      </c>
      <c r="X67" s="25">
        <v>0</v>
      </c>
      <c r="Y67" s="25"/>
      <c r="Z67" s="25">
        <v>0</v>
      </c>
      <c r="AA67" s="25"/>
      <c r="AB67" s="25">
        <v>0</v>
      </c>
      <c r="AC67" s="25"/>
      <c r="AD67" s="25">
        <v>0</v>
      </c>
      <c r="AE67" s="25"/>
      <c r="AF67" s="25">
        <v>0</v>
      </c>
      <c r="AG67" s="25">
        <f t="shared" si="10"/>
        <v>0</v>
      </c>
      <c r="AH67" s="26">
        <f t="shared" si="18"/>
        <v>0.58333333333333348</v>
      </c>
      <c r="AI67" s="27">
        <v>0</v>
      </c>
    </row>
    <row r="68" spans="1:35" x14ac:dyDescent="0.3">
      <c r="A68" s="1">
        <v>61</v>
      </c>
      <c r="B68" s="28" t="s">
        <v>107</v>
      </c>
      <c r="C68" s="19" t="s">
        <v>84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f t="shared" si="23"/>
        <v>8.3333333333333339</v>
      </c>
      <c r="K68" s="23">
        <f t="shared" si="24"/>
        <v>8.3333333333333339</v>
      </c>
      <c r="L68" s="23">
        <f t="shared" si="3"/>
        <v>16.666666666666668</v>
      </c>
      <c r="M68" s="23">
        <f t="shared" si="25"/>
        <v>8.3333333333333339</v>
      </c>
      <c r="N68" s="23">
        <f t="shared" si="5"/>
        <v>25</v>
      </c>
      <c r="O68" s="23">
        <f t="shared" si="25"/>
        <v>8.3333333333333339</v>
      </c>
      <c r="P68" s="24">
        <f t="shared" si="6"/>
        <v>33.333333333333336</v>
      </c>
      <c r="Q68" s="23">
        <f t="shared" si="25"/>
        <v>8.3333333333333339</v>
      </c>
      <c r="R68" s="24">
        <f t="shared" si="8"/>
        <v>41.666666666666671</v>
      </c>
      <c r="S68" s="23">
        <f t="shared" si="25"/>
        <v>8.3333333333333339</v>
      </c>
      <c r="T68" s="23">
        <v>8.3333333333333339</v>
      </c>
      <c r="U68" s="23">
        <v>58.333333333333343</v>
      </c>
      <c r="V68" s="25">
        <v>0</v>
      </c>
      <c r="W68" s="25">
        <v>0</v>
      </c>
      <c r="X68" s="25">
        <v>0</v>
      </c>
      <c r="Y68" s="25"/>
      <c r="Z68" s="25">
        <v>0</v>
      </c>
      <c r="AA68" s="25"/>
      <c r="AB68" s="25">
        <v>0</v>
      </c>
      <c r="AC68" s="25"/>
      <c r="AD68" s="25">
        <v>0</v>
      </c>
      <c r="AE68" s="25"/>
      <c r="AF68" s="25">
        <v>0</v>
      </c>
      <c r="AG68" s="25">
        <f t="shared" si="10"/>
        <v>0</v>
      </c>
      <c r="AH68" s="26">
        <f t="shared" si="18"/>
        <v>0.58333333333333348</v>
      </c>
      <c r="AI68" s="27">
        <v>0</v>
      </c>
    </row>
    <row r="69" spans="1:35" x14ac:dyDescent="0.3">
      <c r="A69" s="1">
        <v>62</v>
      </c>
      <c r="B69" s="28" t="s">
        <v>107</v>
      </c>
      <c r="C69" s="19" t="s">
        <v>85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f t="shared" si="23"/>
        <v>8.3333333333333339</v>
      </c>
      <c r="K69" s="23">
        <f t="shared" si="24"/>
        <v>8.3333333333333339</v>
      </c>
      <c r="L69" s="23">
        <f t="shared" si="3"/>
        <v>16.666666666666668</v>
      </c>
      <c r="M69" s="23">
        <f t="shared" si="25"/>
        <v>8.3333333333333339</v>
      </c>
      <c r="N69" s="23">
        <f t="shared" si="5"/>
        <v>25</v>
      </c>
      <c r="O69" s="23">
        <f t="shared" si="25"/>
        <v>8.3333333333333339</v>
      </c>
      <c r="P69" s="24">
        <f t="shared" si="6"/>
        <v>33.333333333333336</v>
      </c>
      <c r="Q69" s="23">
        <f t="shared" si="25"/>
        <v>8.3333333333333339</v>
      </c>
      <c r="R69" s="24">
        <f t="shared" si="8"/>
        <v>41.666666666666671</v>
      </c>
      <c r="S69" s="23">
        <f t="shared" si="25"/>
        <v>8.3333333333333339</v>
      </c>
      <c r="T69" s="23">
        <v>8.3333333333333339</v>
      </c>
      <c r="U69" s="23">
        <v>58.333333333333343</v>
      </c>
      <c r="V69" s="25">
        <v>0</v>
      </c>
      <c r="W69" s="25">
        <v>0</v>
      </c>
      <c r="X69" s="25">
        <v>0</v>
      </c>
      <c r="Y69" s="25"/>
      <c r="Z69" s="25">
        <v>0</v>
      </c>
      <c r="AA69" s="25"/>
      <c r="AB69" s="25">
        <v>0</v>
      </c>
      <c r="AC69" s="25"/>
      <c r="AD69" s="25">
        <v>0</v>
      </c>
      <c r="AE69" s="25"/>
      <c r="AF69" s="25">
        <v>0</v>
      </c>
      <c r="AG69" s="25">
        <f t="shared" si="10"/>
        <v>0</v>
      </c>
      <c r="AH69" s="26">
        <f t="shared" si="18"/>
        <v>0.58333333333333348</v>
      </c>
      <c r="AI69" s="27">
        <v>0</v>
      </c>
    </row>
    <row r="70" spans="1:35" x14ac:dyDescent="0.3">
      <c r="A70" s="1">
        <v>63</v>
      </c>
      <c r="B70" s="28" t="s">
        <v>106</v>
      </c>
      <c r="C70" s="19" t="s">
        <v>86</v>
      </c>
      <c r="D70" s="20" t="s">
        <v>3</v>
      </c>
      <c r="E70" s="20" t="s">
        <v>4</v>
      </c>
      <c r="F70" s="20"/>
      <c r="G70" s="20"/>
      <c r="H70" s="21" t="s">
        <v>5</v>
      </c>
      <c r="I70" s="22" t="s">
        <v>6</v>
      </c>
      <c r="J70" s="23">
        <v>6.666666666666667</v>
      </c>
      <c r="K70" s="23">
        <f>+J70</f>
        <v>6.666666666666667</v>
      </c>
      <c r="L70" s="23">
        <f t="shared" si="3"/>
        <v>13.333333333333334</v>
      </c>
      <c r="M70" s="23">
        <f t="shared" si="25"/>
        <v>6.666666666666667</v>
      </c>
      <c r="N70" s="23">
        <f t="shared" si="5"/>
        <v>20</v>
      </c>
      <c r="O70" s="23">
        <v>6.666666666666667</v>
      </c>
      <c r="P70" s="24">
        <f t="shared" si="6"/>
        <v>26.666666666666668</v>
      </c>
      <c r="Q70" s="23">
        <v>6.666666666666667</v>
      </c>
      <c r="R70" s="24">
        <f t="shared" si="8"/>
        <v>33.333333333333336</v>
      </c>
      <c r="S70" s="23">
        <v>6.666666666666667</v>
      </c>
      <c r="T70" s="23">
        <v>6.666666666666667</v>
      </c>
      <c r="U70" s="23">
        <v>46.666666666666664</v>
      </c>
      <c r="V70" s="25">
        <v>0</v>
      </c>
      <c r="W70" s="25">
        <v>0</v>
      </c>
      <c r="X70" s="25">
        <v>0</v>
      </c>
      <c r="Y70" s="25"/>
      <c r="Z70" s="25">
        <v>0</v>
      </c>
      <c r="AA70" s="25"/>
      <c r="AB70" s="25">
        <v>0</v>
      </c>
      <c r="AC70" s="25"/>
      <c r="AD70" s="25">
        <v>0</v>
      </c>
      <c r="AE70" s="25"/>
      <c r="AF70" s="25">
        <v>0</v>
      </c>
      <c r="AG70" s="25">
        <f t="shared" si="10"/>
        <v>0</v>
      </c>
      <c r="AH70" s="26">
        <f t="shared" si="18"/>
        <v>0.46666666666666662</v>
      </c>
      <c r="AI70" s="27">
        <v>0</v>
      </c>
    </row>
    <row r="71" spans="1:35" x14ac:dyDescent="0.3">
      <c r="A71" s="1">
        <v>64</v>
      </c>
      <c r="B71" s="28" t="s">
        <v>106</v>
      </c>
      <c r="C71" s="19" t="s">
        <v>87</v>
      </c>
      <c r="D71" s="20" t="s">
        <v>3</v>
      </c>
      <c r="E71" s="20" t="s">
        <v>4</v>
      </c>
      <c r="F71" s="20"/>
      <c r="G71" s="20"/>
      <c r="H71" s="21" t="s">
        <v>5</v>
      </c>
      <c r="I71" s="22" t="s">
        <v>6</v>
      </c>
      <c r="J71" s="23">
        <f t="shared" si="23"/>
        <v>8.3333333333333339</v>
      </c>
      <c r="K71" s="23">
        <f t="shared" si="24"/>
        <v>8.3333333333333339</v>
      </c>
      <c r="L71" s="23">
        <f t="shared" si="3"/>
        <v>16.666666666666668</v>
      </c>
      <c r="M71" s="23">
        <f t="shared" si="25"/>
        <v>8.3333333333333339</v>
      </c>
      <c r="N71" s="23">
        <f t="shared" si="5"/>
        <v>25</v>
      </c>
      <c r="O71" s="23">
        <f>+M71</f>
        <v>8.3333333333333339</v>
      </c>
      <c r="P71" s="24">
        <f t="shared" si="6"/>
        <v>33.333333333333336</v>
      </c>
      <c r="Q71" s="23">
        <f>+O71</f>
        <v>8.3333333333333339</v>
      </c>
      <c r="R71" s="24">
        <f t="shared" si="8"/>
        <v>41.666666666666671</v>
      </c>
      <c r="S71" s="23">
        <f>+Q71</f>
        <v>8.3333333333333339</v>
      </c>
      <c r="T71" s="23">
        <v>8.3333333333333339</v>
      </c>
      <c r="U71" s="23">
        <v>58.333333333333343</v>
      </c>
      <c r="V71" s="25">
        <v>0</v>
      </c>
      <c r="W71" s="25">
        <v>0</v>
      </c>
      <c r="X71" s="25">
        <v>0</v>
      </c>
      <c r="Y71" s="25"/>
      <c r="Z71" s="25">
        <v>0</v>
      </c>
      <c r="AA71" s="25"/>
      <c r="AB71" s="25">
        <v>0</v>
      </c>
      <c r="AC71" s="25"/>
      <c r="AD71" s="25">
        <v>0</v>
      </c>
      <c r="AE71" s="25"/>
      <c r="AF71" s="25">
        <v>0</v>
      </c>
      <c r="AG71" s="25">
        <f t="shared" si="10"/>
        <v>0</v>
      </c>
      <c r="AH71" s="26">
        <f t="shared" si="18"/>
        <v>0.58333333333333348</v>
      </c>
      <c r="AI71" s="27">
        <v>0</v>
      </c>
    </row>
    <row r="72" spans="1:35" ht="25.5" x14ac:dyDescent="0.3">
      <c r="A72" s="1">
        <v>65</v>
      </c>
      <c r="B72" s="28" t="s">
        <v>106</v>
      </c>
      <c r="C72" s="19" t="s">
        <v>88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v>5</v>
      </c>
      <c r="K72" s="23">
        <f>+J72</f>
        <v>5</v>
      </c>
      <c r="L72" s="23">
        <f t="shared" si="3"/>
        <v>10</v>
      </c>
      <c r="M72" s="23">
        <f t="shared" si="25"/>
        <v>5</v>
      </c>
      <c r="N72" s="23">
        <f t="shared" si="5"/>
        <v>15</v>
      </c>
      <c r="O72" s="23">
        <f>+M72</f>
        <v>5</v>
      </c>
      <c r="P72" s="24">
        <f t="shared" si="6"/>
        <v>20</v>
      </c>
      <c r="Q72" s="23">
        <v>5</v>
      </c>
      <c r="R72" s="24">
        <f t="shared" si="8"/>
        <v>25</v>
      </c>
      <c r="S72" s="23">
        <v>5</v>
      </c>
      <c r="T72" s="23">
        <v>5</v>
      </c>
      <c r="U72" s="23">
        <v>35</v>
      </c>
      <c r="V72" s="25">
        <v>0</v>
      </c>
      <c r="W72" s="25">
        <v>0</v>
      </c>
      <c r="X72" s="25">
        <v>0</v>
      </c>
      <c r="Y72" s="25"/>
      <c r="Z72" s="25">
        <v>0</v>
      </c>
      <c r="AA72" s="25"/>
      <c r="AB72" s="25">
        <v>0</v>
      </c>
      <c r="AC72" s="25"/>
      <c r="AD72" s="25">
        <v>0</v>
      </c>
      <c r="AE72" s="25"/>
      <c r="AF72" s="25">
        <v>0</v>
      </c>
      <c r="AG72" s="25">
        <f t="shared" si="10"/>
        <v>0</v>
      </c>
      <c r="AH72" s="26">
        <f t="shared" ref="AH72:AH77" si="26">+U72/I72</f>
        <v>0.35</v>
      </c>
      <c r="AI72" s="27">
        <v>0</v>
      </c>
    </row>
    <row r="73" spans="1:35" x14ac:dyDescent="0.3">
      <c r="A73" s="1">
        <v>66</v>
      </c>
      <c r="B73" s="28" t="s">
        <v>106</v>
      </c>
      <c r="C73" s="19" t="s">
        <v>89</v>
      </c>
      <c r="D73" s="20" t="s">
        <v>3</v>
      </c>
      <c r="E73" s="20" t="s">
        <v>4</v>
      </c>
      <c r="F73" s="20"/>
      <c r="G73" s="20"/>
      <c r="H73" s="21" t="s">
        <v>5</v>
      </c>
      <c r="I73" s="22" t="s">
        <v>6</v>
      </c>
      <c r="J73" s="23">
        <v>5</v>
      </c>
      <c r="K73" s="23">
        <f>+J73</f>
        <v>5</v>
      </c>
      <c r="L73" s="23">
        <f t="shared" ref="L73:L77" si="27">SUM(J73:K73)</f>
        <v>10</v>
      </c>
      <c r="M73" s="23">
        <f t="shared" si="25"/>
        <v>5</v>
      </c>
      <c r="N73" s="23">
        <f t="shared" ref="N73:N77" si="28">SUM(L73:M73)</f>
        <v>15</v>
      </c>
      <c r="O73" s="23">
        <f>+M73</f>
        <v>5</v>
      </c>
      <c r="P73" s="24">
        <f t="shared" ref="P73:P77" si="29">+N73+O73</f>
        <v>20</v>
      </c>
      <c r="Q73" s="23">
        <v>5</v>
      </c>
      <c r="R73" s="24">
        <f t="shared" ref="R73:R77" si="30">+P73+Q73</f>
        <v>25</v>
      </c>
      <c r="S73" s="23">
        <v>5</v>
      </c>
      <c r="T73" s="23">
        <v>5</v>
      </c>
      <c r="U73" s="23">
        <v>35</v>
      </c>
      <c r="V73" s="25">
        <v>0</v>
      </c>
      <c r="W73" s="25">
        <v>0</v>
      </c>
      <c r="X73" s="25">
        <v>0</v>
      </c>
      <c r="Y73" s="25"/>
      <c r="Z73" s="25">
        <v>0</v>
      </c>
      <c r="AA73" s="25"/>
      <c r="AB73" s="25">
        <v>0</v>
      </c>
      <c r="AC73" s="25"/>
      <c r="AD73" s="25">
        <v>0</v>
      </c>
      <c r="AE73" s="25"/>
      <c r="AF73" s="25">
        <v>0</v>
      </c>
      <c r="AG73" s="25">
        <f t="shared" ref="AG73:AG74" si="31">SUM(W73:AB73)</f>
        <v>0</v>
      </c>
      <c r="AH73" s="26">
        <f t="shared" si="26"/>
        <v>0.35</v>
      </c>
      <c r="AI73" s="27">
        <v>0</v>
      </c>
    </row>
    <row r="74" spans="1:35" x14ac:dyDescent="0.3">
      <c r="A74" s="1">
        <v>67</v>
      </c>
      <c r="B74" s="28" t="s">
        <v>106</v>
      </c>
      <c r="C74" s="19" t="s">
        <v>90</v>
      </c>
      <c r="D74" s="20" t="s">
        <v>3</v>
      </c>
      <c r="E74" s="20"/>
      <c r="F74" s="20" t="s">
        <v>4</v>
      </c>
      <c r="G74" s="20"/>
      <c r="H74" s="21" t="s">
        <v>5</v>
      </c>
      <c r="I74" s="22" t="s">
        <v>6</v>
      </c>
      <c r="J74" s="23">
        <v>3.3333333333333335</v>
      </c>
      <c r="K74" s="23">
        <f>+J74</f>
        <v>3.3333333333333335</v>
      </c>
      <c r="L74" s="23">
        <f t="shared" si="27"/>
        <v>6.666666666666667</v>
      </c>
      <c r="M74" s="23">
        <f t="shared" si="25"/>
        <v>3.3333333333333335</v>
      </c>
      <c r="N74" s="23">
        <f t="shared" si="28"/>
        <v>10</v>
      </c>
      <c r="O74" s="23">
        <f>+M74</f>
        <v>3.3333333333333335</v>
      </c>
      <c r="P74" s="24">
        <f t="shared" si="29"/>
        <v>13.333333333333334</v>
      </c>
      <c r="Q74" s="23">
        <v>3.3333333333333335</v>
      </c>
      <c r="R74" s="24">
        <f t="shared" si="30"/>
        <v>16.666666666666668</v>
      </c>
      <c r="S74" s="23">
        <v>3.3333333333333335</v>
      </c>
      <c r="T74" s="23">
        <v>3.3333333333333335</v>
      </c>
      <c r="U74" s="23">
        <v>23.333333333333332</v>
      </c>
      <c r="V74" s="25">
        <v>0</v>
      </c>
      <c r="W74" s="25">
        <v>0</v>
      </c>
      <c r="X74" s="25">
        <v>0</v>
      </c>
      <c r="Y74" s="25"/>
      <c r="Z74" s="25">
        <v>0</v>
      </c>
      <c r="AA74" s="25"/>
      <c r="AB74" s="25">
        <v>0</v>
      </c>
      <c r="AC74" s="25"/>
      <c r="AD74" s="25">
        <v>0</v>
      </c>
      <c r="AE74" s="25"/>
      <c r="AF74" s="25">
        <v>0</v>
      </c>
      <c r="AG74" s="25">
        <f t="shared" si="31"/>
        <v>0</v>
      </c>
      <c r="AH74" s="26">
        <f t="shared" si="26"/>
        <v>0.23333333333333331</v>
      </c>
      <c r="AI74" s="27">
        <v>0</v>
      </c>
    </row>
    <row r="75" spans="1:35" x14ac:dyDescent="0.3">
      <c r="A75" s="1">
        <v>68</v>
      </c>
      <c r="B75" s="18" t="s">
        <v>96</v>
      </c>
      <c r="C75" s="19" t="s">
        <v>91</v>
      </c>
      <c r="D75" s="20" t="s">
        <v>3</v>
      </c>
      <c r="E75" s="20" t="s">
        <v>4</v>
      </c>
      <c r="F75" s="20"/>
      <c r="G75" s="20"/>
      <c r="H75" s="21" t="s">
        <v>92</v>
      </c>
      <c r="I75" s="22" t="s">
        <v>93</v>
      </c>
      <c r="J75" s="23">
        <f>+I75/12</f>
        <v>1</v>
      </c>
      <c r="K75" s="23">
        <f>+J75</f>
        <v>1</v>
      </c>
      <c r="L75" s="23">
        <f t="shared" si="27"/>
        <v>2</v>
      </c>
      <c r="M75" s="23">
        <f t="shared" si="25"/>
        <v>1</v>
      </c>
      <c r="N75" s="23">
        <f t="shared" si="28"/>
        <v>3</v>
      </c>
      <c r="O75" s="23">
        <v>1</v>
      </c>
      <c r="P75" s="24">
        <f t="shared" si="29"/>
        <v>4</v>
      </c>
      <c r="Q75" s="24">
        <v>1</v>
      </c>
      <c r="R75" s="24">
        <f t="shared" si="30"/>
        <v>5</v>
      </c>
      <c r="S75" s="24">
        <v>1</v>
      </c>
      <c r="T75" s="24">
        <v>1</v>
      </c>
      <c r="U75" s="24">
        <v>7</v>
      </c>
      <c r="V75" s="25">
        <v>120513863</v>
      </c>
      <c r="W75" s="25">
        <v>7692794.1399999997</v>
      </c>
      <c r="X75" s="25">
        <v>7088502.7000000002</v>
      </c>
      <c r="Y75" s="25">
        <f>+W75+X75</f>
        <v>14781296.84</v>
      </c>
      <c r="Z75" s="25">
        <v>8664782.0500000007</v>
      </c>
      <c r="AA75" s="25">
        <f>+Y75+Z75</f>
        <v>23446078.890000001</v>
      </c>
      <c r="AB75" s="25">
        <v>7535565.7599999998</v>
      </c>
      <c r="AC75" s="25">
        <f>+AA75+AB75</f>
        <v>30981644.649999999</v>
      </c>
      <c r="AD75" s="25">
        <v>9661017.4100000001</v>
      </c>
      <c r="AE75" s="25">
        <f>+AC75+AD75</f>
        <v>40642662.060000002</v>
      </c>
      <c r="AF75" s="25">
        <v>6716036.8700000001</v>
      </c>
      <c r="AG75" s="25">
        <v>54030380</v>
      </c>
      <c r="AH75" s="26">
        <f t="shared" si="26"/>
        <v>0.58333333333333337</v>
      </c>
      <c r="AI75" s="27">
        <f>+AG75/V75</f>
        <v>0.4483333174707046</v>
      </c>
    </row>
    <row r="76" spans="1:35" x14ac:dyDescent="0.3">
      <c r="A76" s="1">
        <v>69</v>
      </c>
      <c r="B76" s="28" t="s">
        <v>96</v>
      </c>
      <c r="C76" s="19" t="s">
        <v>94</v>
      </c>
      <c r="D76" s="20" t="s">
        <v>3</v>
      </c>
      <c r="E76" s="20" t="s">
        <v>4</v>
      </c>
      <c r="F76" s="20"/>
      <c r="G76" s="20"/>
      <c r="H76" s="21" t="s">
        <v>5</v>
      </c>
      <c r="I76" s="22" t="s">
        <v>6</v>
      </c>
      <c r="J76" s="23">
        <f>+I76/12</f>
        <v>8.3333333333333339</v>
      </c>
      <c r="K76" s="23">
        <f t="shared" ref="K76:K77" si="32">+J76</f>
        <v>8.3333333333333339</v>
      </c>
      <c r="L76" s="23">
        <f t="shared" si="27"/>
        <v>16.666666666666668</v>
      </c>
      <c r="M76" s="23">
        <f t="shared" si="25"/>
        <v>8.3333333333333339</v>
      </c>
      <c r="N76" s="23">
        <f t="shared" si="28"/>
        <v>25</v>
      </c>
      <c r="O76" s="23">
        <f t="shared" si="25"/>
        <v>8.3333333333333339</v>
      </c>
      <c r="P76" s="24">
        <f t="shared" si="29"/>
        <v>33.333333333333336</v>
      </c>
      <c r="Q76" s="23">
        <f t="shared" si="25"/>
        <v>8.3333333333333339</v>
      </c>
      <c r="R76" s="24">
        <f t="shared" si="30"/>
        <v>41.666666666666671</v>
      </c>
      <c r="S76" s="23">
        <f t="shared" si="25"/>
        <v>8.3333333333333339</v>
      </c>
      <c r="T76" s="23">
        <v>8.3333333333333339</v>
      </c>
      <c r="U76" s="23">
        <v>58.333333333333343</v>
      </c>
      <c r="V76" s="25">
        <v>23118247</v>
      </c>
      <c r="W76" s="25">
        <v>13741.09</v>
      </c>
      <c r="X76" s="25">
        <v>37938</v>
      </c>
      <c r="Y76" s="25">
        <f t="shared" ref="Y76:Y77" si="33">+W76+X76</f>
        <v>51679.09</v>
      </c>
      <c r="Z76" s="25">
        <v>47552.87</v>
      </c>
      <c r="AA76" s="25">
        <f t="shared" ref="AA76:AA77" si="34">+Y76+Z76</f>
        <v>99231.959999999992</v>
      </c>
      <c r="AB76" s="25">
        <v>35345.19</v>
      </c>
      <c r="AC76" s="25">
        <f t="shared" ref="AC76:AC77" si="35">+AA76+AB76</f>
        <v>134577.15</v>
      </c>
      <c r="AD76" s="25">
        <v>84774.75</v>
      </c>
      <c r="AE76" s="25">
        <f t="shared" ref="AE76:AE77" si="36">+AC76+AD76</f>
        <v>219351.9</v>
      </c>
      <c r="AF76" s="25">
        <v>58668.26</v>
      </c>
      <c r="AG76" s="25">
        <v>12044984</v>
      </c>
      <c r="AH76" s="26">
        <f t="shared" si="26"/>
        <v>0.58333333333333348</v>
      </c>
      <c r="AI76" s="27">
        <f>+AG76/V76</f>
        <v>0.52101632100392392</v>
      </c>
    </row>
    <row r="77" spans="1:35" x14ac:dyDescent="0.3">
      <c r="A77" s="1">
        <v>70</v>
      </c>
      <c r="B77" s="33" t="s">
        <v>96</v>
      </c>
      <c r="C77" s="34" t="s">
        <v>95</v>
      </c>
      <c r="D77" s="35" t="s">
        <v>3</v>
      </c>
      <c r="E77" s="35"/>
      <c r="F77" s="35"/>
      <c r="G77" s="35" t="s">
        <v>4</v>
      </c>
      <c r="H77" s="36" t="s">
        <v>5</v>
      </c>
      <c r="I77" s="37" t="s">
        <v>6</v>
      </c>
      <c r="J77" s="38">
        <f>+I77/12</f>
        <v>8.3333333333333339</v>
      </c>
      <c r="K77" s="38">
        <f t="shared" si="32"/>
        <v>8.3333333333333339</v>
      </c>
      <c r="L77" s="38">
        <f t="shared" si="27"/>
        <v>16.666666666666668</v>
      </c>
      <c r="M77" s="38">
        <f t="shared" si="25"/>
        <v>8.3333333333333339</v>
      </c>
      <c r="N77" s="38">
        <f t="shared" si="28"/>
        <v>25</v>
      </c>
      <c r="O77" s="38">
        <f t="shared" si="25"/>
        <v>8.3333333333333339</v>
      </c>
      <c r="P77" s="39">
        <f t="shared" si="29"/>
        <v>33.333333333333336</v>
      </c>
      <c r="Q77" s="38">
        <f t="shared" si="25"/>
        <v>8.3333333333333339</v>
      </c>
      <c r="R77" s="39">
        <f t="shared" si="30"/>
        <v>41.666666666666671</v>
      </c>
      <c r="S77" s="38">
        <f t="shared" si="25"/>
        <v>8.3333333333333339</v>
      </c>
      <c r="T77" s="38">
        <v>8.3333333333333339</v>
      </c>
      <c r="U77" s="38">
        <v>58.333333333333343</v>
      </c>
      <c r="V77" s="40">
        <v>975000</v>
      </c>
      <c r="W77" s="40">
        <v>507357.42</v>
      </c>
      <c r="X77" s="40">
        <v>1013128.31</v>
      </c>
      <c r="Y77" s="40">
        <f t="shared" si="33"/>
        <v>1520485.73</v>
      </c>
      <c r="Z77" s="40">
        <v>621348.80000000005</v>
      </c>
      <c r="AA77" s="40">
        <f t="shared" si="34"/>
        <v>2141834.5300000003</v>
      </c>
      <c r="AB77" s="40">
        <f>1152972.93-F91</f>
        <v>1152972.93</v>
      </c>
      <c r="AC77" s="40">
        <f t="shared" si="35"/>
        <v>3294807.46</v>
      </c>
      <c r="AD77" s="40">
        <v>6738005.6699999999</v>
      </c>
      <c r="AE77" s="40">
        <f t="shared" si="36"/>
        <v>10032813.129999999</v>
      </c>
      <c r="AF77" s="40">
        <v>1187072.51</v>
      </c>
      <c r="AG77" s="40">
        <v>373689</v>
      </c>
      <c r="AH77" s="41">
        <f t="shared" si="26"/>
        <v>0.58333333333333348</v>
      </c>
      <c r="AI77" s="42">
        <f>+AG77/V77</f>
        <v>0.38327076923076925</v>
      </c>
    </row>
    <row r="78" spans="1:35" x14ac:dyDescent="0.3">
      <c r="V78" s="43"/>
    </row>
    <row r="79" spans="1:35" x14ac:dyDescent="0.3">
      <c r="V79" s="25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</sheetData>
  <mergeCells count="10">
    <mergeCell ref="V6:AG6"/>
    <mergeCell ref="AH6:AI6"/>
    <mergeCell ref="D2:AI2"/>
    <mergeCell ref="D5:AI5"/>
    <mergeCell ref="B6:B7"/>
    <mergeCell ref="C6:C7"/>
    <mergeCell ref="D6:D7"/>
    <mergeCell ref="E6:G6"/>
    <mergeCell ref="H6:H7"/>
    <mergeCell ref="I6:U6"/>
  </mergeCells>
  <printOptions horizontalCentered="1"/>
  <pageMargins left="0.31496062992125984" right="0.31496062992125984" top="0.35433070866141736" bottom="0.35433070866141736" header="0" footer="0"/>
  <pageSetup scale="60" orientation="portrait" r:id="rId1"/>
  <headerFooter>
    <oddFooter>&amp;C&amp;P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79"/>
  <sheetViews>
    <sheetView showGridLines="0" zoomScaleNormal="100" workbookViewId="0">
      <pane xSplit="3" ySplit="7" topLeftCell="D22" activePane="bottomRight" state="frozen"/>
      <selection activeCell="B1" sqref="B1:AH73"/>
      <selection pane="topRight" activeCell="B1" sqref="B1:AH73"/>
      <selection pane="bottomLeft" activeCell="B1" sqref="B1:AH73"/>
      <selection pane="bottomRight" activeCell="V28" sqref="V28"/>
    </sheetView>
  </sheetViews>
  <sheetFormatPr baseColWidth="10" defaultRowHeight="16.5" x14ac:dyDescent="0.3"/>
  <cols>
    <col min="1" max="1" width="4" style="1" hidden="1" customWidth="1"/>
    <col min="2" max="2" width="20.140625" style="1" hidden="1" customWidth="1"/>
    <col min="3" max="3" width="28.5703125" style="1" customWidth="1"/>
    <col min="4" max="4" width="11.85546875" style="1" customWidth="1"/>
    <col min="5" max="7" width="4.28515625" style="1" customWidth="1"/>
    <col min="8" max="8" width="11.42578125" style="1"/>
    <col min="9" max="9" width="9.7109375" style="1" customWidth="1"/>
    <col min="10" max="10" width="11.5703125" style="1" hidden="1" customWidth="1"/>
    <col min="11" max="11" width="11.85546875" style="1" hidden="1" customWidth="1"/>
    <col min="12" max="12" width="13.140625" style="1" hidden="1" customWidth="1"/>
    <col min="13" max="13" width="11.5703125" style="1" hidden="1" customWidth="1"/>
    <col min="14" max="14" width="13.85546875" style="1" hidden="1" customWidth="1"/>
    <col min="15" max="15" width="11.5703125" style="1" hidden="1" customWidth="1"/>
    <col min="16" max="17" width="15.7109375" style="1" hidden="1" customWidth="1"/>
    <col min="18" max="18" width="15.140625" style="1" hidden="1" customWidth="1"/>
    <col min="19" max="21" width="8.28515625" style="1" hidden="1" customWidth="1"/>
    <col min="22" max="22" width="13.28515625" style="1" customWidth="1"/>
    <col min="23" max="23" width="13.140625" style="44" customWidth="1"/>
    <col min="24" max="32" width="15.85546875" style="44" hidden="1" customWidth="1"/>
    <col min="33" max="33" width="10.85546875" style="44" hidden="1" customWidth="1"/>
    <col min="34" max="34" width="13.5703125" style="1" customWidth="1"/>
    <col min="35" max="35" width="11.42578125" style="1"/>
    <col min="36" max="36" width="14" style="1" customWidth="1"/>
    <col min="37" max="16384" width="11.42578125" style="1"/>
  </cols>
  <sheetData>
    <row r="2" spans="1:36" ht="20.25" x14ac:dyDescent="0.3">
      <c r="D2" s="142" t="s">
        <v>118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</row>
    <row r="5" spans="1:36" x14ac:dyDescent="0.3">
      <c r="D5" s="143" t="s">
        <v>120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</row>
    <row r="6" spans="1:36" ht="42" customHeight="1" x14ac:dyDescent="0.3">
      <c r="B6" s="137" t="s">
        <v>105</v>
      </c>
      <c r="C6" s="137" t="s">
        <v>16</v>
      </c>
      <c r="D6" s="128" t="s">
        <v>17</v>
      </c>
      <c r="E6" s="130" t="s">
        <v>18</v>
      </c>
      <c r="F6" s="131"/>
      <c r="G6" s="132"/>
      <c r="H6" s="133" t="s">
        <v>19</v>
      </c>
      <c r="I6" s="139" t="s">
        <v>20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1"/>
      <c r="W6" s="136" t="s">
        <v>21</v>
      </c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23" t="s">
        <v>22</v>
      </c>
      <c r="AJ6" s="123"/>
    </row>
    <row r="7" spans="1:36" ht="78.75" x14ac:dyDescent="0.3">
      <c r="B7" s="138"/>
      <c r="C7" s="138"/>
      <c r="D7" s="129"/>
      <c r="E7" s="2" t="s">
        <v>23</v>
      </c>
      <c r="F7" s="2" t="s">
        <v>24</v>
      </c>
      <c r="G7" s="3" t="s">
        <v>25</v>
      </c>
      <c r="H7" s="134"/>
      <c r="I7" s="4" t="s">
        <v>26</v>
      </c>
      <c r="J7" s="5" t="s">
        <v>97</v>
      </c>
      <c r="K7" s="5" t="s">
        <v>98</v>
      </c>
      <c r="L7" s="4" t="s">
        <v>101</v>
      </c>
      <c r="M7" s="5" t="s">
        <v>99</v>
      </c>
      <c r="N7" s="4" t="s">
        <v>101</v>
      </c>
      <c r="O7" s="5" t="s">
        <v>100</v>
      </c>
      <c r="P7" s="4" t="s">
        <v>101</v>
      </c>
      <c r="Q7" s="5" t="s">
        <v>103</v>
      </c>
      <c r="R7" s="4" t="s">
        <v>101</v>
      </c>
      <c r="S7" s="5" t="s">
        <v>104</v>
      </c>
      <c r="T7" s="5" t="s">
        <v>116</v>
      </c>
      <c r="U7" s="5" t="s">
        <v>119</v>
      </c>
      <c r="V7" s="4" t="s">
        <v>101</v>
      </c>
      <c r="W7" s="7" t="s">
        <v>27</v>
      </c>
      <c r="X7" s="5" t="s">
        <v>97</v>
      </c>
      <c r="Y7" s="5" t="s">
        <v>98</v>
      </c>
      <c r="Z7" s="7" t="s">
        <v>102</v>
      </c>
      <c r="AA7" s="5" t="s">
        <v>99</v>
      </c>
      <c r="AB7" s="7" t="s">
        <v>102</v>
      </c>
      <c r="AC7" s="5" t="s">
        <v>100</v>
      </c>
      <c r="AD7" s="7" t="s">
        <v>102</v>
      </c>
      <c r="AE7" s="5" t="s">
        <v>103</v>
      </c>
      <c r="AF7" s="7" t="s">
        <v>102</v>
      </c>
      <c r="AG7" s="5" t="s">
        <v>104</v>
      </c>
      <c r="AH7" s="7" t="s">
        <v>102</v>
      </c>
      <c r="AI7" s="8" t="s">
        <v>123</v>
      </c>
      <c r="AJ7" s="8" t="s">
        <v>28</v>
      </c>
    </row>
    <row r="8" spans="1:36" x14ac:dyDescent="0.3">
      <c r="A8" s="1">
        <v>1</v>
      </c>
      <c r="B8" s="9" t="s">
        <v>108</v>
      </c>
      <c r="C8" s="10" t="s">
        <v>0</v>
      </c>
      <c r="D8" s="11" t="s">
        <v>3</v>
      </c>
      <c r="E8" s="11" t="s">
        <v>4</v>
      </c>
      <c r="F8" s="11"/>
      <c r="G8" s="11"/>
      <c r="H8" s="12" t="s">
        <v>5</v>
      </c>
      <c r="I8" s="13" t="s">
        <v>6</v>
      </c>
      <c r="J8" s="14">
        <f>+I8/12</f>
        <v>8.3333333333333339</v>
      </c>
      <c r="K8" s="14">
        <f>+J8</f>
        <v>8.3333333333333339</v>
      </c>
      <c r="L8" s="14">
        <f>SUM(J8:K8)</f>
        <v>16.666666666666668</v>
      </c>
      <c r="M8" s="14">
        <f>+K8</f>
        <v>8.3333333333333339</v>
      </c>
      <c r="N8" s="14">
        <f>SUM(L8:M8)</f>
        <v>25</v>
      </c>
      <c r="O8" s="14">
        <f>+M8</f>
        <v>8.3333333333333339</v>
      </c>
      <c r="P8" s="15">
        <f>+N8+O8</f>
        <v>33.333333333333336</v>
      </c>
      <c r="Q8" s="15">
        <f>+O8</f>
        <v>8.3333333333333339</v>
      </c>
      <c r="R8" s="15">
        <f>+P8+Q8</f>
        <v>41.666666666666671</v>
      </c>
      <c r="S8" s="15">
        <f>+Q8</f>
        <v>8.3333333333333339</v>
      </c>
      <c r="T8" s="15">
        <v>8.3333333333333339</v>
      </c>
      <c r="U8" s="15">
        <v>8.3333333333333339</v>
      </c>
      <c r="V8" s="15">
        <v>66.666666666666671</v>
      </c>
      <c r="W8" s="16">
        <v>0</v>
      </c>
      <c r="X8" s="16">
        <v>0</v>
      </c>
      <c r="Y8" s="16">
        <v>0</v>
      </c>
      <c r="Z8" s="16"/>
      <c r="AA8" s="16">
        <v>0</v>
      </c>
      <c r="AB8" s="16"/>
      <c r="AC8" s="16">
        <v>0</v>
      </c>
      <c r="AD8" s="16"/>
      <c r="AE8" s="16">
        <v>0</v>
      </c>
      <c r="AF8" s="16"/>
      <c r="AG8" s="16">
        <v>0</v>
      </c>
      <c r="AH8" s="16">
        <f>SUM(X8:AC8)</f>
        <v>0</v>
      </c>
      <c r="AI8" s="17">
        <f>+V8/I8</f>
        <v>0.66666666666666674</v>
      </c>
      <c r="AJ8" s="17">
        <v>0</v>
      </c>
    </row>
    <row r="9" spans="1:36" ht="25.5" x14ac:dyDescent="0.3">
      <c r="A9" s="1">
        <v>2</v>
      </c>
      <c r="B9" s="18" t="s">
        <v>108</v>
      </c>
      <c r="C9" s="19" t="s">
        <v>1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ref="J9:J27" si="0">+I9/12</f>
        <v>8.3333333333333339</v>
      </c>
      <c r="K9" s="23">
        <f t="shared" ref="K9:K31" si="1">+J9</f>
        <v>8.3333333333333339</v>
      </c>
      <c r="L9" s="23">
        <f t="shared" ref="L9:L72" si="2">SUM(J9:K9)</f>
        <v>16.666666666666668</v>
      </c>
      <c r="M9" s="23">
        <f t="shared" ref="M9:O15" si="3">+K9</f>
        <v>8.3333333333333339</v>
      </c>
      <c r="N9" s="23">
        <f t="shared" ref="N9:N72" si="4">SUM(L9:M9)</f>
        <v>25</v>
      </c>
      <c r="O9" s="23">
        <f t="shared" si="3"/>
        <v>8.3333333333333339</v>
      </c>
      <c r="P9" s="24">
        <f t="shared" ref="P9:P72" si="5">+N9+O9</f>
        <v>33.333333333333336</v>
      </c>
      <c r="Q9" s="24">
        <f t="shared" ref="Q9:Q15" si="6">+O9</f>
        <v>8.3333333333333339</v>
      </c>
      <c r="R9" s="24">
        <f t="shared" ref="R9:R72" si="7">+P9+Q9</f>
        <v>41.666666666666671</v>
      </c>
      <c r="S9" s="24">
        <f t="shared" ref="S9:S15" si="8">+Q9</f>
        <v>8.3333333333333339</v>
      </c>
      <c r="T9" s="24">
        <v>8.3333333333333339</v>
      </c>
      <c r="U9" s="24">
        <v>8.3333333333333339</v>
      </c>
      <c r="V9" s="24">
        <v>66.666666666666671</v>
      </c>
      <c r="W9" s="25">
        <v>0</v>
      </c>
      <c r="X9" s="25">
        <v>0</v>
      </c>
      <c r="Y9" s="25">
        <v>0</v>
      </c>
      <c r="Z9" s="25"/>
      <c r="AA9" s="25">
        <v>0</v>
      </c>
      <c r="AB9" s="25"/>
      <c r="AC9" s="25">
        <v>0</v>
      </c>
      <c r="AD9" s="25"/>
      <c r="AE9" s="25">
        <v>0</v>
      </c>
      <c r="AF9" s="25"/>
      <c r="AG9" s="25">
        <v>0</v>
      </c>
      <c r="AH9" s="25">
        <f t="shared" ref="AH9:AH72" si="9">SUM(X9:AC9)</f>
        <v>0</v>
      </c>
      <c r="AI9" s="17">
        <f t="shared" ref="AI9:AI72" si="10">+V9/I9</f>
        <v>0.66666666666666674</v>
      </c>
      <c r="AJ9" s="27">
        <v>0</v>
      </c>
    </row>
    <row r="10" spans="1:36" x14ac:dyDescent="0.3">
      <c r="A10" s="1">
        <v>3</v>
      </c>
      <c r="B10" s="18" t="s">
        <v>108</v>
      </c>
      <c r="C10" s="19" t="s">
        <v>2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f t="shared" si="5"/>
        <v>33.333333333333336</v>
      </c>
      <c r="Q10" s="24">
        <f t="shared" si="6"/>
        <v>8.3333333333333339</v>
      </c>
      <c r="R10" s="24">
        <f t="shared" si="7"/>
        <v>41.666666666666671</v>
      </c>
      <c r="S10" s="24">
        <f t="shared" si="8"/>
        <v>8.3333333333333339</v>
      </c>
      <c r="T10" s="24">
        <v>8.3333333333333339</v>
      </c>
      <c r="U10" s="24">
        <v>8.3333333333333339</v>
      </c>
      <c r="V10" s="24">
        <v>66.666666666666671</v>
      </c>
      <c r="W10" s="25">
        <v>0</v>
      </c>
      <c r="X10" s="25">
        <v>0</v>
      </c>
      <c r="Y10" s="25">
        <v>0</v>
      </c>
      <c r="Z10" s="25"/>
      <c r="AA10" s="25">
        <v>0</v>
      </c>
      <c r="AB10" s="25"/>
      <c r="AC10" s="25">
        <v>0</v>
      </c>
      <c r="AD10" s="25"/>
      <c r="AE10" s="25">
        <v>0</v>
      </c>
      <c r="AF10" s="25"/>
      <c r="AG10" s="25">
        <v>0</v>
      </c>
      <c r="AH10" s="25">
        <f t="shared" si="9"/>
        <v>0</v>
      </c>
      <c r="AI10" s="17">
        <f t="shared" si="10"/>
        <v>0.66666666666666674</v>
      </c>
      <c r="AJ10" s="27">
        <v>0</v>
      </c>
    </row>
    <row r="11" spans="1:36" x14ac:dyDescent="0.3">
      <c r="A11" s="1">
        <v>4</v>
      </c>
      <c r="B11" s="28" t="s">
        <v>109</v>
      </c>
      <c r="C11" s="19" t="s">
        <v>7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f t="shared" si="5"/>
        <v>33.333333333333336</v>
      </c>
      <c r="Q11" s="24">
        <f t="shared" si="6"/>
        <v>8.3333333333333339</v>
      </c>
      <c r="R11" s="24">
        <f t="shared" si="7"/>
        <v>41.666666666666671</v>
      </c>
      <c r="S11" s="24">
        <f t="shared" si="8"/>
        <v>8.3333333333333339</v>
      </c>
      <c r="T11" s="24">
        <v>8.3333333333333339</v>
      </c>
      <c r="U11" s="24">
        <v>8.3333333333333339</v>
      </c>
      <c r="V11" s="24">
        <v>66.666666666666671</v>
      </c>
      <c r="W11" s="25">
        <v>0</v>
      </c>
      <c r="X11" s="25">
        <v>0</v>
      </c>
      <c r="Y11" s="25">
        <v>0</v>
      </c>
      <c r="Z11" s="25"/>
      <c r="AA11" s="25">
        <v>0</v>
      </c>
      <c r="AB11" s="25"/>
      <c r="AC11" s="25">
        <v>0</v>
      </c>
      <c r="AD11" s="25"/>
      <c r="AE11" s="25">
        <v>0</v>
      </c>
      <c r="AF11" s="25"/>
      <c r="AG11" s="25">
        <v>0</v>
      </c>
      <c r="AH11" s="25">
        <f t="shared" si="9"/>
        <v>0</v>
      </c>
      <c r="AI11" s="17">
        <f t="shared" si="10"/>
        <v>0.66666666666666674</v>
      </c>
      <c r="AJ11" s="27">
        <v>0</v>
      </c>
    </row>
    <row r="12" spans="1:36" x14ac:dyDescent="0.3">
      <c r="A12" s="1">
        <v>5</v>
      </c>
      <c r="B12" s="28" t="s">
        <v>109</v>
      </c>
      <c r="C12" s="19" t="s">
        <v>8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f t="shared" si="0"/>
        <v>8.3333333333333339</v>
      </c>
      <c r="K12" s="23">
        <f t="shared" si="1"/>
        <v>8.3333333333333339</v>
      </c>
      <c r="L12" s="23">
        <f t="shared" si="2"/>
        <v>16.666666666666668</v>
      </c>
      <c r="M12" s="23">
        <f t="shared" si="3"/>
        <v>8.3333333333333339</v>
      </c>
      <c r="N12" s="23">
        <f t="shared" si="4"/>
        <v>25</v>
      </c>
      <c r="O12" s="23">
        <f t="shared" si="3"/>
        <v>8.3333333333333339</v>
      </c>
      <c r="P12" s="24">
        <f t="shared" si="5"/>
        <v>33.333333333333336</v>
      </c>
      <c r="Q12" s="24">
        <f t="shared" si="6"/>
        <v>8.3333333333333339</v>
      </c>
      <c r="R12" s="24">
        <f t="shared" si="7"/>
        <v>41.666666666666671</v>
      </c>
      <c r="S12" s="24">
        <f t="shared" si="8"/>
        <v>8.3333333333333339</v>
      </c>
      <c r="T12" s="24">
        <v>8.3333333333333339</v>
      </c>
      <c r="U12" s="24">
        <v>8.3333333333333339</v>
      </c>
      <c r="V12" s="24">
        <v>66.666666666666671</v>
      </c>
      <c r="W12" s="25">
        <v>0</v>
      </c>
      <c r="X12" s="25">
        <v>0</v>
      </c>
      <c r="Y12" s="25">
        <v>0</v>
      </c>
      <c r="Z12" s="25"/>
      <c r="AA12" s="25">
        <v>0</v>
      </c>
      <c r="AB12" s="25"/>
      <c r="AC12" s="25">
        <v>0</v>
      </c>
      <c r="AD12" s="25"/>
      <c r="AE12" s="25">
        <v>0</v>
      </c>
      <c r="AF12" s="25"/>
      <c r="AG12" s="25">
        <v>0</v>
      </c>
      <c r="AH12" s="25">
        <f t="shared" si="9"/>
        <v>0</v>
      </c>
      <c r="AI12" s="17">
        <f t="shared" si="10"/>
        <v>0.66666666666666674</v>
      </c>
      <c r="AJ12" s="27">
        <v>0</v>
      </c>
    </row>
    <row r="13" spans="1:36" x14ac:dyDescent="0.3">
      <c r="A13" s="1">
        <v>6</v>
      </c>
      <c r="B13" s="28" t="s">
        <v>109</v>
      </c>
      <c r="C13" s="19" t="s">
        <v>9</v>
      </c>
      <c r="D13" s="20" t="s">
        <v>3</v>
      </c>
      <c r="E13" s="20" t="s">
        <v>4</v>
      </c>
      <c r="F13" s="20"/>
      <c r="G13" s="20"/>
      <c r="H13" s="21" t="s">
        <v>5</v>
      </c>
      <c r="I13" s="22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si="3"/>
        <v>8.3333333333333339</v>
      </c>
      <c r="N13" s="23">
        <f t="shared" si="4"/>
        <v>25</v>
      </c>
      <c r="O13" s="23">
        <f t="shared" si="3"/>
        <v>8.3333333333333339</v>
      </c>
      <c r="P13" s="24">
        <f t="shared" si="5"/>
        <v>33.333333333333336</v>
      </c>
      <c r="Q13" s="24">
        <f t="shared" si="6"/>
        <v>8.3333333333333339</v>
      </c>
      <c r="R13" s="24">
        <f t="shared" si="7"/>
        <v>41.666666666666671</v>
      </c>
      <c r="S13" s="24">
        <f t="shared" si="8"/>
        <v>8.3333333333333339</v>
      </c>
      <c r="T13" s="24">
        <v>8.3333333333333339</v>
      </c>
      <c r="U13" s="24">
        <v>8.3333333333333339</v>
      </c>
      <c r="V13" s="24">
        <v>66.666666666666671</v>
      </c>
      <c r="W13" s="25">
        <v>0</v>
      </c>
      <c r="X13" s="25">
        <v>0</v>
      </c>
      <c r="Y13" s="25">
        <v>0</v>
      </c>
      <c r="Z13" s="25"/>
      <c r="AA13" s="25">
        <v>0</v>
      </c>
      <c r="AB13" s="25"/>
      <c r="AC13" s="25">
        <v>0</v>
      </c>
      <c r="AD13" s="25"/>
      <c r="AE13" s="25">
        <v>0</v>
      </c>
      <c r="AF13" s="25"/>
      <c r="AG13" s="25">
        <v>0</v>
      </c>
      <c r="AH13" s="25">
        <f t="shared" si="9"/>
        <v>0</v>
      </c>
      <c r="AI13" s="17">
        <f t="shared" si="10"/>
        <v>0.66666666666666674</v>
      </c>
      <c r="AJ13" s="27">
        <v>0</v>
      </c>
    </row>
    <row r="14" spans="1:36" x14ac:dyDescent="0.3">
      <c r="A14" s="1">
        <v>7</v>
      </c>
      <c r="B14" s="28" t="s">
        <v>109</v>
      </c>
      <c r="C14" s="19" t="s">
        <v>10</v>
      </c>
      <c r="D14" s="20" t="s">
        <v>3</v>
      </c>
      <c r="E14" s="20" t="s">
        <v>4</v>
      </c>
      <c r="F14" s="20"/>
      <c r="G14" s="20"/>
      <c r="H14" s="21" t="s">
        <v>5</v>
      </c>
      <c r="I14" s="22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3"/>
        <v>8.3333333333333339</v>
      </c>
      <c r="N14" s="23">
        <f t="shared" si="4"/>
        <v>25</v>
      </c>
      <c r="O14" s="23">
        <f t="shared" si="3"/>
        <v>8.3333333333333339</v>
      </c>
      <c r="P14" s="24">
        <f t="shared" si="5"/>
        <v>33.333333333333336</v>
      </c>
      <c r="Q14" s="24">
        <f t="shared" si="6"/>
        <v>8.3333333333333339</v>
      </c>
      <c r="R14" s="24">
        <f t="shared" si="7"/>
        <v>41.666666666666671</v>
      </c>
      <c r="S14" s="24">
        <f t="shared" si="8"/>
        <v>8.3333333333333339</v>
      </c>
      <c r="T14" s="24">
        <v>8.3333333333333339</v>
      </c>
      <c r="U14" s="24">
        <v>8.3333333333333339</v>
      </c>
      <c r="V14" s="24">
        <v>66.666666666666671</v>
      </c>
      <c r="W14" s="25">
        <v>0</v>
      </c>
      <c r="X14" s="25">
        <v>0</v>
      </c>
      <c r="Y14" s="25">
        <v>0</v>
      </c>
      <c r="Z14" s="25"/>
      <c r="AA14" s="25">
        <v>0</v>
      </c>
      <c r="AB14" s="25"/>
      <c r="AC14" s="25">
        <v>0</v>
      </c>
      <c r="AD14" s="25"/>
      <c r="AE14" s="25">
        <v>0</v>
      </c>
      <c r="AF14" s="25"/>
      <c r="AG14" s="25">
        <v>0</v>
      </c>
      <c r="AH14" s="25">
        <f t="shared" si="9"/>
        <v>0</v>
      </c>
      <c r="AI14" s="17">
        <f t="shared" si="10"/>
        <v>0.66666666666666674</v>
      </c>
      <c r="AJ14" s="27">
        <v>0</v>
      </c>
    </row>
    <row r="15" spans="1:36" x14ac:dyDescent="0.3">
      <c r="A15" s="1">
        <v>8</v>
      </c>
      <c r="B15" s="28" t="s">
        <v>109</v>
      </c>
      <c r="C15" s="19" t="s">
        <v>11</v>
      </c>
      <c r="D15" s="20" t="s">
        <v>3</v>
      </c>
      <c r="E15" s="20" t="s">
        <v>4</v>
      </c>
      <c r="F15" s="20"/>
      <c r="G15" s="20"/>
      <c r="H15" s="21" t="s">
        <v>5</v>
      </c>
      <c r="I15" s="22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3"/>
        <v>8.3333333333333339</v>
      </c>
      <c r="N15" s="23">
        <f t="shared" si="4"/>
        <v>25</v>
      </c>
      <c r="O15" s="23">
        <f t="shared" si="3"/>
        <v>8.3333333333333339</v>
      </c>
      <c r="P15" s="24">
        <f t="shared" si="5"/>
        <v>33.333333333333336</v>
      </c>
      <c r="Q15" s="24">
        <f t="shared" si="6"/>
        <v>8.3333333333333339</v>
      </c>
      <c r="R15" s="24">
        <f t="shared" si="7"/>
        <v>41.666666666666671</v>
      </c>
      <c r="S15" s="24">
        <f t="shared" si="8"/>
        <v>8.3333333333333339</v>
      </c>
      <c r="T15" s="24">
        <v>8.3333333333333339</v>
      </c>
      <c r="U15" s="24">
        <v>8.3333333333333339</v>
      </c>
      <c r="V15" s="24">
        <v>66.666666666666671</v>
      </c>
      <c r="W15" s="25">
        <v>0</v>
      </c>
      <c r="X15" s="25">
        <v>0</v>
      </c>
      <c r="Y15" s="25">
        <v>0</v>
      </c>
      <c r="Z15" s="25"/>
      <c r="AA15" s="25">
        <v>0</v>
      </c>
      <c r="AB15" s="25"/>
      <c r="AC15" s="25">
        <v>0</v>
      </c>
      <c r="AD15" s="25"/>
      <c r="AE15" s="25">
        <v>0</v>
      </c>
      <c r="AF15" s="25"/>
      <c r="AG15" s="25">
        <v>0</v>
      </c>
      <c r="AH15" s="25">
        <f t="shared" si="9"/>
        <v>0</v>
      </c>
      <c r="AI15" s="17">
        <f t="shared" si="10"/>
        <v>0.66666666666666674</v>
      </c>
      <c r="AJ15" s="27">
        <v>0</v>
      </c>
    </row>
    <row r="16" spans="1:36" ht="51" x14ac:dyDescent="0.3">
      <c r="A16" s="1">
        <v>9</v>
      </c>
      <c r="B16" s="18" t="s">
        <v>110</v>
      </c>
      <c r="C16" s="19" t="s">
        <v>12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v>0</v>
      </c>
      <c r="K16" s="23">
        <v>0</v>
      </c>
      <c r="L16" s="23">
        <f t="shared" si="2"/>
        <v>0</v>
      </c>
      <c r="M16" s="23">
        <v>0</v>
      </c>
      <c r="N16" s="23">
        <f t="shared" si="4"/>
        <v>0</v>
      </c>
      <c r="O16" s="23">
        <v>0</v>
      </c>
      <c r="P16" s="24">
        <f t="shared" si="5"/>
        <v>0</v>
      </c>
      <c r="Q16" s="24">
        <v>0</v>
      </c>
      <c r="R16" s="24">
        <f t="shared" si="7"/>
        <v>0</v>
      </c>
      <c r="S16" s="24">
        <v>0</v>
      </c>
      <c r="T16" s="24">
        <v>0</v>
      </c>
      <c r="U16" s="24">
        <v>0</v>
      </c>
      <c r="V16" s="24">
        <v>0</v>
      </c>
      <c r="W16" s="25">
        <v>0</v>
      </c>
      <c r="X16" s="25">
        <v>0</v>
      </c>
      <c r="Y16" s="25">
        <v>0</v>
      </c>
      <c r="Z16" s="25"/>
      <c r="AA16" s="25">
        <v>0</v>
      </c>
      <c r="AB16" s="25"/>
      <c r="AC16" s="25">
        <v>0</v>
      </c>
      <c r="AD16" s="25"/>
      <c r="AE16" s="25">
        <v>0</v>
      </c>
      <c r="AF16" s="25"/>
      <c r="AG16" s="25">
        <v>0</v>
      </c>
      <c r="AH16" s="25">
        <f t="shared" si="9"/>
        <v>0</v>
      </c>
      <c r="AI16" s="17">
        <f t="shared" si="10"/>
        <v>0</v>
      </c>
      <c r="AJ16" s="27">
        <v>0</v>
      </c>
    </row>
    <row r="17" spans="1:36" ht="38.25" x14ac:dyDescent="0.3">
      <c r="A17" s="1">
        <v>10</v>
      </c>
      <c r="B17" s="18" t="s">
        <v>110</v>
      </c>
      <c r="C17" s="19" t="s">
        <v>13</v>
      </c>
      <c r="D17" s="29" t="s">
        <v>3</v>
      </c>
      <c r="E17" s="29" t="s">
        <v>4</v>
      </c>
      <c r="F17" s="29"/>
      <c r="G17" s="29"/>
      <c r="H17" s="30" t="s">
        <v>5</v>
      </c>
      <c r="I17" s="31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ref="M17:O31" si="11">+K17</f>
        <v>8.3333333333333339</v>
      </c>
      <c r="N17" s="23">
        <f t="shared" si="4"/>
        <v>25</v>
      </c>
      <c r="O17" s="23">
        <f t="shared" si="11"/>
        <v>8.3333333333333339</v>
      </c>
      <c r="P17" s="24">
        <f t="shared" si="5"/>
        <v>33.333333333333336</v>
      </c>
      <c r="Q17" s="24">
        <f t="shared" ref="Q17:Q27" si="12">+O17</f>
        <v>8.3333333333333339</v>
      </c>
      <c r="R17" s="24">
        <f t="shared" si="7"/>
        <v>41.666666666666671</v>
      </c>
      <c r="S17" s="24">
        <f t="shared" ref="S17:S31" si="13">+Q17</f>
        <v>8.3333333333333339</v>
      </c>
      <c r="T17" s="24">
        <v>8.3333333333333339</v>
      </c>
      <c r="U17" s="24">
        <v>8.3333333333333339</v>
      </c>
      <c r="V17" s="24">
        <v>66.666666666666671</v>
      </c>
      <c r="W17" s="25">
        <v>0</v>
      </c>
      <c r="X17" s="25">
        <v>0</v>
      </c>
      <c r="Y17" s="25">
        <v>0</v>
      </c>
      <c r="Z17" s="25"/>
      <c r="AA17" s="25">
        <v>0</v>
      </c>
      <c r="AB17" s="25"/>
      <c r="AC17" s="25">
        <v>0</v>
      </c>
      <c r="AD17" s="25"/>
      <c r="AE17" s="25">
        <v>0</v>
      </c>
      <c r="AF17" s="25"/>
      <c r="AG17" s="25">
        <v>0</v>
      </c>
      <c r="AH17" s="25">
        <f t="shared" si="9"/>
        <v>0</v>
      </c>
      <c r="AI17" s="17">
        <f t="shared" si="10"/>
        <v>0.66666666666666674</v>
      </c>
      <c r="AJ17" s="32">
        <v>0</v>
      </c>
    </row>
    <row r="18" spans="1:36" ht="25.5" x14ac:dyDescent="0.3">
      <c r="A18" s="1">
        <v>11</v>
      </c>
      <c r="B18" s="18" t="s">
        <v>110</v>
      </c>
      <c r="C18" s="19" t="s">
        <v>14</v>
      </c>
      <c r="D18" s="29" t="s">
        <v>3</v>
      </c>
      <c r="E18" s="29" t="s">
        <v>4</v>
      </c>
      <c r="F18" s="29"/>
      <c r="G18" s="29"/>
      <c r="H18" s="30" t="s">
        <v>5</v>
      </c>
      <c r="I18" s="31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11"/>
        <v>8.3333333333333339</v>
      </c>
      <c r="N18" s="23">
        <f t="shared" si="4"/>
        <v>25</v>
      </c>
      <c r="O18" s="23">
        <f t="shared" si="11"/>
        <v>8.3333333333333339</v>
      </c>
      <c r="P18" s="24">
        <f t="shared" si="5"/>
        <v>33.333333333333336</v>
      </c>
      <c r="Q18" s="24">
        <f t="shared" si="12"/>
        <v>8.3333333333333339</v>
      </c>
      <c r="R18" s="24">
        <f t="shared" si="7"/>
        <v>41.666666666666671</v>
      </c>
      <c r="S18" s="24">
        <f t="shared" si="13"/>
        <v>8.3333333333333339</v>
      </c>
      <c r="T18" s="24">
        <v>8.3333333333333339</v>
      </c>
      <c r="U18" s="24">
        <v>8.3333333333333339</v>
      </c>
      <c r="V18" s="24">
        <v>66.666666666666671</v>
      </c>
      <c r="W18" s="25">
        <v>0</v>
      </c>
      <c r="X18" s="25">
        <v>0</v>
      </c>
      <c r="Y18" s="25">
        <v>0</v>
      </c>
      <c r="Z18" s="25"/>
      <c r="AA18" s="25">
        <v>0</v>
      </c>
      <c r="AB18" s="25"/>
      <c r="AC18" s="25">
        <v>0</v>
      </c>
      <c r="AD18" s="25"/>
      <c r="AE18" s="25">
        <v>0</v>
      </c>
      <c r="AF18" s="25"/>
      <c r="AG18" s="25">
        <v>0</v>
      </c>
      <c r="AH18" s="25">
        <f t="shared" si="9"/>
        <v>0</v>
      </c>
      <c r="AI18" s="17">
        <f t="shared" si="10"/>
        <v>0.66666666666666674</v>
      </c>
      <c r="AJ18" s="32">
        <v>0</v>
      </c>
    </row>
    <row r="19" spans="1:36" ht="38.25" x14ac:dyDescent="0.3">
      <c r="A19" s="1">
        <v>12</v>
      </c>
      <c r="B19" s="18" t="s">
        <v>110</v>
      </c>
      <c r="C19" s="19" t="s">
        <v>15</v>
      </c>
      <c r="D19" s="29" t="s">
        <v>3</v>
      </c>
      <c r="E19" s="29" t="s">
        <v>4</v>
      </c>
      <c r="F19" s="29"/>
      <c r="G19" s="29"/>
      <c r="H19" s="30" t="s">
        <v>5</v>
      </c>
      <c r="I19" s="31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11"/>
        <v>8.3333333333333339</v>
      </c>
      <c r="N19" s="23">
        <f t="shared" si="4"/>
        <v>25</v>
      </c>
      <c r="O19" s="23">
        <f t="shared" si="11"/>
        <v>8.3333333333333339</v>
      </c>
      <c r="P19" s="24">
        <f t="shared" si="5"/>
        <v>33.333333333333336</v>
      </c>
      <c r="Q19" s="24">
        <f t="shared" si="12"/>
        <v>8.3333333333333339</v>
      </c>
      <c r="R19" s="24">
        <f t="shared" si="7"/>
        <v>41.666666666666671</v>
      </c>
      <c r="S19" s="24">
        <f t="shared" si="13"/>
        <v>8.3333333333333339</v>
      </c>
      <c r="T19" s="24">
        <v>8.3333333333333339</v>
      </c>
      <c r="U19" s="24">
        <v>8.3333333333333339</v>
      </c>
      <c r="V19" s="24">
        <v>66.666666666666671</v>
      </c>
      <c r="W19" s="25">
        <v>0</v>
      </c>
      <c r="X19" s="25">
        <v>0</v>
      </c>
      <c r="Y19" s="25">
        <v>0</v>
      </c>
      <c r="Z19" s="25"/>
      <c r="AA19" s="25">
        <v>0</v>
      </c>
      <c r="AB19" s="25"/>
      <c r="AC19" s="25">
        <v>0</v>
      </c>
      <c r="AD19" s="25"/>
      <c r="AE19" s="25">
        <v>0</v>
      </c>
      <c r="AF19" s="25"/>
      <c r="AG19" s="25">
        <v>0</v>
      </c>
      <c r="AH19" s="25">
        <f t="shared" si="9"/>
        <v>0</v>
      </c>
      <c r="AI19" s="17">
        <f t="shared" si="10"/>
        <v>0.66666666666666674</v>
      </c>
      <c r="AJ19" s="32">
        <v>0</v>
      </c>
    </row>
    <row r="20" spans="1:36" ht="38.25" x14ac:dyDescent="0.3">
      <c r="A20" s="1">
        <v>13</v>
      </c>
      <c r="B20" s="18" t="s">
        <v>32</v>
      </c>
      <c r="C20" s="19" t="s">
        <v>29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11"/>
        <v>8.3333333333333339</v>
      </c>
      <c r="N20" s="23">
        <f t="shared" si="4"/>
        <v>25</v>
      </c>
      <c r="O20" s="23">
        <f t="shared" si="11"/>
        <v>8.3333333333333339</v>
      </c>
      <c r="P20" s="24">
        <f t="shared" si="5"/>
        <v>33.333333333333336</v>
      </c>
      <c r="Q20" s="24">
        <f t="shared" si="12"/>
        <v>8.3333333333333339</v>
      </c>
      <c r="R20" s="24">
        <f t="shared" si="7"/>
        <v>41.666666666666671</v>
      </c>
      <c r="S20" s="24">
        <f t="shared" si="13"/>
        <v>8.3333333333333339</v>
      </c>
      <c r="T20" s="24">
        <v>8.3333333333333339</v>
      </c>
      <c r="U20" s="24">
        <v>8.3333333333333339</v>
      </c>
      <c r="V20" s="24">
        <v>66.666666666666671</v>
      </c>
      <c r="W20" s="25">
        <v>0</v>
      </c>
      <c r="X20" s="25">
        <v>0</v>
      </c>
      <c r="Y20" s="25">
        <v>0</v>
      </c>
      <c r="Z20" s="25"/>
      <c r="AA20" s="25">
        <v>0</v>
      </c>
      <c r="AB20" s="25"/>
      <c r="AC20" s="25">
        <v>0</v>
      </c>
      <c r="AD20" s="25"/>
      <c r="AE20" s="25">
        <v>0</v>
      </c>
      <c r="AF20" s="25"/>
      <c r="AG20" s="25">
        <v>0</v>
      </c>
      <c r="AH20" s="25">
        <f t="shared" si="9"/>
        <v>0</v>
      </c>
      <c r="AI20" s="17">
        <f t="shared" si="10"/>
        <v>0.66666666666666674</v>
      </c>
      <c r="AJ20" s="27">
        <v>0</v>
      </c>
    </row>
    <row r="21" spans="1:36" ht="38.25" x14ac:dyDescent="0.3">
      <c r="A21" s="1">
        <v>14</v>
      </c>
      <c r="B21" s="18" t="s">
        <v>32</v>
      </c>
      <c r="C21" s="19" t="s">
        <v>30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11"/>
        <v>8.3333333333333339</v>
      </c>
      <c r="N21" s="23">
        <f t="shared" si="4"/>
        <v>25</v>
      </c>
      <c r="O21" s="23">
        <f t="shared" si="11"/>
        <v>8.3333333333333339</v>
      </c>
      <c r="P21" s="24">
        <f t="shared" si="5"/>
        <v>33.333333333333336</v>
      </c>
      <c r="Q21" s="24">
        <f t="shared" si="12"/>
        <v>8.3333333333333339</v>
      </c>
      <c r="R21" s="24">
        <f t="shared" si="7"/>
        <v>41.666666666666671</v>
      </c>
      <c r="S21" s="24">
        <f t="shared" si="13"/>
        <v>8.3333333333333339</v>
      </c>
      <c r="T21" s="24">
        <v>8.3333333333333339</v>
      </c>
      <c r="U21" s="24">
        <v>8.3333333333333339</v>
      </c>
      <c r="V21" s="24">
        <v>66.666666666666671</v>
      </c>
      <c r="W21" s="25">
        <v>0</v>
      </c>
      <c r="X21" s="25">
        <v>0</v>
      </c>
      <c r="Y21" s="25">
        <v>0</v>
      </c>
      <c r="Z21" s="25"/>
      <c r="AA21" s="25">
        <v>0</v>
      </c>
      <c r="AB21" s="25"/>
      <c r="AC21" s="25">
        <v>0</v>
      </c>
      <c r="AD21" s="25"/>
      <c r="AE21" s="25">
        <v>0</v>
      </c>
      <c r="AF21" s="25"/>
      <c r="AG21" s="25">
        <v>0</v>
      </c>
      <c r="AH21" s="25">
        <f t="shared" si="9"/>
        <v>0</v>
      </c>
      <c r="AI21" s="17">
        <f t="shared" si="10"/>
        <v>0.66666666666666674</v>
      </c>
      <c r="AJ21" s="27">
        <v>0</v>
      </c>
    </row>
    <row r="22" spans="1:36" ht="38.25" x14ac:dyDescent="0.3">
      <c r="A22" s="1">
        <v>15</v>
      </c>
      <c r="B22" s="18" t="s">
        <v>32</v>
      </c>
      <c r="C22" s="19" t="s">
        <v>31</v>
      </c>
      <c r="D22" s="20" t="s">
        <v>3</v>
      </c>
      <c r="E22" s="20" t="s">
        <v>4</v>
      </c>
      <c r="F22" s="20"/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11"/>
        <v>8.3333333333333339</v>
      </c>
      <c r="N22" s="23">
        <f t="shared" si="4"/>
        <v>25</v>
      </c>
      <c r="O22" s="23">
        <f t="shared" si="11"/>
        <v>8.3333333333333339</v>
      </c>
      <c r="P22" s="24">
        <f t="shared" si="5"/>
        <v>33.333333333333336</v>
      </c>
      <c r="Q22" s="24">
        <f t="shared" si="12"/>
        <v>8.3333333333333339</v>
      </c>
      <c r="R22" s="24">
        <f t="shared" si="7"/>
        <v>41.666666666666671</v>
      </c>
      <c r="S22" s="24">
        <f t="shared" si="13"/>
        <v>8.3333333333333339</v>
      </c>
      <c r="T22" s="24">
        <v>8.3333333333333339</v>
      </c>
      <c r="U22" s="24">
        <v>8.3333333333333339</v>
      </c>
      <c r="V22" s="24">
        <v>66.666666666666671</v>
      </c>
      <c r="W22" s="25">
        <v>0</v>
      </c>
      <c r="X22" s="25">
        <v>0</v>
      </c>
      <c r="Y22" s="25">
        <v>0</v>
      </c>
      <c r="Z22" s="25"/>
      <c r="AA22" s="25">
        <v>0</v>
      </c>
      <c r="AB22" s="25"/>
      <c r="AC22" s="25">
        <v>0</v>
      </c>
      <c r="AD22" s="25"/>
      <c r="AE22" s="25">
        <v>0</v>
      </c>
      <c r="AF22" s="25"/>
      <c r="AG22" s="25">
        <v>0</v>
      </c>
      <c r="AH22" s="25">
        <f t="shared" si="9"/>
        <v>0</v>
      </c>
      <c r="AI22" s="17">
        <f t="shared" si="10"/>
        <v>0.66666666666666674</v>
      </c>
      <c r="AJ22" s="27">
        <v>0</v>
      </c>
    </row>
    <row r="23" spans="1:36" ht="25.5" x14ac:dyDescent="0.3">
      <c r="A23" s="1">
        <v>16</v>
      </c>
      <c r="B23" s="18" t="s">
        <v>38</v>
      </c>
      <c r="C23" s="19" t="s">
        <v>33</v>
      </c>
      <c r="D23" s="20" t="s">
        <v>3</v>
      </c>
      <c r="E23" s="20" t="s">
        <v>4</v>
      </c>
      <c r="F23" s="20"/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11"/>
        <v>8.3333333333333339</v>
      </c>
      <c r="N23" s="23">
        <f t="shared" si="4"/>
        <v>25</v>
      </c>
      <c r="O23" s="23">
        <f t="shared" si="11"/>
        <v>8.3333333333333339</v>
      </c>
      <c r="P23" s="24">
        <f t="shared" si="5"/>
        <v>33.333333333333336</v>
      </c>
      <c r="Q23" s="24">
        <f t="shared" si="12"/>
        <v>8.3333333333333339</v>
      </c>
      <c r="R23" s="24">
        <f t="shared" si="7"/>
        <v>41.666666666666671</v>
      </c>
      <c r="S23" s="24">
        <f t="shared" si="13"/>
        <v>8.3333333333333339</v>
      </c>
      <c r="T23" s="24">
        <v>8.3333333333333339</v>
      </c>
      <c r="U23" s="24">
        <v>8.3333333333333339</v>
      </c>
      <c r="V23" s="24">
        <v>66.666666666666671</v>
      </c>
      <c r="W23" s="25">
        <v>0</v>
      </c>
      <c r="X23" s="25">
        <v>0</v>
      </c>
      <c r="Y23" s="25">
        <v>0</v>
      </c>
      <c r="Z23" s="25"/>
      <c r="AA23" s="25">
        <v>0</v>
      </c>
      <c r="AB23" s="25"/>
      <c r="AC23" s="25">
        <v>0</v>
      </c>
      <c r="AD23" s="25"/>
      <c r="AE23" s="25">
        <v>0</v>
      </c>
      <c r="AF23" s="25"/>
      <c r="AG23" s="25">
        <v>0</v>
      </c>
      <c r="AH23" s="25">
        <f t="shared" si="9"/>
        <v>0</v>
      </c>
      <c r="AI23" s="17">
        <f t="shared" si="10"/>
        <v>0.66666666666666674</v>
      </c>
      <c r="AJ23" s="27">
        <v>0</v>
      </c>
    </row>
    <row r="24" spans="1:36" ht="25.5" x14ac:dyDescent="0.3">
      <c r="A24" s="1">
        <v>17</v>
      </c>
      <c r="B24" s="18" t="s">
        <v>38</v>
      </c>
      <c r="C24" s="19" t="s">
        <v>34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 t="shared" si="0"/>
        <v>8.3333333333333339</v>
      </c>
      <c r="K24" s="23">
        <f t="shared" si="1"/>
        <v>8.3333333333333339</v>
      </c>
      <c r="L24" s="23">
        <f t="shared" si="2"/>
        <v>16.666666666666668</v>
      </c>
      <c r="M24" s="23">
        <f t="shared" si="11"/>
        <v>8.3333333333333339</v>
      </c>
      <c r="N24" s="23">
        <f t="shared" si="4"/>
        <v>25</v>
      </c>
      <c r="O24" s="23">
        <f t="shared" si="11"/>
        <v>8.3333333333333339</v>
      </c>
      <c r="P24" s="24">
        <f t="shared" si="5"/>
        <v>33.333333333333336</v>
      </c>
      <c r="Q24" s="24">
        <f t="shared" si="12"/>
        <v>8.3333333333333339</v>
      </c>
      <c r="R24" s="24">
        <f t="shared" si="7"/>
        <v>41.666666666666671</v>
      </c>
      <c r="S24" s="24">
        <f t="shared" si="13"/>
        <v>8.3333333333333339</v>
      </c>
      <c r="T24" s="24">
        <v>8.3333333333333339</v>
      </c>
      <c r="U24" s="24">
        <v>8.3333333333333339</v>
      </c>
      <c r="V24" s="24">
        <v>66.666666666666671</v>
      </c>
      <c r="W24" s="25">
        <v>0</v>
      </c>
      <c r="X24" s="25">
        <v>0</v>
      </c>
      <c r="Y24" s="25">
        <v>0</v>
      </c>
      <c r="Z24" s="25"/>
      <c r="AA24" s="25">
        <v>0</v>
      </c>
      <c r="AB24" s="25"/>
      <c r="AC24" s="25">
        <v>0</v>
      </c>
      <c r="AD24" s="25"/>
      <c r="AE24" s="25">
        <v>0</v>
      </c>
      <c r="AF24" s="25"/>
      <c r="AG24" s="25">
        <v>0</v>
      </c>
      <c r="AH24" s="25">
        <f t="shared" si="9"/>
        <v>0</v>
      </c>
      <c r="AI24" s="17">
        <f t="shared" si="10"/>
        <v>0.66666666666666674</v>
      </c>
      <c r="AJ24" s="27">
        <v>0</v>
      </c>
    </row>
    <row r="25" spans="1:36" x14ac:dyDescent="0.3">
      <c r="A25" s="1">
        <v>18</v>
      </c>
      <c r="B25" s="28" t="s">
        <v>38</v>
      </c>
      <c r="C25" s="19" t="s">
        <v>35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 t="shared" si="0"/>
        <v>8.3333333333333339</v>
      </c>
      <c r="K25" s="23">
        <f t="shared" si="1"/>
        <v>8.3333333333333339</v>
      </c>
      <c r="L25" s="23">
        <f t="shared" si="2"/>
        <v>16.666666666666668</v>
      </c>
      <c r="M25" s="23">
        <f t="shared" si="11"/>
        <v>8.3333333333333339</v>
      </c>
      <c r="N25" s="23">
        <f t="shared" si="4"/>
        <v>25</v>
      </c>
      <c r="O25" s="23">
        <f t="shared" si="11"/>
        <v>8.3333333333333339</v>
      </c>
      <c r="P25" s="24">
        <f t="shared" si="5"/>
        <v>33.333333333333336</v>
      </c>
      <c r="Q25" s="24">
        <f t="shared" si="12"/>
        <v>8.3333333333333339</v>
      </c>
      <c r="R25" s="24">
        <f t="shared" si="7"/>
        <v>41.666666666666671</v>
      </c>
      <c r="S25" s="24">
        <f t="shared" si="13"/>
        <v>8.3333333333333339</v>
      </c>
      <c r="T25" s="24">
        <v>8.3333333333333339</v>
      </c>
      <c r="U25" s="24">
        <v>8.3333333333333339</v>
      </c>
      <c r="V25" s="24">
        <v>66.666666666666671</v>
      </c>
      <c r="W25" s="25">
        <v>0</v>
      </c>
      <c r="X25" s="25">
        <v>0</v>
      </c>
      <c r="Y25" s="25">
        <v>0</v>
      </c>
      <c r="Z25" s="25"/>
      <c r="AA25" s="25">
        <v>0</v>
      </c>
      <c r="AB25" s="25"/>
      <c r="AC25" s="25">
        <v>0</v>
      </c>
      <c r="AD25" s="25"/>
      <c r="AE25" s="25">
        <v>0</v>
      </c>
      <c r="AF25" s="25"/>
      <c r="AG25" s="25">
        <v>0</v>
      </c>
      <c r="AH25" s="25">
        <f t="shared" si="9"/>
        <v>0</v>
      </c>
      <c r="AI25" s="17">
        <f t="shared" si="10"/>
        <v>0.66666666666666674</v>
      </c>
      <c r="AJ25" s="27">
        <v>0</v>
      </c>
    </row>
    <row r="26" spans="1:36" ht="25.5" x14ac:dyDescent="0.3">
      <c r="A26" s="1">
        <v>19</v>
      </c>
      <c r="B26" s="28" t="s">
        <v>38</v>
      </c>
      <c r="C26" s="19" t="s">
        <v>36</v>
      </c>
      <c r="D26" s="20" t="s">
        <v>3</v>
      </c>
      <c r="E26" s="20"/>
      <c r="F26" s="20" t="s">
        <v>4</v>
      </c>
      <c r="G26" s="20"/>
      <c r="H26" s="21" t="s">
        <v>5</v>
      </c>
      <c r="I26" s="22" t="s">
        <v>6</v>
      </c>
      <c r="J26" s="23">
        <f t="shared" si="0"/>
        <v>8.3333333333333339</v>
      </c>
      <c r="K26" s="23">
        <f t="shared" si="1"/>
        <v>8.3333333333333339</v>
      </c>
      <c r="L26" s="23">
        <f t="shared" si="2"/>
        <v>16.666666666666668</v>
      </c>
      <c r="M26" s="23">
        <f t="shared" si="11"/>
        <v>8.3333333333333339</v>
      </c>
      <c r="N26" s="23">
        <f t="shared" si="4"/>
        <v>25</v>
      </c>
      <c r="O26" s="23">
        <f t="shared" si="11"/>
        <v>8.3333333333333339</v>
      </c>
      <c r="P26" s="24">
        <f t="shared" si="5"/>
        <v>33.333333333333336</v>
      </c>
      <c r="Q26" s="24">
        <f t="shared" si="12"/>
        <v>8.3333333333333339</v>
      </c>
      <c r="R26" s="24">
        <f t="shared" si="7"/>
        <v>41.666666666666671</v>
      </c>
      <c r="S26" s="24">
        <f t="shared" si="13"/>
        <v>8.3333333333333339</v>
      </c>
      <c r="T26" s="24">
        <v>8.3333333333333339</v>
      </c>
      <c r="U26" s="24">
        <v>8.3333333333333339</v>
      </c>
      <c r="V26" s="24">
        <v>66.666666666666671</v>
      </c>
      <c r="W26" s="25">
        <v>0</v>
      </c>
      <c r="X26" s="25">
        <v>0</v>
      </c>
      <c r="Y26" s="25">
        <v>0</v>
      </c>
      <c r="Z26" s="25"/>
      <c r="AA26" s="25">
        <v>0</v>
      </c>
      <c r="AB26" s="25"/>
      <c r="AC26" s="25">
        <v>0</v>
      </c>
      <c r="AD26" s="25"/>
      <c r="AE26" s="25">
        <v>0</v>
      </c>
      <c r="AF26" s="25"/>
      <c r="AG26" s="25">
        <v>0</v>
      </c>
      <c r="AH26" s="25">
        <f t="shared" si="9"/>
        <v>0</v>
      </c>
      <c r="AI26" s="17">
        <f t="shared" si="10"/>
        <v>0.66666666666666674</v>
      </c>
      <c r="AJ26" s="27">
        <v>0</v>
      </c>
    </row>
    <row r="27" spans="1:36" ht="25.5" x14ac:dyDescent="0.3">
      <c r="A27" s="1">
        <v>20</v>
      </c>
      <c r="B27" s="28" t="s">
        <v>38</v>
      </c>
      <c r="C27" s="19" t="s">
        <v>37</v>
      </c>
      <c r="D27" s="20" t="s">
        <v>3</v>
      </c>
      <c r="E27" s="20"/>
      <c r="F27" s="20" t="s">
        <v>4</v>
      </c>
      <c r="G27" s="20"/>
      <c r="H27" s="21" t="s">
        <v>5</v>
      </c>
      <c r="I27" s="22" t="s">
        <v>6</v>
      </c>
      <c r="J27" s="23">
        <f t="shared" si="0"/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11"/>
        <v>8.3333333333333339</v>
      </c>
      <c r="N27" s="23">
        <f t="shared" si="4"/>
        <v>25</v>
      </c>
      <c r="O27" s="23">
        <f t="shared" si="11"/>
        <v>8.3333333333333339</v>
      </c>
      <c r="P27" s="24">
        <f t="shared" si="5"/>
        <v>33.333333333333336</v>
      </c>
      <c r="Q27" s="24">
        <f t="shared" si="12"/>
        <v>8.3333333333333339</v>
      </c>
      <c r="R27" s="24">
        <f t="shared" si="7"/>
        <v>41.666666666666671</v>
      </c>
      <c r="S27" s="24">
        <f t="shared" si="13"/>
        <v>8.3333333333333339</v>
      </c>
      <c r="T27" s="24">
        <v>8.3333333333333339</v>
      </c>
      <c r="U27" s="24">
        <v>8.3333333333333339</v>
      </c>
      <c r="V27" s="24">
        <v>66.666666666666671</v>
      </c>
      <c r="W27" s="25">
        <v>0</v>
      </c>
      <c r="X27" s="25">
        <v>0</v>
      </c>
      <c r="Y27" s="25">
        <v>0</v>
      </c>
      <c r="Z27" s="25"/>
      <c r="AA27" s="25">
        <v>0</v>
      </c>
      <c r="AB27" s="25"/>
      <c r="AC27" s="25">
        <v>0</v>
      </c>
      <c r="AD27" s="25"/>
      <c r="AE27" s="25">
        <v>0</v>
      </c>
      <c r="AF27" s="25"/>
      <c r="AG27" s="25">
        <v>0</v>
      </c>
      <c r="AH27" s="25">
        <f t="shared" si="9"/>
        <v>0</v>
      </c>
      <c r="AI27" s="17">
        <f t="shared" si="10"/>
        <v>0.66666666666666674</v>
      </c>
      <c r="AJ27" s="27">
        <v>0</v>
      </c>
    </row>
    <row r="28" spans="1:36" ht="25.5" x14ac:dyDescent="0.3">
      <c r="A28" s="1">
        <v>21</v>
      </c>
      <c r="B28" s="18" t="s">
        <v>43</v>
      </c>
      <c r="C28" s="19" t="s">
        <v>39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f>100*0.3/3</f>
        <v>10</v>
      </c>
      <c r="K28" s="23">
        <f t="shared" si="1"/>
        <v>10</v>
      </c>
      <c r="L28" s="23">
        <f t="shared" si="2"/>
        <v>20</v>
      </c>
      <c r="M28" s="23">
        <f t="shared" si="11"/>
        <v>10</v>
      </c>
      <c r="N28" s="23">
        <f t="shared" si="4"/>
        <v>30</v>
      </c>
      <c r="O28" s="23">
        <f>100*0.3/3</f>
        <v>10</v>
      </c>
      <c r="P28" s="24">
        <f t="shared" si="5"/>
        <v>40</v>
      </c>
      <c r="Q28" s="24">
        <f>+O28</f>
        <v>10</v>
      </c>
      <c r="R28" s="24">
        <f t="shared" si="7"/>
        <v>50</v>
      </c>
      <c r="S28" s="24">
        <f t="shared" si="13"/>
        <v>10</v>
      </c>
      <c r="T28" s="24">
        <v>10</v>
      </c>
      <c r="U28" s="24">
        <v>10</v>
      </c>
      <c r="V28" s="24">
        <v>80</v>
      </c>
      <c r="W28" s="25">
        <v>0</v>
      </c>
      <c r="X28" s="25">
        <v>0</v>
      </c>
      <c r="Y28" s="25">
        <v>0</v>
      </c>
      <c r="Z28" s="25"/>
      <c r="AA28" s="25">
        <v>0</v>
      </c>
      <c r="AB28" s="25"/>
      <c r="AC28" s="25">
        <v>0</v>
      </c>
      <c r="AD28" s="25"/>
      <c r="AE28" s="25">
        <v>0</v>
      </c>
      <c r="AF28" s="25"/>
      <c r="AG28" s="25">
        <v>0</v>
      </c>
      <c r="AH28" s="25">
        <f t="shared" si="9"/>
        <v>0</v>
      </c>
      <c r="AI28" s="17">
        <f t="shared" si="10"/>
        <v>0.8</v>
      </c>
      <c r="AJ28" s="27">
        <v>0</v>
      </c>
    </row>
    <row r="29" spans="1:36" ht="25.5" x14ac:dyDescent="0.3">
      <c r="A29" s="1">
        <v>22</v>
      </c>
      <c r="B29" s="28" t="s">
        <v>43</v>
      </c>
      <c r="C29" s="19" t="s">
        <v>40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f>100*0.05/3</f>
        <v>1.6666666666666667</v>
      </c>
      <c r="K29" s="23">
        <f t="shared" si="1"/>
        <v>1.6666666666666667</v>
      </c>
      <c r="L29" s="23">
        <f t="shared" si="2"/>
        <v>3.3333333333333335</v>
      </c>
      <c r="M29" s="23">
        <f t="shared" si="11"/>
        <v>1.6666666666666667</v>
      </c>
      <c r="N29" s="23">
        <f t="shared" si="4"/>
        <v>5</v>
      </c>
      <c r="O29" s="23">
        <f>100*0.05/3</f>
        <v>1.6666666666666667</v>
      </c>
      <c r="P29" s="24">
        <f t="shared" si="5"/>
        <v>6.666666666666667</v>
      </c>
      <c r="Q29" s="24">
        <f t="shared" ref="Q29:Q31" si="14">+O29</f>
        <v>1.6666666666666667</v>
      </c>
      <c r="R29" s="24">
        <f t="shared" si="7"/>
        <v>8.3333333333333339</v>
      </c>
      <c r="S29" s="24">
        <f t="shared" si="13"/>
        <v>1.6666666666666667</v>
      </c>
      <c r="T29" s="24">
        <v>1.6666666666666667</v>
      </c>
      <c r="U29" s="24">
        <v>1.6666666666666667</v>
      </c>
      <c r="V29" s="24">
        <v>13.333333333333332</v>
      </c>
      <c r="W29" s="25">
        <v>0</v>
      </c>
      <c r="X29" s="25">
        <v>0</v>
      </c>
      <c r="Y29" s="25">
        <v>0</v>
      </c>
      <c r="Z29" s="25"/>
      <c r="AA29" s="25">
        <v>0</v>
      </c>
      <c r="AB29" s="25"/>
      <c r="AC29" s="25">
        <v>0</v>
      </c>
      <c r="AD29" s="25"/>
      <c r="AE29" s="25">
        <v>0</v>
      </c>
      <c r="AF29" s="25"/>
      <c r="AG29" s="25">
        <v>0</v>
      </c>
      <c r="AH29" s="25">
        <f t="shared" si="9"/>
        <v>0</v>
      </c>
      <c r="AI29" s="17">
        <f t="shared" si="10"/>
        <v>0.13333333333333333</v>
      </c>
      <c r="AJ29" s="27">
        <v>0</v>
      </c>
    </row>
    <row r="30" spans="1:36" x14ac:dyDescent="0.3">
      <c r="A30" s="1">
        <v>23</v>
      </c>
      <c r="B30" s="28" t="s">
        <v>43</v>
      </c>
      <c r="C30" s="19" t="s">
        <v>41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f>100*0.1/3</f>
        <v>3.3333333333333335</v>
      </c>
      <c r="K30" s="23">
        <f t="shared" si="1"/>
        <v>3.3333333333333335</v>
      </c>
      <c r="L30" s="23">
        <f t="shared" si="2"/>
        <v>6.666666666666667</v>
      </c>
      <c r="M30" s="23">
        <f t="shared" si="11"/>
        <v>3.3333333333333335</v>
      </c>
      <c r="N30" s="23">
        <f t="shared" si="4"/>
        <v>10</v>
      </c>
      <c r="O30" s="23">
        <f>100*0.1/3</f>
        <v>3.3333333333333335</v>
      </c>
      <c r="P30" s="24">
        <f t="shared" si="5"/>
        <v>13.333333333333334</v>
      </c>
      <c r="Q30" s="24">
        <f t="shared" si="14"/>
        <v>3.3333333333333335</v>
      </c>
      <c r="R30" s="24">
        <f t="shared" si="7"/>
        <v>16.666666666666668</v>
      </c>
      <c r="S30" s="24">
        <f t="shared" si="13"/>
        <v>3.3333333333333335</v>
      </c>
      <c r="T30" s="24">
        <v>3.3333333333333335</v>
      </c>
      <c r="U30" s="24">
        <v>3.3333333333333335</v>
      </c>
      <c r="V30" s="24">
        <v>26.666666666666664</v>
      </c>
      <c r="W30" s="25">
        <v>0</v>
      </c>
      <c r="X30" s="25">
        <v>0</v>
      </c>
      <c r="Y30" s="25">
        <v>0</v>
      </c>
      <c r="Z30" s="25"/>
      <c r="AA30" s="25">
        <v>0</v>
      </c>
      <c r="AB30" s="25"/>
      <c r="AC30" s="25">
        <v>0</v>
      </c>
      <c r="AD30" s="25"/>
      <c r="AE30" s="25">
        <v>0</v>
      </c>
      <c r="AF30" s="25"/>
      <c r="AG30" s="25">
        <v>0</v>
      </c>
      <c r="AH30" s="25">
        <f t="shared" si="9"/>
        <v>0</v>
      </c>
      <c r="AI30" s="17">
        <f t="shared" si="10"/>
        <v>0.26666666666666666</v>
      </c>
      <c r="AJ30" s="27">
        <v>0</v>
      </c>
    </row>
    <row r="31" spans="1:36" ht="25.5" x14ac:dyDescent="0.3">
      <c r="A31" s="1">
        <v>24</v>
      </c>
      <c r="B31" s="28" t="s">
        <v>43</v>
      </c>
      <c r="C31" s="19" t="s">
        <v>42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f>100*0.25/3</f>
        <v>8.3333333333333339</v>
      </c>
      <c r="K31" s="23">
        <f t="shared" si="1"/>
        <v>8.3333333333333339</v>
      </c>
      <c r="L31" s="23">
        <f t="shared" si="2"/>
        <v>16.666666666666668</v>
      </c>
      <c r="M31" s="23">
        <f t="shared" si="11"/>
        <v>8.3333333333333339</v>
      </c>
      <c r="N31" s="23">
        <f t="shared" si="4"/>
        <v>25</v>
      </c>
      <c r="O31" s="23">
        <f>100*0.25/3</f>
        <v>8.3333333333333339</v>
      </c>
      <c r="P31" s="24">
        <f t="shared" si="5"/>
        <v>33.333333333333336</v>
      </c>
      <c r="Q31" s="24">
        <f t="shared" si="14"/>
        <v>8.3333333333333339</v>
      </c>
      <c r="R31" s="24">
        <f t="shared" si="7"/>
        <v>41.666666666666671</v>
      </c>
      <c r="S31" s="24">
        <f t="shared" si="13"/>
        <v>8.3333333333333339</v>
      </c>
      <c r="T31" s="24">
        <v>8.3333333333333339</v>
      </c>
      <c r="U31" s="24">
        <v>8.3333333333333339</v>
      </c>
      <c r="V31" s="24">
        <v>66.666666666666671</v>
      </c>
      <c r="W31" s="25">
        <v>0</v>
      </c>
      <c r="X31" s="25">
        <v>0</v>
      </c>
      <c r="Y31" s="25">
        <v>0</v>
      </c>
      <c r="Z31" s="25"/>
      <c r="AA31" s="25">
        <v>0</v>
      </c>
      <c r="AB31" s="25"/>
      <c r="AC31" s="25">
        <v>0</v>
      </c>
      <c r="AD31" s="25"/>
      <c r="AE31" s="25">
        <v>0</v>
      </c>
      <c r="AF31" s="25"/>
      <c r="AG31" s="25">
        <v>0</v>
      </c>
      <c r="AH31" s="25">
        <f t="shared" si="9"/>
        <v>0</v>
      </c>
      <c r="AI31" s="17">
        <f t="shared" si="10"/>
        <v>0.66666666666666674</v>
      </c>
      <c r="AJ31" s="27">
        <v>0</v>
      </c>
    </row>
    <row r="32" spans="1:36" x14ac:dyDescent="0.3">
      <c r="A32" s="1">
        <v>25</v>
      </c>
      <c r="B32" s="28" t="s">
        <v>50</v>
      </c>
      <c r="C32" s="19" t="s">
        <v>44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9.85</v>
      </c>
      <c r="K32" s="23">
        <f>14.23-J32</f>
        <v>4.3800000000000008</v>
      </c>
      <c r="L32" s="23">
        <f t="shared" si="2"/>
        <v>14.23</v>
      </c>
      <c r="M32" s="23">
        <f>19-L32</f>
        <v>4.7699999999999996</v>
      </c>
      <c r="N32" s="23">
        <f t="shared" si="4"/>
        <v>19</v>
      </c>
      <c r="O32" s="23">
        <f>37-N32</f>
        <v>18</v>
      </c>
      <c r="P32" s="24">
        <f t="shared" si="5"/>
        <v>37</v>
      </c>
      <c r="Q32" s="24">
        <f>+P32/4</f>
        <v>9.25</v>
      </c>
      <c r="R32" s="24">
        <f t="shared" si="7"/>
        <v>46.25</v>
      </c>
      <c r="S32" s="24">
        <f>+R32/5</f>
        <v>9.25</v>
      </c>
      <c r="T32" s="24">
        <v>9.25</v>
      </c>
      <c r="U32" s="24">
        <v>9.25</v>
      </c>
      <c r="V32" s="24">
        <v>74</v>
      </c>
      <c r="W32" s="25">
        <v>0</v>
      </c>
      <c r="X32" s="25">
        <v>0</v>
      </c>
      <c r="Y32" s="25">
        <v>0</v>
      </c>
      <c r="Z32" s="25"/>
      <c r="AA32" s="25">
        <v>0</v>
      </c>
      <c r="AB32" s="25"/>
      <c r="AC32" s="25">
        <v>0</v>
      </c>
      <c r="AD32" s="25"/>
      <c r="AE32" s="25">
        <v>0</v>
      </c>
      <c r="AF32" s="25"/>
      <c r="AG32" s="25">
        <v>0</v>
      </c>
      <c r="AH32" s="25">
        <f t="shared" si="9"/>
        <v>0</v>
      </c>
      <c r="AI32" s="17">
        <f t="shared" si="10"/>
        <v>0.74</v>
      </c>
      <c r="AJ32" s="27">
        <v>0</v>
      </c>
    </row>
    <row r="33" spans="1:36" x14ac:dyDescent="0.3">
      <c r="A33" s="1">
        <v>26</v>
      </c>
      <c r="B33" s="28" t="s">
        <v>50</v>
      </c>
      <c r="C33" s="19" t="s">
        <v>45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f t="shared" si="5"/>
        <v>0</v>
      </c>
      <c r="Q33" s="24">
        <v>0</v>
      </c>
      <c r="R33" s="24">
        <f t="shared" si="7"/>
        <v>0</v>
      </c>
      <c r="S33" s="24">
        <v>0</v>
      </c>
      <c r="T33" s="24">
        <v>0</v>
      </c>
      <c r="U33" s="24">
        <v>0</v>
      </c>
      <c r="V33" s="24">
        <v>0</v>
      </c>
      <c r="W33" s="25">
        <v>0</v>
      </c>
      <c r="X33" s="25">
        <v>0</v>
      </c>
      <c r="Y33" s="25">
        <v>0</v>
      </c>
      <c r="Z33" s="25"/>
      <c r="AA33" s="25">
        <v>0</v>
      </c>
      <c r="AB33" s="25"/>
      <c r="AC33" s="25">
        <v>0</v>
      </c>
      <c r="AD33" s="25"/>
      <c r="AE33" s="25">
        <v>0</v>
      </c>
      <c r="AF33" s="25"/>
      <c r="AG33" s="25">
        <v>0</v>
      </c>
      <c r="AH33" s="25">
        <f t="shared" si="9"/>
        <v>0</v>
      </c>
      <c r="AI33" s="17">
        <f t="shared" si="10"/>
        <v>0</v>
      </c>
      <c r="AJ33" s="27">
        <v>0</v>
      </c>
    </row>
    <row r="34" spans="1:36" ht="25.5" x14ac:dyDescent="0.3">
      <c r="A34" s="1">
        <v>27</v>
      </c>
      <c r="B34" s="28" t="s">
        <v>50</v>
      </c>
      <c r="C34" s="19" t="s">
        <v>46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v>0</v>
      </c>
      <c r="K34" s="23">
        <v>0</v>
      </c>
      <c r="L34" s="23">
        <f t="shared" si="2"/>
        <v>0</v>
      </c>
      <c r="M34" s="23">
        <v>0</v>
      </c>
      <c r="N34" s="23">
        <f t="shared" si="4"/>
        <v>0</v>
      </c>
      <c r="O34" s="23">
        <v>0</v>
      </c>
      <c r="P34" s="24">
        <f t="shared" si="5"/>
        <v>0</v>
      </c>
      <c r="Q34" s="24">
        <v>0</v>
      </c>
      <c r="R34" s="24">
        <f t="shared" si="7"/>
        <v>0</v>
      </c>
      <c r="S34" s="24">
        <v>0</v>
      </c>
      <c r="T34" s="24">
        <v>0</v>
      </c>
      <c r="U34" s="24">
        <v>0</v>
      </c>
      <c r="V34" s="24">
        <v>0</v>
      </c>
      <c r="W34" s="25">
        <v>0</v>
      </c>
      <c r="X34" s="25">
        <v>0</v>
      </c>
      <c r="Y34" s="25">
        <v>0</v>
      </c>
      <c r="Z34" s="25"/>
      <c r="AA34" s="25">
        <v>0</v>
      </c>
      <c r="AB34" s="25"/>
      <c r="AC34" s="25">
        <v>0</v>
      </c>
      <c r="AD34" s="25"/>
      <c r="AE34" s="25">
        <v>0</v>
      </c>
      <c r="AF34" s="25"/>
      <c r="AG34" s="25">
        <v>0</v>
      </c>
      <c r="AH34" s="25">
        <f t="shared" si="9"/>
        <v>0</v>
      </c>
      <c r="AI34" s="17">
        <f t="shared" si="10"/>
        <v>0</v>
      </c>
      <c r="AJ34" s="27">
        <v>0</v>
      </c>
    </row>
    <row r="35" spans="1:36" ht="25.5" x14ac:dyDescent="0.3">
      <c r="A35" s="1">
        <v>28</v>
      </c>
      <c r="B35" s="28" t="s">
        <v>50</v>
      </c>
      <c r="C35" s="19" t="s">
        <v>47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v>17.5</v>
      </c>
      <c r="K35" s="23">
        <f>+J35</f>
        <v>17.5</v>
      </c>
      <c r="L35" s="23">
        <f t="shared" si="2"/>
        <v>35</v>
      </c>
      <c r="M35" s="23">
        <f>+K35</f>
        <v>17.5</v>
      </c>
      <c r="N35" s="23">
        <f t="shared" si="4"/>
        <v>52.5</v>
      </c>
      <c r="O35" s="23">
        <f>+M35</f>
        <v>17.5</v>
      </c>
      <c r="P35" s="24">
        <f t="shared" si="5"/>
        <v>70</v>
      </c>
      <c r="Q35" s="24">
        <v>15</v>
      </c>
      <c r="R35" s="24">
        <f t="shared" si="7"/>
        <v>85</v>
      </c>
      <c r="S35" s="24">
        <v>15</v>
      </c>
      <c r="T35" s="24">
        <v>15</v>
      </c>
      <c r="U35" s="24">
        <v>15</v>
      </c>
      <c r="V35" s="24">
        <v>130</v>
      </c>
      <c r="W35" s="25">
        <v>0</v>
      </c>
      <c r="X35" s="25">
        <v>0</v>
      </c>
      <c r="Y35" s="25">
        <v>0</v>
      </c>
      <c r="Z35" s="25"/>
      <c r="AA35" s="25">
        <v>0</v>
      </c>
      <c r="AB35" s="25"/>
      <c r="AC35" s="25">
        <v>0</v>
      </c>
      <c r="AD35" s="25"/>
      <c r="AE35" s="25">
        <v>0</v>
      </c>
      <c r="AF35" s="25"/>
      <c r="AG35" s="25">
        <v>0</v>
      </c>
      <c r="AH35" s="25">
        <f t="shared" si="9"/>
        <v>0</v>
      </c>
      <c r="AI35" s="17">
        <f t="shared" si="10"/>
        <v>1.3</v>
      </c>
      <c r="AJ35" s="27">
        <v>0</v>
      </c>
    </row>
    <row r="36" spans="1:36" ht="25.5" x14ac:dyDescent="0.3">
      <c r="A36" s="1">
        <v>29</v>
      </c>
      <c r="B36" s="28" t="s">
        <v>50</v>
      </c>
      <c r="C36" s="19" t="s">
        <v>48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v>0</v>
      </c>
      <c r="K36" s="23">
        <v>0</v>
      </c>
      <c r="L36" s="23">
        <f t="shared" si="2"/>
        <v>0</v>
      </c>
      <c r="M36" s="23">
        <v>0</v>
      </c>
      <c r="N36" s="23">
        <f t="shared" si="4"/>
        <v>0</v>
      </c>
      <c r="O36" s="23">
        <v>0</v>
      </c>
      <c r="P36" s="24">
        <f t="shared" si="5"/>
        <v>0</v>
      </c>
      <c r="Q36" s="24">
        <v>0</v>
      </c>
      <c r="R36" s="24">
        <f t="shared" si="7"/>
        <v>0</v>
      </c>
      <c r="S36" s="24">
        <v>0</v>
      </c>
      <c r="T36" s="24">
        <v>0</v>
      </c>
      <c r="U36" s="24">
        <v>0</v>
      </c>
      <c r="V36" s="24">
        <v>0</v>
      </c>
      <c r="W36" s="25">
        <v>0</v>
      </c>
      <c r="X36" s="25">
        <v>0</v>
      </c>
      <c r="Y36" s="25">
        <v>0</v>
      </c>
      <c r="Z36" s="25"/>
      <c r="AA36" s="25">
        <v>0</v>
      </c>
      <c r="AB36" s="25"/>
      <c r="AC36" s="25">
        <v>0</v>
      </c>
      <c r="AD36" s="25"/>
      <c r="AE36" s="25">
        <v>0</v>
      </c>
      <c r="AF36" s="25"/>
      <c r="AG36" s="25">
        <v>0</v>
      </c>
      <c r="AH36" s="25">
        <f t="shared" si="9"/>
        <v>0</v>
      </c>
      <c r="AI36" s="17">
        <f t="shared" si="10"/>
        <v>0</v>
      </c>
      <c r="AJ36" s="27">
        <v>0</v>
      </c>
    </row>
    <row r="37" spans="1:36" x14ac:dyDescent="0.3">
      <c r="A37" s="1">
        <v>30</v>
      </c>
      <c r="B37" s="28" t="s">
        <v>50</v>
      </c>
      <c r="C37" s="19" t="s">
        <v>49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v>0</v>
      </c>
      <c r="K37" s="23">
        <v>0</v>
      </c>
      <c r="L37" s="23">
        <f t="shared" si="2"/>
        <v>0</v>
      </c>
      <c r="M37" s="23">
        <v>0</v>
      </c>
      <c r="N37" s="23">
        <f t="shared" si="4"/>
        <v>0</v>
      </c>
      <c r="O37" s="23">
        <v>0</v>
      </c>
      <c r="P37" s="24">
        <f t="shared" si="5"/>
        <v>0</v>
      </c>
      <c r="Q37" s="24">
        <v>0</v>
      </c>
      <c r="R37" s="24">
        <f t="shared" si="7"/>
        <v>0</v>
      </c>
      <c r="S37" s="24">
        <v>0</v>
      </c>
      <c r="T37" s="24">
        <v>0</v>
      </c>
      <c r="U37" s="24">
        <v>0</v>
      </c>
      <c r="V37" s="24">
        <v>0</v>
      </c>
      <c r="W37" s="25">
        <v>0</v>
      </c>
      <c r="X37" s="25">
        <v>0</v>
      </c>
      <c r="Y37" s="25">
        <v>0</v>
      </c>
      <c r="Z37" s="25"/>
      <c r="AA37" s="25">
        <v>0</v>
      </c>
      <c r="AB37" s="25"/>
      <c r="AC37" s="25">
        <v>0</v>
      </c>
      <c r="AD37" s="25"/>
      <c r="AE37" s="25">
        <v>0</v>
      </c>
      <c r="AF37" s="25"/>
      <c r="AG37" s="25">
        <v>0</v>
      </c>
      <c r="AH37" s="25">
        <f t="shared" si="9"/>
        <v>0</v>
      </c>
      <c r="AI37" s="17">
        <f t="shared" si="10"/>
        <v>0</v>
      </c>
      <c r="AJ37" s="27">
        <v>0</v>
      </c>
    </row>
    <row r="38" spans="1:36" x14ac:dyDescent="0.3">
      <c r="A38" s="1">
        <v>31</v>
      </c>
      <c r="B38" s="18" t="s">
        <v>61</v>
      </c>
      <c r="C38" s="19" t="s">
        <v>51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ref="J38:J48" si="15">+I38/12</f>
        <v>8.3333333333333339</v>
      </c>
      <c r="K38" s="23">
        <f t="shared" ref="K38:K48" si="16">+J38</f>
        <v>8.3333333333333339</v>
      </c>
      <c r="L38" s="23">
        <f t="shared" si="2"/>
        <v>16.666666666666668</v>
      </c>
      <c r="M38" s="23">
        <f t="shared" ref="M38:S59" si="17">+K38</f>
        <v>8.3333333333333339</v>
      </c>
      <c r="N38" s="23">
        <f t="shared" si="4"/>
        <v>25</v>
      </c>
      <c r="O38" s="23">
        <f t="shared" si="17"/>
        <v>8.3333333333333339</v>
      </c>
      <c r="P38" s="24">
        <f t="shared" si="5"/>
        <v>33.333333333333336</v>
      </c>
      <c r="Q38" s="23">
        <f t="shared" si="17"/>
        <v>8.3333333333333339</v>
      </c>
      <c r="R38" s="24">
        <f t="shared" si="7"/>
        <v>41.666666666666671</v>
      </c>
      <c r="S38" s="23">
        <f t="shared" si="17"/>
        <v>8.3333333333333339</v>
      </c>
      <c r="T38" s="23">
        <v>8.3333333333333339</v>
      </c>
      <c r="U38" s="23">
        <v>8.3333333333333339</v>
      </c>
      <c r="V38" s="23">
        <v>66.666666666666671</v>
      </c>
      <c r="W38" s="25">
        <v>0</v>
      </c>
      <c r="X38" s="25">
        <v>0</v>
      </c>
      <c r="Y38" s="25">
        <v>0</v>
      </c>
      <c r="Z38" s="25"/>
      <c r="AA38" s="25">
        <v>0</v>
      </c>
      <c r="AB38" s="25"/>
      <c r="AC38" s="25">
        <v>0</v>
      </c>
      <c r="AD38" s="25"/>
      <c r="AE38" s="25">
        <v>0</v>
      </c>
      <c r="AF38" s="25"/>
      <c r="AG38" s="25">
        <v>0</v>
      </c>
      <c r="AH38" s="25">
        <f t="shared" si="9"/>
        <v>0</v>
      </c>
      <c r="AI38" s="17">
        <f t="shared" si="10"/>
        <v>0.66666666666666674</v>
      </c>
      <c r="AJ38" s="27">
        <v>0</v>
      </c>
    </row>
    <row r="39" spans="1:36" x14ac:dyDescent="0.3">
      <c r="A39" s="1">
        <v>32</v>
      </c>
      <c r="B39" s="28" t="s">
        <v>61</v>
      </c>
      <c r="C39" s="19" t="s">
        <v>52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5"/>
        <v>8.3333333333333339</v>
      </c>
      <c r="K39" s="23">
        <f t="shared" si="16"/>
        <v>8.3333333333333339</v>
      </c>
      <c r="L39" s="23">
        <f t="shared" si="2"/>
        <v>16.666666666666668</v>
      </c>
      <c r="M39" s="23">
        <f t="shared" si="17"/>
        <v>8.3333333333333339</v>
      </c>
      <c r="N39" s="23">
        <f t="shared" si="4"/>
        <v>25</v>
      </c>
      <c r="O39" s="23">
        <f t="shared" si="17"/>
        <v>8.3333333333333339</v>
      </c>
      <c r="P39" s="24">
        <f t="shared" si="5"/>
        <v>33.333333333333336</v>
      </c>
      <c r="Q39" s="23">
        <f t="shared" si="17"/>
        <v>8.3333333333333339</v>
      </c>
      <c r="R39" s="24">
        <f t="shared" si="7"/>
        <v>41.666666666666671</v>
      </c>
      <c r="S39" s="23">
        <f t="shared" si="17"/>
        <v>8.3333333333333339</v>
      </c>
      <c r="T39" s="23">
        <v>8.3333333333333339</v>
      </c>
      <c r="U39" s="23">
        <v>8.3333333333333339</v>
      </c>
      <c r="V39" s="23">
        <v>66.666666666666671</v>
      </c>
      <c r="W39" s="25">
        <v>0</v>
      </c>
      <c r="X39" s="25">
        <v>0</v>
      </c>
      <c r="Y39" s="25">
        <v>0</v>
      </c>
      <c r="Z39" s="25"/>
      <c r="AA39" s="25">
        <v>0</v>
      </c>
      <c r="AB39" s="25"/>
      <c r="AC39" s="25">
        <v>0</v>
      </c>
      <c r="AD39" s="25"/>
      <c r="AE39" s="25">
        <v>0</v>
      </c>
      <c r="AF39" s="25"/>
      <c r="AG39" s="25">
        <v>0</v>
      </c>
      <c r="AH39" s="25">
        <f t="shared" si="9"/>
        <v>0</v>
      </c>
      <c r="AI39" s="17">
        <f t="shared" si="10"/>
        <v>0.66666666666666674</v>
      </c>
      <c r="AJ39" s="27">
        <v>0</v>
      </c>
    </row>
    <row r="40" spans="1:36" x14ac:dyDescent="0.3">
      <c r="A40" s="1">
        <v>33</v>
      </c>
      <c r="B40" s="28" t="s">
        <v>61</v>
      </c>
      <c r="C40" s="19" t="s">
        <v>53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5"/>
        <v>8.3333333333333339</v>
      </c>
      <c r="K40" s="23">
        <f t="shared" si="16"/>
        <v>8.3333333333333339</v>
      </c>
      <c r="L40" s="23">
        <f t="shared" si="2"/>
        <v>16.666666666666668</v>
      </c>
      <c r="M40" s="23">
        <f t="shared" si="17"/>
        <v>8.3333333333333339</v>
      </c>
      <c r="N40" s="23">
        <f t="shared" si="4"/>
        <v>25</v>
      </c>
      <c r="O40" s="23">
        <f t="shared" si="17"/>
        <v>8.3333333333333339</v>
      </c>
      <c r="P40" s="24">
        <f t="shared" si="5"/>
        <v>33.333333333333336</v>
      </c>
      <c r="Q40" s="23">
        <f t="shared" si="17"/>
        <v>8.3333333333333339</v>
      </c>
      <c r="R40" s="24">
        <f t="shared" si="7"/>
        <v>41.666666666666671</v>
      </c>
      <c r="S40" s="23">
        <f t="shared" si="17"/>
        <v>8.3333333333333339</v>
      </c>
      <c r="T40" s="23">
        <v>8.3333333333333339</v>
      </c>
      <c r="U40" s="23">
        <v>8.3333333333333339</v>
      </c>
      <c r="V40" s="23">
        <v>66.666666666666671</v>
      </c>
      <c r="W40" s="25">
        <v>0</v>
      </c>
      <c r="X40" s="25">
        <v>0</v>
      </c>
      <c r="Y40" s="25">
        <v>0</v>
      </c>
      <c r="Z40" s="25"/>
      <c r="AA40" s="25">
        <v>0</v>
      </c>
      <c r="AB40" s="25"/>
      <c r="AC40" s="25">
        <v>0</v>
      </c>
      <c r="AD40" s="25"/>
      <c r="AE40" s="25">
        <v>0</v>
      </c>
      <c r="AF40" s="25"/>
      <c r="AG40" s="25">
        <v>0</v>
      </c>
      <c r="AH40" s="25">
        <f t="shared" si="9"/>
        <v>0</v>
      </c>
      <c r="AI40" s="17">
        <f t="shared" si="10"/>
        <v>0.66666666666666674</v>
      </c>
      <c r="AJ40" s="27">
        <v>0</v>
      </c>
    </row>
    <row r="41" spans="1:36" x14ac:dyDescent="0.3">
      <c r="A41" s="1">
        <v>34</v>
      </c>
      <c r="B41" s="28" t="s">
        <v>61</v>
      </c>
      <c r="C41" s="19" t="s">
        <v>54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5"/>
        <v>8.3333333333333339</v>
      </c>
      <c r="K41" s="23">
        <f t="shared" si="16"/>
        <v>8.3333333333333339</v>
      </c>
      <c r="L41" s="23">
        <f t="shared" si="2"/>
        <v>16.666666666666668</v>
      </c>
      <c r="M41" s="23">
        <f t="shared" si="17"/>
        <v>8.3333333333333339</v>
      </c>
      <c r="N41" s="23">
        <f t="shared" si="4"/>
        <v>25</v>
      </c>
      <c r="O41" s="23">
        <f t="shared" si="17"/>
        <v>8.3333333333333339</v>
      </c>
      <c r="P41" s="24">
        <f t="shared" si="5"/>
        <v>33.333333333333336</v>
      </c>
      <c r="Q41" s="23">
        <f t="shared" si="17"/>
        <v>8.3333333333333339</v>
      </c>
      <c r="R41" s="24">
        <f t="shared" si="7"/>
        <v>41.666666666666671</v>
      </c>
      <c r="S41" s="23">
        <f t="shared" si="17"/>
        <v>8.3333333333333339</v>
      </c>
      <c r="T41" s="23">
        <v>8.3333333333333339</v>
      </c>
      <c r="U41" s="23">
        <v>8.3333333333333339</v>
      </c>
      <c r="V41" s="23">
        <v>66.666666666666671</v>
      </c>
      <c r="W41" s="25">
        <v>0</v>
      </c>
      <c r="X41" s="25">
        <v>0</v>
      </c>
      <c r="Y41" s="25">
        <v>0</v>
      </c>
      <c r="Z41" s="25"/>
      <c r="AA41" s="25">
        <v>0</v>
      </c>
      <c r="AB41" s="25"/>
      <c r="AC41" s="25">
        <v>0</v>
      </c>
      <c r="AD41" s="25"/>
      <c r="AE41" s="25">
        <v>0</v>
      </c>
      <c r="AF41" s="25"/>
      <c r="AG41" s="25">
        <v>0</v>
      </c>
      <c r="AH41" s="25">
        <f t="shared" si="9"/>
        <v>0</v>
      </c>
      <c r="AI41" s="17">
        <f t="shared" si="10"/>
        <v>0.66666666666666674</v>
      </c>
      <c r="AJ41" s="27">
        <v>0</v>
      </c>
    </row>
    <row r="42" spans="1:36" x14ac:dyDescent="0.3">
      <c r="A42" s="1">
        <v>35</v>
      </c>
      <c r="B42" s="28" t="s">
        <v>61</v>
      </c>
      <c r="C42" s="19" t="s">
        <v>55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f t="shared" si="15"/>
        <v>8.3333333333333339</v>
      </c>
      <c r="K42" s="23">
        <f t="shared" si="16"/>
        <v>8.3333333333333339</v>
      </c>
      <c r="L42" s="23">
        <f t="shared" si="2"/>
        <v>16.666666666666668</v>
      </c>
      <c r="M42" s="23">
        <f t="shared" si="17"/>
        <v>8.3333333333333339</v>
      </c>
      <c r="N42" s="23">
        <f t="shared" si="4"/>
        <v>25</v>
      </c>
      <c r="O42" s="23">
        <f t="shared" si="17"/>
        <v>8.3333333333333339</v>
      </c>
      <c r="P42" s="24">
        <f t="shared" si="5"/>
        <v>33.333333333333336</v>
      </c>
      <c r="Q42" s="23">
        <f t="shared" si="17"/>
        <v>8.3333333333333339</v>
      </c>
      <c r="R42" s="24">
        <f t="shared" si="7"/>
        <v>41.666666666666671</v>
      </c>
      <c r="S42" s="23">
        <f t="shared" si="17"/>
        <v>8.3333333333333339</v>
      </c>
      <c r="T42" s="23">
        <v>8.3333333333333339</v>
      </c>
      <c r="U42" s="23">
        <v>8.3333333333333339</v>
      </c>
      <c r="V42" s="23">
        <v>66.666666666666671</v>
      </c>
      <c r="W42" s="25">
        <v>0</v>
      </c>
      <c r="X42" s="25">
        <v>0</v>
      </c>
      <c r="Y42" s="25">
        <v>0</v>
      </c>
      <c r="Z42" s="25"/>
      <c r="AA42" s="25">
        <v>0</v>
      </c>
      <c r="AB42" s="25"/>
      <c r="AC42" s="25">
        <v>0</v>
      </c>
      <c r="AD42" s="25"/>
      <c r="AE42" s="25">
        <v>0</v>
      </c>
      <c r="AF42" s="25"/>
      <c r="AG42" s="25">
        <v>0</v>
      </c>
      <c r="AH42" s="25">
        <f t="shared" si="9"/>
        <v>0</v>
      </c>
      <c r="AI42" s="17">
        <f t="shared" si="10"/>
        <v>0.66666666666666674</v>
      </c>
      <c r="AJ42" s="27">
        <v>0</v>
      </c>
    </row>
    <row r="43" spans="1:36" x14ac:dyDescent="0.3">
      <c r="A43" s="1">
        <v>36</v>
      </c>
      <c r="B43" s="28" t="s">
        <v>61</v>
      </c>
      <c r="C43" s="19" t="s">
        <v>56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5"/>
        <v>8.3333333333333339</v>
      </c>
      <c r="K43" s="23">
        <f t="shared" si="16"/>
        <v>8.3333333333333339</v>
      </c>
      <c r="L43" s="23">
        <f t="shared" si="2"/>
        <v>16.666666666666668</v>
      </c>
      <c r="M43" s="23">
        <f t="shared" si="17"/>
        <v>8.3333333333333339</v>
      </c>
      <c r="N43" s="23">
        <f t="shared" si="4"/>
        <v>25</v>
      </c>
      <c r="O43" s="23">
        <f t="shared" si="17"/>
        <v>8.3333333333333339</v>
      </c>
      <c r="P43" s="24">
        <f t="shared" si="5"/>
        <v>33.333333333333336</v>
      </c>
      <c r="Q43" s="23">
        <f t="shared" si="17"/>
        <v>8.3333333333333339</v>
      </c>
      <c r="R43" s="24">
        <f t="shared" si="7"/>
        <v>41.666666666666671</v>
      </c>
      <c r="S43" s="23">
        <f t="shared" si="17"/>
        <v>8.3333333333333339</v>
      </c>
      <c r="T43" s="23">
        <v>8.3333333333333339</v>
      </c>
      <c r="U43" s="23">
        <v>8.3333333333333339</v>
      </c>
      <c r="V43" s="23">
        <v>66.666666666666671</v>
      </c>
      <c r="W43" s="25">
        <v>0</v>
      </c>
      <c r="X43" s="25">
        <v>0</v>
      </c>
      <c r="Y43" s="25">
        <v>0</v>
      </c>
      <c r="Z43" s="25"/>
      <c r="AA43" s="25">
        <v>0</v>
      </c>
      <c r="AB43" s="25"/>
      <c r="AC43" s="25">
        <v>0</v>
      </c>
      <c r="AD43" s="25"/>
      <c r="AE43" s="25">
        <v>0</v>
      </c>
      <c r="AF43" s="25"/>
      <c r="AG43" s="25">
        <v>0</v>
      </c>
      <c r="AH43" s="25">
        <f t="shared" si="9"/>
        <v>0</v>
      </c>
      <c r="AI43" s="17">
        <f t="shared" si="10"/>
        <v>0.66666666666666674</v>
      </c>
      <c r="AJ43" s="27">
        <v>0</v>
      </c>
    </row>
    <row r="44" spans="1:36" x14ac:dyDescent="0.3">
      <c r="A44" s="1">
        <v>37</v>
      </c>
      <c r="B44" s="28" t="s">
        <v>61</v>
      </c>
      <c r="C44" s="19" t="s">
        <v>57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5"/>
        <v>8.3333333333333339</v>
      </c>
      <c r="K44" s="23">
        <f t="shared" si="16"/>
        <v>8.3333333333333339</v>
      </c>
      <c r="L44" s="23">
        <f t="shared" si="2"/>
        <v>16.666666666666668</v>
      </c>
      <c r="M44" s="23">
        <f t="shared" si="17"/>
        <v>8.3333333333333339</v>
      </c>
      <c r="N44" s="23">
        <f t="shared" si="4"/>
        <v>25</v>
      </c>
      <c r="O44" s="23">
        <f t="shared" si="17"/>
        <v>8.3333333333333339</v>
      </c>
      <c r="P44" s="24">
        <f t="shared" si="5"/>
        <v>33.333333333333336</v>
      </c>
      <c r="Q44" s="23">
        <f t="shared" si="17"/>
        <v>8.3333333333333339</v>
      </c>
      <c r="R44" s="24">
        <f t="shared" si="7"/>
        <v>41.666666666666671</v>
      </c>
      <c r="S44" s="23">
        <f t="shared" si="17"/>
        <v>8.3333333333333339</v>
      </c>
      <c r="T44" s="23">
        <v>8.3333333333333339</v>
      </c>
      <c r="U44" s="23">
        <v>8.3333333333333339</v>
      </c>
      <c r="V44" s="23">
        <v>66.666666666666671</v>
      </c>
      <c r="W44" s="25">
        <v>0</v>
      </c>
      <c r="X44" s="25">
        <v>0</v>
      </c>
      <c r="Y44" s="25">
        <v>0</v>
      </c>
      <c r="Z44" s="25"/>
      <c r="AA44" s="25">
        <v>0</v>
      </c>
      <c r="AB44" s="25"/>
      <c r="AC44" s="25">
        <v>0</v>
      </c>
      <c r="AD44" s="25"/>
      <c r="AE44" s="25">
        <v>0</v>
      </c>
      <c r="AF44" s="25"/>
      <c r="AG44" s="25">
        <v>0</v>
      </c>
      <c r="AH44" s="25">
        <f t="shared" si="9"/>
        <v>0</v>
      </c>
      <c r="AI44" s="17">
        <f t="shared" si="10"/>
        <v>0.66666666666666674</v>
      </c>
      <c r="AJ44" s="27">
        <v>0</v>
      </c>
    </row>
    <row r="45" spans="1:36" x14ac:dyDescent="0.3">
      <c r="A45" s="1">
        <v>38</v>
      </c>
      <c r="B45" s="28" t="s">
        <v>61</v>
      </c>
      <c r="C45" s="19" t="s">
        <v>58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f t="shared" si="15"/>
        <v>8.3333333333333339</v>
      </c>
      <c r="K45" s="23">
        <f t="shared" si="16"/>
        <v>8.3333333333333339</v>
      </c>
      <c r="L45" s="23">
        <f t="shared" si="2"/>
        <v>16.666666666666668</v>
      </c>
      <c r="M45" s="23">
        <f t="shared" si="17"/>
        <v>8.3333333333333339</v>
      </c>
      <c r="N45" s="23">
        <f t="shared" si="4"/>
        <v>25</v>
      </c>
      <c r="O45" s="23">
        <f t="shared" si="17"/>
        <v>8.3333333333333339</v>
      </c>
      <c r="P45" s="24">
        <f t="shared" si="5"/>
        <v>33.333333333333336</v>
      </c>
      <c r="Q45" s="23">
        <f t="shared" si="17"/>
        <v>8.3333333333333339</v>
      </c>
      <c r="R45" s="24">
        <f t="shared" si="7"/>
        <v>41.666666666666671</v>
      </c>
      <c r="S45" s="23">
        <f t="shared" si="17"/>
        <v>8.3333333333333339</v>
      </c>
      <c r="T45" s="23">
        <v>8.3333333333333339</v>
      </c>
      <c r="U45" s="23">
        <v>8.3333333333333339</v>
      </c>
      <c r="V45" s="23">
        <v>66.666666666666671</v>
      </c>
      <c r="W45" s="25">
        <v>0</v>
      </c>
      <c r="X45" s="25">
        <v>0</v>
      </c>
      <c r="Y45" s="25">
        <v>0</v>
      </c>
      <c r="Z45" s="25"/>
      <c r="AA45" s="25">
        <v>0</v>
      </c>
      <c r="AB45" s="25"/>
      <c r="AC45" s="25">
        <v>0</v>
      </c>
      <c r="AD45" s="25"/>
      <c r="AE45" s="25">
        <v>0</v>
      </c>
      <c r="AF45" s="25"/>
      <c r="AG45" s="25">
        <v>0</v>
      </c>
      <c r="AH45" s="25">
        <f t="shared" si="9"/>
        <v>0</v>
      </c>
      <c r="AI45" s="17">
        <f t="shared" si="10"/>
        <v>0.66666666666666674</v>
      </c>
      <c r="AJ45" s="27">
        <v>0</v>
      </c>
    </row>
    <row r="46" spans="1:36" ht="38.25" x14ac:dyDescent="0.3">
      <c r="A46" s="1">
        <v>39</v>
      </c>
      <c r="B46" s="18" t="s">
        <v>61</v>
      </c>
      <c r="C46" s="19" t="s">
        <v>59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</v>
      </c>
      <c r="K46" s="23">
        <f>+J46</f>
        <v>6</v>
      </c>
      <c r="L46" s="23">
        <f t="shared" si="2"/>
        <v>12</v>
      </c>
      <c r="M46" s="23">
        <f t="shared" si="17"/>
        <v>6</v>
      </c>
      <c r="N46" s="23">
        <f t="shared" si="4"/>
        <v>18</v>
      </c>
      <c r="O46" s="23">
        <f t="shared" si="17"/>
        <v>6</v>
      </c>
      <c r="P46" s="24">
        <f t="shared" si="5"/>
        <v>24</v>
      </c>
      <c r="Q46" s="23">
        <f t="shared" si="17"/>
        <v>6</v>
      </c>
      <c r="R46" s="24">
        <f t="shared" si="7"/>
        <v>30</v>
      </c>
      <c r="S46" s="23">
        <f t="shared" si="17"/>
        <v>6</v>
      </c>
      <c r="T46" s="23">
        <v>6</v>
      </c>
      <c r="U46" s="23">
        <v>6</v>
      </c>
      <c r="V46" s="23">
        <v>48</v>
      </c>
      <c r="W46" s="25">
        <v>0</v>
      </c>
      <c r="X46" s="25">
        <v>0</v>
      </c>
      <c r="Y46" s="25">
        <v>0</v>
      </c>
      <c r="Z46" s="25"/>
      <c r="AA46" s="25">
        <v>0</v>
      </c>
      <c r="AB46" s="25"/>
      <c r="AC46" s="25">
        <v>0</v>
      </c>
      <c r="AD46" s="25"/>
      <c r="AE46" s="25">
        <v>0</v>
      </c>
      <c r="AF46" s="25"/>
      <c r="AG46" s="25">
        <v>0</v>
      </c>
      <c r="AH46" s="25">
        <f t="shared" si="9"/>
        <v>0</v>
      </c>
      <c r="AI46" s="17">
        <f t="shared" si="10"/>
        <v>0.48</v>
      </c>
      <c r="AJ46" s="27">
        <v>0</v>
      </c>
    </row>
    <row r="47" spans="1:36" x14ac:dyDescent="0.3">
      <c r="A47" s="1">
        <v>40</v>
      </c>
      <c r="B47" s="28" t="s">
        <v>61</v>
      </c>
      <c r="C47" s="19" t="s">
        <v>60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f t="shared" si="15"/>
        <v>8.3333333333333339</v>
      </c>
      <c r="K47" s="23">
        <f t="shared" si="16"/>
        <v>8.3333333333333339</v>
      </c>
      <c r="L47" s="23">
        <f t="shared" si="2"/>
        <v>16.666666666666668</v>
      </c>
      <c r="M47" s="23">
        <f t="shared" si="17"/>
        <v>8.3333333333333339</v>
      </c>
      <c r="N47" s="23">
        <f t="shared" si="4"/>
        <v>25</v>
      </c>
      <c r="O47" s="23">
        <f t="shared" si="17"/>
        <v>8.3333333333333339</v>
      </c>
      <c r="P47" s="24">
        <f t="shared" si="5"/>
        <v>33.333333333333336</v>
      </c>
      <c r="Q47" s="23">
        <f t="shared" si="17"/>
        <v>8.3333333333333339</v>
      </c>
      <c r="R47" s="24">
        <f t="shared" si="7"/>
        <v>41.666666666666671</v>
      </c>
      <c r="S47" s="23">
        <f t="shared" si="17"/>
        <v>8.3333333333333339</v>
      </c>
      <c r="T47" s="23">
        <v>8.3333333333333339</v>
      </c>
      <c r="U47" s="23">
        <v>8.3333333333333339</v>
      </c>
      <c r="V47" s="23">
        <v>66.666666666666671</v>
      </c>
      <c r="W47" s="25">
        <v>0</v>
      </c>
      <c r="X47" s="25">
        <v>0</v>
      </c>
      <c r="Y47" s="25">
        <v>0</v>
      </c>
      <c r="Z47" s="25"/>
      <c r="AA47" s="25">
        <v>0</v>
      </c>
      <c r="AB47" s="25"/>
      <c r="AC47" s="25">
        <v>0</v>
      </c>
      <c r="AD47" s="25"/>
      <c r="AE47" s="25">
        <v>0</v>
      </c>
      <c r="AF47" s="25"/>
      <c r="AG47" s="25">
        <v>0</v>
      </c>
      <c r="AH47" s="25">
        <f t="shared" si="9"/>
        <v>0</v>
      </c>
      <c r="AI47" s="17">
        <f t="shared" si="10"/>
        <v>0.66666666666666674</v>
      </c>
      <c r="AJ47" s="27">
        <v>0</v>
      </c>
    </row>
    <row r="48" spans="1:36" x14ac:dyDescent="0.3">
      <c r="A48" s="1">
        <v>41</v>
      </c>
      <c r="B48" s="18" t="s">
        <v>66</v>
      </c>
      <c r="C48" s="19" t="s">
        <v>62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si="15"/>
        <v>8.3333333333333339</v>
      </c>
      <c r="K48" s="23">
        <f t="shared" si="16"/>
        <v>8.3333333333333339</v>
      </c>
      <c r="L48" s="23">
        <f t="shared" si="2"/>
        <v>16.666666666666668</v>
      </c>
      <c r="M48" s="23">
        <f t="shared" si="17"/>
        <v>8.3333333333333339</v>
      </c>
      <c r="N48" s="23">
        <f t="shared" si="4"/>
        <v>25</v>
      </c>
      <c r="O48" s="23">
        <f t="shared" si="17"/>
        <v>8.3333333333333339</v>
      </c>
      <c r="P48" s="24">
        <f t="shared" si="5"/>
        <v>33.333333333333336</v>
      </c>
      <c r="Q48" s="23">
        <f t="shared" si="17"/>
        <v>8.3333333333333339</v>
      </c>
      <c r="R48" s="24">
        <f t="shared" si="7"/>
        <v>41.666666666666671</v>
      </c>
      <c r="S48" s="23">
        <f t="shared" si="17"/>
        <v>8.3333333333333339</v>
      </c>
      <c r="T48" s="23">
        <v>8.3333333333333339</v>
      </c>
      <c r="U48" s="23">
        <v>8.3333333333333339</v>
      </c>
      <c r="V48" s="23">
        <v>66.666666666666671</v>
      </c>
      <c r="W48" s="25">
        <v>0</v>
      </c>
      <c r="X48" s="25">
        <v>0</v>
      </c>
      <c r="Y48" s="25">
        <v>0</v>
      </c>
      <c r="Z48" s="25"/>
      <c r="AA48" s="25">
        <v>0</v>
      </c>
      <c r="AB48" s="25"/>
      <c r="AC48" s="25">
        <v>0</v>
      </c>
      <c r="AD48" s="25"/>
      <c r="AE48" s="25">
        <v>0</v>
      </c>
      <c r="AF48" s="25"/>
      <c r="AG48" s="25">
        <v>0</v>
      </c>
      <c r="AH48" s="25">
        <f t="shared" si="9"/>
        <v>0</v>
      </c>
      <c r="AI48" s="17">
        <f t="shared" si="10"/>
        <v>0.66666666666666674</v>
      </c>
      <c r="AJ48" s="27">
        <v>0</v>
      </c>
    </row>
    <row r="49" spans="1:36" x14ac:dyDescent="0.3">
      <c r="A49" s="1">
        <v>42</v>
      </c>
      <c r="B49" s="28" t="s">
        <v>66</v>
      </c>
      <c r="C49" s="19" t="s">
        <v>63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v>6.666666666666667</v>
      </c>
      <c r="K49" s="23">
        <f>+J49</f>
        <v>6.666666666666667</v>
      </c>
      <c r="L49" s="23">
        <f t="shared" si="2"/>
        <v>13.333333333333334</v>
      </c>
      <c r="M49" s="23">
        <f t="shared" si="17"/>
        <v>6.666666666666667</v>
      </c>
      <c r="N49" s="23">
        <f t="shared" si="4"/>
        <v>20</v>
      </c>
      <c r="O49" s="23">
        <f t="shared" si="17"/>
        <v>6.666666666666667</v>
      </c>
      <c r="P49" s="24">
        <f t="shared" si="5"/>
        <v>26.666666666666668</v>
      </c>
      <c r="Q49" s="23">
        <f t="shared" si="17"/>
        <v>6.666666666666667</v>
      </c>
      <c r="R49" s="24">
        <f t="shared" si="7"/>
        <v>33.333333333333336</v>
      </c>
      <c r="S49" s="23">
        <f t="shared" si="17"/>
        <v>6.666666666666667</v>
      </c>
      <c r="T49" s="23">
        <v>6.666666666666667</v>
      </c>
      <c r="U49" s="23">
        <v>6.666666666666667</v>
      </c>
      <c r="V49" s="23">
        <v>53.333333333333329</v>
      </c>
      <c r="W49" s="25">
        <v>0</v>
      </c>
      <c r="X49" s="25">
        <v>0</v>
      </c>
      <c r="Y49" s="25">
        <v>0</v>
      </c>
      <c r="Z49" s="25"/>
      <c r="AA49" s="25">
        <v>0</v>
      </c>
      <c r="AB49" s="25"/>
      <c r="AC49" s="25">
        <v>0</v>
      </c>
      <c r="AD49" s="25"/>
      <c r="AE49" s="25">
        <v>0</v>
      </c>
      <c r="AF49" s="25"/>
      <c r="AG49" s="25">
        <v>0</v>
      </c>
      <c r="AH49" s="25">
        <f t="shared" si="9"/>
        <v>0</v>
      </c>
      <c r="AI49" s="17">
        <f t="shared" si="10"/>
        <v>0.53333333333333333</v>
      </c>
      <c r="AJ49" s="27">
        <v>0</v>
      </c>
    </row>
    <row r="50" spans="1:36" x14ac:dyDescent="0.3">
      <c r="A50" s="1">
        <v>43</v>
      </c>
      <c r="B50" s="28" t="s">
        <v>66</v>
      </c>
      <c r="C50" s="19" t="s">
        <v>64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6.666666666666667</v>
      </c>
      <c r="K50" s="23">
        <f>+J50</f>
        <v>6.666666666666667</v>
      </c>
      <c r="L50" s="23">
        <f t="shared" si="2"/>
        <v>13.333333333333334</v>
      </c>
      <c r="M50" s="23">
        <f t="shared" si="17"/>
        <v>6.666666666666667</v>
      </c>
      <c r="N50" s="23">
        <f t="shared" si="4"/>
        <v>20</v>
      </c>
      <c r="O50" s="23">
        <f t="shared" si="17"/>
        <v>6.666666666666667</v>
      </c>
      <c r="P50" s="24">
        <f t="shared" si="5"/>
        <v>26.666666666666668</v>
      </c>
      <c r="Q50" s="23">
        <f t="shared" si="17"/>
        <v>6.666666666666667</v>
      </c>
      <c r="R50" s="24">
        <f t="shared" si="7"/>
        <v>33.333333333333336</v>
      </c>
      <c r="S50" s="23">
        <f t="shared" si="17"/>
        <v>6.666666666666667</v>
      </c>
      <c r="T50" s="23">
        <v>6.666666666666667</v>
      </c>
      <c r="U50" s="23">
        <v>6.666666666666667</v>
      </c>
      <c r="V50" s="23">
        <v>53.333333333333329</v>
      </c>
      <c r="W50" s="25">
        <v>0</v>
      </c>
      <c r="X50" s="25">
        <v>0</v>
      </c>
      <c r="Y50" s="25">
        <v>0</v>
      </c>
      <c r="Z50" s="25"/>
      <c r="AA50" s="25">
        <v>0</v>
      </c>
      <c r="AB50" s="25"/>
      <c r="AC50" s="25">
        <v>0</v>
      </c>
      <c r="AD50" s="25"/>
      <c r="AE50" s="25">
        <v>0</v>
      </c>
      <c r="AF50" s="25"/>
      <c r="AG50" s="25">
        <v>0</v>
      </c>
      <c r="AH50" s="25">
        <f t="shared" si="9"/>
        <v>0</v>
      </c>
      <c r="AI50" s="17">
        <f t="shared" si="10"/>
        <v>0.53333333333333333</v>
      </c>
      <c r="AJ50" s="27">
        <v>0</v>
      </c>
    </row>
    <row r="51" spans="1:36" ht="25.5" x14ac:dyDescent="0.3">
      <c r="A51" s="1">
        <v>44</v>
      </c>
      <c r="B51" s="28" t="s">
        <v>66</v>
      </c>
      <c r="C51" s="19" t="s">
        <v>65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v>6.666666666666667</v>
      </c>
      <c r="K51" s="23">
        <f>+J51</f>
        <v>6.666666666666667</v>
      </c>
      <c r="L51" s="23">
        <f t="shared" si="2"/>
        <v>13.333333333333334</v>
      </c>
      <c r="M51" s="23">
        <f t="shared" si="17"/>
        <v>6.666666666666667</v>
      </c>
      <c r="N51" s="23">
        <f t="shared" si="4"/>
        <v>20</v>
      </c>
      <c r="O51" s="23">
        <f t="shared" si="17"/>
        <v>6.666666666666667</v>
      </c>
      <c r="P51" s="24">
        <f t="shared" si="5"/>
        <v>26.666666666666668</v>
      </c>
      <c r="Q51" s="23">
        <f t="shared" si="17"/>
        <v>6.666666666666667</v>
      </c>
      <c r="R51" s="24">
        <f t="shared" si="7"/>
        <v>33.333333333333336</v>
      </c>
      <c r="S51" s="23">
        <f t="shared" si="17"/>
        <v>6.666666666666667</v>
      </c>
      <c r="T51" s="23">
        <v>6.666666666666667</v>
      </c>
      <c r="U51" s="23">
        <v>6.666666666666667</v>
      </c>
      <c r="V51" s="23">
        <v>53.333333333333329</v>
      </c>
      <c r="W51" s="25">
        <v>0</v>
      </c>
      <c r="X51" s="25">
        <v>0</v>
      </c>
      <c r="Y51" s="25">
        <v>0</v>
      </c>
      <c r="Z51" s="25"/>
      <c r="AA51" s="25">
        <v>0</v>
      </c>
      <c r="AB51" s="25"/>
      <c r="AC51" s="25">
        <v>0</v>
      </c>
      <c r="AD51" s="25"/>
      <c r="AE51" s="25">
        <v>0</v>
      </c>
      <c r="AF51" s="25"/>
      <c r="AG51" s="25">
        <v>0</v>
      </c>
      <c r="AH51" s="25">
        <f t="shared" si="9"/>
        <v>0</v>
      </c>
      <c r="AI51" s="17">
        <f t="shared" si="10"/>
        <v>0.53333333333333333</v>
      </c>
      <c r="AJ51" s="27">
        <v>0</v>
      </c>
    </row>
    <row r="52" spans="1:36" x14ac:dyDescent="0.3">
      <c r="A52" s="1">
        <v>45</v>
      </c>
      <c r="B52" s="18" t="s">
        <v>73</v>
      </c>
      <c r="C52" s="19" t="s">
        <v>67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ref="J52:J63" si="18">+I52/12</f>
        <v>8.3333333333333339</v>
      </c>
      <c r="K52" s="23">
        <f t="shared" ref="K52:K63" si="19">+J52</f>
        <v>8.3333333333333339</v>
      </c>
      <c r="L52" s="23">
        <f t="shared" si="2"/>
        <v>16.666666666666668</v>
      </c>
      <c r="M52" s="23">
        <f t="shared" si="17"/>
        <v>8.3333333333333339</v>
      </c>
      <c r="N52" s="23">
        <f t="shared" si="4"/>
        <v>25</v>
      </c>
      <c r="O52" s="23">
        <f t="shared" si="17"/>
        <v>8.3333333333333339</v>
      </c>
      <c r="P52" s="24">
        <f t="shared" si="5"/>
        <v>33.333333333333336</v>
      </c>
      <c r="Q52" s="24">
        <f>+O52/2</f>
        <v>4.166666666666667</v>
      </c>
      <c r="R52" s="24">
        <f t="shared" si="7"/>
        <v>37.5</v>
      </c>
      <c r="S52" s="24">
        <v>0</v>
      </c>
      <c r="T52" s="24">
        <v>0</v>
      </c>
      <c r="U52" s="24">
        <v>0</v>
      </c>
      <c r="V52" s="24">
        <v>37.5</v>
      </c>
      <c r="W52" s="25">
        <v>0</v>
      </c>
      <c r="X52" s="25">
        <v>0</v>
      </c>
      <c r="Y52" s="25">
        <v>0</v>
      </c>
      <c r="Z52" s="25"/>
      <c r="AA52" s="25">
        <v>0</v>
      </c>
      <c r="AB52" s="25"/>
      <c r="AC52" s="25">
        <v>0</v>
      </c>
      <c r="AD52" s="25"/>
      <c r="AE52" s="25">
        <v>0</v>
      </c>
      <c r="AF52" s="25"/>
      <c r="AG52" s="25">
        <v>0</v>
      </c>
      <c r="AH52" s="25">
        <f t="shared" si="9"/>
        <v>0</v>
      </c>
      <c r="AI52" s="17">
        <f t="shared" si="10"/>
        <v>0.375</v>
      </c>
      <c r="AJ52" s="27">
        <v>0</v>
      </c>
    </row>
    <row r="53" spans="1:36" ht="25.5" x14ac:dyDescent="0.3">
      <c r="A53" s="1">
        <v>46</v>
      </c>
      <c r="B53" s="28" t="s">
        <v>73</v>
      </c>
      <c r="C53" s="19" t="s">
        <v>68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8"/>
        <v>8.3333333333333339</v>
      </c>
      <c r="K53" s="23">
        <f t="shared" si="19"/>
        <v>8.3333333333333339</v>
      </c>
      <c r="L53" s="23">
        <f t="shared" si="2"/>
        <v>16.666666666666668</v>
      </c>
      <c r="M53" s="23">
        <f t="shared" si="17"/>
        <v>8.3333333333333339</v>
      </c>
      <c r="N53" s="23">
        <f t="shared" si="4"/>
        <v>25</v>
      </c>
      <c r="O53" s="23">
        <f t="shared" si="17"/>
        <v>8.3333333333333339</v>
      </c>
      <c r="P53" s="24">
        <f t="shared" si="5"/>
        <v>33.333333333333336</v>
      </c>
      <c r="Q53" s="24">
        <f>+O53/2</f>
        <v>4.166666666666667</v>
      </c>
      <c r="R53" s="24">
        <f t="shared" si="7"/>
        <v>37.5</v>
      </c>
      <c r="S53" s="24">
        <v>0</v>
      </c>
      <c r="T53" s="24">
        <v>0</v>
      </c>
      <c r="U53" s="24">
        <v>0</v>
      </c>
      <c r="V53" s="24">
        <v>37.5</v>
      </c>
      <c r="W53" s="25">
        <v>0</v>
      </c>
      <c r="X53" s="25">
        <v>0</v>
      </c>
      <c r="Y53" s="25">
        <v>0</v>
      </c>
      <c r="Z53" s="25"/>
      <c r="AA53" s="25">
        <v>0</v>
      </c>
      <c r="AB53" s="25"/>
      <c r="AC53" s="25">
        <v>0</v>
      </c>
      <c r="AD53" s="25"/>
      <c r="AE53" s="25">
        <v>0</v>
      </c>
      <c r="AF53" s="25"/>
      <c r="AG53" s="25">
        <v>0</v>
      </c>
      <c r="AH53" s="25">
        <f t="shared" si="9"/>
        <v>0</v>
      </c>
      <c r="AI53" s="17">
        <f t="shared" si="10"/>
        <v>0.375</v>
      </c>
      <c r="AJ53" s="27">
        <v>0</v>
      </c>
    </row>
    <row r="54" spans="1:36" ht="25.5" x14ac:dyDescent="0.3">
      <c r="A54" s="1">
        <v>47</v>
      </c>
      <c r="B54" s="28" t="s">
        <v>73</v>
      </c>
      <c r="C54" s="19" t="s">
        <v>69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v>0</v>
      </c>
      <c r="K54" s="23">
        <f t="shared" si="19"/>
        <v>0</v>
      </c>
      <c r="L54" s="23">
        <f t="shared" si="2"/>
        <v>0</v>
      </c>
      <c r="M54" s="23">
        <f t="shared" si="17"/>
        <v>0</v>
      </c>
      <c r="N54" s="23">
        <f t="shared" si="4"/>
        <v>0</v>
      </c>
      <c r="O54" s="23">
        <f t="shared" si="17"/>
        <v>0</v>
      </c>
      <c r="P54" s="24">
        <f t="shared" si="5"/>
        <v>0</v>
      </c>
      <c r="Q54" s="24">
        <f>+O54/2</f>
        <v>0</v>
      </c>
      <c r="R54" s="24">
        <f t="shared" si="7"/>
        <v>0</v>
      </c>
      <c r="S54" s="24">
        <v>0</v>
      </c>
      <c r="T54" s="24">
        <v>0</v>
      </c>
      <c r="U54" s="24">
        <v>0</v>
      </c>
      <c r="V54" s="24">
        <v>0</v>
      </c>
      <c r="W54" s="25">
        <v>0</v>
      </c>
      <c r="X54" s="25">
        <v>0</v>
      </c>
      <c r="Y54" s="25">
        <v>0</v>
      </c>
      <c r="Z54" s="25"/>
      <c r="AA54" s="25">
        <v>0</v>
      </c>
      <c r="AB54" s="25"/>
      <c r="AC54" s="25">
        <v>0</v>
      </c>
      <c r="AD54" s="25"/>
      <c r="AE54" s="25">
        <v>0</v>
      </c>
      <c r="AF54" s="25"/>
      <c r="AG54" s="25">
        <v>0</v>
      </c>
      <c r="AH54" s="25">
        <f t="shared" si="9"/>
        <v>0</v>
      </c>
      <c r="AI54" s="17">
        <f t="shared" si="10"/>
        <v>0</v>
      </c>
      <c r="AJ54" s="27">
        <v>0</v>
      </c>
    </row>
    <row r="55" spans="1:36" x14ac:dyDescent="0.3">
      <c r="A55" s="1">
        <v>48</v>
      </c>
      <c r="B55" s="28" t="s">
        <v>73</v>
      </c>
      <c r="C55" s="19" t="s">
        <v>14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8"/>
        <v>8.3333333333333339</v>
      </c>
      <c r="K55" s="23">
        <f t="shared" si="19"/>
        <v>8.3333333333333339</v>
      </c>
      <c r="L55" s="23">
        <f t="shared" si="2"/>
        <v>16.666666666666668</v>
      </c>
      <c r="M55" s="23">
        <f t="shared" si="17"/>
        <v>8.3333333333333339</v>
      </c>
      <c r="N55" s="23">
        <f t="shared" si="4"/>
        <v>25</v>
      </c>
      <c r="O55" s="23">
        <f t="shared" si="17"/>
        <v>8.3333333333333339</v>
      </c>
      <c r="P55" s="24">
        <f t="shared" si="5"/>
        <v>33.333333333333336</v>
      </c>
      <c r="Q55" s="24">
        <f t="shared" ref="Q55:Q58" si="20">+O55/2</f>
        <v>4.166666666666667</v>
      </c>
      <c r="R55" s="24">
        <f t="shared" si="7"/>
        <v>37.5</v>
      </c>
      <c r="S55" s="24">
        <v>0</v>
      </c>
      <c r="T55" s="24">
        <v>0</v>
      </c>
      <c r="U55" s="24">
        <v>0</v>
      </c>
      <c r="V55" s="24">
        <v>37.5</v>
      </c>
      <c r="W55" s="25">
        <v>0</v>
      </c>
      <c r="X55" s="25">
        <v>0</v>
      </c>
      <c r="Y55" s="25">
        <v>0</v>
      </c>
      <c r="Z55" s="25"/>
      <c r="AA55" s="25">
        <v>0</v>
      </c>
      <c r="AB55" s="25"/>
      <c r="AC55" s="25">
        <v>0</v>
      </c>
      <c r="AD55" s="25"/>
      <c r="AE55" s="25">
        <v>0</v>
      </c>
      <c r="AF55" s="25"/>
      <c r="AG55" s="25">
        <v>0</v>
      </c>
      <c r="AH55" s="25">
        <f t="shared" si="9"/>
        <v>0</v>
      </c>
      <c r="AI55" s="17">
        <f t="shared" si="10"/>
        <v>0.375</v>
      </c>
      <c r="AJ55" s="27">
        <v>0</v>
      </c>
    </row>
    <row r="56" spans="1:36" x14ac:dyDescent="0.3">
      <c r="A56" s="1">
        <v>49</v>
      </c>
      <c r="B56" s="28" t="s">
        <v>73</v>
      </c>
      <c r="C56" s="19" t="s">
        <v>70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f t="shared" si="18"/>
        <v>8.3333333333333339</v>
      </c>
      <c r="K56" s="23">
        <f t="shared" si="19"/>
        <v>8.3333333333333339</v>
      </c>
      <c r="L56" s="23">
        <f t="shared" si="2"/>
        <v>16.666666666666668</v>
      </c>
      <c r="M56" s="23">
        <f t="shared" si="17"/>
        <v>8.3333333333333339</v>
      </c>
      <c r="N56" s="23">
        <f t="shared" si="4"/>
        <v>25</v>
      </c>
      <c r="O56" s="23">
        <f t="shared" si="17"/>
        <v>8.3333333333333339</v>
      </c>
      <c r="P56" s="24">
        <f t="shared" si="5"/>
        <v>33.333333333333336</v>
      </c>
      <c r="Q56" s="24">
        <f t="shared" si="20"/>
        <v>4.166666666666667</v>
      </c>
      <c r="R56" s="24">
        <f t="shared" si="7"/>
        <v>37.5</v>
      </c>
      <c r="S56" s="24">
        <v>0</v>
      </c>
      <c r="T56" s="24">
        <v>0</v>
      </c>
      <c r="U56" s="24">
        <v>0</v>
      </c>
      <c r="V56" s="24">
        <v>37.5</v>
      </c>
      <c r="W56" s="25">
        <v>0</v>
      </c>
      <c r="X56" s="25">
        <v>0</v>
      </c>
      <c r="Y56" s="25">
        <v>0</v>
      </c>
      <c r="Z56" s="25"/>
      <c r="AA56" s="25">
        <v>0</v>
      </c>
      <c r="AB56" s="25"/>
      <c r="AC56" s="25">
        <v>0</v>
      </c>
      <c r="AD56" s="25"/>
      <c r="AE56" s="25">
        <v>0</v>
      </c>
      <c r="AF56" s="25"/>
      <c r="AG56" s="25">
        <v>0</v>
      </c>
      <c r="AH56" s="25">
        <f t="shared" si="9"/>
        <v>0</v>
      </c>
      <c r="AI56" s="17">
        <f t="shared" si="10"/>
        <v>0.375</v>
      </c>
      <c r="AJ56" s="27">
        <v>0</v>
      </c>
    </row>
    <row r="57" spans="1:36" x14ac:dyDescent="0.3">
      <c r="A57" s="1">
        <v>50</v>
      </c>
      <c r="B57" s="28" t="s">
        <v>73</v>
      </c>
      <c r="C57" s="19" t="s">
        <v>71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8"/>
        <v>8.3333333333333339</v>
      </c>
      <c r="K57" s="23">
        <f t="shared" si="19"/>
        <v>8.3333333333333339</v>
      </c>
      <c r="L57" s="23">
        <f t="shared" si="2"/>
        <v>16.666666666666668</v>
      </c>
      <c r="M57" s="23">
        <f t="shared" si="17"/>
        <v>8.3333333333333339</v>
      </c>
      <c r="N57" s="23">
        <f t="shared" si="4"/>
        <v>25</v>
      </c>
      <c r="O57" s="23">
        <f t="shared" si="17"/>
        <v>8.3333333333333339</v>
      </c>
      <c r="P57" s="24">
        <f t="shared" si="5"/>
        <v>33.333333333333336</v>
      </c>
      <c r="Q57" s="24">
        <f t="shared" si="20"/>
        <v>4.166666666666667</v>
      </c>
      <c r="R57" s="24">
        <f t="shared" si="7"/>
        <v>37.5</v>
      </c>
      <c r="S57" s="24">
        <v>0</v>
      </c>
      <c r="T57" s="24">
        <v>0</v>
      </c>
      <c r="U57" s="24">
        <v>0</v>
      </c>
      <c r="V57" s="24">
        <v>37.5</v>
      </c>
      <c r="W57" s="25">
        <v>0</v>
      </c>
      <c r="X57" s="25">
        <v>0</v>
      </c>
      <c r="Y57" s="25">
        <v>0</v>
      </c>
      <c r="Z57" s="25"/>
      <c r="AA57" s="25">
        <v>0</v>
      </c>
      <c r="AB57" s="25"/>
      <c r="AC57" s="25">
        <v>0</v>
      </c>
      <c r="AD57" s="25"/>
      <c r="AE57" s="25">
        <v>0</v>
      </c>
      <c r="AF57" s="25"/>
      <c r="AG57" s="25">
        <v>0</v>
      </c>
      <c r="AH57" s="25">
        <f t="shared" si="9"/>
        <v>0</v>
      </c>
      <c r="AI57" s="17">
        <f t="shared" si="10"/>
        <v>0.375</v>
      </c>
      <c r="AJ57" s="27">
        <v>0</v>
      </c>
    </row>
    <row r="58" spans="1:36" x14ac:dyDescent="0.3">
      <c r="A58" s="1">
        <v>51</v>
      </c>
      <c r="B58" s="28" t="s">
        <v>73</v>
      </c>
      <c r="C58" s="19" t="s">
        <v>72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8"/>
        <v>8.3333333333333339</v>
      </c>
      <c r="K58" s="23">
        <f t="shared" si="19"/>
        <v>8.3333333333333339</v>
      </c>
      <c r="L58" s="23">
        <f t="shared" si="2"/>
        <v>16.666666666666668</v>
      </c>
      <c r="M58" s="23">
        <f t="shared" si="17"/>
        <v>8.3333333333333339</v>
      </c>
      <c r="N58" s="23">
        <f t="shared" si="4"/>
        <v>25</v>
      </c>
      <c r="O58" s="23">
        <f t="shared" si="17"/>
        <v>8.3333333333333339</v>
      </c>
      <c r="P58" s="24">
        <f t="shared" si="5"/>
        <v>33.333333333333336</v>
      </c>
      <c r="Q58" s="24">
        <f t="shared" si="20"/>
        <v>4.166666666666667</v>
      </c>
      <c r="R58" s="24">
        <f t="shared" si="7"/>
        <v>37.5</v>
      </c>
      <c r="S58" s="24">
        <v>0</v>
      </c>
      <c r="T58" s="24">
        <v>0</v>
      </c>
      <c r="U58" s="24">
        <v>0</v>
      </c>
      <c r="V58" s="24">
        <v>37.5</v>
      </c>
      <c r="W58" s="25">
        <v>0</v>
      </c>
      <c r="X58" s="25">
        <v>0</v>
      </c>
      <c r="Y58" s="25">
        <v>0</v>
      </c>
      <c r="Z58" s="25"/>
      <c r="AA58" s="25">
        <v>0</v>
      </c>
      <c r="AB58" s="25"/>
      <c r="AC58" s="25">
        <v>0</v>
      </c>
      <c r="AD58" s="25"/>
      <c r="AE58" s="25">
        <v>0</v>
      </c>
      <c r="AF58" s="25"/>
      <c r="AG58" s="25">
        <v>0</v>
      </c>
      <c r="AH58" s="25">
        <f t="shared" si="9"/>
        <v>0</v>
      </c>
      <c r="AI58" s="17">
        <f t="shared" si="10"/>
        <v>0.375</v>
      </c>
      <c r="AJ58" s="27">
        <v>0</v>
      </c>
    </row>
    <row r="59" spans="1:36" ht="25.5" x14ac:dyDescent="0.3">
      <c r="A59" s="1">
        <v>52</v>
      </c>
      <c r="B59" s="18" t="s">
        <v>80</v>
      </c>
      <c r="C59" s="19" t="s">
        <v>74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8"/>
        <v>8.3333333333333339</v>
      </c>
      <c r="K59" s="23">
        <f t="shared" si="19"/>
        <v>8.3333333333333339</v>
      </c>
      <c r="L59" s="23">
        <f t="shared" si="2"/>
        <v>16.666666666666668</v>
      </c>
      <c r="M59" s="23">
        <f t="shared" si="17"/>
        <v>8.3333333333333339</v>
      </c>
      <c r="N59" s="23">
        <f t="shared" si="4"/>
        <v>25</v>
      </c>
      <c r="O59" s="23">
        <f t="shared" si="17"/>
        <v>8.3333333333333339</v>
      </c>
      <c r="P59" s="24">
        <f t="shared" si="5"/>
        <v>33.333333333333336</v>
      </c>
      <c r="Q59" s="23">
        <f t="shared" si="17"/>
        <v>8.3333333333333339</v>
      </c>
      <c r="R59" s="24">
        <f t="shared" si="7"/>
        <v>41.666666666666671</v>
      </c>
      <c r="S59" s="23">
        <f t="shared" si="17"/>
        <v>8.3333333333333339</v>
      </c>
      <c r="T59" s="23">
        <v>8.3333333333333339</v>
      </c>
      <c r="U59" s="23">
        <v>8.3333333333333339</v>
      </c>
      <c r="V59" s="23">
        <v>66.666666666666671</v>
      </c>
      <c r="W59" s="25">
        <v>0</v>
      </c>
      <c r="X59" s="25">
        <v>0</v>
      </c>
      <c r="Y59" s="25">
        <v>0</v>
      </c>
      <c r="Z59" s="25"/>
      <c r="AA59" s="25">
        <v>0</v>
      </c>
      <c r="AB59" s="25"/>
      <c r="AC59" s="25">
        <v>0</v>
      </c>
      <c r="AD59" s="25"/>
      <c r="AE59" s="25">
        <v>0</v>
      </c>
      <c r="AF59" s="25"/>
      <c r="AG59" s="25">
        <v>0</v>
      </c>
      <c r="AH59" s="25">
        <f t="shared" si="9"/>
        <v>0</v>
      </c>
      <c r="AI59" s="17">
        <f t="shared" si="10"/>
        <v>0.66666666666666674</v>
      </c>
      <c r="AJ59" s="27">
        <v>0</v>
      </c>
    </row>
    <row r="60" spans="1:36" ht="25.5" x14ac:dyDescent="0.3">
      <c r="A60" s="1">
        <v>53</v>
      </c>
      <c r="B60" s="28" t="s">
        <v>80</v>
      </c>
      <c r="C60" s="19" t="s">
        <v>75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0</v>
      </c>
      <c r="P60" s="24">
        <f t="shared" si="5"/>
        <v>0</v>
      </c>
      <c r="Q60" s="23">
        <v>0</v>
      </c>
      <c r="R60" s="24">
        <f t="shared" si="7"/>
        <v>0</v>
      </c>
      <c r="S60" s="23">
        <v>0</v>
      </c>
      <c r="T60" s="23">
        <v>0</v>
      </c>
      <c r="U60" s="23">
        <v>0</v>
      </c>
      <c r="V60" s="23">
        <v>0</v>
      </c>
      <c r="W60" s="25">
        <v>0</v>
      </c>
      <c r="X60" s="25">
        <v>0</v>
      </c>
      <c r="Y60" s="25">
        <v>0</v>
      </c>
      <c r="Z60" s="25"/>
      <c r="AA60" s="25">
        <v>0</v>
      </c>
      <c r="AB60" s="25"/>
      <c r="AC60" s="25">
        <v>0</v>
      </c>
      <c r="AD60" s="25"/>
      <c r="AE60" s="25">
        <v>0</v>
      </c>
      <c r="AF60" s="25"/>
      <c r="AG60" s="25">
        <v>0</v>
      </c>
      <c r="AH60" s="25">
        <f t="shared" si="9"/>
        <v>0</v>
      </c>
      <c r="AI60" s="17">
        <f t="shared" si="10"/>
        <v>0</v>
      </c>
      <c r="AJ60" s="27">
        <v>0</v>
      </c>
    </row>
    <row r="61" spans="1:36" ht="25.5" x14ac:dyDescent="0.3">
      <c r="A61" s="1">
        <v>54</v>
      </c>
      <c r="B61" s="28" t="s">
        <v>80</v>
      </c>
      <c r="C61" s="19" t="s">
        <v>76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si="18"/>
        <v>8.3333333333333339</v>
      </c>
      <c r="K61" s="23">
        <f t="shared" si="19"/>
        <v>8.3333333333333339</v>
      </c>
      <c r="L61" s="23">
        <f t="shared" si="2"/>
        <v>16.666666666666668</v>
      </c>
      <c r="M61" s="23">
        <f t="shared" ref="M61:S63" si="21">+K61</f>
        <v>8.3333333333333339</v>
      </c>
      <c r="N61" s="23">
        <f t="shared" si="4"/>
        <v>25</v>
      </c>
      <c r="O61" s="23">
        <f t="shared" si="21"/>
        <v>8.3333333333333339</v>
      </c>
      <c r="P61" s="24">
        <f t="shared" si="5"/>
        <v>33.333333333333336</v>
      </c>
      <c r="Q61" s="23">
        <f t="shared" si="21"/>
        <v>8.3333333333333339</v>
      </c>
      <c r="R61" s="24">
        <f t="shared" si="7"/>
        <v>41.666666666666671</v>
      </c>
      <c r="S61" s="23">
        <f t="shared" si="21"/>
        <v>8.3333333333333339</v>
      </c>
      <c r="T61" s="23">
        <v>8.3333333333333339</v>
      </c>
      <c r="U61" s="23">
        <v>8.3333333333333339</v>
      </c>
      <c r="V61" s="23">
        <v>66.666666666666671</v>
      </c>
      <c r="W61" s="25">
        <v>0</v>
      </c>
      <c r="X61" s="25">
        <v>0</v>
      </c>
      <c r="Y61" s="25">
        <v>0</v>
      </c>
      <c r="Z61" s="25"/>
      <c r="AA61" s="25">
        <v>0</v>
      </c>
      <c r="AB61" s="25"/>
      <c r="AC61" s="25">
        <v>0</v>
      </c>
      <c r="AD61" s="25"/>
      <c r="AE61" s="25">
        <v>0</v>
      </c>
      <c r="AF61" s="25"/>
      <c r="AG61" s="25">
        <v>0</v>
      </c>
      <c r="AH61" s="25">
        <f t="shared" si="9"/>
        <v>0</v>
      </c>
      <c r="AI61" s="17">
        <f t="shared" si="10"/>
        <v>0.66666666666666674</v>
      </c>
      <c r="AJ61" s="27">
        <v>0</v>
      </c>
    </row>
    <row r="62" spans="1:36" x14ac:dyDescent="0.3">
      <c r="A62" s="1">
        <v>55</v>
      </c>
      <c r="B62" s="28" t="s">
        <v>80</v>
      </c>
      <c r="C62" s="19" t="s">
        <v>77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18"/>
        <v>8.3333333333333339</v>
      </c>
      <c r="K62" s="23">
        <f t="shared" si="19"/>
        <v>8.3333333333333339</v>
      </c>
      <c r="L62" s="23">
        <f t="shared" si="2"/>
        <v>16.666666666666668</v>
      </c>
      <c r="M62" s="23">
        <f t="shared" si="21"/>
        <v>8.3333333333333339</v>
      </c>
      <c r="N62" s="23">
        <f t="shared" si="4"/>
        <v>25</v>
      </c>
      <c r="O62" s="23">
        <f t="shared" si="21"/>
        <v>8.3333333333333339</v>
      </c>
      <c r="P62" s="24">
        <f t="shared" si="5"/>
        <v>33.333333333333336</v>
      </c>
      <c r="Q62" s="23">
        <f t="shared" si="21"/>
        <v>8.3333333333333339</v>
      </c>
      <c r="R62" s="24">
        <f t="shared" si="7"/>
        <v>41.666666666666671</v>
      </c>
      <c r="S62" s="23">
        <f t="shared" si="21"/>
        <v>8.3333333333333339</v>
      </c>
      <c r="T62" s="23">
        <v>8.3333333333333339</v>
      </c>
      <c r="U62" s="23">
        <v>8.3333333333333339</v>
      </c>
      <c r="V62" s="23">
        <v>66.666666666666671</v>
      </c>
      <c r="W62" s="25">
        <v>0</v>
      </c>
      <c r="X62" s="25">
        <v>0</v>
      </c>
      <c r="Y62" s="25">
        <v>0</v>
      </c>
      <c r="Z62" s="25"/>
      <c r="AA62" s="25">
        <v>0</v>
      </c>
      <c r="AB62" s="25"/>
      <c r="AC62" s="25">
        <v>0</v>
      </c>
      <c r="AD62" s="25"/>
      <c r="AE62" s="25">
        <v>0</v>
      </c>
      <c r="AF62" s="25"/>
      <c r="AG62" s="25">
        <v>0</v>
      </c>
      <c r="AH62" s="25">
        <f t="shared" si="9"/>
        <v>0</v>
      </c>
      <c r="AI62" s="17">
        <f t="shared" si="10"/>
        <v>0.66666666666666674</v>
      </c>
      <c r="AJ62" s="27">
        <v>0</v>
      </c>
    </row>
    <row r="63" spans="1:36" x14ac:dyDescent="0.3">
      <c r="A63" s="1">
        <v>56</v>
      </c>
      <c r="B63" s="28" t="s">
        <v>80</v>
      </c>
      <c r="C63" s="19" t="s">
        <v>78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18"/>
        <v>8.3333333333333339</v>
      </c>
      <c r="K63" s="23">
        <f t="shared" si="19"/>
        <v>8.3333333333333339</v>
      </c>
      <c r="L63" s="23">
        <f t="shared" si="2"/>
        <v>16.666666666666668</v>
      </c>
      <c r="M63" s="23">
        <f t="shared" si="21"/>
        <v>8.3333333333333339</v>
      </c>
      <c r="N63" s="23">
        <f t="shared" si="4"/>
        <v>25</v>
      </c>
      <c r="O63" s="23">
        <f t="shared" si="21"/>
        <v>8.3333333333333339</v>
      </c>
      <c r="P63" s="24">
        <f t="shared" si="5"/>
        <v>33.333333333333336</v>
      </c>
      <c r="Q63" s="23">
        <f t="shared" si="21"/>
        <v>8.3333333333333339</v>
      </c>
      <c r="R63" s="24">
        <f t="shared" si="7"/>
        <v>41.666666666666671</v>
      </c>
      <c r="S63" s="23">
        <f t="shared" si="21"/>
        <v>8.3333333333333339</v>
      </c>
      <c r="T63" s="23">
        <v>8.3333333333333339</v>
      </c>
      <c r="U63" s="23">
        <v>8.3333333333333339</v>
      </c>
      <c r="V63" s="23">
        <v>66.666666666666671</v>
      </c>
      <c r="W63" s="25">
        <v>0</v>
      </c>
      <c r="X63" s="25">
        <v>0</v>
      </c>
      <c r="Y63" s="25">
        <v>0</v>
      </c>
      <c r="Z63" s="25"/>
      <c r="AA63" s="25">
        <v>0</v>
      </c>
      <c r="AB63" s="25"/>
      <c r="AC63" s="25">
        <v>0</v>
      </c>
      <c r="AD63" s="25"/>
      <c r="AE63" s="25">
        <v>0</v>
      </c>
      <c r="AF63" s="25"/>
      <c r="AG63" s="25">
        <v>0</v>
      </c>
      <c r="AH63" s="25">
        <f t="shared" si="9"/>
        <v>0</v>
      </c>
      <c r="AI63" s="17">
        <f t="shared" si="10"/>
        <v>0.66666666666666674</v>
      </c>
      <c r="AJ63" s="27">
        <v>0</v>
      </c>
    </row>
    <row r="64" spans="1:36" x14ac:dyDescent="0.3">
      <c r="A64" s="1">
        <v>57</v>
      </c>
      <c r="B64" s="28" t="s">
        <v>80</v>
      </c>
      <c r="C64" s="19" t="s">
        <v>79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v>0</v>
      </c>
      <c r="K64" s="23">
        <v>0</v>
      </c>
      <c r="L64" s="23">
        <f t="shared" si="2"/>
        <v>0</v>
      </c>
      <c r="M64" s="23">
        <v>0</v>
      </c>
      <c r="N64" s="23">
        <f t="shared" si="4"/>
        <v>0</v>
      </c>
      <c r="O64" s="23">
        <v>100</v>
      </c>
      <c r="P64" s="24">
        <f t="shared" si="5"/>
        <v>100</v>
      </c>
      <c r="Q64" s="24">
        <v>0</v>
      </c>
      <c r="R64" s="24">
        <f t="shared" si="7"/>
        <v>100</v>
      </c>
      <c r="S64" s="24">
        <v>0</v>
      </c>
      <c r="T64" s="24">
        <v>0</v>
      </c>
      <c r="U64" s="24">
        <v>0</v>
      </c>
      <c r="V64" s="24">
        <v>100</v>
      </c>
      <c r="W64" s="25">
        <v>0</v>
      </c>
      <c r="X64" s="25">
        <v>0</v>
      </c>
      <c r="Y64" s="25">
        <v>0</v>
      </c>
      <c r="Z64" s="25"/>
      <c r="AA64" s="25">
        <v>0</v>
      </c>
      <c r="AB64" s="25"/>
      <c r="AC64" s="25">
        <v>0</v>
      </c>
      <c r="AD64" s="25"/>
      <c r="AE64" s="25">
        <v>0</v>
      </c>
      <c r="AF64" s="25"/>
      <c r="AG64" s="25">
        <v>0</v>
      </c>
      <c r="AH64" s="25">
        <f t="shared" si="9"/>
        <v>0</v>
      </c>
      <c r="AI64" s="17">
        <f t="shared" si="10"/>
        <v>1</v>
      </c>
      <c r="AJ64" s="27">
        <v>0</v>
      </c>
    </row>
    <row r="65" spans="1:36" x14ac:dyDescent="0.3">
      <c r="A65" s="1">
        <v>58</v>
      </c>
      <c r="B65" s="28" t="s">
        <v>107</v>
      </c>
      <c r="C65" s="19" t="s">
        <v>81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ref="J65:J71" si="22">+I65/12</f>
        <v>8.3333333333333339</v>
      </c>
      <c r="K65" s="23">
        <f t="shared" ref="K65:K71" si="23">+J65</f>
        <v>8.3333333333333339</v>
      </c>
      <c r="L65" s="23">
        <f t="shared" si="2"/>
        <v>16.666666666666668</v>
      </c>
      <c r="M65" s="23">
        <f t="shared" ref="M65:S77" si="24">+K65</f>
        <v>8.3333333333333339</v>
      </c>
      <c r="N65" s="23">
        <f t="shared" si="4"/>
        <v>25</v>
      </c>
      <c r="O65" s="23">
        <f t="shared" si="24"/>
        <v>8.3333333333333339</v>
      </c>
      <c r="P65" s="24">
        <f t="shared" si="5"/>
        <v>33.333333333333336</v>
      </c>
      <c r="Q65" s="23">
        <f t="shared" si="24"/>
        <v>8.3333333333333339</v>
      </c>
      <c r="R65" s="24">
        <f t="shared" si="7"/>
        <v>41.666666666666671</v>
      </c>
      <c r="S65" s="23">
        <f t="shared" si="24"/>
        <v>8.3333333333333339</v>
      </c>
      <c r="T65" s="23">
        <v>8.3333333333333339</v>
      </c>
      <c r="U65" s="23">
        <v>8.3333333333333339</v>
      </c>
      <c r="V65" s="23">
        <v>66.666666666666671</v>
      </c>
      <c r="W65" s="25">
        <v>0</v>
      </c>
      <c r="X65" s="25">
        <v>0</v>
      </c>
      <c r="Y65" s="25">
        <v>0</v>
      </c>
      <c r="Z65" s="25"/>
      <c r="AA65" s="25">
        <v>0</v>
      </c>
      <c r="AB65" s="25"/>
      <c r="AC65" s="25">
        <v>0</v>
      </c>
      <c r="AD65" s="25"/>
      <c r="AE65" s="25">
        <v>0</v>
      </c>
      <c r="AF65" s="25"/>
      <c r="AG65" s="25">
        <v>0</v>
      </c>
      <c r="AH65" s="25">
        <f t="shared" si="9"/>
        <v>0</v>
      </c>
      <c r="AI65" s="17">
        <f t="shared" si="10"/>
        <v>0.66666666666666674</v>
      </c>
      <c r="AJ65" s="27">
        <v>0</v>
      </c>
    </row>
    <row r="66" spans="1:36" x14ac:dyDescent="0.3">
      <c r="A66" s="1">
        <v>59</v>
      </c>
      <c r="B66" s="28" t="s">
        <v>107</v>
      </c>
      <c r="C66" s="19" t="s">
        <v>82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f t="shared" si="22"/>
        <v>8.3333333333333339</v>
      </c>
      <c r="K66" s="23">
        <f t="shared" si="23"/>
        <v>8.3333333333333339</v>
      </c>
      <c r="L66" s="23">
        <f t="shared" si="2"/>
        <v>16.666666666666668</v>
      </c>
      <c r="M66" s="23">
        <f t="shared" si="24"/>
        <v>8.3333333333333339</v>
      </c>
      <c r="N66" s="23">
        <f t="shared" si="4"/>
        <v>25</v>
      </c>
      <c r="O66" s="23">
        <f t="shared" si="24"/>
        <v>8.3333333333333339</v>
      </c>
      <c r="P66" s="24">
        <f t="shared" si="5"/>
        <v>33.333333333333336</v>
      </c>
      <c r="Q66" s="23">
        <f t="shared" si="24"/>
        <v>8.3333333333333339</v>
      </c>
      <c r="R66" s="24">
        <f t="shared" si="7"/>
        <v>41.666666666666671</v>
      </c>
      <c r="S66" s="23">
        <f t="shared" si="24"/>
        <v>8.3333333333333339</v>
      </c>
      <c r="T66" s="23">
        <v>8.3333333333333339</v>
      </c>
      <c r="U66" s="23">
        <v>8.3333333333333339</v>
      </c>
      <c r="V66" s="23">
        <v>66.666666666666671</v>
      </c>
      <c r="W66" s="25">
        <v>0</v>
      </c>
      <c r="X66" s="25">
        <v>0</v>
      </c>
      <c r="Y66" s="25">
        <v>0</v>
      </c>
      <c r="Z66" s="25"/>
      <c r="AA66" s="25">
        <v>0</v>
      </c>
      <c r="AB66" s="25"/>
      <c r="AC66" s="25">
        <v>0</v>
      </c>
      <c r="AD66" s="25"/>
      <c r="AE66" s="25">
        <v>0</v>
      </c>
      <c r="AF66" s="25"/>
      <c r="AG66" s="25">
        <v>0</v>
      </c>
      <c r="AH66" s="25">
        <f t="shared" si="9"/>
        <v>0</v>
      </c>
      <c r="AI66" s="17">
        <f t="shared" si="10"/>
        <v>0.66666666666666674</v>
      </c>
      <c r="AJ66" s="27">
        <v>0</v>
      </c>
    </row>
    <row r="67" spans="1:36" x14ac:dyDescent="0.3">
      <c r="A67" s="1">
        <v>60</v>
      </c>
      <c r="B67" s="28" t="s">
        <v>107</v>
      </c>
      <c r="C67" s="19" t="s">
        <v>83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2"/>
        <v>8.3333333333333339</v>
      </c>
      <c r="K67" s="23">
        <f t="shared" si="23"/>
        <v>8.3333333333333339</v>
      </c>
      <c r="L67" s="23">
        <f t="shared" si="2"/>
        <v>16.666666666666668</v>
      </c>
      <c r="M67" s="23">
        <f t="shared" si="24"/>
        <v>8.3333333333333339</v>
      </c>
      <c r="N67" s="23">
        <f t="shared" si="4"/>
        <v>25</v>
      </c>
      <c r="O67" s="23">
        <f t="shared" si="24"/>
        <v>8.3333333333333339</v>
      </c>
      <c r="P67" s="24">
        <f t="shared" si="5"/>
        <v>33.333333333333336</v>
      </c>
      <c r="Q67" s="23">
        <f t="shared" si="24"/>
        <v>8.3333333333333339</v>
      </c>
      <c r="R67" s="24">
        <f t="shared" si="7"/>
        <v>41.666666666666671</v>
      </c>
      <c r="S67" s="23">
        <f t="shared" si="24"/>
        <v>8.3333333333333339</v>
      </c>
      <c r="T67" s="23">
        <v>8.3333333333333339</v>
      </c>
      <c r="U67" s="23">
        <v>8.3333333333333339</v>
      </c>
      <c r="V67" s="23">
        <v>66.666666666666671</v>
      </c>
      <c r="W67" s="25">
        <v>0</v>
      </c>
      <c r="X67" s="25">
        <v>0</v>
      </c>
      <c r="Y67" s="25">
        <v>0</v>
      </c>
      <c r="Z67" s="25"/>
      <c r="AA67" s="25">
        <v>0</v>
      </c>
      <c r="AB67" s="25"/>
      <c r="AC67" s="25">
        <v>0</v>
      </c>
      <c r="AD67" s="25"/>
      <c r="AE67" s="25">
        <v>0</v>
      </c>
      <c r="AF67" s="25"/>
      <c r="AG67" s="25">
        <v>0</v>
      </c>
      <c r="AH67" s="25">
        <f t="shared" si="9"/>
        <v>0</v>
      </c>
      <c r="AI67" s="17">
        <f t="shared" si="10"/>
        <v>0.66666666666666674</v>
      </c>
      <c r="AJ67" s="27">
        <v>0</v>
      </c>
    </row>
    <row r="68" spans="1:36" x14ac:dyDescent="0.3">
      <c r="A68" s="1">
        <v>61</v>
      </c>
      <c r="B68" s="28" t="s">
        <v>107</v>
      </c>
      <c r="C68" s="19" t="s">
        <v>84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f t="shared" si="22"/>
        <v>8.3333333333333339</v>
      </c>
      <c r="K68" s="23">
        <f t="shared" si="23"/>
        <v>8.3333333333333339</v>
      </c>
      <c r="L68" s="23">
        <f t="shared" si="2"/>
        <v>16.666666666666668</v>
      </c>
      <c r="M68" s="23">
        <f t="shared" si="24"/>
        <v>8.3333333333333339</v>
      </c>
      <c r="N68" s="23">
        <f t="shared" si="4"/>
        <v>25</v>
      </c>
      <c r="O68" s="23">
        <f t="shared" si="24"/>
        <v>8.3333333333333339</v>
      </c>
      <c r="P68" s="24">
        <f t="shared" si="5"/>
        <v>33.333333333333336</v>
      </c>
      <c r="Q68" s="23">
        <f t="shared" si="24"/>
        <v>8.3333333333333339</v>
      </c>
      <c r="R68" s="24">
        <f t="shared" si="7"/>
        <v>41.666666666666671</v>
      </c>
      <c r="S68" s="23">
        <f t="shared" si="24"/>
        <v>8.3333333333333339</v>
      </c>
      <c r="T68" s="23">
        <v>8.3333333333333339</v>
      </c>
      <c r="U68" s="23">
        <v>8.3333333333333339</v>
      </c>
      <c r="V68" s="23">
        <v>66.666666666666671</v>
      </c>
      <c r="W68" s="25">
        <v>0</v>
      </c>
      <c r="X68" s="25">
        <v>0</v>
      </c>
      <c r="Y68" s="25">
        <v>0</v>
      </c>
      <c r="Z68" s="25"/>
      <c r="AA68" s="25">
        <v>0</v>
      </c>
      <c r="AB68" s="25"/>
      <c r="AC68" s="25">
        <v>0</v>
      </c>
      <c r="AD68" s="25"/>
      <c r="AE68" s="25">
        <v>0</v>
      </c>
      <c r="AF68" s="25"/>
      <c r="AG68" s="25">
        <v>0</v>
      </c>
      <c r="AH68" s="25">
        <f t="shared" si="9"/>
        <v>0</v>
      </c>
      <c r="AI68" s="17">
        <f t="shared" si="10"/>
        <v>0.66666666666666674</v>
      </c>
      <c r="AJ68" s="27">
        <v>0</v>
      </c>
    </row>
    <row r="69" spans="1:36" x14ac:dyDescent="0.3">
      <c r="A69" s="1">
        <v>62</v>
      </c>
      <c r="B69" s="28" t="s">
        <v>107</v>
      </c>
      <c r="C69" s="19" t="s">
        <v>85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f t="shared" si="22"/>
        <v>8.3333333333333339</v>
      </c>
      <c r="K69" s="23">
        <f t="shared" si="23"/>
        <v>8.3333333333333339</v>
      </c>
      <c r="L69" s="23">
        <f t="shared" si="2"/>
        <v>16.666666666666668</v>
      </c>
      <c r="M69" s="23">
        <f t="shared" si="24"/>
        <v>8.3333333333333339</v>
      </c>
      <c r="N69" s="23">
        <f t="shared" si="4"/>
        <v>25</v>
      </c>
      <c r="O69" s="23">
        <f t="shared" si="24"/>
        <v>8.3333333333333339</v>
      </c>
      <c r="P69" s="24">
        <f t="shared" si="5"/>
        <v>33.333333333333336</v>
      </c>
      <c r="Q69" s="23">
        <f t="shared" si="24"/>
        <v>8.3333333333333339</v>
      </c>
      <c r="R69" s="24">
        <f t="shared" si="7"/>
        <v>41.666666666666671</v>
      </c>
      <c r="S69" s="23">
        <f t="shared" si="24"/>
        <v>8.3333333333333339</v>
      </c>
      <c r="T69" s="23">
        <v>8.3333333333333339</v>
      </c>
      <c r="U69" s="23">
        <v>8.3333333333333339</v>
      </c>
      <c r="V69" s="23">
        <v>66.666666666666671</v>
      </c>
      <c r="W69" s="25">
        <v>0</v>
      </c>
      <c r="X69" s="25">
        <v>0</v>
      </c>
      <c r="Y69" s="25">
        <v>0</v>
      </c>
      <c r="Z69" s="25"/>
      <c r="AA69" s="25">
        <v>0</v>
      </c>
      <c r="AB69" s="25"/>
      <c r="AC69" s="25">
        <v>0</v>
      </c>
      <c r="AD69" s="25"/>
      <c r="AE69" s="25">
        <v>0</v>
      </c>
      <c r="AF69" s="25"/>
      <c r="AG69" s="25">
        <v>0</v>
      </c>
      <c r="AH69" s="25">
        <f t="shared" si="9"/>
        <v>0</v>
      </c>
      <c r="AI69" s="17">
        <f t="shared" si="10"/>
        <v>0.66666666666666674</v>
      </c>
      <c r="AJ69" s="27">
        <v>0</v>
      </c>
    </row>
    <row r="70" spans="1:36" x14ac:dyDescent="0.3">
      <c r="A70" s="1">
        <v>63</v>
      </c>
      <c r="B70" s="28" t="s">
        <v>106</v>
      </c>
      <c r="C70" s="19" t="s">
        <v>86</v>
      </c>
      <c r="D70" s="20" t="s">
        <v>3</v>
      </c>
      <c r="E70" s="20" t="s">
        <v>4</v>
      </c>
      <c r="F70" s="20"/>
      <c r="G70" s="20"/>
      <c r="H70" s="21" t="s">
        <v>5</v>
      </c>
      <c r="I70" s="22" t="s">
        <v>6</v>
      </c>
      <c r="J70" s="23">
        <v>6.666666666666667</v>
      </c>
      <c r="K70" s="23">
        <f>+J70</f>
        <v>6.666666666666667</v>
      </c>
      <c r="L70" s="23">
        <f t="shared" si="2"/>
        <v>13.333333333333334</v>
      </c>
      <c r="M70" s="23">
        <f t="shared" si="24"/>
        <v>6.666666666666667</v>
      </c>
      <c r="N70" s="23">
        <f t="shared" si="4"/>
        <v>20</v>
      </c>
      <c r="O70" s="23">
        <v>6.666666666666667</v>
      </c>
      <c r="P70" s="24">
        <f t="shared" si="5"/>
        <v>26.666666666666668</v>
      </c>
      <c r="Q70" s="23">
        <v>6.666666666666667</v>
      </c>
      <c r="R70" s="24">
        <f t="shared" si="7"/>
        <v>33.333333333333336</v>
      </c>
      <c r="S70" s="23">
        <v>6.666666666666667</v>
      </c>
      <c r="T70" s="23">
        <v>6.666666666666667</v>
      </c>
      <c r="U70" s="23">
        <f>6.66666666666667+17</f>
        <v>23.666666666666671</v>
      </c>
      <c r="V70" s="23">
        <v>70.333333333333343</v>
      </c>
      <c r="W70" s="25">
        <v>0</v>
      </c>
      <c r="X70" s="25">
        <v>0</v>
      </c>
      <c r="Y70" s="25">
        <v>0</v>
      </c>
      <c r="Z70" s="25"/>
      <c r="AA70" s="25">
        <v>0</v>
      </c>
      <c r="AB70" s="25"/>
      <c r="AC70" s="25">
        <v>0</v>
      </c>
      <c r="AD70" s="25"/>
      <c r="AE70" s="25">
        <v>0</v>
      </c>
      <c r="AF70" s="25"/>
      <c r="AG70" s="25">
        <v>0</v>
      </c>
      <c r="AH70" s="25">
        <f t="shared" si="9"/>
        <v>0</v>
      </c>
      <c r="AI70" s="17">
        <f t="shared" si="10"/>
        <v>0.70333333333333348</v>
      </c>
      <c r="AJ70" s="27">
        <v>0</v>
      </c>
    </row>
    <row r="71" spans="1:36" x14ac:dyDescent="0.3">
      <c r="A71" s="1">
        <v>64</v>
      </c>
      <c r="B71" s="28" t="s">
        <v>106</v>
      </c>
      <c r="C71" s="19" t="s">
        <v>87</v>
      </c>
      <c r="D71" s="20" t="s">
        <v>3</v>
      </c>
      <c r="E71" s="20" t="s">
        <v>4</v>
      </c>
      <c r="F71" s="20"/>
      <c r="G71" s="20"/>
      <c r="H71" s="21" t="s">
        <v>5</v>
      </c>
      <c r="I71" s="22" t="s">
        <v>6</v>
      </c>
      <c r="J71" s="23">
        <f t="shared" si="22"/>
        <v>8.3333333333333339</v>
      </c>
      <c r="K71" s="23">
        <f t="shared" si="23"/>
        <v>8.3333333333333339</v>
      </c>
      <c r="L71" s="23">
        <f t="shared" si="2"/>
        <v>16.666666666666668</v>
      </c>
      <c r="M71" s="23">
        <f t="shared" si="24"/>
        <v>8.3333333333333339</v>
      </c>
      <c r="N71" s="23">
        <f t="shared" si="4"/>
        <v>25</v>
      </c>
      <c r="O71" s="23">
        <f>+M71</f>
        <v>8.3333333333333339</v>
      </c>
      <c r="P71" s="24">
        <f t="shared" si="5"/>
        <v>33.333333333333336</v>
      </c>
      <c r="Q71" s="23">
        <f>+O71</f>
        <v>8.3333333333333339</v>
      </c>
      <c r="R71" s="24">
        <f t="shared" si="7"/>
        <v>41.666666666666671</v>
      </c>
      <c r="S71" s="23">
        <f>+Q71</f>
        <v>8.3333333333333339</v>
      </c>
      <c r="T71" s="23">
        <v>8.3333333333333339</v>
      </c>
      <c r="U71" s="23">
        <v>8.3333333333333339</v>
      </c>
      <c r="V71" s="23">
        <v>66.666666666666671</v>
      </c>
      <c r="W71" s="25">
        <v>0</v>
      </c>
      <c r="X71" s="25">
        <v>0</v>
      </c>
      <c r="Y71" s="25">
        <v>0</v>
      </c>
      <c r="Z71" s="25"/>
      <c r="AA71" s="25">
        <v>0</v>
      </c>
      <c r="AB71" s="25"/>
      <c r="AC71" s="25">
        <v>0</v>
      </c>
      <c r="AD71" s="25"/>
      <c r="AE71" s="25">
        <v>0</v>
      </c>
      <c r="AF71" s="25"/>
      <c r="AG71" s="25">
        <v>0</v>
      </c>
      <c r="AH71" s="25">
        <f t="shared" si="9"/>
        <v>0</v>
      </c>
      <c r="AI71" s="17">
        <f t="shared" si="10"/>
        <v>0.66666666666666674</v>
      </c>
      <c r="AJ71" s="27">
        <v>0</v>
      </c>
    </row>
    <row r="72" spans="1:36" ht="25.5" x14ac:dyDescent="0.3">
      <c r="A72" s="1">
        <v>65</v>
      </c>
      <c r="B72" s="28" t="s">
        <v>106</v>
      </c>
      <c r="C72" s="19" t="s">
        <v>88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v>5</v>
      </c>
      <c r="K72" s="23">
        <f>+J72</f>
        <v>5</v>
      </c>
      <c r="L72" s="23">
        <f t="shared" si="2"/>
        <v>10</v>
      </c>
      <c r="M72" s="23">
        <f t="shared" si="24"/>
        <v>5</v>
      </c>
      <c r="N72" s="23">
        <f t="shared" si="4"/>
        <v>15</v>
      </c>
      <c r="O72" s="23">
        <f>+M72</f>
        <v>5</v>
      </c>
      <c r="P72" s="24">
        <f t="shared" si="5"/>
        <v>20</v>
      </c>
      <c r="Q72" s="23">
        <v>5</v>
      </c>
      <c r="R72" s="24">
        <f t="shared" si="7"/>
        <v>25</v>
      </c>
      <c r="S72" s="23">
        <v>5</v>
      </c>
      <c r="T72" s="23">
        <v>5</v>
      </c>
      <c r="U72" s="23">
        <v>10</v>
      </c>
      <c r="V72" s="23">
        <v>45</v>
      </c>
      <c r="W72" s="25">
        <v>0</v>
      </c>
      <c r="X72" s="25">
        <v>0</v>
      </c>
      <c r="Y72" s="25">
        <v>0</v>
      </c>
      <c r="Z72" s="25"/>
      <c r="AA72" s="25">
        <v>0</v>
      </c>
      <c r="AB72" s="25"/>
      <c r="AC72" s="25">
        <v>0</v>
      </c>
      <c r="AD72" s="25"/>
      <c r="AE72" s="25">
        <v>0</v>
      </c>
      <c r="AF72" s="25"/>
      <c r="AG72" s="25">
        <v>0</v>
      </c>
      <c r="AH72" s="25">
        <f t="shared" si="9"/>
        <v>0</v>
      </c>
      <c r="AI72" s="17">
        <f t="shared" si="10"/>
        <v>0.45</v>
      </c>
      <c r="AJ72" s="27">
        <v>0</v>
      </c>
    </row>
    <row r="73" spans="1:36" x14ac:dyDescent="0.3">
      <c r="A73" s="1">
        <v>66</v>
      </c>
      <c r="B73" s="28" t="s">
        <v>106</v>
      </c>
      <c r="C73" s="19" t="s">
        <v>89</v>
      </c>
      <c r="D73" s="20" t="s">
        <v>3</v>
      </c>
      <c r="E73" s="20" t="s">
        <v>4</v>
      </c>
      <c r="F73" s="20"/>
      <c r="G73" s="20"/>
      <c r="H73" s="21" t="s">
        <v>5</v>
      </c>
      <c r="I73" s="22" t="s">
        <v>6</v>
      </c>
      <c r="J73" s="23">
        <v>5</v>
      </c>
      <c r="K73" s="23">
        <f>+J73</f>
        <v>5</v>
      </c>
      <c r="L73" s="23">
        <f t="shared" ref="L73:L77" si="25">SUM(J73:K73)</f>
        <v>10</v>
      </c>
      <c r="M73" s="23">
        <f t="shared" si="24"/>
        <v>5</v>
      </c>
      <c r="N73" s="23">
        <f t="shared" ref="N73:N77" si="26">SUM(L73:M73)</f>
        <v>15</v>
      </c>
      <c r="O73" s="23">
        <f>+M73</f>
        <v>5</v>
      </c>
      <c r="P73" s="24">
        <f t="shared" ref="P73:P77" si="27">+N73+O73</f>
        <v>20</v>
      </c>
      <c r="Q73" s="23">
        <v>5</v>
      </c>
      <c r="R73" s="24">
        <f t="shared" ref="R73:R77" si="28">+P73+Q73</f>
        <v>25</v>
      </c>
      <c r="S73" s="23">
        <v>5</v>
      </c>
      <c r="T73" s="23">
        <v>5</v>
      </c>
      <c r="U73" s="23">
        <v>10</v>
      </c>
      <c r="V73" s="23">
        <v>45</v>
      </c>
      <c r="W73" s="25">
        <v>0</v>
      </c>
      <c r="X73" s="25">
        <v>0</v>
      </c>
      <c r="Y73" s="25">
        <v>0</v>
      </c>
      <c r="Z73" s="25"/>
      <c r="AA73" s="25">
        <v>0</v>
      </c>
      <c r="AB73" s="25"/>
      <c r="AC73" s="25">
        <v>0</v>
      </c>
      <c r="AD73" s="25"/>
      <c r="AE73" s="25">
        <v>0</v>
      </c>
      <c r="AF73" s="25"/>
      <c r="AG73" s="25">
        <v>0</v>
      </c>
      <c r="AH73" s="25">
        <f t="shared" ref="AH73:AH74" si="29">SUM(X73:AC73)</f>
        <v>0</v>
      </c>
      <c r="AI73" s="17">
        <f t="shared" ref="AI73:AI77" si="30">+V73/I73</f>
        <v>0.45</v>
      </c>
      <c r="AJ73" s="27">
        <v>0</v>
      </c>
    </row>
    <row r="74" spans="1:36" x14ac:dyDescent="0.3">
      <c r="A74" s="1">
        <v>67</v>
      </c>
      <c r="B74" s="28" t="s">
        <v>106</v>
      </c>
      <c r="C74" s="19" t="s">
        <v>90</v>
      </c>
      <c r="D74" s="20" t="s">
        <v>3</v>
      </c>
      <c r="E74" s="20"/>
      <c r="F74" s="20" t="s">
        <v>4</v>
      </c>
      <c r="G74" s="20"/>
      <c r="H74" s="21" t="s">
        <v>5</v>
      </c>
      <c r="I74" s="22" t="s">
        <v>6</v>
      </c>
      <c r="J74" s="23">
        <v>3.3333333333333335</v>
      </c>
      <c r="K74" s="23">
        <f>+J74</f>
        <v>3.3333333333333335</v>
      </c>
      <c r="L74" s="23">
        <f t="shared" si="25"/>
        <v>6.666666666666667</v>
      </c>
      <c r="M74" s="23">
        <f t="shared" si="24"/>
        <v>3.3333333333333335</v>
      </c>
      <c r="N74" s="23">
        <f t="shared" si="26"/>
        <v>10</v>
      </c>
      <c r="O74" s="23">
        <f>+M74</f>
        <v>3.3333333333333335</v>
      </c>
      <c r="P74" s="24">
        <f t="shared" si="27"/>
        <v>13.333333333333334</v>
      </c>
      <c r="Q74" s="23">
        <v>3.3333333333333335</v>
      </c>
      <c r="R74" s="24">
        <f t="shared" si="28"/>
        <v>16.666666666666668</v>
      </c>
      <c r="S74" s="23">
        <v>3.3333333333333335</v>
      </c>
      <c r="T74" s="23">
        <v>3.3333333333333335</v>
      </c>
      <c r="U74" s="23">
        <v>3.3333333333333335</v>
      </c>
      <c r="V74" s="23">
        <v>26.666666666666664</v>
      </c>
      <c r="W74" s="25">
        <v>0</v>
      </c>
      <c r="X74" s="25">
        <v>0</v>
      </c>
      <c r="Y74" s="25">
        <v>0</v>
      </c>
      <c r="Z74" s="25"/>
      <c r="AA74" s="25">
        <v>0</v>
      </c>
      <c r="AB74" s="25"/>
      <c r="AC74" s="25">
        <v>0</v>
      </c>
      <c r="AD74" s="25"/>
      <c r="AE74" s="25">
        <v>0</v>
      </c>
      <c r="AF74" s="25"/>
      <c r="AG74" s="25">
        <v>0</v>
      </c>
      <c r="AH74" s="25">
        <f t="shared" si="29"/>
        <v>0</v>
      </c>
      <c r="AI74" s="17">
        <f t="shared" si="30"/>
        <v>0.26666666666666666</v>
      </c>
      <c r="AJ74" s="27">
        <v>0</v>
      </c>
    </row>
    <row r="75" spans="1:36" x14ac:dyDescent="0.3">
      <c r="A75" s="1">
        <v>68</v>
      </c>
      <c r="B75" s="18" t="s">
        <v>96</v>
      </c>
      <c r="C75" s="19" t="s">
        <v>91</v>
      </c>
      <c r="D75" s="20" t="s">
        <v>3</v>
      </c>
      <c r="E75" s="20" t="s">
        <v>4</v>
      </c>
      <c r="F75" s="20"/>
      <c r="G75" s="20"/>
      <c r="H75" s="21" t="s">
        <v>92</v>
      </c>
      <c r="I75" s="22" t="s">
        <v>93</v>
      </c>
      <c r="J75" s="23">
        <f>+I75/12</f>
        <v>1</v>
      </c>
      <c r="K75" s="23">
        <f>+J75</f>
        <v>1</v>
      </c>
      <c r="L75" s="23">
        <f t="shared" si="25"/>
        <v>2</v>
      </c>
      <c r="M75" s="23">
        <f t="shared" si="24"/>
        <v>1</v>
      </c>
      <c r="N75" s="23">
        <f t="shared" si="26"/>
        <v>3</v>
      </c>
      <c r="O75" s="23">
        <v>1</v>
      </c>
      <c r="P75" s="24">
        <f t="shared" si="27"/>
        <v>4</v>
      </c>
      <c r="Q75" s="24">
        <v>1</v>
      </c>
      <c r="R75" s="24">
        <f t="shared" si="28"/>
        <v>5</v>
      </c>
      <c r="S75" s="24">
        <v>1</v>
      </c>
      <c r="T75" s="24">
        <v>1</v>
      </c>
      <c r="U75" s="24">
        <v>1</v>
      </c>
      <c r="V75" s="24">
        <v>8</v>
      </c>
      <c r="W75" s="25">
        <v>120513863</v>
      </c>
      <c r="X75" s="25">
        <v>7692794.1399999997</v>
      </c>
      <c r="Y75" s="25">
        <v>7088502.7000000002</v>
      </c>
      <c r="Z75" s="25">
        <f>+X75+Y75</f>
        <v>14781296.84</v>
      </c>
      <c r="AA75" s="25">
        <v>8664782.0500000007</v>
      </c>
      <c r="AB75" s="25">
        <f>+Z75+AA75</f>
        <v>23446078.890000001</v>
      </c>
      <c r="AC75" s="25">
        <v>7535565.7599999998</v>
      </c>
      <c r="AD75" s="25">
        <f>+AB75+AC75</f>
        <v>30981644.649999999</v>
      </c>
      <c r="AE75" s="25">
        <v>9661017.4100000001</v>
      </c>
      <c r="AF75" s="25">
        <f>+AD75+AE75</f>
        <v>40642662.060000002</v>
      </c>
      <c r="AG75" s="25">
        <v>6716036.8700000001</v>
      </c>
      <c r="AH75" s="25">
        <v>60751519</v>
      </c>
      <c r="AI75" s="17">
        <f t="shared" si="30"/>
        <v>0.66666666666666663</v>
      </c>
      <c r="AJ75" s="27">
        <f>+AH75/W75</f>
        <v>0.50410398843492388</v>
      </c>
    </row>
    <row r="76" spans="1:36" x14ac:dyDescent="0.3">
      <c r="A76" s="1">
        <v>69</v>
      </c>
      <c r="B76" s="28" t="s">
        <v>96</v>
      </c>
      <c r="C76" s="19" t="s">
        <v>94</v>
      </c>
      <c r="D76" s="20" t="s">
        <v>3</v>
      </c>
      <c r="E76" s="20" t="s">
        <v>4</v>
      </c>
      <c r="F76" s="20"/>
      <c r="G76" s="20"/>
      <c r="H76" s="21" t="s">
        <v>5</v>
      </c>
      <c r="I76" s="22" t="s">
        <v>6</v>
      </c>
      <c r="J76" s="23">
        <f>+I76/12</f>
        <v>8.3333333333333339</v>
      </c>
      <c r="K76" s="23">
        <f t="shared" ref="K76:K77" si="31">+J76</f>
        <v>8.3333333333333339</v>
      </c>
      <c r="L76" s="23">
        <f t="shared" si="25"/>
        <v>16.666666666666668</v>
      </c>
      <c r="M76" s="23">
        <f t="shared" si="24"/>
        <v>8.3333333333333339</v>
      </c>
      <c r="N76" s="23">
        <f t="shared" si="26"/>
        <v>25</v>
      </c>
      <c r="O76" s="23">
        <f t="shared" si="24"/>
        <v>8.3333333333333339</v>
      </c>
      <c r="P76" s="24">
        <f t="shared" si="27"/>
        <v>33.333333333333336</v>
      </c>
      <c r="Q76" s="23">
        <f t="shared" si="24"/>
        <v>8.3333333333333339</v>
      </c>
      <c r="R76" s="24">
        <f t="shared" si="28"/>
        <v>41.666666666666671</v>
      </c>
      <c r="S76" s="23">
        <f t="shared" si="24"/>
        <v>8.3333333333333339</v>
      </c>
      <c r="T76" s="23">
        <v>8.3333333333333339</v>
      </c>
      <c r="U76" s="23">
        <v>8.3333333333333339</v>
      </c>
      <c r="V76" s="23">
        <v>66.666666666666671</v>
      </c>
      <c r="W76" s="25">
        <v>23118247</v>
      </c>
      <c r="X76" s="25">
        <v>13741.09</v>
      </c>
      <c r="Y76" s="25">
        <v>37938</v>
      </c>
      <c r="Z76" s="25">
        <f t="shared" ref="Z76:Z77" si="32">+X76+Y76</f>
        <v>51679.09</v>
      </c>
      <c r="AA76" s="25">
        <v>47552.87</v>
      </c>
      <c r="AB76" s="25">
        <f t="shared" ref="AB76:AB77" si="33">+Z76+AA76</f>
        <v>99231.959999999992</v>
      </c>
      <c r="AC76" s="25">
        <v>35345.19</v>
      </c>
      <c r="AD76" s="25">
        <f t="shared" ref="AD76:AD77" si="34">+AB76+AC76</f>
        <v>134577.15</v>
      </c>
      <c r="AE76" s="25">
        <v>84774.75</v>
      </c>
      <c r="AF76" s="25">
        <f t="shared" ref="AF76:AF77" si="35">+AD76+AE76</f>
        <v>219351.9</v>
      </c>
      <c r="AG76" s="25">
        <v>58668.26</v>
      </c>
      <c r="AH76" s="25">
        <v>12961506</v>
      </c>
      <c r="AI76" s="17">
        <f t="shared" si="30"/>
        <v>0.66666666666666674</v>
      </c>
      <c r="AJ76" s="27">
        <f>+AH76/W76</f>
        <v>0.56066128197349907</v>
      </c>
    </row>
    <row r="77" spans="1:36" x14ac:dyDescent="0.3">
      <c r="A77" s="1">
        <v>70</v>
      </c>
      <c r="B77" s="33" t="s">
        <v>96</v>
      </c>
      <c r="C77" s="34" t="s">
        <v>95</v>
      </c>
      <c r="D77" s="35" t="s">
        <v>3</v>
      </c>
      <c r="E77" s="35"/>
      <c r="F77" s="35"/>
      <c r="G77" s="35" t="s">
        <v>4</v>
      </c>
      <c r="H77" s="36" t="s">
        <v>5</v>
      </c>
      <c r="I77" s="37" t="s">
        <v>6</v>
      </c>
      <c r="J77" s="38">
        <f>+I77/12</f>
        <v>8.3333333333333339</v>
      </c>
      <c r="K77" s="38">
        <f t="shared" si="31"/>
        <v>8.3333333333333339</v>
      </c>
      <c r="L77" s="38">
        <f t="shared" si="25"/>
        <v>16.666666666666668</v>
      </c>
      <c r="M77" s="38">
        <f t="shared" si="24"/>
        <v>8.3333333333333339</v>
      </c>
      <c r="N77" s="38">
        <f t="shared" si="26"/>
        <v>25</v>
      </c>
      <c r="O77" s="38">
        <f t="shared" si="24"/>
        <v>8.3333333333333339</v>
      </c>
      <c r="P77" s="39">
        <f t="shared" si="27"/>
        <v>33.333333333333336</v>
      </c>
      <c r="Q77" s="38">
        <f t="shared" si="24"/>
        <v>8.3333333333333339</v>
      </c>
      <c r="R77" s="39">
        <f t="shared" si="28"/>
        <v>41.666666666666671</v>
      </c>
      <c r="S77" s="38">
        <f t="shared" si="24"/>
        <v>8.3333333333333339</v>
      </c>
      <c r="T77" s="38">
        <v>8.3333333333333339</v>
      </c>
      <c r="U77" s="38">
        <v>8.3333333333333339</v>
      </c>
      <c r="V77" s="38">
        <v>66.666666666666671</v>
      </c>
      <c r="W77" s="40">
        <v>975000</v>
      </c>
      <c r="X77" s="40">
        <v>507357.42</v>
      </c>
      <c r="Y77" s="40">
        <v>1013128.31</v>
      </c>
      <c r="Z77" s="40">
        <f t="shared" si="32"/>
        <v>1520485.73</v>
      </c>
      <c r="AA77" s="40">
        <v>621348.80000000005</v>
      </c>
      <c r="AB77" s="40">
        <f t="shared" si="33"/>
        <v>2141834.5300000003</v>
      </c>
      <c r="AC77" s="40">
        <f>1152972.93-F91</f>
        <v>1152972.93</v>
      </c>
      <c r="AD77" s="40">
        <f t="shared" si="34"/>
        <v>3294807.46</v>
      </c>
      <c r="AE77" s="40">
        <v>6738005.6699999999</v>
      </c>
      <c r="AF77" s="40">
        <f t="shared" si="35"/>
        <v>10032813.129999999</v>
      </c>
      <c r="AG77" s="40">
        <v>1187072.51</v>
      </c>
      <c r="AH77" s="40">
        <v>433688</v>
      </c>
      <c r="AI77" s="17">
        <f t="shared" si="30"/>
        <v>0.66666666666666674</v>
      </c>
      <c r="AJ77" s="42">
        <f>+AH77/W77</f>
        <v>0.44480820512820513</v>
      </c>
    </row>
    <row r="78" spans="1:36" x14ac:dyDescent="0.3">
      <c r="W78" s="43"/>
    </row>
    <row r="79" spans="1:36" x14ac:dyDescent="0.3">
      <c r="W79" s="25"/>
      <c r="X79" s="45"/>
      <c r="Y79" s="45"/>
      <c r="Z79" s="45"/>
      <c r="AA79" s="45"/>
      <c r="AB79" s="45"/>
      <c r="AC79" s="45"/>
      <c r="AD79" s="45"/>
      <c r="AE79" s="45"/>
      <c r="AF79" s="45"/>
      <c r="AG79" s="45"/>
    </row>
  </sheetData>
  <mergeCells count="10">
    <mergeCell ref="D2:AJ2"/>
    <mergeCell ref="D5:AJ5"/>
    <mergeCell ref="B6:B7"/>
    <mergeCell ref="C6:C7"/>
    <mergeCell ref="D6:D7"/>
    <mergeCell ref="E6:G6"/>
    <mergeCell ref="H6:H7"/>
    <mergeCell ref="I6:V6"/>
    <mergeCell ref="W6:AH6"/>
    <mergeCell ref="AI6:AJ6"/>
  </mergeCells>
  <printOptions horizontalCentered="1"/>
  <pageMargins left="0.31496062992125984" right="0.31496062992125984" top="0.35433070866141736" bottom="0.35433070866141736" header="0" footer="0"/>
  <pageSetup scale="60" orientation="portrait" r:id="rId1"/>
  <headerFooter>
    <oddFooter>&amp;C&amp;P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6"/>
  <sheetViews>
    <sheetView topLeftCell="C1" workbookViewId="0">
      <selection activeCell="C1" sqref="C1"/>
    </sheetView>
  </sheetViews>
  <sheetFormatPr baseColWidth="10" defaultRowHeight="16.5" x14ac:dyDescent="0.3"/>
  <cols>
    <col min="1" max="1" width="4" style="1" hidden="1" customWidth="1"/>
    <col min="2" max="2" width="20.140625" style="1" hidden="1" customWidth="1"/>
    <col min="3" max="3" width="28.5703125" style="1" customWidth="1"/>
    <col min="4" max="4" width="10.28515625" style="1" customWidth="1"/>
    <col min="5" max="7" width="4.28515625" style="1" customWidth="1"/>
    <col min="8" max="8" width="11.42578125" style="1"/>
    <col min="9" max="9" width="9" style="1" bestFit="1" customWidth="1"/>
    <col min="10" max="10" width="8.7109375" style="1" hidden="1" customWidth="1"/>
    <col min="11" max="11" width="11.7109375" style="1" hidden="1" customWidth="1"/>
    <col min="12" max="12" width="12.140625" style="1" hidden="1" customWidth="1"/>
    <col min="13" max="13" width="8.85546875" style="1" hidden="1" customWidth="1"/>
    <col min="14" max="14" width="13.42578125" style="1" hidden="1" customWidth="1"/>
    <col min="15" max="15" width="7.42578125" style="1" hidden="1" customWidth="1"/>
    <col min="16" max="16" width="14.28515625" style="1" hidden="1" customWidth="1"/>
    <col min="17" max="17" width="7.5703125" style="1" hidden="1" customWidth="1"/>
    <col min="18" max="18" width="14.28515625" style="1" hidden="1" customWidth="1"/>
    <col min="19" max="19" width="7.7109375" style="1" hidden="1" customWidth="1"/>
    <col min="20" max="21" width="7.42578125" style="1" hidden="1" customWidth="1"/>
    <col min="22" max="22" width="9.7109375" style="1" hidden="1" customWidth="1"/>
    <col min="23" max="23" width="13.85546875" style="1" customWidth="1"/>
    <col min="24" max="24" width="13.140625" style="44" customWidth="1"/>
    <col min="25" max="33" width="15.85546875" style="44" hidden="1" customWidth="1"/>
    <col min="34" max="34" width="10.85546875" style="44" hidden="1" customWidth="1"/>
    <col min="35" max="35" width="13.5703125" style="1" customWidth="1"/>
    <col min="36" max="36" width="11.42578125" style="1"/>
    <col min="37" max="37" width="13.7109375" style="1" customWidth="1"/>
    <col min="38" max="16384" width="11.42578125" style="1"/>
  </cols>
  <sheetData>
    <row r="2" spans="1:37" ht="20.25" x14ac:dyDescent="0.3">
      <c r="D2" s="142" t="s">
        <v>118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</row>
    <row r="5" spans="1:37" x14ac:dyDescent="0.3">
      <c r="D5" s="143" t="s">
        <v>121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</row>
    <row r="6" spans="1:37" ht="42" customHeight="1" x14ac:dyDescent="0.3">
      <c r="B6" s="137" t="s">
        <v>105</v>
      </c>
      <c r="C6" s="137" t="s">
        <v>16</v>
      </c>
      <c r="D6" s="128" t="s">
        <v>17</v>
      </c>
      <c r="E6" s="130" t="s">
        <v>18</v>
      </c>
      <c r="F6" s="131"/>
      <c r="G6" s="132"/>
      <c r="H6" s="133" t="s">
        <v>19</v>
      </c>
      <c r="I6" s="139" t="s">
        <v>20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1"/>
      <c r="X6" s="136" t="s">
        <v>21</v>
      </c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23" t="s">
        <v>22</v>
      </c>
      <c r="AK6" s="123"/>
    </row>
    <row r="7" spans="1:37" ht="78.75" x14ac:dyDescent="0.3">
      <c r="B7" s="138"/>
      <c r="C7" s="138"/>
      <c r="D7" s="129"/>
      <c r="E7" s="2" t="s">
        <v>23</v>
      </c>
      <c r="F7" s="2" t="s">
        <v>24</v>
      </c>
      <c r="G7" s="3" t="s">
        <v>25</v>
      </c>
      <c r="H7" s="134"/>
      <c r="I7" s="4" t="s">
        <v>26</v>
      </c>
      <c r="J7" s="5" t="s">
        <v>97</v>
      </c>
      <c r="K7" s="5" t="s">
        <v>98</v>
      </c>
      <c r="L7" s="4" t="s">
        <v>101</v>
      </c>
      <c r="M7" s="5" t="s">
        <v>99</v>
      </c>
      <c r="N7" s="4" t="s">
        <v>101</v>
      </c>
      <c r="O7" s="5" t="s">
        <v>100</v>
      </c>
      <c r="P7" s="4" t="s">
        <v>101</v>
      </c>
      <c r="Q7" s="5" t="s">
        <v>103</v>
      </c>
      <c r="R7" s="4" t="s">
        <v>101</v>
      </c>
      <c r="S7" s="5" t="s">
        <v>104</v>
      </c>
      <c r="T7" s="5" t="s">
        <v>116</v>
      </c>
      <c r="U7" s="5" t="s">
        <v>119</v>
      </c>
      <c r="V7" s="6" t="s">
        <v>122</v>
      </c>
      <c r="W7" s="4" t="s">
        <v>101</v>
      </c>
      <c r="X7" s="7" t="s">
        <v>27</v>
      </c>
      <c r="Y7" s="5" t="s">
        <v>97</v>
      </c>
      <c r="Z7" s="5" t="s">
        <v>98</v>
      </c>
      <c r="AA7" s="7" t="s">
        <v>102</v>
      </c>
      <c r="AB7" s="5" t="s">
        <v>99</v>
      </c>
      <c r="AC7" s="7" t="s">
        <v>102</v>
      </c>
      <c r="AD7" s="5" t="s">
        <v>100</v>
      </c>
      <c r="AE7" s="7" t="s">
        <v>102</v>
      </c>
      <c r="AF7" s="5" t="s">
        <v>103</v>
      </c>
      <c r="AG7" s="7" t="s">
        <v>102</v>
      </c>
      <c r="AH7" s="5" t="s">
        <v>104</v>
      </c>
      <c r="AI7" s="7" t="s">
        <v>102</v>
      </c>
      <c r="AJ7" s="8" t="s">
        <v>123</v>
      </c>
      <c r="AK7" s="8" t="s">
        <v>28</v>
      </c>
    </row>
    <row r="8" spans="1:37" x14ac:dyDescent="0.3">
      <c r="A8" s="1">
        <v>1</v>
      </c>
      <c r="B8" s="9" t="s">
        <v>108</v>
      </c>
      <c r="C8" s="10" t="s">
        <v>0</v>
      </c>
      <c r="D8" s="11" t="s">
        <v>3</v>
      </c>
      <c r="E8" s="11" t="s">
        <v>4</v>
      </c>
      <c r="F8" s="11"/>
      <c r="G8" s="11"/>
      <c r="H8" s="12" t="s">
        <v>5</v>
      </c>
      <c r="I8" s="13" t="s">
        <v>6</v>
      </c>
      <c r="J8" s="14">
        <f>+I8/12</f>
        <v>8.3333333333333339</v>
      </c>
      <c r="K8" s="14">
        <f>+J8</f>
        <v>8.3333333333333339</v>
      </c>
      <c r="L8" s="14">
        <f>SUM(J8:K8)</f>
        <v>16.666666666666668</v>
      </c>
      <c r="M8" s="14">
        <f>+K8</f>
        <v>8.3333333333333339</v>
      </c>
      <c r="N8" s="14">
        <f>SUM(L8:M8)</f>
        <v>25</v>
      </c>
      <c r="O8" s="14">
        <f>+M8</f>
        <v>8.3333333333333339</v>
      </c>
      <c r="P8" s="15">
        <f>+N8+O8</f>
        <v>33.333333333333336</v>
      </c>
      <c r="Q8" s="15">
        <f>+O8</f>
        <v>8.3333333333333339</v>
      </c>
      <c r="R8" s="15">
        <f>+P8+Q8</f>
        <v>41.666666666666671</v>
      </c>
      <c r="S8" s="15">
        <f>+Q8</f>
        <v>8.3333333333333339</v>
      </c>
      <c r="T8" s="15">
        <v>8.3333333333333339</v>
      </c>
      <c r="U8" s="15">
        <v>8.3333333333333339</v>
      </c>
      <c r="V8" s="15">
        <v>8.3333333333333339</v>
      </c>
      <c r="W8" s="15">
        <v>75</v>
      </c>
      <c r="X8" s="16">
        <v>0</v>
      </c>
      <c r="Y8" s="16">
        <v>0</v>
      </c>
      <c r="Z8" s="16">
        <v>0</v>
      </c>
      <c r="AA8" s="16"/>
      <c r="AB8" s="16">
        <v>0</v>
      </c>
      <c r="AC8" s="16"/>
      <c r="AD8" s="16">
        <v>0</v>
      </c>
      <c r="AE8" s="16"/>
      <c r="AF8" s="16">
        <v>0</v>
      </c>
      <c r="AG8" s="16"/>
      <c r="AH8" s="16">
        <v>0</v>
      </c>
      <c r="AI8" s="16">
        <f>SUM(Y8:AD8)</f>
        <v>0</v>
      </c>
      <c r="AJ8" s="17">
        <f>+W8/I8</f>
        <v>0.75</v>
      </c>
      <c r="AK8" s="17">
        <v>0</v>
      </c>
    </row>
    <row r="9" spans="1:37" ht="25.5" x14ac:dyDescent="0.3">
      <c r="A9" s="1">
        <v>2</v>
      </c>
      <c r="B9" s="18" t="s">
        <v>108</v>
      </c>
      <c r="C9" s="19" t="s">
        <v>1</v>
      </c>
      <c r="D9" s="20" t="s">
        <v>3</v>
      </c>
      <c r="E9" s="20" t="s">
        <v>4</v>
      </c>
      <c r="F9" s="20"/>
      <c r="G9" s="20"/>
      <c r="H9" s="21" t="s">
        <v>5</v>
      </c>
      <c r="I9" s="22" t="s">
        <v>6</v>
      </c>
      <c r="J9" s="23">
        <f t="shared" ref="J9:J27" si="0">+I9/12</f>
        <v>8.3333333333333339</v>
      </c>
      <c r="K9" s="23">
        <f t="shared" ref="K9:K31" si="1">+J9</f>
        <v>8.3333333333333339</v>
      </c>
      <c r="L9" s="23">
        <f t="shared" ref="L9:L72" si="2">SUM(J9:K9)</f>
        <v>16.666666666666668</v>
      </c>
      <c r="M9" s="23">
        <f t="shared" ref="M9:O15" si="3">+K9</f>
        <v>8.3333333333333339</v>
      </c>
      <c r="N9" s="23">
        <f t="shared" ref="N9:N72" si="4">SUM(L9:M9)</f>
        <v>25</v>
      </c>
      <c r="O9" s="23">
        <f t="shared" si="3"/>
        <v>8.3333333333333339</v>
      </c>
      <c r="P9" s="24">
        <f t="shared" ref="P9:P72" si="5">+N9+O9</f>
        <v>33.333333333333336</v>
      </c>
      <c r="Q9" s="24">
        <f t="shared" ref="Q9:Q15" si="6">+O9</f>
        <v>8.3333333333333339</v>
      </c>
      <c r="R9" s="24">
        <f t="shared" ref="R9:R72" si="7">+P9+Q9</f>
        <v>41.666666666666671</v>
      </c>
      <c r="S9" s="24">
        <f t="shared" ref="S9:S15" si="8">+Q9</f>
        <v>8.3333333333333339</v>
      </c>
      <c r="T9" s="24">
        <v>8.3333333333333339</v>
      </c>
      <c r="U9" s="24">
        <v>8.3333333333333339</v>
      </c>
      <c r="V9" s="24">
        <v>8.3333333333333339</v>
      </c>
      <c r="W9" s="24">
        <v>75</v>
      </c>
      <c r="X9" s="25">
        <v>0</v>
      </c>
      <c r="Y9" s="25">
        <v>0</v>
      </c>
      <c r="Z9" s="25">
        <v>0</v>
      </c>
      <c r="AA9" s="25"/>
      <c r="AB9" s="25">
        <v>0</v>
      </c>
      <c r="AC9" s="25"/>
      <c r="AD9" s="25">
        <v>0</v>
      </c>
      <c r="AE9" s="25"/>
      <c r="AF9" s="25">
        <v>0</v>
      </c>
      <c r="AG9" s="25"/>
      <c r="AH9" s="25">
        <v>0</v>
      </c>
      <c r="AI9" s="25">
        <f t="shared" ref="AI9:AI72" si="9">SUM(Y9:AD9)</f>
        <v>0</v>
      </c>
      <c r="AJ9" s="17">
        <f t="shared" ref="AJ9:AJ72" si="10">+W9/I9</f>
        <v>0.75</v>
      </c>
      <c r="AK9" s="27">
        <v>0</v>
      </c>
    </row>
    <row r="10" spans="1:37" x14ac:dyDescent="0.3">
      <c r="A10" s="1">
        <v>3</v>
      </c>
      <c r="B10" s="18" t="s">
        <v>108</v>
      </c>
      <c r="C10" s="19" t="s">
        <v>2</v>
      </c>
      <c r="D10" s="20" t="s">
        <v>3</v>
      </c>
      <c r="E10" s="20" t="s">
        <v>4</v>
      </c>
      <c r="F10" s="20"/>
      <c r="G10" s="20"/>
      <c r="H10" s="21" t="s">
        <v>5</v>
      </c>
      <c r="I10" s="22" t="s">
        <v>6</v>
      </c>
      <c r="J10" s="23">
        <f t="shared" si="0"/>
        <v>8.3333333333333339</v>
      </c>
      <c r="K10" s="23">
        <f t="shared" si="1"/>
        <v>8.3333333333333339</v>
      </c>
      <c r="L10" s="23">
        <f t="shared" si="2"/>
        <v>16.666666666666668</v>
      </c>
      <c r="M10" s="23">
        <f t="shared" si="3"/>
        <v>8.3333333333333339</v>
      </c>
      <c r="N10" s="23">
        <f t="shared" si="4"/>
        <v>25</v>
      </c>
      <c r="O10" s="23">
        <f t="shared" si="3"/>
        <v>8.3333333333333339</v>
      </c>
      <c r="P10" s="24">
        <f t="shared" si="5"/>
        <v>33.333333333333336</v>
      </c>
      <c r="Q10" s="24">
        <f t="shared" si="6"/>
        <v>8.3333333333333339</v>
      </c>
      <c r="R10" s="24">
        <f t="shared" si="7"/>
        <v>41.666666666666671</v>
      </c>
      <c r="S10" s="24">
        <f t="shared" si="8"/>
        <v>8.3333333333333339</v>
      </c>
      <c r="T10" s="24">
        <v>8.3333333333333339</v>
      </c>
      <c r="U10" s="24">
        <v>8.3333333333333339</v>
      </c>
      <c r="V10" s="24">
        <v>8.3333333333333339</v>
      </c>
      <c r="W10" s="24">
        <v>75</v>
      </c>
      <c r="X10" s="25">
        <v>0</v>
      </c>
      <c r="Y10" s="25">
        <v>0</v>
      </c>
      <c r="Z10" s="25">
        <v>0</v>
      </c>
      <c r="AA10" s="25"/>
      <c r="AB10" s="25">
        <v>0</v>
      </c>
      <c r="AC10" s="25"/>
      <c r="AD10" s="25">
        <v>0</v>
      </c>
      <c r="AE10" s="25"/>
      <c r="AF10" s="25">
        <v>0</v>
      </c>
      <c r="AG10" s="25"/>
      <c r="AH10" s="25">
        <v>0</v>
      </c>
      <c r="AI10" s="25">
        <f t="shared" si="9"/>
        <v>0</v>
      </c>
      <c r="AJ10" s="17">
        <f t="shared" si="10"/>
        <v>0.75</v>
      </c>
      <c r="AK10" s="27">
        <v>0</v>
      </c>
    </row>
    <row r="11" spans="1:37" x14ac:dyDescent="0.3">
      <c r="A11" s="1">
        <v>4</v>
      </c>
      <c r="B11" s="28" t="s">
        <v>109</v>
      </c>
      <c r="C11" s="19" t="s">
        <v>7</v>
      </c>
      <c r="D11" s="20" t="s">
        <v>3</v>
      </c>
      <c r="E11" s="20" t="s">
        <v>4</v>
      </c>
      <c r="F11" s="20"/>
      <c r="G11" s="20"/>
      <c r="H11" s="21" t="s">
        <v>5</v>
      </c>
      <c r="I11" s="22" t="s">
        <v>6</v>
      </c>
      <c r="J11" s="23">
        <f t="shared" si="0"/>
        <v>8.3333333333333339</v>
      </c>
      <c r="K11" s="23">
        <f t="shared" si="1"/>
        <v>8.3333333333333339</v>
      </c>
      <c r="L11" s="23">
        <f t="shared" si="2"/>
        <v>16.666666666666668</v>
      </c>
      <c r="M11" s="23">
        <f t="shared" si="3"/>
        <v>8.3333333333333339</v>
      </c>
      <c r="N11" s="23">
        <f t="shared" si="4"/>
        <v>25</v>
      </c>
      <c r="O11" s="23">
        <f t="shared" si="3"/>
        <v>8.3333333333333339</v>
      </c>
      <c r="P11" s="24">
        <f t="shared" si="5"/>
        <v>33.333333333333336</v>
      </c>
      <c r="Q11" s="24">
        <f t="shared" si="6"/>
        <v>8.3333333333333339</v>
      </c>
      <c r="R11" s="24">
        <f t="shared" si="7"/>
        <v>41.666666666666671</v>
      </c>
      <c r="S11" s="24">
        <f t="shared" si="8"/>
        <v>8.3333333333333339</v>
      </c>
      <c r="T11" s="24">
        <v>8.3333333333333339</v>
      </c>
      <c r="U11" s="24">
        <v>8.3333333333333339</v>
      </c>
      <c r="V11" s="24">
        <v>8.3333333333333339</v>
      </c>
      <c r="W11" s="24">
        <v>75</v>
      </c>
      <c r="X11" s="25">
        <v>0</v>
      </c>
      <c r="Y11" s="25">
        <v>0</v>
      </c>
      <c r="Z11" s="25">
        <v>0</v>
      </c>
      <c r="AA11" s="25"/>
      <c r="AB11" s="25">
        <v>0</v>
      </c>
      <c r="AC11" s="25"/>
      <c r="AD11" s="25">
        <v>0</v>
      </c>
      <c r="AE11" s="25"/>
      <c r="AF11" s="25">
        <v>0</v>
      </c>
      <c r="AG11" s="25"/>
      <c r="AH11" s="25">
        <v>0</v>
      </c>
      <c r="AI11" s="25">
        <f t="shared" si="9"/>
        <v>0</v>
      </c>
      <c r="AJ11" s="17">
        <f t="shared" si="10"/>
        <v>0.75</v>
      </c>
      <c r="AK11" s="27">
        <v>0</v>
      </c>
    </row>
    <row r="12" spans="1:37" x14ac:dyDescent="0.3">
      <c r="A12" s="1">
        <v>5</v>
      </c>
      <c r="B12" s="28" t="s">
        <v>109</v>
      </c>
      <c r="C12" s="19" t="s">
        <v>8</v>
      </c>
      <c r="D12" s="20" t="s">
        <v>3</v>
      </c>
      <c r="E12" s="20" t="s">
        <v>4</v>
      </c>
      <c r="F12" s="20"/>
      <c r="G12" s="20"/>
      <c r="H12" s="21" t="s">
        <v>5</v>
      </c>
      <c r="I12" s="22" t="s">
        <v>6</v>
      </c>
      <c r="J12" s="23">
        <f t="shared" si="0"/>
        <v>8.3333333333333339</v>
      </c>
      <c r="K12" s="23">
        <f t="shared" si="1"/>
        <v>8.3333333333333339</v>
      </c>
      <c r="L12" s="23">
        <f t="shared" si="2"/>
        <v>16.666666666666668</v>
      </c>
      <c r="M12" s="23">
        <f t="shared" si="3"/>
        <v>8.3333333333333339</v>
      </c>
      <c r="N12" s="23">
        <f t="shared" si="4"/>
        <v>25</v>
      </c>
      <c r="O12" s="23">
        <f t="shared" si="3"/>
        <v>8.3333333333333339</v>
      </c>
      <c r="P12" s="24">
        <f t="shared" si="5"/>
        <v>33.333333333333336</v>
      </c>
      <c r="Q12" s="24">
        <f t="shared" si="6"/>
        <v>8.3333333333333339</v>
      </c>
      <c r="R12" s="24">
        <f t="shared" si="7"/>
        <v>41.666666666666671</v>
      </c>
      <c r="S12" s="24">
        <f t="shared" si="8"/>
        <v>8.3333333333333339</v>
      </c>
      <c r="T12" s="24">
        <v>8.3333333333333339</v>
      </c>
      <c r="U12" s="24">
        <v>8.3333333333333339</v>
      </c>
      <c r="V12" s="24">
        <v>8.3333333333333339</v>
      </c>
      <c r="W12" s="24">
        <v>75</v>
      </c>
      <c r="X12" s="25">
        <v>0</v>
      </c>
      <c r="Y12" s="25">
        <v>0</v>
      </c>
      <c r="Z12" s="25">
        <v>0</v>
      </c>
      <c r="AA12" s="25"/>
      <c r="AB12" s="25">
        <v>0</v>
      </c>
      <c r="AC12" s="25"/>
      <c r="AD12" s="25">
        <v>0</v>
      </c>
      <c r="AE12" s="25"/>
      <c r="AF12" s="25">
        <v>0</v>
      </c>
      <c r="AG12" s="25"/>
      <c r="AH12" s="25">
        <v>0</v>
      </c>
      <c r="AI12" s="25">
        <f t="shared" si="9"/>
        <v>0</v>
      </c>
      <c r="AJ12" s="17">
        <f t="shared" si="10"/>
        <v>0.75</v>
      </c>
      <c r="AK12" s="27">
        <v>0</v>
      </c>
    </row>
    <row r="13" spans="1:37" x14ac:dyDescent="0.3">
      <c r="A13" s="1">
        <v>6</v>
      </c>
      <c r="B13" s="28" t="s">
        <v>109</v>
      </c>
      <c r="C13" s="19" t="s">
        <v>9</v>
      </c>
      <c r="D13" s="20" t="s">
        <v>3</v>
      </c>
      <c r="E13" s="20" t="s">
        <v>4</v>
      </c>
      <c r="F13" s="20"/>
      <c r="G13" s="20"/>
      <c r="H13" s="21" t="s">
        <v>5</v>
      </c>
      <c r="I13" s="22" t="s">
        <v>6</v>
      </c>
      <c r="J13" s="23">
        <f t="shared" si="0"/>
        <v>8.3333333333333339</v>
      </c>
      <c r="K13" s="23">
        <f t="shared" si="1"/>
        <v>8.3333333333333339</v>
      </c>
      <c r="L13" s="23">
        <f t="shared" si="2"/>
        <v>16.666666666666668</v>
      </c>
      <c r="M13" s="23">
        <f t="shared" si="3"/>
        <v>8.3333333333333339</v>
      </c>
      <c r="N13" s="23">
        <f t="shared" si="4"/>
        <v>25</v>
      </c>
      <c r="O13" s="23">
        <f t="shared" si="3"/>
        <v>8.3333333333333339</v>
      </c>
      <c r="P13" s="24">
        <f t="shared" si="5"/>
        <v>33.333333333333336</v>
      </c>
      <c r="Q13" s="24">
        <f t="shared" si="6"/>
        <v>8.3333333333333339</v>
      </c>
      <c r="R13" s="24">
        <f t="shared" si="7"/>
        <v>41.666666666666671</v>
      </c>
      <c r="S13" s="24">
        <f t="shared" si="8"/>
        <v>8.3333333333333339</v>
      </c>
      <c r="T13" s="24">
        <v>8.3333333333333339</v>
      </c>
      <c r="U13" s="24">
        <v>8.3333333333333339</v>
      </c>
      <c r="V13" s="24">
        <v>8.3333333333333339</v>
      </c>
      <c r="W13" s="24">
        <v>75</v>
      </c>
      <c r="X13" s="25">
        <v>0</v>
      </c>
      <c r="Y13" s="25">
        <v>0</v>
      </c>
      <c r="Z13" s="25">
        <v>0</v>
      </c>
      <c r="AA13" s="25"/>
      <c r="AB13" s="25">
        <v>0</v>
      </c>
      <c r="AC13" s="25"/>
      <c r="AD13" s="25">
        <v>0</v>
      </c>
      <c r="AE13" s="25"/>
      <c r="AF13" s="25">
        <v>0</v>
      </c>
      <c r="AG13" s="25"/>
      <c r="AH13" s="25">
        <v>0</v>
      </c>
      <c r="AI13" s="25">
        <f t="shared" si="9"/>
        <v>0</v>
      </c>
      <c r="AJ13" s="17">
        <f t="shared" si="10"/>
        <v>0.75</v>
      </c>
      <c r="AK13" s="27">
        <v>0</v>
      </c>
    </row>
    <row r="14" spans="1:37" x14ac:dyDescent="0.3">
      <c r="A14" s="1">
        <v>7</v>
      </c>
      <c r="B14" s="28" t="s">
        <v>109</v>
      </c>
      <c r="C14" s="19" t="s">
        <v>10</v>
      </c>
      <c r="D14" s="20" t="s">
        <v>3</v>
      </c>
      <c r="E14" s="20" t="s">
        <v>4</v>
      </c>
      <c r="F14" s="20"/>
      <c r="G14" s="20"/>
      <c r="H14" s="21" t="s">
        <v>5</v>
      </c>
      <c r="I14" s="22" t="s">
        <v>6</v>
      </c>
      <c r="J14" s="23">
        <f t="shared" si="0"/>
        <v>8.3333333333333339</v>
      </c>
      <c r="K14" s="23">
        <f t="shared" si="1"/>
        <v>8.3333333333333339</v>
      </c>
      <c r="L14" s="23">
        <f t="shared" si="2"/>
        <v>16.666666666666668</v>
      </c>
      <c r="M14" s="23">
        <f t="shared" si="3"/>
        <v>8.3333333333333339</v>
      </c>
      <c r="N14" s="23">
        <f t="shared" si="4"/>
        <v>25</v>
      </c>
      <c r="O14" s="23">
        <f t="shared" si="3"/>
        <v>8.3333333333333339</v>
      </c>
      <c r="P14" s="24">
        <f t="shared" si="5"/>
        <v>33.333333333333336</v>
      </c>
      <c r="Q14" s="24">
        <f t="shared" si="6"/>
        <v>8.3333333333333339</v>
      </c>
      <c r="R14" s="24">
        <f t="shared" si="7"/>
        <v>41.666666666666671</v>
      </c>
      <c r="S14" s="24">
        <f t="shared" si="8"/>
        <v>8.3333333333333339</v>
      </c>
      <c r="T14" s="24">
        <v>8.3333333333333339</v>
      </c>
      <c r="U14" s="24">
        <v>8.3333333333333339</v>
      </c>
      <c r="V14" s="24">
        <v>8.3333333333333339</v>
      </c>
      <c r="W14" s="24">
        <v>75</v>
      </c>
      <c r="X14" s="25">
        <v>0</v>
      </c>
      <c r="Y14" s="25">
        <v>0</v>
      </c>
      <c r="Z14" s="25">
        <v>0</v>
      </c>
      <c r="AA14" s="25"/>
      <c r="AB14" s="25">
        <v>0</v>
      </c>
      <c r="AC14" s="25"/>
      <c r="AD14" s="25">
        <v>0</v>
      </c>
      <c r="AE14" s="25"/>
      <c r="AF14" s="25">
        <v>0</v>
      </c>
      <c r="AG14" s="25"/>
      <c r="AH14" s="25">
        <v>0</v>
      </c>
      <c r="AI14" s="25">
        <f t="shared" si="9"/>
        <v>0</v>
      </c>
      <c r="AJ14" s="17">
        <f t="shared" si="10"/>
        <v>0.75</v>
      </c>
      <c r="AK14" s="27">
        <v>0</v>
      </c>
    </row>
    <row r="15" spans="1:37" x14ac:dyDescent="0.3">
      <c r="A15" s="1">
        <v>8</v>
      </c>
      <c r="B15" s="28" t="s">
        <v>109</v>
      </c>
      <c r="C15" s="19" t="s">
        <v>11</v>
      </c>
      <c r="D15" s="20" t="s">
        <v>3</v>
      </c>
      <c r="E15" s="20" t="s">
        <v>4</v>
      </c>
      <c r="F15" s="20"/>
      <c r="G15" s="20"/>
      <c r="H15" s="21" t="s">
        <v>5</v>
      </c>
      <c r="I15" s="22" t="s">
        <v>6</v>
      </c>
      <c r="J15" s="23">
        <f t="shared" si="0"/>
        <v>8.3333333333333339</v>
      </c>
      <c r="K15" s="23">
        <f t="shared" si="1"/>
        <v>8.3333333333333339</v>
      </c>
      <c r="L15" s="23">
        <f t="shared" si="2"/>
        <v>16.666666666666668</v>
      </c>
      <c r="M15" s="23">
        <f t="shared" si="3"/>
        <v>8.3333333333333339</v>
      </c>
      <c r="N15" s="23">
        <f t="shared" si="4"/>
        <v>25</v>
      </c>
      <c r="O15" s="23">
        <f t="shared" si="3"/>
        <v>8.3333333333333339</v>
      </c>
      <c r="P15" s="24">
        <f t="shared" si="5"/>
        <v>33.333333333333336</v>
      </c>
      <c r="Q15" s="24">
        <f t="shared" si="6"/>
        <v>8.3333333333333339</v>
      </c>
      <c r="R15" s="24">
        <f t="shared" si="7"/>
        <v>41.666666666666671</v>
      </c>
      <c r="S15" s="24">
        <f t="shared" si="8"/>
        <v>8.3333333333333339</v>
      </c>
      <c r="T15" s="24">
        <v>8.3333333333333339</v>
      </c>
      <c r="U15" s="24">
        <v>8.3333333333333339</v>
      </c>
      <c r="V15" s="24">
        <v>8.3333333333333339</v>
      </c>
      <c r="W15" s="24">
        <v>75</v>
      </c>
      <c r="X15" s="25">
        <v>0</v>
      </c>
      <c r="Y15" s="25">
        <v>0</v>
      </c>
      <c r="Z15" s="25">
        <v>0</v>
      </c>
      <c r="AA15" s="25"/>
      <c r="AB15" s="25">
        <v>0</v>
      </c>
      <c r="AC15" s="25"/>
      <c r="AD15" s="25">
        <v>0</v>
      </c>
      <c r="AE15" s="25"/>
      <c r="AF15" s="25">
        <v>0</v>
      </c>
      <c r="AG15" s="25"/>
      <c r="AH15" s="25">
        <v>0</v>
      </c>
      <c r="AI15" s="25">
        <f t="shared" si="9"/>
        <v>0</v>
      </c>
      <c r="AJ15" s="17">
        <f t="shared" si="10"/>
        <v>0.75</v>
      </c>
      <c r="AK15" s="27">
        <v>0</v>
      </c>
    </row>
    <row r="16" spans="1:37" ht="51" x14ac:dyDescent="0.3">
      <c r="A16" s="1">
        <v>9</v>
      </c>
      <c r="B16" s="18" t="s">
        <v>110</v>
      </c>
      <c r="C16" s="19" t="s">
        <v>12</v>
      </c>
      <c r="D16" s="20" t="s">
        <v>3</v>
      </c>
      <c r="E16" s="20" t="s">
        <v>4</v>
      </c>
      <c r="F16" s="20"/>
      <c r="G16" s="20"/>
      <c r="H16" s="21" t="s">
        <v>5</v>
      </c>
      <c r="I16" s="22" t="s">
        <v>6</v>
      </c>
      <c r="J16" s="23">
        <v>0</v>
      </c>
      <c r="K16" s="23">
        <v>0</v>
      </c>
      <c r="L16" s="23">
        <f t="shared" si="2"/>
        <v>0</v>
      </c>
      <c r="M16" s="23">
        <v>0</v>
      </c>
      <c r="N16" s="23">
        <f t="shared" si="4"/>
        <v>0</v>
      </c>
      <c r="O16" s="23">
        <v>0</v>
      </c>
      <c r="P16" s="24">
        <f t="shared" si="5"/>
        <v>0</v>
      </c>
      <c r="Q16" s="24">
        <v>0</v>
      </c>
      <c r="R16" s="24">
        <f t="shared" si="7"/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5">
        <v>0</v>
      </c>
      <c r="Y16" s="25">
        <v>0</v>
      </c>
      <c r="Z16" s="25">
        <v>0</v>
      </c>
      <c r="AA16" s="25"/>
      <c r="AB16" s="25">
        <v>0</v>
      </c>
      <c r="AC16" s="25"/>
      <c r="AD16" s="25">
        <v>0</v>
      </c>
      <c r="AE16" s="25"/>
      <c r="AF16" s="25">
        <v>0</v>
      </c>
      <c r="AG16" s="25"/>
      <c r="AH16" s="25">
        <v>0</v>
      </c>
      <c r="AI16" s="25">
        <f t="shared" si="9"/>
        <v>0</v>
      </c>
      <c r="AJ16" s="17">
        <f t="shared" si="10"/>
        <v>0</v>
      </c>
      <c r="AK16" s="27">
        <v>0</v>
      </c>
    </row>
    <row r="17" spans="1:37" ht="38.25" x14ac:dyDescent="0.3">
      <c r="A17" s="1">
        <v>10</v>
      </c>
      <c r="B17" s="18" t="s">
        <v>110</v>
      </c>
      <c r="C17" s="19" t="s">
        <v>13</v>
      </c>
      <c r="D17" s="29" t="s">
        <v>3</v>
      </c>
      <c r="E17" s="29" t="s">
        <v>4</v>
      </c>
      <c r="F17" s="29"/>
      <c r="G17" s="29"/>
      <c r="H17" s="30" t="s">
        <v>5</v>
      </c>
      <c r="I17" s="31" t="s">
        <v>6</v>
      </c>
      <c r="J17" s="23">
        <f t="shared" si="0"/>
        <v>8.3333333333333339</v>
      </c>
      <c r="K17" s="23">
        <f t="shared" si="1"/>
        <v>8.3333333333333339</v>
      </c>
      <c r="L17" s="23">
        <f t="shared" si="2"/>
        <v>16.666666666666668</v>
      </c>
      <c r="M17" s="23">
        <f t="shared" ref="M17:O31" si="11">+K17</f>
        <v>8.3333333333333339</v>
      </c>
      <c r="N17" s="23">
        <f t="shared" si="4"/>
        <v>25</v>
      </c>
      <c r="O17" s="23">
        <f t="shared" si="11"/>
        <v>8.3333333333333339</v>
      </c>
      <c r="P17" s="24">
        <f t="shared" si="5"/>
        <v>33.333333333333336</v>
      </c>
      <c r="Q17" s="24">
        <f t="shared" ref="Q17:Q27" si="12">+O17</f>
        <v>8.3333333333333339</v>
      </c>
      <c r="R17" s="24">
        <f t="shared" si="7"/>
        <v>41.666666666666671</v>
      </c>
      <c r="S17" s="24">
        <f t="shared" ref="S17:S31" si="13">+Q17</f>
        <v>8.3333333333333339</v>
      </c>
      <c r="T17" s="24">
        <v>8.3333333333333339</v>
      </c>
      <c r="U17" s="24">
        <v>8.3333333333333339</v>
      </c>
      <c r="V17" s="24">
        <v>8.3333333333333339</v>
      </c>
      <c r="W17" s="24">
        <v>75</v>
      </c>
      <c r="X17" s="25">
        <v>0</v>
      </c>
      <c r="Y17" s="25">
        <v>0</v>
      </c>
      <c r="Z17" s="25">
        <v>0</v>
      </c>
      <c r="AA17" s="25"/>
      <c r="AB17" s="25">
        <v>0</v>
      </c>
      <c r="AC17" s="25"/>
      <c r="AD17" s="25">
        <v>0</v>
      </c>
      <c r="AE17" s="25"/>
      <c r="AF17" s="25">
        <v>0</v>
      </c>
      <c r="AG17" s="25"/>
      <c r="AH17" s="25">
        <v>0</v>
      </c>
      <c r="AI17" s="25">
        <f t="shared" si="9"/>
        <v>0</v>
      </c>
      <c r="AJ17" s="17">
        <f t="shared" si="10"/>
        <v>0.75</v>
      </c>
      <c r="AK17" s="32">
        <v>0</v>
      </c>
    </row>
    <row r="18" spans="1:37" ht="25.5" x14ac:dyDescent="0.3">
      <c r="A18" s="1">
        <v>11</v>
      </c>
      <c r="B18" s="18" t="s">
        <v>110</v>
      </c>
      <c r="C18" s="19" t="s">
        <v>14</v>
      </c>
      <c r="D18" s="29" t="s">
        <v>3</v>
      </c>
      <c r="E18" s="29" t="s">
        <v>4</v>
      </c>
      <c r="F18" s="29"/>
      <c r="G18" s="29"/>
      <c r="H18" s="30" t="s">
        <v>5</v>
      </c>
      <c r="I18" s="31" t="s">
        <v>6</v>
      </c>
      <c r="J18" s="23">
        <f t="shared" si="0"/>
        <v>8.3333333333333339</v>
      </c>
      <c r="K18" s="23">
        <f t="shared" si="1"/>
        <v>8.3333333333333339</v>
      </c>
      <c r="L18" s="23">
        <f t="shared" si="2"/>
        <v>16.666666666666668</v>
      </c>
      <c r="M18" s="23">
        <f t="shared" si="11"/>
        <v>8.3333333333333339</v>
      </c>
      <c r="N18" s="23">
        <f t="shared" si="4"/>
        <v>25</v>
      </c>
      <c r="O18" s="23">
        <f t="shared" si="11"/>
        <v>8.3333333333333339</v>
      </c>
      <c r="P18" s="24">
        <f t="shared" si="5"/>
        <v>33.333333333333336</v>
      </c>
      <c r="Q18" s="24">
        <f t="shared" si="12"/>
        <v>8.3333333333333339</v>
      </c>
      <c r="R18" s="24">
        <f t="shared" si="7"/>
        <v>41.666666666666671</v>
      </c>
      <c r="S18" s="24">
        <f t="shared" si="13"/>
        <v>8.3333333333333339</v>
      </c>
      <c r="T18" s="24">
        <v>8.3333333333333339</v>
      </c>
      <c r="U18" s="24">
        <v>8.3333333333333339</v>
      </c>
      <c r="V18" s="24">
        <v>8.3333333333333339</v>
      </c>
      <c r="W18" s="24">
        <v>75</v>
      </c>
      <c r="X18" s="25">
        <v>0</v>
      </c>
      <c r="Y18" s="25">
        <v>0</v>
      </c>
      <c r="Z18" s="25">
        <v>0</v>
      </c>
      <c r="AA18" s="25"/>
      <c r="AB18" s="25">
        <v>0</v>
      </c>
      <c r="AC18" s="25"/>
      <c r="AD18" s="25">
        <v>0</v>
      </c>
      <c r="AE18" s="25"/>
      <c r="AF18" s="25">
        <v>0</v>
      </c>
      <c r="AG18" s="25"/>
      <c r="AH18" s="25">
        <v>0</v>
      </c>
      <c r="AI18" s="25">
        <f t="shared" si="9"/>
        <v>0</v>
      </c>
      <c r="AJ18" s="17">
        <f t="shared" si="10"/>
        <v>0.75</v>
      </c>
      <c r="AK18" s="32">
        <v>0</v>
      </c>
    </row>
    <row r="19" spans="1:37" ht="38.25" x14ac:dyDescent="0.3">
      <c r="A19" s="1">
        <v>12</v>
      </c>
      <c r="B19" s="18" t="s">
        <v>110</v>
      </c>
      <c r="C19" s="19" t="s">
        <v>15</v>
      </c>
      <c r="D19" s="29" t="s">
        <v>3</v>
      </c>
      <c r="E19" s="29" t="s">
        <v>4</v>
      </c>
      <c r="F19" s="29"/>
      <c r="G19" s="29"/>
      <c r="H19" s="30" t="s">
        <v>5</v>
      </c>
      <c r="I19" s="31" t="s">
        <v>6</v>
      </c>
      <c r="J19" s="23">
        <f t="shared" si="0"/>
        <v>8.3333333333333339</v>
      </c>
      <c r="K19" s="23">
        <f t="shared" si="1"/>
        <v>8.3333333333333339</v>
      </c>
      <c r="L19" s="23">
        <f t="shared" si="2"/>
        <v>16.666666666666668</v>
      </c>
      <c r="M19" s="23">
        <f t="shared" si="11"/>
        <v>8.3333333333333339</v>
      </c>
      <c r="N19" s="23">
        <f t="shared" si="4"/>
        <v>25</v>
      </c>
      <c r="O19" s="23">
        <f t="shared" si="11"/>
        <v>8.3333333333333339</v>
      </c>
      <c r="P19" s="24">
        <f t="shared" si="5"/>
        <v>33.333333333333336</v>
      </c>
      <c r="Q19" s="24">
        <f t="shared" si="12"/>
        <v>8.3333333333333339</v>
      </c>
      <c r="R19" s="24">
        <f t="shared" si="7"/>
        <v>41.666666666666671</v>
      </c>
      <c r="S19" s="24">
        <f t="shared" si="13"/>
        <v>8.3333333333333339</v>
      </c>
      <c r="T19" s="24">
        <v>8.3333333333333339</v>
      </c>
      <c r="U19" s="24">
        <v>8.3333333333333339</v>
      </c>
      <c r="V19" s="24">
        <v>8.3333333333333339</v>
      </c>
      <c r="W19" s="24">
        <v>75</v>
      </c>
      <c r="X19" s="25">
        <v>0</v>
      </c>
      <c r="Y19" s="25">
        <v>0</v>
      </c>
      <c r="Z19" s="25">
        <v>0</v>
      </c>
      <c r="AA19" s="25"/>
      <c r="AB19" s="25">
        <v>0</v>
      </c>
      <c r="AC19" s="25"/>
      <c r="AD19" s="25">
        <v>0</v>
      </c>
      <c r="AE19" s="25"/>
      <c r="AF19" s="25">
        <v>0</v>
      </c>
      <c r="AG19" s="25"/>
      <c r="AH19" s="25">
        <v>0</v>
      </c>
      <c r="AI19" s="25">
        <f t="shared" si="9"/>
        <v>0</v>
      </c>
      <c r="AJ19" s="17">
        <f t="shared" si="10"/>
        <v>0.75</v>
      </c>
      <c r="AK19" s="32">
        <v>0</v>
      </c>
    </row>
    <row r="20" spans="1:37" ht="38.25" x14ac:dyDescent="0.3">
      <c r="A20" s="1">
        <v>13</v>
      </c>
      <c r="B20" s="18" t="s">
        <v>32</v>
      </c>
      <c r="C20" s="19" t="s">
        <v>29</v>
      </c>
      <c r="D20" s="20" t="s">
        <v>3</v>
      </c>
      <c r="E20" s="20" t="s">
        <v>4</v>
      </c>
      <c r="F20" s="20"/>
      <c r="G20" s="20"/>
      <c r="H20" s="21" t="s">
        <v>5</v>
      </c>
      <c r="I20" s="22" t="s">
        <v>6</v>
      </c>
      <c r="J20" s="23">
        <f t="shared" si="0"/>
        <v>8.3333333333333339</v>
      </c>
      <c r="K20" s="23">
        <f t="shared" si="1"/>
        <v>8.3333333333333339</v>
      </c>
      <c r="L20" s="23">
        <f t="shared" si="2"/>
        <v>16.666666666666668</v>
      </c>
      <c r="M20" s="23">
        <f t="shared" si="11"/>
        <v>8.3333333333333339</v>
      </c>
      <c r="N20" s="23">
        <f t="shared" si="4"/>
        <v>25</v>
      </c>
      <c r="O20" s="23">
        <f t="shared" si="11"/>
        <v>8.3333333333333339</v>
      </c>
      <c r="P20" s="24">
        <f t="shared" si="5"/>
        <v>33.333333333333336</v>
      </c>
      <c r="Q20" s="24">
        <f t="shared" si="12"/>
        <v>8.3333333333333339</v>
      </c>
      <c r="R20" s="24">
        <f t="shared" si="7"/>
        <v>41.666666666666671</v>
      </c>
      <c r="S20" s="24">
        <f t="shared" si="13"/>
        <v>8.3333333333333339</v>
      </c>
      <c r="T20" s="24">
        <v>8.3333333333333339</v>
      </c>
      <c r="U20" s="24">
        <v>8.3333333333333339</v>
      </c>
      <c r="V20" s="24">
        <v>8.3333333333333339</v>
      </c>
      <c r="W20" s="24">
        <v>75</v>
      </c>
      <c r="X20" s="25">
        <v>0</v>
      </c>
      <c r="Y20" s="25">
        <v>0</v>
      </c>
      <c r="Z20" s="25">
        <v>0</v>
      </c>
      <c r="AA20" s="25"/>
      <c r="AB20" s="25">
        <v>0</v>
      </c>
      <c r="AC20" s="25"/>
      <c r="AD20" s="25">
        <v>0</v>
      </c>
      <c r="AE20" s="25"/>
      <c r="AF20" s="25">
        <v>0</v>
      </c>
      <c r="AG20" s="25"/>
      <c r="AH20" s="25">
        <v>0</v>
      </c>
      <c r="AI20" s="25">
        <f t="shared" si="9"/>
        <v>0</v>
      </c>
      <c r="AJ20" s="17">
        <f t="shared" si="10"/>
        <v>0.75</v>
      </c>
      <c r="AK20" s="27">
        <v>0</v>
      </c>
    </row>
    <row r="21" spans="1:37" ht="38.25" x14ac:dyDescent="0.3">
      <c r="A21" s="1">
        <v>14</v>
      </c>
      <c r="B21" s="18" t="s">
        <v>32</v>
      </c>
      <c r="C21" s="19" t="s">
        <v>30</v>
      </c>
      <c r="D21" s="20" t="s">
        <v>3</v>
      </c>
      <c r="E21" s="20" t="s">
        <v>4</v>
      </c>
      <c r="F21" s="20"/>
      <c r="G21" s="20"/>
      <c r="H21" s="21" t="s">
        <v>5</v>
      </c>
      <c r="I21" s="22" t="s">
        <v>6</v>
      </c>
      <c r="J21" s="23">
        <f t="shared" si="0"/>
        <v>8.3333333333333339</v>
      </c>
      <c r="K21" s="23">
        <f t="shared" si="1"/>
        <v>8.3333333333333339</v>
      </c>
      <c r="L21" s="23">
        <f t="shared" si="2"/>
        <v>16.666666666666668</v>
      </c>
      <c r="M21" s="23">
        <f t="shared" si="11"/>
        <v>8.3333333333333339</v>
      </c>
      <c r="N21" s="23">
        <f t="shared" si="4"/>
        <v>25</v>
      </c>
      <c r="O21" s="23">
        <f t="shared" si="11"/>
        <v>8.3333333333333339</v>
      </c>
      <c r="P21" s="24">
        <f t="shared" si="5"/>
        <v>33.333333333333336</v>
      </c>
      <c r="Q21" s="24">
        <f t="shared" si="12"/>
        <v>8.3333333333333339</v>
      </c>
      <c r="R21" s="24">
        <f t="shared" si="7"/>
        <v>41.666666666666671</v>
      </c>
      <c r="S21" s="24">
        <f t="shared" si="13"/>
        <v>8.3333333333333339</v>
      </c>
      <c r="T21" s="24">
        <v>8.3333333333333339</v>
      </c>
      <c r="U21" s="24">
        <v>8.3333333333333339</v>
      </c>
      <c r="V21" s="24">
        <v>8.3333333333333339</v>
      </c>
      <c r="W21" s="24">
        <v>75</v>
      </c>
      <c r="X21" s="25">
        <v>0</v>
      </c>
      <c r="Y21" s="25">
        <v>0</v>
      </c>
      <c r="Z21" s="25">
        <v>0</v>
      </c>
      <c r="AA21" s="25"/>
      <c r="AB21" s="25">
        <v>0</v>
      </c>
      <c r="AC21" s="25"/>
      <c r="AD21" s="25">
        <v>0</v>
      </c>
      <c r="AE21" s="25"/>
      <c r="AF21" s="25">
        <v>0</v>
      </c>
      <c r="AG21" s="25"/>
      <c r="AH21" s="25">
        <v>0</v>
      </c>
      <c r="AI21" s="25">
        <f t="shared" si="9"/>
        <v>0</v>
      </c>
      <c r="AJ21" s="17">
        <f t="shared" si="10"/>
        <v>0.75</v>
      </c>
      <c r="AK21" s="27">
        <v>0</v>
      </c>
    </row>
    <row r="22" spans="1:37" ht="38.25" x14ac:dyDescent="0.3">
      <c r="A22" s="1">
        <v>15</v>
      </c>
      <c r="B22" s="18" t="s">
        <v>32</v>
      </c>
      <c r="C22" s="19" t="s">
        <v>31</v>
      </c>
      <c r="D22" s="20" t="s">
        <v>3</v>
      </c>
      <c r="E22" s="20" t="s">
        <v>4</v>
      </c>
      <c r="F22" s="20"/>
      <c r="G22" s="20"/>
      <c r="H22" s="21" t="s">
        <v>5</v>
      </c>
      <c r="I22" s="22" t="s">
        <v>6</v>
      </c>
      <c r="J22" s="23">
        <f t="shared" si="0"/>
        <v>8.3333333333333339</v>
      </c>
      <c r="K22" s="23">
        <f t="shared" si="1"/>
        <v>8.3333333333333339</v>
      </c>
      <c r="L22" s="23">
        <f t="shared" si="2"/>
        <v>16.666666666666668</v>
      </c>
      <c r="M22" s="23">
        <f t="shared" si="11"/>
        <v>8.3333333333333339</v>
      </c>
      <c r="N22" s="23">
        <f t="shared" si="4"/>
        <v>25</v>
      </c>
      <c r="O22" s="23">
        <f t="shared" si="11"/>
        <v>8.3333333333333339</v>
      </c>
      <c r="P22" s="24">
        <f t="shared" si="5"/>
        <v>33.333333333333336</v>
      </c>
      <c r="Q22" s="24">
        <f t="shared" si="12"/>
        <v>8.3333333333333339</v>
      </c>
      <c r="R22" s="24">
        <f t="shared" si="7"/>
        <v>41.666666666666671</v>
      </c>
      <c r="S22" s="24">
        <f t="shared" si="13"/>
        <v>8.3333333333333339</v>
      </c>
      <c r="T22" s="24">
        <v>8.3333333333333339</v>
      </c>
      <c r="U22" s="24">
        <v>8.3333333333333339</v>
      </c>
      <c r="V22" s="24">
        <v>8.3333333333333339</v>
      </c>
      <c r="W22" s="24">
        <v>75</v>
      </c>
      <c r="X22" s="25">
        <v>0</v>
      </c>
      <c r="Y22" s="25">
        <v>0</v>
      </c>
      <c r="Z22" s="25">
        <v>0</v>
      </c>
      <c r="AA22" s="25"/>
      <c r="AB22" s="25">
        <v>0</v>
      </c>
      <c r="AC22" s="25"/>
      <c r="AD22" s="25">
        <v>0</v>
      </c>
      <c r="AE22" s="25"/>
      <c r="AF22" s="25">
        <v>0</v>
      </c>
      <c r="AG22" s="25"/>
      <c r="AH22" s="25">
        <v>0</v>
      </c>
      <c r="AI22" s="25">
        <f t="shared" si="9"/>
        <v>0</v>
      </c>
      <c r="AJ22" s="17">
        <f t="shared" si="10"/>
        <v>0.75</v>
      </c>
      <c r="AK22" s="27">
        <v>0</v>
      </c>
    </row>
    <row r="23" spans="1:37" ht="25.5" x14ac:dyDescent="0.3">
      <c r="A23" s="1">
        <v>16</v>
      </c>
      <c r="B23" s="18" t="s">
        <v>38</v>
      </c>
      <c r="C23" s="19" t="s">
        <v>33</v>
      </c>
      <c r="D23" s="20" t="s">
        <v>3</v>
      </c>
      <c r="E23" s="20" t="s">
        <v>4</v>
      </c>
      <c r="F23" s="20"/>
      <c r="G23" s="20"/>
      <c r="H23" s="21" t="s">
        <v>5</v>
      </c>
      <c r="I23" s="22" t="s">
        <v>6</v>
      </c>
      <c r="J23" s="23">
        <f t="shared" si="0"/>
        <v>8.3333333333333339</v>
      </c>
      <c r="K23" s="23">
        <f t="shared" si="1"/>
        <v>8.3333333333333339</v>
      </c>
      <c r="L23" s="23">
        <f t="shared" si="2"/>
        <v>16.666666666666668</v>
      </c>
      <c r="M23" s="23">
        <f t="shared" si="11"/>
        <v>8.3333333333333339</v>
      </c>
      <c r="N23" s="23">
        <f t="shared" si="4"/>
        <v>25</v>
      </c>
      <c r="O23" s="23">
        <f t="shared" si="11"/>
        <v>8.3333333333333339</v>
      </c>
      <c r="P23" s="24">
        <f t="shared" si="5"/>
        <v>33.333333333333336</v>
      </c>
      <c r="Q23" s="24">
        <f t="shared" si="12"/>
        <v>8.3333333333333339</v>
      </c>
      <c r="R23" s="24">
        <f t="shared" si="7"/>
        <v>41.666666666666671</v>
      </c>
      <c r="S23" s="24">
        <f t="shared" si="13"/>
        <v>8.3333333333333339</v>
      </c>
      <c r="T23" s="24">
        <v>8.3333333333333339</v>
      </c>
      <c r="U23" s="24">
        <v>8.3333333333333339</v>
      </c>
      <c r="V23" s="24">
        <v>8.3333333333333339</v>
      </c>
      <c r="W23" s="24">
        <v>75</v>
      </c>
      <c r="X23" s="25">
        <v>0</v>
      </c>
      <c r="Y23" s="25">
        <v>0</v>
      </c>
      <c r="Z23" s="25">
        <v>0</v>
      </c>
      <c r="AA23" s="25"/>
      <c r="AB23" s="25">
        <v>0</v>
      </c>
      <c r="AC23" s="25"/>
      <c r="AD23" s="25">
        <v>0</v>
      </c>
      <c r="AE23" s="25"/>
      <c r="AF23" s="25">
        <v>0</v>
      </c>
      <c r="AG23" s="25"/>
      <c r="AH23" s="25">
        <v>0</v>
      </c>
      <c r="AI23" s="25">
        <f t="shared" si="9"/>
        <v>0</v>
      </c>
      <c r="AJ23" s="17">
        <f t="shared" si="10"/>
        <v>0.75</v>
      </c>
      <c r="AK23" s="27">
        <v>0</v>
      </c>
    </row>
    <row r="24" spans="1:37" ht="25.5" x14ac:dyDescent="0.3">
      <c r="A24" s="1">
        <v>17</v>
      </c>
      <c r="B24" s="18" t="s">
        <v>38</v>
      </c>
      <c r="C24" s="19" t="s">
        <v>34</v>
      </c>
      <c r="D24" s="20" t="s">
        <v>3</v>
      </c>
      <c r="E24" s="20" t="s">
        <v>4</v>
      </c>
      <c r="F24" s="20"/>
      <c r="G24" s="20"/>
      <c r="H24" s="21" t="s">
        <v>5</v>
      </c>
      <c r="I24" s="22" t="s">
        <v>6</v>
      </c>
      <c r="J24" s="23">
        <f t="shared" si="0"/>
        <v>8.3333333333333339</v>
      </c>
      <c r="K24" s="23">
        <f t="shared" si="1"/>
        <v>8.3333333333333339</v>
      </c>
      <c r="L24" s="23">
        <f t="shared" si="2"/>
        <v>16.666666666666668</v>
      </c>
      <c r="M24" s="23">
        <f t="shared" si="11"/>
        <v>8.3333333333333339</v>
      </c>
      <c r="N24" s="23">
        <f t="shared" si="4"/>
        <v>25</v>
      </c>
      <c r="O24" s="23">
        <f t="shared" si="11"/>
        <v>8.3333333333333339</v>
      </c>
      <c r="P24" s="24">
        <f t="shared" si="5"/>
        <v>33.333333333333336</v>
      </c>
      <c r="Q24" s="24">
        <f t="shared" si="12"/>
        <v>8.3333333333333339</v>
      </c>
      <c r="R24" s="24">
        <f t="shared" si="7"/>
        <v>41.666666666666671</v>
      </c>
      <c r="S24" s="24">
        <f t="shared" si="13"/>
        <v>8.3333333333333339</v>
      </c>
      <c r="T24" s="24">
        <v>8.3333333333333339</v>
      </c>
      <c r="U24" s="24">
        <v>8.3333333333333339</v>
      </c>
      <c r="V24" s="24">
        <v>8.3333333333333339</v>
      </c>
      <c r="W24" s="24">
        <v>75</v>
      </c>
      <c r="X24" s="25">
        <v>0</v>
      </c>
      <c r="Y24" s="25">
        <v>0</v>
      </c>
      <c r="Z24" s="25">
        <v>0</v>
      </c>
      <c r="AA24" s="25"/>
      <c r="AB24" s="25">
        <v>0</v>
      </c>
      <c r="AC24" s="25"/>
      <c r="AD24" s="25">
        <v>0</v>
      </c>
      <c r="AE24" s="25"/>
      <c r="AF24" s="25">
        <v>0</v>
      </c>
      <c r="AG24" s="25"/>
      <c r="AH24" s="25">
        <v>0</v>
      </c>
      <c r="AI24" s="25">
        <f t="shared" si="9"/>
        <v>0</v>
      </c>
      <c r="AJ24" s="17">
        <f t="shared" si="10"/>
        <v>0.75</v>
      </c>
      <c r="AK24" s="27">
        <v>0</v>
      </c>
    </row>
    <row r="25" spans="1:37" x14ac:dyDescent="0.3">
      <c r="A25" s="1">
        <v>18</v>
      </c>
      <c r="B25" s="28" t="s">
        <v>38</v>
      </c>
      <c r="C25" s="19" t="s">
        <v>35</v>
      </c>
      <c r="D25" s="20" t="s">
        <v>3</v>
      </c>
      <c r="E25" s="20" t="s">
        <v>4</v>
      </c>
      <c r="F25" s="20"/>
      <c r="G25" s="20"/>
      <c r="H25" s="21" t="s">
        <v>5</v>
      </c>
      <c r="I25" s="22" t="s">
        <v>6</v>
      </c>
      <c r="J25" s="23">
        <f t="shared" si="0"/>
        <v>8.3333333333333339</v>
      </c>
      <c r="K25" s="23">
        <f t="shared" si="1"/>
        <v>8.3333333333333339</v>
      </c>
      <c r="L25" s="23">
        <f t="shared" si="2"/>
        <v>16.666666666666668</v>
      </c>
      <c r="M25" s="23">
        <f t="shared" si="11"/>
        <v>8.3333333333333339</v>
      </c>
      <c r="N25" s="23">
        <f t="shared" si="4"/>
        <v>25</v>
      </c>
      <c r="O25" s="23">
        <f t="shared" si="11"/>
        <v>8.3333333333333339</v>
      </c>
      <c r="P25" s="24">
        <f t="shared" si="5"/>
        <v>33.333333333333336</v>
      </c>
      <c r="Q25" s="24">
        <f t="shared" si="12"/>
        <v>8.3333333333333339</v>
      </c>
      <c r="R25" s="24">
        <f t="shared" si="7"/>
        <v>41.666666666666671</v>
      </c>
      <c r="S25" s="24">
        <f t="shared" si="13"/>
        <v>8.3333333333333339</v>
      </c>
      <c r="T25" s="24">
        <v>8.3333333333333339</v>
      </c>
      <c r="U25" s="24">
        <v>8.3333333333333339</v>
      </c>
      <c r="V25" s="24">
        <v>8.3333333333333339</v>
      </c>
      <c r="W25" s="24">
        <v>75</v>
      </c>
      <c r="X25" s="25">
        <v>0</v>
      </c>
      <c r="Y25" s="25">
        <v>0</v>
      </c>
      <c r="Z25" s="25">
        <v>0</v>
      </c>
      <c r="AA25" s="25"/>
      <c r="AB25" s="25">
        <v>0</v>
      </c>
      <c r="AC25" s="25"/>
      <c r="AD25" s="25">
        <v>0</v>
      </c>
      <c r="AE25" s="25"/>
      <c r="AF25" s="25">
        <v>0</v>
      </c>
      <c r="AG25" s="25"/>
      <c r="AH25" s="25">
        <v>0</v>
      </c>
      <c r="AI25" s="25">
        <f t="shared" si="9"/>
        <v>0</v>
      </c>
      <c r="AJ25" s="17">
        <f t="shared" si="10"/>
        <v>0.75</v>
      </c>
      <c r="AK25" s="27">
        <v>0</v>
      </c>
    </row>
    <row r="26" spans="1:37" ht="25.5" x14ac:dyDescent="0.3">
      <c r="A26" s="1">
        <v>19</v>
      </c>
      <c r="B26" s="28" t="s">
        <v>38</v>
      </c>
      <c r="C26" s="19" t="s">
        <v>36</v>
      </c>
      <c r="D26" s="20" t="s">
        <v>3</v>
      </c>
      <c r="E26" s="20"/>
      <c r="F26" s="20" t="s">
        <v>4</v>
      </c>
      <c r="G26" s="20"/>
      <c r="H26" s="21" t="s">
        <v>5</v>
      </c>
      <c r="I26" s="22" t="s">
        <v>6</v>
      </c>
      <c r="J26" s="23">
        <f t="shared" si="0"/>
        <v>8.3333333333333339</v>
      </c>
      <c r="K26" s="23">
        <f t="shared" si="1"/>
        <v>8.3333333333333339</v>
      </c>
      <c r="L26" s="23">
        <f t="shared" si="2"/>
        <v>16.666666666666668</v>
      </c>
      <c r="M26" s="23">
        <f t="shared" si="11"/>
        <v>8.3333333333333339</v>
      </c>
      <c r="N26" s="23">
        <f t="shared" si="4"/>
        <v>25</v>
      </c>
      <c r="O26" s="23">
        <f t="shared" si="11"/>
        <v>8.3333333333333339</v>
      </c>
      <c r="P26" s="24">
        <f t="shared" si="5"/>
        <v>33.333333333333336</v>
      </c>
      <c r="Q26" s="24">
        <f t="shared" si="12"/>
        <v>8.3333333333333339</v>
      </c>
      <c r="R26" s="24">
        <f t="shared" si="7"/>
        <v>41.666666666666671</v>
      </c>
      <c r="S26" s="24">
        <f t="shared" si="13"/>
        <v>8.3333333333333339</v>
      </c>
      <c r="T26" s="24">
        <v>8.3333333333333339</v>
      </c>
      <c r="U26" s="24">
        <v>8.3333333333333339</v>
      </c>
      <c r="V26" s="24">
        <v>8.3333333333333339</v>
      </c>
      <c r="W26" s="24">
        <v>75</v>
      </c>
      <c r="X26" s="25">
        <v>0</v>
      </c>
      <c r="Y26" s="25">
        <v>0</v>
      </c>
      <c r="Z26" s="25">
        <v>0</v>
      </c>
      <c r="AA26" s="25"/>
      <c r="AB26" s="25">
        <v>0</v>
      </c>
      <c r="AC26" s="25"/>
      <c r="AD26" s="25">
        <v>0</v>
      </c>
      <c r="AE26" s="25"/>
      <c r="AF26" s="25">
        <v>0</v>
      </c>
      <c r="AG26" s="25"/>
      <c r="AH26" s="25">
        <v>0</v>
      </c>
      <c r="AI26" s="25">
        <f t="shared" si="9"/>
        <v>0</v>
      </c>
      <c r="AJ26" s="17">
        <f t="shared" si="10"/>
        <v>0.75</v>
      </c>
      <c r="AK26" s="27">
        <v>0</v>
      </c>
    </row>
    <row r="27" spans="1:37" ht="25.5" x14ac:dyDescent="0.3">
      <c r="A27" s="1">
        <v>20</v>
      </c>
      <c r="B27" s="28" t="s">
        <v>38</v>
      </c>
      <c r="C27" s="19" t="s">
        <v>37</v>
      </c>
      <c r="D27" s="20" t="s">
        <v>3</v>
      </c>
      <c r="E27" s="20"/>
      <c r="F27" s="20" t="s">
        <v>4</v>
      </c>
      <c r="G27" s="20"/>
      <c r="H27" s="21" t="s">
        <v>5</v>
      </c>
      <c r="I27" s="22" t="s">
        <v>6</v>
      </c>
      <c r="J27" s="23">
        <f t="shared" si="0"/>
        <v>8.3333333333333339</v>
      </c>
      <c r="K27" s="23">
        <f t="shared" si="1"/>
        <v>8.3333333333333339</v>
      </c>
      <c r="L27" s="23">
        <f t="shared" si="2"/>
        <v>16.666666666666668</v>
      </c>
      <c r="M27" s="23">
        <f t="shared" si="11"/>
        <v>8.3333333333333339</v>
      </c>
      <c r="N27" s="23">
        <f t="shared" si="4"/>
        <v>25</v>
      </c>
      <c r="O27" s="23">
        <f t="shared" si="11"/>
        <v>8.3333333333333339</v>
      </c>
      <c r="P27" s="24">
        <f t="shared" si="5"/>
        <v>33.333333333333336</v>
      </c>
      <c r="Q27" s="24">
        <f t="shared" si="12"/>
        <v>8.3333333333333339</v>
      </c>
      <c r="R27" s="24">
        <f t="shared" si="7"/>
        <v>41.666666666666671</v>
      </c>
      <c r="S27" s="24">
        <f t="shared" si="13"/>
        <v>8.3333333333333339</v>
      </c>
      <c r="T27" s="24">
        <v>8.3333333333333339</v>
      </c>
      <c r="U27" s="24">
        <v>8.3333333333333339</v>
      </c>
      <c r="V27" s="24">
        <v>8.3333333333333339</v>
      </c>
      <c r="W27" s="24">
        <v>75</v>
      </c>
      <c r="X27" s="25">
        <v>0</v>
      </c>
      <c r="Y27" s="25">
        <v>0</v>
      </c>
      <c r="Z27" s="25">
        <v>0</v>
      </c>
      <c r="AA27" s="25"/>
      <c r="AB27" s="25">
        <v>0</v>
      </c>
      <c r="AC27" s="25"/>
      <c r="AD27" s="25">
        <v>0</v>
      </c>
      <c r="AE27" s="25"/>
      <c r="AF27" s="25">
        <v>0</v>
      </c>
      <c r="AG27" s="25"/>
      <c r="AH27" s="25">
        <v>0</v>
      </c>
      <c r="AI27" s="25">
        <f t="shared" si="9"/>
        <v>0</v>
      </c>
      <c r="AJ27" s="17">
        <f t="shared" si="10"/>
        <v>0.75</v>
      </c>
      <c r="AK27" s="27">
        <v>0</v>
      </c>
    </row>
    <row r="28" spans="1:37" ht="25.5" x14ac:dyDescent="0.3">
      <c r="A28" s="1">
        <v>21</v>
      </c>
      <c r="B28" s="18" t="s">
        <v>43</v>
      </c>
      <c r="C28" s="19" t="s">
        <v>39</v>
      </c>
      <c r="D28" s="20" t="s">
        <v>3</v>
      </c>
      <c r="E28" s="20" t="s">
        <v>4</v>
      </c>
      <c r="F28" s="20"/>
      <c r="G28" s="20"/>
      <c r="H28" s="21" t="s">
        <v>5</v>
      </c>
      <c r="I28" s="22" t="s">
        <v>6</v>
      </c>
      <c r="J28" s="23">
        <f>100*0.3/3</f>
        <v>10</v>
      </c>
      <c r="K28" s="23">
        <f t="shared" si="1"/>
        <v>10</v>
      </c>
      <c r="L28" s="23">
        <f t="shared" si="2"/>
        <v>20</v>
      </c>
      <c r="M28" s="23">
        <f t="shared" si="11"/>
        <v>10</v>
      </c>
      <c r="N28" s="23">
        <f t="shared" si="4"/>
        <v>30</v>
      </c>
      <c r="O28" s="23">
        <f>100*0.3/3</f>
        <v>10</v>
      </c>
      <c r="P28" s="24">
        <f t="shared" si="5"/>
        <v>40</v>
      </c>
      <c r="Q28" s="24">
        <f>+O28</f>
        <v>10</v>
      </c>
      <c r="R28" s="24">
        <f t="shared" si="7"/>
        <v>50</v>
      </c>
      <c r="S28" s="24">
        <f t="shared" si="13"/>
        <v>10</v>
      </c>
      <c r="T28" s="24">
        <v>10</v>
      </c>
      <c r="U28" s="24">
        <v>10</v>
      </c>
      <c r="V28" s="24">
        <v>10</v>
      </c>
      <c r="W28" s="24">
        <v>90</v>
      </c>
      <c r="X28" s="25">
        <v>0</v>
      </c>
      <c r="Y28" s="25">
        <v>0</v>
      </c>
      <c r="Z28" s="25">
        <v>0</v>
      </c>
      <c r="AA28" s="25"/>
      <c r="AB28" s="25">
        <v>0</v>
      </c>
      <c r="AC28" s="25"/>
      <c r="AD28" s="25">
        <v>0</v>
      </c>
      <c r="AE28" s="25"/>
      <c r="AF28" s="25">
        <v>0</v>
      </c>
      <c r="AG28" s="25"/>
      <c r="AH28" s="25">
        <v>0</v>
      </c>
      <c r="AI28" s="25">
        <f t="shared" si="9"/>
        <v>0</v>
      </c>
      <c r="AJ28" s="17">
        <f t="shared" si="10"/>
        <v>0.9</v>
      </c>
      <c r="AK28" s="27">
        <v>0</v>
      </c>
    </row>
    <row r="29" spans="1:37" ht="25.5" x14ac:dyDescent="0.3">
      <c r="A29" s="1">
        <v>22</v>
      </c>
      <c r="B29" s="28" t="s">
        <v>43</v>
      </c>
      <c r="C29" s="19" t="s">
        <v>40</v>
      </c>
      <c r="D29" s="20" t="s">
        <v>3</v>
      </c>
      <c r="E29" s="20" t="s">
        <v>4</v>
      </c>
      <c r="F29" s="20"/>
      <c r="G29" s="20"/>
      <c r="H29" s="21" t="s">
        <v>5</v>
      </c>
      <c r="I29" s="22" t="s">
        <v>6</v>
      </c>
      <c r="J29" s="23">
        <f>100*0.05/3</f>
        <v>1.6666666666666667</v>
      </c>
      <c r="K29" s="23">
        <f t="shared" si="1"/>
        <v>1.6666666666666667</v>
      </c>
      <c r="L29" s="23">
        <f t="shared" si="2"/>
        <v>3.3333333333333335</v>
      </c>
      <c r="M29" s="23">
        <f t="shared" si="11"/>
        <v>1.6666666666666667</v>
      </c>
      <c r="N29" s="23">
        <f t="shared" si="4"/>
        <v>5</v>
      </c>
      <c r="O29" s="23">
        <f>100*0.05/3</f>
        <v>1.6666666666666667</v>
      </c>
      <c r="P29" s="24">
        <f t="shared" si="5"/>
        <v>6.666666666666667</v>
      </c>
      <c r="Q29" s="24">
        <f t="shared" ref="Q29:Q31" si="14">+O29</f>
        <v>1.6666666666666667</v>
      </c>
      <c r="R29" s="24">
        <f t="shared" si="7"/>
        <v>8.3333333333333339</v>
      </c>
      <c r="S29" s="24">
        <f t="shared" si="13"/>
        <v>1.6666666666666667</v>
      </c>
      <c r="T29" s="24">
        <v>1.6666666666666667</v>
      </c>
      <c r="U29" s="24">
        <v>1.6666666666666667</v>
      </c>
      <c r="V29" s="24">
        <v>1.6666666666666667</v>
      </c>
      <c r="W29" s="24">
        <v>14.999999999999998</v>
      </c>
      <c r="X29" s="25">
        <v>0</v>
      </c>
      <c r="Y29" s="25">
        <v>0</v>
      </c>
      <c r="Z29" s="25">
        <v>0</v>
      </c>
      <c r="AA29" s="25"/>
      <c r="AB29" s="25">
        <v>0</v>
      </c>
      <c r="AC29" s="25"/>
      <c r="AD29" s="25">
        <v>0</v>
      </c>
      <c r="AE29" s="25"/>
      <c r="AF29" s="25">
        <v>0</v>
      </c>
      <c r="AG29" s="25"/>
      <c r="AH29" s="25">
        <v>0</v>
      </c>
      <c r="AI29" s="25">
        <f t="shared" si="9"/>
        <v>0</v>
      </c>
      <c r="AJ29" s="17">
        <f t="shared" si="10"/>
        <v>0.15</v>
      </c>
      <c r="AK29" s="27">
        <v>0</v>
      </c>
    </row>
    <row r="30" spans="1:37" x14ac:dyDescent="0.3">
      <c r="A30" s="1">
        <v>23</v>
      </c>
      <c r="B30" s="28" t="s">
        <v>43</v>
      </c>
      <c r="C30" s="19" t="s">
        <v>41</v>
      </c>
      <c r="D30" s="20" t="s">
        <v>3</v>
      </c>
      <c r="E30" s="20" t="s">
        <v>4</v>
      </c>
      <c r="F30" s="20"/>
      <c r="G30" s="20"/>
      <c r="H30" s="21" t="s">
        <v>5</v>
      </c>
      <c r="I30" s="22" t="s">
        <v>6</v>
      </c>
      <c r="J30" s="23">
        <f>100*0.1/3</f>
        <v>3.3333333333333335</v>
      </c>
      <c r="K30" s="23">
        <f t="shared" si="1"/>
        <v>3.3333333333333335</v>
      </c>
      <c r="L30" s="23">
        <f t="shared" si="2"/>
        <v>6.666666666666667</v>
      </c>
      <c r="M30" s="23">
        <f t="shared" si="11"/>
        <v>3.3333333333333335</v>
      </c>
      <c r="N30" s="23">
        <f t="shared" si="4"/>
        <v>10</v>
      </c>
      <c r="O30" s="23">
        <f>100*0.1/3</f>
        <v>3.3333333333333335</v>
      </c>
      <c r="P30" s="24">
        <f t="shared" si="5"/>
        <v>13.333333333333334</v>
      </c>
      <c r="Q30" s="24">
        <f t="shared" si="14"/>
        <v>3.3333333333333335</v>
      </c>
      <c r="R30" s="24">
        <f t="shared" si="7"/>
        <v>16.666666666666668</v>
      </c>
      <c r="S30" s="24">
        <f t="shared" si="13"/>
        <v>3.3333333333333335</v>
      </c>
      <c r="T30" s="24">
        <v>3.3333333333333335</v>
      </c>
      <c r="U30" s="24">
        <v>3.3333333333333335</v>
      </c>
      <c r="V30" s="24">
        <v>3.3333333333333335</v>
      </c>
      <c r="W30" s="24">
        <v>29.999999999999996</v>
      </c>
      <c r="X30" s="25">
        <v>0</v>
      </c>
      <c r="Y30" s="25">
        <v>0</v>
      </c>
      <c r="Z30" s="25">
        <v>0</v>
      </c>
      <c r="AA30" s="25"/>
      <c r="AB30" s="25">
        <v>0</v>
      </c>
      <c r="AC30" s="25"/>
      <c r="AD30" s="25">
        <v>0</v>
      </c>
      <c r="AE30" s="25"/>
      <c r="AF30" s="25">
        <v>0</v>
      </c>
      <c r="AG30" s="25"/>
      <c r="AH30" s="25">
        <v>0</v>
      </c>
      <c r="AI30" s="25">
        <f t="shared" si="9"/>
        <v>0</v>
      </c>
      <c r="AJ30" s="17">
        <f t="shared" si="10"/>
        <v>0.3</v>
      </c>
      <c r="AK30" s="27">
        <v>0</v>
      </c>
    </row>
    <row r="31" spans="1:37" ht="25.5" x14ac:dyDescent="0.3">
      <c r="A31" s="1">
        <v>24</v>
      </c>
      <c r="B31" s="28" t="s">
        <v>43</v>
      </c>
      <c r="C31" s="19" t="s">
        <v>42</v>
      </c>
      <c r="D31" s="20" t="s">
        <v>3</v>
      </c>
      <c r="E31" s="20" t="s">
        <v>4</v>
      </c>
      <c r="F31" s="20"/>
      <c r="G31" s="20"/>
      <c r="H31" s="21" t="s">
        <v>5</v>
      </c>
      <c r="I31" s="22" t="s">
        <v>6</v>
      </c>
      <c r="J31" s="23">
        <f>100*0.25/3</f>
        <v>8.3333333333333339</v>
      </c>
      <c r="K31" s="23">
        <f t="shared" si="1"/>
        <v>8.3333333333333339</v>
      </c>
      <c r="L31" s="23">
        <f t="shared" si="2"/>
        <v>16.666666666666668</v>
      </c>
      <c r="M31" s="23">
        <f t="shared" si="11"/>
        <v>8.3333333333333339</v>
      </c>
      <c r="N31" s="23">
        <f t="shared" si="4"/>
        <v>25</v>
      </c>
      <c r="O31" s="23">
        <f>100*0.25/3</f>
        <v>8.3333333333333339</v>
      </c>
      <c r="P31" s="24">
        <f t="shared" si="5"/>
        <v>33.333333333333336</v>
      </c>
      <c r="Q31" s="24">
        <f t="shared" si="14"/>
        <v>8.3333333333333339</v>
      </c>
      <c r="R31" s="24">
        <f t="shared" si="7"/>
        <v>41.666666666666671</v>
      </c>
      <c r="S31" s="24">
        <f t="shared" si="13"/>
        <v>8.3333333333333339</v>
      </c>
      <c r="T31" s="24">
        <v>8.3333333333333339</v>
      </c>
      <c r="U31" s="24">
        <v>8.3333333333333339</v>
      </c>
      <c r="V31" s="24">
        <v>8.3333333333333339</v>
      </c>
      <c r="W31" s="24">
        <v>75</v>
      </c>
      <c r="X31" s="25">
        <v>0</v>
      </c>
      <c r="Y31" s="25">
        <v>0</v>
      </c>
      <c r="Z31" s="25">
        <v>0</v>
      </c>
      <c r="AA31" s="25"/>
      <c r="AB31" s="25">
        <v>0</v>
      </c>
      <c r="AC31" s="25"/>
      <c r="AD31" s="25">
        <v>0</v>
      </c>
      <c r="AE31" s="25"/>
      <c r="AF31" s="25">
        <v>0</v>
      </c>
      <c r="AG31" s="25"/>
      <c r="AH31" s="25">
        <v>0</v>
      </c>
      <c r="AI31" s="25">
        <f t="shared" si="9"/>
        <v>0</v>
      </c>
      <c r="AJ31" s="17">
        <f t="shared" si="10"/>
        <v>0.75</v>
      </c>
      <c r="AK31" s="27">
        <v>0</v>
      </c>
    </row>
    <row r="32" spans="1:37" x14ac:dyDescent="0.3">
      <c r="A32" s="1">
        <v>25</v>
      </c>
      <c r="B32" s="28" t="s">
        <v>50</v>
      </c>
      <c r="C32" s="19" t="s">
        <v>44</v>
      </c>
      <c r="D32" s="20" t="s">
        <v>3</v>
      </c>
      <c r="E32" s="20" t="s">
        <v>4</v>
      </c>
      <c r="F32" s="20"/>
      <c r="G32" s="20"/>
      <c r="H32" s="21" t="s">
        <v>5</v>
      </c>
      <c r="I32" s="22" t="s">
        <v>6</v>
      </c>
      <c r="J32" s="23">
        <v>9.85</v>
      </c>
      <c r="K32" s="23">
        <f>14.23-J32</f>
        <v>4.3800000000000008</v>
      </c>
      <c r="L32" s="23">
        <f t="shared" si="2"/>
        <v>14.23</v>
      </c>
      <c r="M32" s="23">
        <f>19-L32</f>
        <v>4.7699999999999996</v>
      </c>
      <c r="N32" s="23">
        <f t="shared" si="4"/>
        <v>19</v>
      </c>
      <c r="O32" s="23">
        <f>37-N32</f>
        <v>18</v>
      </c>
      <c r="P32" s="24">
        <f t="shared" si="5"/>
        <v>37</v>
      </c>
      <c r="Q32" s="24">
        <f>+P32/4</f>
        <v>9.25</v>
      </c>
      <c r="R32" s="24">
        <f t="shared" si="7"/>
        <v>46.25</v>
      </c>
      <c r="S32" s="24">
        <f>+R32/5</f>
        <v>9.25</v>
      </c>
      <c r="T32" s="24">
        <v>9.25</v>
      </c>
      <c r="U32" s="24">
        <v>9.25</v>
      </c>
      <c r="V32" s="24">
        <v>9.25</v>
      </c>
      <c r="W32" s="24">
        <v>83.25</v>
      </c>
      <c r="X32" s="25">
        <v>0</v>
      </c>
      <c r="Y32" s="25">
        <v>0</v>
      </c>
      <c r="Z32" s="25">
        <v>0</v>
      </c>
      <c r="AA32" s="25"/>
      <c r="AB32" s="25">
        <v>0</v>
      </c>
      <c r="AC32" s="25"/>
      <c r="AD32" s="25">
        <v>0</v>
      </c>
      <c r="AE32" s="25"/>
      <c r="AF32" s="25">
        <v>0</v>
      </c>
      <c r="AG32" s="25"/>
      <c r="AH32" s="25">
        <v>0</v>
      </c>
      <c r="AI32" s="25">
        <f t="shared" si="9"/>
        <v>0</v>
      </c>
      <c r="AJ32" s="17">
        <f t="shared" si="10"/>
        <v>0.83250000000000002</v>
      </c>
      <c r="AK32" s="27">
        <v>0</v>
      </c>
    </row>
    <row r="33" spans="1:37" x14ac:dyDescent="0.3">
      <c r="A33" s="1">
        <v>26</v>
      </c>
      <c r="B33" s="28" t="s">
        <v>50</v>
      </c>
      <c r="C33" s="19" t="s">
        <v>45</v>
      </c>
      <c r="D33" s="20" t="s">
        <v>3</v>
      </c>
      <c r="E33" s="20" t="s">
        <v>4</v>
      </c>
      <c r="F33" s="20"/>
      <c r="G33" s="20"/>
      <c r="H33" s="21" t="s">
        <v>5</v>
      </c>
      <c r="I33" s="22" t="s">
        <v>6</v>
      </c>
      <c r="J33" s="23">
        <v>0</v>
      </c>
      <c r="K33" s="23">
        <v>0</v>
      </c>
      <c r="L33" s="23">
        <f t="shared" si="2"/>
        <v>0</v>
      </c>
      <c r="M33" s="23">
        <v>0</v>
      </c>
      <c r="N33" s="23">
        <f t="shared" si="4"/>
        <v>0</v>
      </c>
      <c r="O33" s="23">
        <v>0</v>
      </c>
      <c r="P33" s="24">
        <f t="shared" si="5"/>
        <v>0</v>
      </c>
      <c r="Q33" s="24">
        <v>0</v>
      </c>
      <c r="R33" s="24">
        <f t="shared" si="7"/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5">
        <v>0</v>
      </c>
      <c r="Y33" s="25">
        <v>0</v>
      </c>
      <c r="Z33" s="25">
        <v>0</v>
      </c>
      <c r="AA33" s="25"/>
      <c r="AB33" s="25">
        <v>0</v>
      </c>
      <c r="AC33" s="25"/>
      <c r="AD33" s="25">
        <v>0</v>
      </c>
      <c r="AE33" s="25"/>
      <c r="AF33" s="25">
        <v>0</v>
      </c>
      <c r="AG33" s="25"/>
      <c r="AH33" s="25">
        <v>0</v>
      </c>
      <c r="AI33" s="25">
        <f t="shared" si="9"/>
        <v>0</v>
      </c>
      <c r="AJ33" s="17">
        <f t="shared" si="10"/>
        <v>0</v>
      </c>
      <c r="AK33" s="27">
        <v>0</v>
      </c>
    </row>
    <row r="34" spans="1:37" ht="25.5" x14ac:dyDescent="0.3">
      <c r="A34" s="1">
        <v>27</v>
      </c>
      <c r="B34" s="28" t="s">
        <v>50</v>
      </c>
      <c r="C34" s="19" t="s">
        <v>46</v>
      </c>
      <c r="D34" s="20" t="s">
        <v>3</v>
      </c>
      <c r="E34" s="20" t="s">
        <v>4</v>
      </c>
      <c r="F34" s="20"/>
      <c r="G34" s="20"/>
      <c r="H34" s="21" t="s">
        <v>5</v>
      </c>
      <c r="I34" s="22" t="s">
        <v>6</v>
      </c>
      <c r="J34" s="23">
        <v>0</v>
      </c>
      <c r="K34" s="23">
        <v>0</v>
      </c>
      <c r="L34" s="23">
        <f t="shared" si="2"/>
        <v>0</v>
      </c>
      <c r="M34" s="23">
        <v>0</v>
      </c>
      <c r="N34" s="23">
        <f t="shared" si="4"/>
        <v>0</v>
      </c>
      <c r="O34" s="23">
        <v>0</v>
      </c>
      <c r="P34" s="24">
        <f t="shared" si="5"/>
        <v>0</v>
      </c>
      <c r="Q34" s="24">
        <v>0</v>
      </c>
      <c r="R34" s="24">
        <f t="shared" si="7"/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5">
        <v>0</v>
      </c>
      <c r="Y34" s="25">
        <v>0</v>
      </c>
      <c r="Z34" s="25">
        <v>0</v>
      </c>
      <c r="AA34" s="25"/>
      <c r="AB34" s="25">
        <v>0</v>
      </c>
      <c r="AC34" s="25"/>
      <c r="AD34" s="25">
        <v>0</v>
      </c>
      <c r="AE34" s="25"/>
      <c r="AF34" s="25">
        <v>0</v>
      </c>
      <c r="AG34" s="25"/>
      <c r="AH34" s="25">
        <v>0</v>
      </c>
      <c r="AI34" s="25">
        <f t="shared" si="9"/>
        <v>0</v>
      </c>
      <c r="AJ34" s="17">
        <f t="shared" si="10"/>
        <v>0</v>
      </c>
      <c r="AK34" s="27">
        <v>0</v>
      </c>
    </row>
    <row r="35" spans="1:37" ht="25.5" x14ac:dyDescent="0.3">
      <c r="A35" s="1">
        <v>28</v>
      </c>
      <c r="B35" s="28" t="s">
        <v>50</v>
      </c>
      <c r="C35" s="19" t="s">
        <v>47</v>
      </c>
      <c r="D35" s="20" t="s">
        <v>3</v>
      </c>
      <c r="E35" s="20" t="s">
        <v>4</v>
      </c>
      <c r="F35" s="20"/>
      <c r="G35" s="20"/>
      <c r="H35" s="21" t="s">
        <v>5</v>
      </c>
      <c r="I35" s="22" t="s">
        <v>6</v>
      </c>
      <c r="J35" s="23">
        <v>17.5</v>
      </c>
      <c r="K35" s="23">
        <f>+J35</f>
        <v>17.5</v>
      </c>
      <c r="L35" s="23">
        <f t="shared" si="2"/>
        <v>35</v>
      </c>
      <c r="M35" s="23">
        <f>+K35</f>
        <v>17.5</v>
      </c>
      <c r="N35" s="23">
        <f t="shared" si="4"/>
        <v>52.5</v>
      </c>
      <c r="O35" s="23">
        <f>+M35</f>
        <v>17.5</v>
      </c>
      <c r="P35" s="24">
        <f t="shared" si="5"/>
        <v>70</v>
      </c>
      <c r="Q35" s="24">
        <v>15</v>
      </c>
      <c r="R35" s="24">
        <f t="shared" si="7"/>
        <v>85</v>
      </c>
      <c r="S35" s="24">
        <v>15</v>
      </c>
      <c r="T35" s="24">
        <v>15</v>
      </c>
      <c r="U35" s="24">
        <v>15</v>
      </c>
      <c r="V35" s="24">
        <v>0</v>
      </c>
      <c r="W35" s="24">
        <v>130</v>
      </c>
      <c r="X35" s="25">
        <v>0</v>
      </c>
      <c r="Y35" s="25">
        <v>0</v>
      </c>
      <c r="Z35" s="25">
        <v>0</v>
      </c>
      <c r="AA35" s="25"/>
      <c r="AB35" s="25">
        <v>0</v>
      </c>
      <c r="AC35" s="25"/>
      <c r="AD35" s="25">
        <v>0</v>
      </c>
      <c r="AE35" s="25"/>
      <c r="AF35" s="25">
        <v>0</v>
      </c>
      <c r="AG35" s="25"/>
      <c r="AH35" s="25">
        <v>0</v>
      </c>
      <c r="AI35" s="25">
        <f t="shared" si="9"/>
        <v>0</v>
      </c>
      <c r="AJ35" s="17">
        <f t="shared" si="10"/>
        <v>1.3</v>
      </c>
      <c r="AK35" s="27">
        <v>0</v>
      </c>
    </row>
    <row r="36" spans="1:37" ht="25.5" x14ac:dyDescent="0.3">
      <c r="A36" s="1">
        <v>29</v>
      </c>
      <c r="B36" s="28" t="s">
        <v>50</v>
      </c>
      <c r="C36" s="19" t="s">
        <v>48</v>
      </c>
      <c r="D36" s="20" t="s">
        <v>3</v>
      </c>
      <c r="E36" s="20" t="s">
        <v>4</v>
      </c>
      <c r="F36" s="20"/>
      <c r="G36" s="20"/>
      <c r="H36" s="21" t="s">
        <v>5</v>
      </c>
      <c r="I36" s="22" t="s">
        <v>6</v>
      </c>
      <c r="J36" s="23">
        <v>0</v>
      </c>
      <c r="K36" s="23">
        <v>0</v>
      </c>
      <c r="L36" s="23">
        <f t="shared" si="2"/>
        <v>0</v>
      </c>
      <c r="M36" s="23">
        <v>0</v>
      </c>
      <c r="N36" s="23">
        <f t="shared" si="4"/>
        <v>0</v>
      </c>
      <c r="O36" s="23">
        <v>0</v>
      </c>
      <c r="P36" s="24">
        <f t="shared" si="5"/>
        <v>0</v>
      </c>
      <c r="Q36" s="24">
        <v>0</v>
      </c>
      <c r="R36" s="24">
        <f t="shared" si="7"/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5">
        <v>0</v>
      </c>
      <c r="Y36" s="25">
        <v>0</v>
      </c>
      <c r="Z36" s="25">
        <v>0</v>
      </c>
      <c r="AA36" s="25"/>
      <c r="AB36" s="25">
        <v>0</v>
      </c>
      <c r="AC36" s="25"/>
      <c r="AD36" s="25">
        <v>0</v>
      </c>
      <c r="AE36" s="25"/>
      <c r="AF36" s="25">
        <v>0</v>
      </c>
      <c r="AG36" s="25"/>
      <c r="AH36" s="25">
        <v>0</v>
      </c>
      <c r="AI36" s="25">
        <f t="shared" si="9"/>
        <v>0</v>
      </c>
      <c r="AJ36" s="17">
        <f t="shared" si="10"/>
        <v>0</v>
      </c>
      <c r="AK36" s="27">
        <v>0</v>
      </c>
    </row>
    <row r="37" spans="1:37" x14ac:dyDescent="0.3">
      <c r="A37" s="1">
        <v>30</v>
      </c>
      <c r="B37" s="28" t="s">
        <v>50</v>
      </c>
      <c r="C37" s="19" t="s">
        <v>49</v>
      </c>
      <c r="D37" s="20" t="s">
        <v>3</v>
      </c>
      <c r="E37" s="20" t="s">
        <v>4</v>
      </c>
      <c r="F37" s="20"/>
      <c r="G37" s="20"/>
      <c r="H37" s="21" t="s">
        <v>5</v>
      </c>
      <c r="I37" s="22" t="s">
        <v>6</v>
      </c>
      <c r="J37" s="23">
        <v>0</v>
      </c>
      <c r="K37" s="23">
        <v>0</v>
      </c>
      <c r="L37" s="23">
        <f t="shared" si="2"/>
        <v>0</v>
      </c>
      <c r="M37" s="23">
        <v>0</v>
      </c>
      <c r="N37" s="23">
        <f t="shared" si="4"/>
        <v>0</v>
      </c>
      <c r="O37" s="23">
        <v>0</v>
      </c>
      <c r="P37" s="24">
        <f t="shared" si="5"/>
        <v>0</v>
      </c>
      <c r="Q37" s="24">
        <v>0</v>
      </c>
      <c r="R37" s="24">
        <f t="shared" si="7"/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5">
        <v>0</v>
      </c>
      <c r="Y37" s="25">
        <v>0</v>
      </c>
      <c r="Z37" s="25">
        <v>0</v>
      </c>
      <c r="AA37" s="25"/>
      <c r="AB37" s="25">
        <v>0</v>
      </c>
      <c r="AC37" s="25"/>
      <c r="AD37" s="25">
        <v>0</v>
      </c>
      <c r="AE37" s="25"/>
      <c r="AF37" s="25">
        <v>0</v>
      </c>
      <c r="AG37" s="25"/>
      <c r="AH37" s="25">
        <v>0</v>
      </c>
      <c r="AI37" s="25">
        <f t="shared" si="9"/>
        <v>0</v>
      </c>
      <c r="AJ37" s="17">
        <f t="shared" si="10"/>
        <v>0</v>
      </c>
      <c r="AK37" s="27">
        <v>0</v>
      </c>
    </row>
    <row r="38" spans="1:37" x14ac:dyDescent="0.3">
      <c r="A38" s="1">
        <v>31</v>
      </c>
      <c r="B38" s="18" t="s">
        <v>61</v>
      </c>
      <c r="C38" s="19" t="s">
        <v>51</v>
      </c>
      <c r="D38" s="20" t="s">
        <v>3</v>
      </c>
      <c r="E38" s="20" t="s">
        <v>4</v>
      </c>
      <c r="F38" s="20"/>
      <c r="G38" s="20"/>
      <c r="H38" s="21" t="s">
        <v>5</v>
      </c>
      <c r="I38" s="22" t="s">
        <v>6</v>
      </c>
      <c r="J38" s="23">
        <f t="shared" ref="J38:J48" si="15">+I38/12</f>
        <v>8.3333333333333339</v>
      </c>
      <c r="K38" s="23">
        <f t="shared" ref="K38:K48" si="16">+J38</f>
        <v>8.3333333333333339</v>
      </c>
      <c r="L38" s="23">
        <f t="shared" si="2"/>
        <v>16.666666666666668</v>
      </c>
      <c r="M38" s="23">
        <f t="shared" ref="M38:S59" si="17">+K38</f>
        <v>8.3333333333333339</v>
      </c>
      <c r="N38" s="23">
        <f t="shared" si="4"/>
        <v>25</v>
      </c>
      <c r="O38" s="23">
        <f t="shared" si="17"/>
        <v>8.3333333333333339</v>
      </c>
      <c r="P38" s="24">
        <f t="shared" si="5"/>
        <v>33.333333333333336</v>
      </c>
      <c r="Q38" s="23">
        <f t="shared" si="17"/>
        <v>8.3333333333333339</v>
      </c>
      <c r="R38" s="24">
        <f t="shared" si="7"/>
        <v>41.666666666666671</v>
      </c>
      <c r="S38" s="23">
        <f t="shared" si="17"/>
        <v>8.3333333333333339</v>
      </c>
      <c r="T38" s="23">
        <v>8.3333333333333339</v>
      </c>
      <c r="U38" s="23">
        <v>8.3333333333333339</v>
      </c>
      <c r="V38" s="23">
        <v>8.3333333333333339</v>
      </c>
      <c r="W38" s="23">
        <v>75</v>
      </c>
      <c r="X38" s="25">
        <v>0</v>
      </c>
      <c r="Y38" s="25">
        <v>0</v>
      </c>
      <c r="Z38" s="25">
        <v>0</v>
      </c>
      <c r="AA38" s="25"/>
      <c r="AB38" s="25">
        <v>0</v>
      </c>
      <c r="AC38" s="25"/>
      <c r="AD38" s="25">
        <v>0</v>
      </c>
      <c r="AE38" s="25"/>
      <c r="AF38" s="25">
        <v>0</v>
      </c>
      <c r="AG38" s="25"/>
      <c r="AH38" s="25">
        <v>0</v>
      </c>
      <c r="AI38" s="25">
        <f t="shared" si="9"/>
        <v>0</v>
      </c>
      <c r="AJ38" s="17">
        <f t="shared" si="10"/>
        <v>0.75</v>
      </c>
      <c r="AK38" s="27">
        <v>0</v>
      </c>
    </row>
    <row r="39" spans="1:37" x14ac:dyDescent="0.3">
      <c r="A39" s="1">
        <v>32</v>
      </c>
      <c r="B39" s="28" t="s">
        <v>61</v>
      </c>
      <c r="C39" s="19" t="s">
        <v>52</v>
      </c>
      <c r="D39" s="20" t="s">
        <v>3</v>
      </c>
      <c r="E39" s="20" t="s">
        <v>4</v>
      </c>
      <c r="F39" s="20"/>
      <c r="G39" s="20"/>
      <c r="H39" s="21" t="s">
        <v>5</v>
      </c>
      <c r="I39" s="22" t="s">
        <v>6</v>
      </c>
      <c r="J39" s="23">
        <f t="shared" si="15"/>
        <v>8.3333333333333339</v>
      </c>
      <c r="K39" s="23">
        <f t="shared" si="16"/>
        <v>8.3333333333333339</v>
      </c>
      <c r="L39" s="23">
        <f t="shared" si="2"/>
        <v>16.666666666666668</v>
      </c>
      <c r="M39" s="23">
        <f t="shared" si="17"/>
        <v>8.3333333333333339</v>
      </c>
      <c r="N39" s="23">
        <f t="shared" si="4"/>
        <v>25</v>
      </c>
      <c r="O39" s="23">
        <f t="shared" si="17"/>
        <v>8.3333333333333339</v>
      </c>
      <c r="P39" s="24">
        <f t="shared" si="5"/>
        <v>33.333333333333336</v>
      </c>
      <c r="Q39" s="23">
        <f t="shared" si="17"/>
        <v>8.3333333333333339</v>
      </c>
      <c r="R39" s="24">
        <f t="shared" si="7"/>
        <v>41.666666666666671</v>
      </c>
      <c r="S39" s="23">
        <f t="shared" si="17"/>
        <v>8.3333333333333339</v>
      </c>
      <c r="T39" s="23">
        <v>8.3333333333333339</v>
      </c>
      <c r="U39" s="23">
        <v>8.3333333333333339</v>
      </c>
      <c r="V39" s="23">
        <v>8.3333333333333339</v>
      </c>
      <c r="W39" s="23">
        <v>75</v>
      </c>
      <c r="X39" s="25">
        <v>0</v>
      </c>
      <c r="Y39" s="25">
        <v>0</v>
      </c>
      <c r="Z39" s="25">
        <v>0</v>
      </c>
      <c r="AA39" s="25"/>
      <c r="AB39" s="25">
        <v>0</v>
      </c>
      <c r="AC39" s="25"/>
      <c r="AD39" s="25">
        <v>0</v>
      </c>
      <c r="AE39" s="25"/>
      <c r="AF39" s="25">
        <v>0</v>
      </c>
      <c r="AG39" s="25"/>
      <c r="AH39" s="25">
        <v>0</v>
      </c>
      <c r="AI39" s="25">
        <f t="shared" si="9"/>
        <v>0</v>
      </c>
      <c r="AJ39" s="17">
        <f t="shared" si="10"/>
        <v>0.75</v>
      </c>
      <c r="AK39" s="27">
        <v>0</v>
      </c>
    </row>
    <row r="40" spans="1:37" x14ac:dyDescent="0.3">
      <c r="A40" s="1">
        <v>33</v>
      </c>
      <c r="B40" s="28" t="s">
        <v>61</v>
      </c>
      <c r="C40" s="19" t="s">
        <v>53</v>
      </c>
      <c r="D40" s="20" t="s">
        <v>3</v>
      </c>
      <c r="E40" s="20" t="s">
        <v>4</v>
      </c>
      <c r="F40" s="20"/>
      <c r="G40" s="20"/>
      <c r="H40" s="21" t="s">
        <v>5</v>
      </c>
      <c r="I40" s="22" t="s">
        <v>6</v>
      </c>
      <c r="J40" s="23">
        <f t="shared" si="15"/>
        <v>8.3333333333333339</v>
      </c>
      <c r="K40" s="23">
        <f t="shared" si="16"/>
        <v>8.3333333333333339</v>
      </c>
      <c r="L40" s="23">
        <f t="shared" si="2"/>
        <v>16.666666666666668</v>
      </c>
      <c r="M40" s="23">
        <f t="shared" si="17"/>
        <v>8.3333333333333339</v>
      </c>
      <c r="N40" s="23">
        <f t="shared" si="4"/>
        <v>25</v>
      </c>
      <c r="O40" s="23">
        <f t="shared" si="17"/>
        <v>8.3333333333333339</v>
      </c>
      <c r="P40" s="24">
        <f t="shared" si="5"/>
        <v>33.333333333333336</v>
      </c>
      <c r="Q40" s="23">
        <f t="shared" si="17"/>
        <v>8.3333333333333339</v>
      </c>
      <c r="R40" s="24">
        <f t="shared" si="7"/>
        <v>41.666666666666671</v>
      </c>
      <c r="S40" s="23">
        <f t="shared" si="17"/>
        <v>8.3333333333333339</v>
      </c>
      <c r="T40" s="23">
        <v>8.3333333333333339</v>
      </c>
      <c r="U40" s="23">
        <v>8.3333333333333339</v>
      </c>
      <c r="V40" s="23">
        <v>8.3333333333333339</v>
      </c>
      <c r="W40" s="23">
        <v>75</v>
      </c>
      <c r="X40" s="25">
        <v>0</v>
      </c>
      <c r="Y40" s="25">
        <v>0</v>
      </c>
      <c r="Z40" s="25">
        <v>0</v>
      </c>
      <c r="AA40" s="25"/>
      <c r="AB40" s="25">
        <v>0</v>
      </c>
      <c r="AC40" s="25"/>
      <c r="AD40" s="25">
        <v>0</v>
      </c>
      <c r="AE40" s="25"/>
      <c r="AF40" s="25">
        <v>0</v>
      </c>
      <c r="AG40" s="25"/>
      <c r="AH40" s="25">
        <v>0</v>
      </c>
      <c r="AI40" s="25">
        <f t="shared" si="9"/>
        <v>0</v>
      </c>
      <c r="AJ40" s="17">
        <f t="shared" si="10"/>
        <v>0.75</v>
      </c>
      <c r="AK40" s="27">
        <v>0</v>
      </c>
    </row>
    <row r="41" spans="1:37" x14ac:dyDescent="0.3">
      <c r="A41" s="1">
        <v>34</v>
      </c>
      <c r="B41" s="28" t="s">
        <v>61</v>
      </c>
      <c r="C41" s="19" t="s">
        <v>54</v>
      </c>
      <c r="D41" s="20" t="s">
        <v>3</v>
      </c>
      <c r="E41" s="20" t="s">
        <v>4</v>
      </c>
      <c r="F41" s="20"/>
      <c r="G41" s="20"/>
      <c r="H41" s="21" t="s">
        <v>5</v>
      </c>
      <c r="I41" s="22" t="s">
        <v>6</v>
      </c>
      <c r="J41" s="23">
        <f t="shared" si="15"/>
        <v>8.3333333333333339</v>
      </c>
      <c r="K41" s="23">
        <f t="shared" si="16"/>
        <v>8.3333333333333339</v>
      </c>
      <c r="L41" s="23">
        <f t="shared" si="2"/>
        <v>16.666666666666668</v>
      </c>
      <c r="M41" s="23">
        <f t="shared" si="17"/>
        <v>8.3333333333333339</v>
      </c>
      <c r="N41" s="23">
        <f t="shared" si="4"/>
        <v>25</v>
      </c>
      <c r="O41" s="23">
        <f t="shared" si="17"/>
        <v>8.3333333333333339</v>
      </c>
      <c r="P41" s="24">
        <f t="shared" si="5"/>
        <v>33.333333333333336</v>
      </c>
      <c r="Q41" s="23">
        <f t="shared" si="17"/>
        <v>8.3333333333333339</v>
      </c>
      <c r="R41" s="24">
        <f t="shared" si="7"/>
        <v>41.666666666666671</v>
      </c>
      <c r="S41" s="23">
        <f t="shared" si="17"/>
        <v>8.3333333333333339</v>
      </c>
      <c r="T41" s="23">
        <v>8.3333333333333339</v>
      </c>
      <c r="U41" s="23">
        <v>8.3333333333333339</v>
      </c>
      <c r="V41" s="23">
        <v>8.3333333333333339</v>
      </c>
      <c r="W41" s="23">
        <v>75</v>
      </c>
      <c r="X41" s="25">
        <v>0</v>
      </c>
      <c r="Y41" s="25">
        <v>0</v>
      </c>
      <c r="Z41" s="25">
        <v>0</v>
      </c>
      <c r="AA41" s="25"/>
      <c r="AB41" s="25">
        <v>0</v>
      </c>
      <c r="AC41" s="25"/>
      <c r="AD41" s="25">
        <v>0</v>
      </c>
      <c r="AE41" s="25"/>
      <c r="AF41" s="25">
        <v>0</v>
      </c>
      <c r="AG41" s="25"/>
      <c r="AH41" s="25">
        <v>0</v>
      </c>
      <c r="AI41" s="25">
        <f t="shared" si="9"/>
        <v>0</v>
      </c>
      <c r="AJ41" s="17">
        <f t="shared" si="10"/>
        <v>0.75</v>
      </c>
      <c r="AK41" s="27">
        <v>0</v>
      </c>
    </row>
    <row r="42" spans="1:37" x14ac:dyDescent="0.3">
      <c r="A42" s="1">
        <v>35</v>
      </c>
      <c r="B42" s="28" t="s">
        <v>61</v>
      </c>
      <c r="C42" s="19" t="s">
        <v>55</v>
      </c>
      <c r="D42" s="20" t="s">
        <v>3</v>
      </c>
      <c r="E42" s="20" t="s">
        <v>4</v>
      </c>
      <c r="F42" s="20"/>
      <c r="G42" s="20"/>
      <c r="H42" s="21" t="s">
        <v>5</v>
      </c>
      <c r="I42" s="22" t="s">
        <v>6</v>
      </c>
      <c r="J42" s="23">
        <f t="shared" si="15"/>
        <v>8.3333333333333339</v>
      </c>
      <c r="K42" s="23">
        <f t="shared" si="16"/>
        <v>8.3333333333333339</v>
      </c>
      <c r="L42" s="23">
        <f t="shared" si="2"/>
        <v>16.666666666666668</v>
      </c>
      <c r="M42" s="23">
        <f t="shared" si="17"/>
        <v>8.3333333333333339</v>
      </c>
      <c r="N42" s="23">
        <f t="shared" si="4"/>
        <v>25</v>
      </c>
      <c r="O42" s="23">
        <f t="shared" si="17"/>
        <v>8.3333333333333339</v>
      </c>
      <c r="P42" s="24">
        <f t="shared" si="5"/>
        <v>33.333333333333336</v>
      </c>
      <c r="Q42" s="23">
        <f t="shared" si="17"/>
        <v>8.3333333333333339</v>
      </c>
      <c r="R42" s="24">
        <f t="shared" si="7"/>
        <v>41.666666666666671</v>
      </c>
      <c r="S42" s="23">
        <f t="shared" si="17"/>
        <v>8.3333333333333339</v>
      </c>
      <c r="T42" s="23">
        <v>8.3333333333333339</v>
      </c>
      <c r="U42" s="23">
        <v>8.3333333333333339</v>
      </c>
      <c r="V42" s="23">
        <v>8.3333333333333339</v>
      </c>
      <c r="W42" s="23">
        <v>75</v>
      </c>
      <c r="X42" s="25">
        <v>0</v>
      </c>
      <c r="Y42" s="25">
        <v>0</v>
      </c>
      <c r="Z42" s="25">
        <v>0</v>
      </c>
      <c r="AA42" s="25"/>
      <c r="AB42" s="25">
        <v>0</v>
      </c>
      <c r="AC42" s="25"/>
      <c r="AD42" s="25">
        <v>0</v>
      </c>
      <c r="AE42" s="25"/>
      <c r="AF42" s="25">
        <v>0</v>
      </c>
      <c r="AG42" s="25"/>
      <c r="AH42" s="25">
        <v>0</v>
      </c>
      <c r="AI42" s="25">
        <f t="shared" si="9"/>
        <v>0</v>
      </c>
      <c r="AJ42" s="17">
        <f t="shared" si="10"/>
        <v>0.75</v>
      </c>
      <c r="AK42" s="27">
        <v>0</v>
      </c>
    </row>
    <row r="43" spans="1:37" x14ac:dyDescent="0.3">
      <c r="A43" s="1">
        <v>36</v>
      </c>
      <c r="B43" s="28" t="s">
        <v>61</v>
      </c>
      <c r="C43" s="19" t="s">
        <v>56</v>
      </c>
      <c r="D43" s="20" t="s">
        <v>3</v>
      </c>
      <c r="E43" s="20" t="s">
        <v>4</v>
      </c>
      <c r="F43" s="20"/>
      <c r="G43" s="20"/>
      <c r="H43" s="21" t="s">
        <v>5</v>
      </c>
      <c r="I43" s="22" t="s">
        <v>6</v>
      </c>
      <c r="J43" s="23">
        <f t="shared" si="15"/>
        <v>8.3333333333333339</v>
      </c>
      <c r="K43" s="23">
        <f t="shared" si="16"/>
        <v>8.3333333333333339</v>
      </c>
      <c r="L43" s="23">
        <f t="shared" si="2"/>
        <v>16.666666666666668</v>
      </c>
      <c r="M43" s="23">
        <f t="shared" si="17"/>
        <v>8.3333333333333339</v>
      </c>
      <c r="N43" s="23">
        <f t="shared" si="4"/>
        <v>25</v>
      </c>
      <c r="O43" s="23">
        <f t="shared" si="17"/>
        <v>8.3333333333333339</v>
      </c>
      <c r="P43" s="24">
        <f t="shared" si="5"/>
        <v>33.333333333333336</v>
      </c>
      <c r="Q43" s="23">
        <f t="shared" si="17"/>
        <v>8.3333333333333339</v>
      </c>
      <c r="R43" s="24">
        <f t="shared" si="7"/>
        <v>41.666666666666671</v>
      </c>
      <c r="S43" s="23">
        <f t="shared" si="17"/>
        <v>8.3333333333333339</v>
      </c>
      <c r="T43" s="23">
        <v>8.3333333333333339</v>
      </c>
      <c r="U43" s="23">
        <v>8.3333333333333339</v>
      </c>
      <c r="V43" s="23">
        <v>8.3333333333333339</v>
      </c>
      <c r="W43" s="23">
        <v>75</v>
      </c>
      <c r="X43" s="25">
        <v>0</v>
      </c>
      <c r="Y43" s="25">
        <v>0</v>
      </c>
      <c r="Z43" s="25">
        <v>0</v>
      </c>
      <c r="AA43" s="25"/>
      <c r="AB43" s="25">
        <v>0</v>
      </c>
      <c r="AC43" s="25"/>
      <c r="AD43" s="25">
        <v>0</v>
      </c>
      <c r="AE43" s="25"/>
      <c r="AF43" s="25">
        <v>0</v>
      </c>
      <c r="AG43" s="25"/>
      <c r="AH43" s="25">
        <v>0</v>
      </c>
      <c r="AI43" s="25">
        <f t="shared" si="9"/>
        <v>0</v>
      </c>
      <c r="AJ43" s="17">
        <f t="shared" si="10"/>
        <v>0.75</v>
      </c>
      <c r="AK43" s="27">
        <v>0</v>
      </c>
    </row>
    <row r="44" spans="1:37" x14ac:dyDescent="0.3">
      <c r="A44" s="1">
        <v>37</v>
      </c>
      <c r="B44" s="28" t="s">
        <v>61</v>
      </c>
      <c r="C44" s="19" t="s">
        <v>57</v>
      </c>
      <c r="D44" s="20" t="s">
        <v>3</v>
      </c>
      <c r="E44" s="20" t="s">
        <v>4</v>
      </c>
      <c r="F44" s="20"/>
      <c r="G44" s="20"/>
      <c r="H44" s="21" t="s">
        <v>5</v>
      </c>
      <c r="I44" s="22" t="s">
        <v>6</v>
      </c>
      <c r="J44" s="23">
        <f t="shared" si="15"/>
        <v>8.3333333333333339</v>
      </c>
      <c r="K44" s="23">
        <f t="shared" si="16"/>
        <v>8.3333333333333339</v>
      </c>
      <c r="L44" s="23">
        <f t="shared" si="2"/>
        <v>16.666666666666668</v>
      </c>
      <c r="M44" s="23">
        <f t="shared" si="17"/>
        <v>8.3333333333333339</v>
      </c>
      <c r="N44" s="23">
        <f t="shared" si="4"/>
        <v>25</v>
      </c>
      <c r="O44" s="23">
        <f t="shared" si="17"/>
        <v>8.3333333333333339</v>
      </c>
      <c r="P44" s="24">
        <f t="shared" si="5"/>
        <v>33.333333333333336</v>
      </c>
      <c r="Q44" s="23">
        <f t="shared" si="17"/>
        <v>8.3333333333333339</v>
      </c>
      <c r="R44" s="24">
        <f t="shared" si="7"/>
        <v>41.666666666666671</v>
      </c>
      <c r="S44" s="23">
        <f t="shared" si="17"/>
        <v>8.3333333333333339</v>
      </c>
      <c r="T44" s="23">
        <v>8.3333333333333339</v>
      </c>
      <c r="U44" s="23">
        <v>8.3333333333333339</v>
      </c>
      <c r="V44" s="23">
        <v>8.3333333333333339</v>
      </c>
      <c r="W44" s="23">
        <v>75</v>
      </c>
      <c r="X44" s="25">
        <v>0</v>
      </c>
      <c r="Y44" s="25">
        <v>0</v>
      </c>
      <c r="Z44" s="25">
        <v>0</v>
      </c>
      <c r="AA44" s="25"/>
      <c r="AB44" s="25">
        <v>0</v>
      </c>
      <c r="AC44" s="25"/>
      <c r="AD44" s="25">
        <v>0</v>
      </c>
      <c r="AE44" s="25"/>
      <c r="AF44" s="25">
        <v>0</v>
      </c>
      <c r="AG44" s="25"/>
      <c r="AH44" s="25">
        <v>0</v>
      </c>
      <c r="AI44" s="25">
        <f t="shared" si="9"/>
        <v>0</v>
      </c>
      <c r="AJ44" s="17">
        <f t="shared" si="10"/>
        <v>0.75</v>
      </c>
      <c r="AK44" s="27">
        <v>0</v>
      </c>
    </row>
    <row r="45" spans="1:37" x14ac:dyDescent="0.3">
      <c r="A45" s="1">
        <v>38</v>
      </c>
      <c r="B45" s="28" t="s">
        <v>61</v>
      </c>
      <c r="C45" s="19" t="s">
        <v>58</v>
      </c>
      <c r="D45" s="20" t="s">
        <v>3</v>
      </c>
      <c r="E45" s="20" t="s">
        <v>4</v>
      </c>
      <c r="F45" s="20"/>
      <c r="G45" s="20"/>
      <c r="H45" s="21" t="s">
        <v>5</v>
      </c>
      <c r="I45" s="22" t="s">
        <v>6</v>
      </c>
      <c r="J45" s="23">
        <f t="shared" si="15"/>
        <v>8.3333333333333339</v>
      </c>
      <c r="K45" s="23">
        <f t="shared" si="16"/>
        <v>8.3333333333333339</v>
      </c>
      <c r="L45" s="23">
        <f t="shared" si="2"/>
        <v>16.666666666666668</v>
      </c>
      <c r="M45" s="23">
        <f t="shared" si="17"/>
        <v>8.3333333333333339</v>
      </c>
      <c r="N45" s="23">
        <f t="shared" si="4"/>
        <v>25</v>
      </c>
      <c r="O45" s="23">
        <f t="shared" si="17"/>
        <v>8.3333333333333339</v>
      </c>
      <c r="P45" s="24">
        <f t="shared" si="5"/>
        <v>33.333333333333336</v>
      </c>
      <c r="Q45" s="23">
        <f t="shared" si="17"/>
        <v>8.3333333333333339</v>
      </c>
      <c r="R45" s="24">
        <f t="shared" si="7"/>
        <v>41.666666666666671</v>
      </c>
      <c r="S45" s="23">
        <f t="shared" si="17"/>
        <v>8.3333333333333339</v>
      </c>
      <c r="T45" s="23">
        <v>8.3333333333333339</v>
      </c>
      <c r="U45" s="23">
        <v>8.3333333333333339</v>
      </c>
      <c r="V45" s="23">
        <v>8.3333333333333339</v>
      </c>
      <c r="W45" s="23">
        <v>75</v>
      </c>
      <c r="X45" s="25">
        <v>0</v>
      </c>
      <c r="Y45" s="25">
        <v>0</v>
      </c>
      <c r="Z45" s="25">
        <v>0</v>
      </c>
      <c r="AA45" s="25"/>
      <c r="AB45" s="25">
        <v>0</v>
      </c>
      <c r="AC45" s="25"/>
      <c r="AD45" s="25">
        <v>0</v>
      </c>
      <c r="AE45" s="25"/>
      <c r="AF45" s="25">
        <v>0</v>
      </c>
      <c r="AG45" s="25"/>
      <c r="AH45" s="25">
        <v>0</v>
      </c>
      <c r="AI45" s="25">
        <f t="shared" si="9"/>
        <v>0</v>
      </c>
      <c r="AJ45" s="17">
        <f t="shared" si="10"/>
        <v>0.75</v>
      </c>
      <c r="AK45" s="27">
        <v>0</v>
      </c>
    </row>
    <row r="46" spans="1:37" ht="38.25" x14ac:dyDescent="0.3">
      <c r="A46" s="1">
        <v>39</v>
      </c>
      <c r="B46" s="18" t="s">
        <v>61</v>
      </c>
      <c r="C46" s="19" t="s">
        <v>59</v>
      </c>
      <c r="D46" s="20" t="s">
        <v>3</v>
      </c>
      <c r="E46" s="20" t="s">
        <v>4</v>
      </c>
      <c r="F46" s="20"/>
      <c r="G46" s="20"/>
      <c r="H46" s="21" t="s">
        <v>5</v>
      </c>
      <c r="I46" s="22" t="s">
        <v>6</v>
      </c>
      <c r="J46" s="23">
        <v>6</v>
      </c>
      <c r="K46" s="23">
        <f>+J46</f>
        <v>6</v>
      </c>
      <c r="L46" s="23">
        <f t="shared" si="2"/>
        <v>12</v>
      </c>
      <c r="M46" s="23">
        <f t="shared" si="17"/>
        <v>6</v>
      </c>
      <c r="N46" s="23">
        <f t="shared" si="4"/>
        <v>18</v>
      </c>
      <c r="O46" s="23">
        <f t="shared" si="17"/>
        <v>6</v>
      </c>
      <c r="P46" s="24">
        <f t="shared" si="5"/>
        <v>24</v>
      </c>
      <c r="Q46" s="23">
        <f t="shared" si="17"/>
        <v>6</v>
      </c>
      <c r="R46" s="24">
        <f t="shared" si="7"/>
        <v>30</v>
      </c>
      <c r="S46" s="23">
        <f t="shared" si="17"/>
        <v>6</v>
      </c>
      <c r="T46" s="23">
        <v>6</v>
      </c>
      <c r="U46" s="23">
        <v>6</v>
      </c>
      <c r="V46" s="23">
        <v>6</v>
      </c>
      <c r="W46" s="23">
        <v>54</v>
      </c>
      <c r="X46" s="25">
        <v>0</v>
      </c>
      <c r="Y46" s="25">
        <v>0</v>
      </c>
      <c r="Z46" s="25">
        <v>0</v>
      </c>
      <c r="AA46" s="25"/>
      <c r="AB46" s="25">
        <v>0</v>
      </c>
      <c r="AC46" s="25"/>
      <c r="AD46" s="25">
        <v>0</v>
      </c>
      <c r="AE46" s="25"/>
      <c r="AF46" s="25">
        <v>0</v>
      </c>
      <c r="AG46" s="25"/>
      <c r="AH46" s="25">
        <v>0</v>
      </c>
      <c r="AI46" s="25">
        <f t="shared" si="9"/>
        <v>0</v>
      </c>
      <c r="AJ46" s="17">
        <f t="shared" si="10"/>
        <v>0.54</v>
      </c>
      <c r="AK46" s="27">
        <v>0</v>
      </c>
    </row>
    <row r="47" spans="1:37" x14ac:dyDescent="0.3">
      <c r="A47" s="1">
        <v>40</v>
      </c>
      <c r="B47" s="28" t="s">
        <v>61</v>
      </c>
      <c r="C47" s="19" t="s">
        <v>60</v>
      </c>
      <c r="D47" s="20" t="s">
        <v>3</v>
      </c>
      <c r="E47" s="20" t="s">
        <v>4</v>
      </c>
      <c r="F47" s="20"/>
      <c r="G47" s="20"/>
      <c r="H47" s="21" t="s">
        <v>5</v>
      </c>
      <c r="I47" s="22" t="s">
        <v>6</v>
      </c>
      <c r="J47" s="23">
        <f t="shared" si="15"/>
        <v>8.3333333333333339</v>
      </c>
      <c r="K47" s="23">
        <f t="shared" si="16"/>
        <v>8.3333333333333339</v>
      </c>
      <c r="L47" s="23">
        <f t="shared" si="2"/>
        <v>16.666666666666668</v>
      </c>
      <c r="M47" s="23">
        <f t="shared" si="17"/>
        <v>8.3333333333333339</v>
      </c>
      <c r="N47" s="23">
        <f t="shared" si="4"/>
        <v>25</v>
      </c>
      <c r="O47" s="23">
        <f t="shared" si="17"/>
        <v>8.3333333333333339</v>
      </c>
      <c r="P47" s="24">
        <f t="shared" si="5"/>
        <v>33.333333333333336</v>
      </c>
      <c r="Q47" s="23">
        <f t="shared" si="17"/>
        <v>8.3333333333333339</v>
      </c>
      <c r="R47" s="24">
        <f t="shared" si="7"/>
        <v>41.666666666666671</v>
      </c>
      <c r="S47" s="23">
        <f t="shared" si="17"/>
        <v>8.3333333333333339</v>
      </c>
      <c r="T47" s="23">
        <v>8.3333333333333339</v>
      </c>
      <c r="U47" s="23">
        <v>8.3333333333333339</v>
      </c>
      <c r="V47" s="23">
        <v>8.3333333333333339</v>
      </c>
      <c r="W47" s="23">
        <v>75</v>
      </c>
      <c r="X47" s="25">
        <v>0</v>
      </c>
      <c r="Y47" s="25">
        <v>0</v>
      </c>
      <c r="Z47" s="25">
        <v>0</v>
      </c>
      <c r="AA47" s="25"/>
      <c r="AB47" s="25">
        <v>0</v>
      </c>
      <c r="AC47" s="25"/>
      <c r="AD47" s="25">
        <v>0</v>
      </c>
      <c r="AE47" s="25"/>
      <c r="AF47" s="25">
        <v>0</v>
      </c>
      <c r="AG47" s="25"/>
      <c r="AH47" s="25">
        <v>0</v>
      </c>
      <c r="AI47" s="25">
        <f t="shared" si="9"/>
        <v>0</v>
      </c>
      <c r="AJ47" s="17">
        <f t="shared" si="10"/>
        <v>0.75</v>
      </c>
      <c r="AK47" s="27">
        <v>0</v>
      </c>
    </row>
    <row r="48" spans="1:37" x14ac:dyDescent="0.3">
      <c r="A48" s="1">
        <v>41</v>
      </c>
      <c r="B48" s="18" t="s">
        <v>66</v>
      </c>
      <c r="C48" s="19" t="s">
        <v>62</v>
      </c>
      <c r="D48" s="20" t="s">
        <v>3</v>
      </c>
      <c r="E48" s="20" t="s">
        <v>4</v>
      </c>
      <c r="F48" s="20"/>
      <c r="G48" s="20"/>
      <c r="H48" s="21" t="s">
        <v>5</v>
      </c>
      <c r="I48" s="22" t="s">
        <v>6</v>
      </c>
      <c r="J48" s="23">
        <f t="shared" si="15"/>
        <v>8.3333333333333339</v>
      </c>
      <c r="K48" s="23">
        <f t="shared" si="16"/>
        <v>8.3333333333333339</v>
      </c>
      <c r="L48" s="23">
        <f t="shared" si="2"/>
        <v>16.666666666666668</v>
      </c>
      <c r="M48" s="23">
        <f t="shared" si="17"/>
        <v>8.3333333333333339</v>
      </c>
      <c r="N48" s="23">
        <f t="shared" si="4"/>
        <v>25</v>
      </c>
      <c r="O48" s="23">
        <f t="shared" si="17"/>
        <v>8.3333333333333339</v>
      </c>
      <c r="P48" s="24">
        <f t="shared" si="5"/>
        <v>33.333333333333336</v>
      </c>
      <c r="Q48" s="23">
        <f t="shared" si="17"/>
        <v>8.3333333333333339</v>
      </c>
      <c r="R48" s="24">
        <f t="shared" si="7"/>
        <v>41.666666666666671</v>
      </c>
      <c r="S48" s="23">
        <f t="shared" si="17"/>
        <v>8.3333333333333339</v>
      </c>
      <c r="T48" s="23">
        <v>8.3333333333333339</v>
      </c>
      <c r="U48" s="23">
        <v>8.3333333333333339</v>
      </c>
      <c r="V48" s="23">
        <v>8.3333333333333339</v>
      </c>
      <c r="W48" s="23">
        <v>75</v>
      </c>
      <c r="X48" s="25">
        <v>0</v>
      </c>
      <c r="Y48" s="25">
        <v>0</v>
      </c>
      <c r="Z48" s="25">
        <v>0</v>
      </c>
      <c r="AA48" s="25"/>
      <c r="AB48" s="25">
        <v>0</v>
      </c>
      <c r="AC48" s="25"/>
      <c r="AD48" s="25">
        <v>0</v>
      </c>
      <c r="AE48" s="25"/>
      <c r="AF48" s="25">
        <v>0</v>
      </c>
      <c r="AG48" s="25"/>
      <c r="AH48" s="25">
        <v>0</v>
      </c>
      <c r="AI48" s="25">
        <f t="shared" si="9"/>
        <v>0</v>
      </c>
      <c r="AJ48" s="17">
        <f t="shared" si="10"/>
        <v>0.75</v>
      </c>
      <c r="AK48" s="27">
        <v>0</v>
      </c>
    </row>
    <row r="49" spans="1:37" x14ac:dyDescent="0.3">
      <c r="A49" s="1">
        <v>42</v>
      </c>
      <c r="B49" s="28" t="s">
        <v>66</v>
      </c>
      <c r="C49" s="19" t="s">
        <v>63</v>
      </c>
      <c r="D49" s="20" t="s">
        <v>3</v>
      </c>
      <c r="E49" s="20" t="s">
        <v>4</v>
      </c>
      <c r="F49" s="20"/>
      <c r="G49" s="20"/>
      <c r="H49" s="21" t="s">
        <v>5</v>
      </c>
      <c r="I49" s="22" t="s">
        <v>6</v>
      </c>
      <c r="J49" s="23">
        <v>6.666666666666667</v>
      </c>
      <c r="K49" s="23">
        <f>+J49</f>
        <v>6.666666666666667</v>
      </c>
      <c r="L49" s="23">
        <f t="shared" si="2"/>
        <v>13.333333333333334</v>
      </c>
      <c r="M49" s="23">
        <f t="shared" si="17"/>
        <v>6.666666666666667</v>
      </c>
      <c r="N49" s="23">
        <f t="shared" si="4"/>
        <v>20</v>
      </c>
      <c r="O49" s="23">
        <f t="shared" si="17"/>
        <v>6.666666666666667</v>
      </c>
      <c r="P49" s="24">
        <f t="shared" si="5"/>
        <v>26.666666666666668</v>
      </c>
      <c r="Q49" s="23">
        <f t="shared" si="17"/>
        <v>6.666666666666667</v>
      </c>
      <c r="R49" s="24">
        <f t="shared" si="7"/>
        <v>33.333333333333336</v>
      </c>
      <c r="S49" s="23">
        <f t="shared" si="17"/>
        <v>6.666666666666667</v>
      </c>
      <c r="T49" s="23">
        <v>6.666666666666667</v>
      </c>
      <c r="U49" s="23">
        <v>6.666666666666667</v>
      </c>
      <c r="V49" s="23">
        <v>6.666666666666667</v>
      </c>
      <c r="W49" s="23">
        <v>59.999999999999993</v>
      </c>
      <c r="X49" s="25">
        <v>0</v>
      </c>
      <c r="Y49" s="25">
        <v>0</v>
      </c>
      <c r="Z49" s="25">
        <v>0</v>
      </c>
      <c r="AA49" s="25"/>
      <c r="AB49" s="25">
        <v>0</v>
      </c>
      <c r="AC49" s="25"/>
      <c r="AD49" s="25">
        <v>0</v>
      </c>
      <c r="AE49" s="25"/>
      <c r="AF49" s="25">
        <v>0</v>
      </c>
      <c r="AG49" s="25"/>
      <c r="AH49" s="25">
        <v>0</v>
      </c>
      <c r="AI49" s="25">
        <f t="shared" si="9"/>
        <v>0</v>
      </c>
      <c r="AJ49" s="17">
        <f t="shared" si="10"/>
        <v>0.6</v>
      </c>
      <c r="AK49" s="27">
        <v>0</v>
      </c>
    </row>
    <row r="50" spans="1:37" x14ac:dyDescent="0.3">
      <c r="A50" s="1">
        <v>43</v>
      </c>
      <c r="B50" s="28" t="s">
        <v>66</v>
      </c>
      <c r="C50" s="19" t="s">
        <v>64</v>
      </c>
      <c r="D50" s="20" t="s">
        <v>3</v>
      </c>
      <c r="E50" s="20" t="s">
        <v>4</v>
      </c>
      <c r="F50" s="20"/>
      <c r="G50" s="20"/>
      <c r="H50" s="21" t="s">
        <v>5</v>
      </c>
      <c r="I50" s="22" t="s">
        <v>6</v>
      </c>
      <c r="J50" s="23">
        <v>6.666666666666667</v>
      </c>
      <c r="K50" s="23">
        <f>+J50</f>
        <v>6.666666666666667</v>
      </c>
      <c r="L50" s="23">
        <f t="shared" si="2"/>
        <v>13.333333333333334</v>
      </c>
      <c r="M50" s="23">
        <f t="shared" si="17"/>
        <v>6.666666666666667</v>
      </c>
      <c r="N50" s="23">
        <f t="shared" si="4"/>
        <v>20</v>
      </c>
      <c r="O50" s="23">
        <f t="shared" si="17"/>
        <v>6.666666666666667</v>
      </c>
      <c r="P50" s="24">
        <f t="shared" si="5"/>
        <v>26.666666666666668</v>
      </c>
      <c r="Q50" s="23">
        <f t="shared" si="17"/>
        <v>6.666666666666667</v>
      </c>
      <c r="R50" s="24">
        <f t="shared" si="7"/>
        <v>33.333333333333336</v>
      </c>
      <c r="S50" s="23">
        <f t="shared" si="17"/>
        <v>6.666666666666667</v>
      </c>
      <c r="T50" s="23">
        <v>6.666666666666667</v>
      </c>
      <c r="U50" s="23">
        <v>6.666666666666667</v>
      </c>
      <c r="V50" s="23">
        <v>6.666666666666667</v>
      </c>
      <c r="W50" s="23">
        <v>59.999999999999993</v>
      </c>
      <c r="X50" s="25">
        <v>0</v>
      </c>
      <c r="Y50" s="25">
        <v>0</v>
      </c>
      <c r="Z50" s="25">
        <v>0</v>
      </c>
      <c r="AA50" s="25"/>
      <c r="AB50" s="25">
        <v>0</v>
      </c>
      <c r="AC50" s="25"/>
      <c r="AD50" s="25">
        <v>0</v>
      </c>
      <c r="AE50" s="25"/>
      <c r="AF50" s="25">
        <v>0</v>
      </c>
      <c r="AG50" s="25"/>
      <c r="AH50" s="25">
        <v>0</v>
      </c>
      <c r="AI50" s="25">
        <f t="shared" si="9"/>
        <v>0</v>
      </c>
      <c r="AJ50" s="17">
        <f t="shared" si="10"/>
        <v>0.6</v>
      </c>
      <c r="AK50" s="27">
        <v>0</v>
      </c>
    </row>
    <row r="51" spans="1:37" ht="25.5" x14ac:dyDescent="0.3">
      <c r="A51" s="1">
        <v>44</v>
      </c>
      <c r="B51" s="28" t="s">
        <v>66</v>
      </c>
      <c r="C51" s="19" t="s">
        <v>65</v>
      </c>
      <c r="D51" s="20" t="s">
        <v>3</v>
      </c>
      <c r="E51" s="20" t="s">
        <v>4</v>
      </c>
      <c r="F51" s="20"/>
      <c r="G51" s="20"/>
      <c r="H51" s="21" t="s">
        <v>5</v>
      </c>
      <c r="I51" s="22" t="s">
        <v>6</v>
      </c>
      <c r="J51" s="23">
        <v>6.666666666666667</v>
      </c>
      <c r="K51" s="23">
        <f>+J51</f>
        <v>6.666666666666667</v>
      </c>
      <c r="L51" s="23">
        <f t="shared" si="2"/>
        <v>13.333333333333334</v>
      </c>
      <c r="M51" s="23">
        <f t="shared" si="17"/>
        <v>6.666666666666667</v>
      </c>
      <c r="N51" s="23">
        <f t="shared" si="4"/>
        <v>20</v>
      </c>
      <c r="O51" s="23">
        <f t="shared" si="17"/>
        <v>6.666666666666667</v>
      </c>
      <c r="P51" s="24">
        <f t="shared" si="5"/>
        <v>26.666666666666668</v>
      </c>
      <c r="Q51" s="23">
        <f t="shared" si="17"/>
        <v>6.666666666666667</v>
      </c>
      <c r="R51" s="24">
        <f t="shared" si="7"/>
        <v>33.333333333333336</v>
      </c>
      <c r="S51" s="23">
        <f t="shared" si="17"/>
        <v>6.666666666666667</v>
      </c>
      <c r="T51" s="23">
        <v>6.666666666666667</v>
      </c>
      <c r="U51" s="23">
        <v>6.666666666666667</v>
      </c>
      <c r="V51" s="23">
        <v>6.666666666666667</v>
      </c>
      <c r="W51" s="23">
        <v>59.999999999999993</v>
      </c>
      <c r="X51" s="25">
        <v>0</v>
      </c>
      <c r="Y51" s="25">
        <v>0</v>
      </c>
      <c r="Z51" s="25">
        <v>0</v>
      </c>
      <c r="AA51" s="25"/>
      <c r="AB51" s="25">
        <v>0</v>
      </c>
      <c r="AC51" s="25"/>
      <c r="AD51" s="25">
        <v>0</v>
      </c>
      <c r="AE51" s="25"/>
      <c r="AF51" s="25">
        <v>0</v>
      </c>
      <c r="AG51" s="25"/>
      <c r="AH51" s="25">
        <v>0</v>
      </c>
      <c r="AI51" s="25">
        <f t="shared" si="9"/>
        <v>0</v>
      </c>
      <c r="AJ51" s="17">
        <f t="shared" si="10"/>
        <v>0.6</v>
      </c>
      <c r="AK51" s="27">
        <v>0</v>
      </c>
    </row>
    <row r="52" spans="1:37" x14ac:dyDescent="0.3">
      <c r="A52" s="1">
        <v>45</v>
      </c>
      <c r="B52" s="18" t="s">
        <v>73</v>
      </c>
      <c r="C52" s="19" t="s">
        <v>67</v>
      </c>
      <c r="D52" s="20" t="s">
        <v>3</v>
      </c>
      <c r="E52" s="20" t="s">
        <v>4</v>
      </c>
      <c r="F52" s="20"/>
      <c r="G52" s="20"/>
      <c r="H52" s="21" t="s">
        <v>5</v>
      </c>
      <c r="I52" s="22" t="s">
        <v>6</v>
      </c>
      <c r="J52" s="23">
        <f t="shared" ref="J52:J63" si="18">+I52/12</f>
        <v>8.3333333333333339</v>
      </c>
      <c r="K52" s="23">
        <f t="shared" ref="K52:K63" si="19">+J52</f>
        <v>8.3333333333333339</v>
      </c>
      <c r="L52" s="23">
        <f t="shared" si="2"/>
        <v>16.666666666666668</v>
      </c>
      <c r="M52" s="23">
        <f t="shared" si="17"/>
        <v>8.3333333333333339</v>
      </c>
      <c r="N52" s="23">
        <f t="shared" si="4"/>
        <v>25</v>
      </c>
      <c r="O52" s="23">
        <f t="shared" si="17"/>
        <v>8.3333333333333339</v>
      </c>
      <c r="P52" s="24">
        <f t="shared" si="5"/>
        <v>33.333333333333336</v>
      </c>
      <c r="Q52" s="24">
        <f>+O52/2</f>
        <v>4.166666666666667</v>
      </c>
      <c r="R52" s="24">
        <f t="shared" si="7"/>
        <v>37.5</v>
      </c>
      <c r="S52" s="24">
        <v>0</v>
      </c>
      <c r="T52" s="24">
        <v>0</v>
      </c>
      <c r="U52" s="24">
        <v>0</v>
      </c>
      <c r="V52" s="24">
        <v>0</v>
      </c>
      <c r="W52" s="24">
        <v>37.5</v>
      </c>
      <c r="X52" s="25">
        <v>0</v>
      </c>
      <c r="Y52" s="25">
        <v>0</v>
      </c>
      <c r="Z52" s="25">
        <v>0</v>
      </c>
      <c r="AA52" s="25"/>
      <c r="AB52" s="25">
        <v>0</v>
      </c>
      <c r="AC52" s="25"/>
      <c r="AD52" s="25">
        <v>0</v>
      </c>
      <c r="AE52" s="25"/>
      <c r="AF52" s="25">
        <v>0</v>
      </c>
      <c r="AG52" s="25"/>
      <c r="AH52" s="25">
        <v>0</v>
      </c>
      <c r="AI52" s="25">
        <f t="shared" si="9"/>
        <v>0</v>
      </c>
      <c r="AJ52" s="17">
        <f t="shared" si="10"/>
        <v>0.375</v>
      </c>
      <c r="AK52" s="27">
        <v>0</v>
      </c>
    </row>
    <row r="53" spans="1:37" ht="25.5" x14ac:dyDescent="0.3">
      <c r="A53" s="1">
        <v>46</v>
      </c>
      <c r="B53" s="28" t="s">
        <v>73</v>
      </c>
      <c r="C53" s="19" t="s">
        <v>68</v>
      </c>
      <c r="D53" s="20" t="s">
        <v>3</v>
      </c>
      <c r="E53" s="20" t="s">
        <v>4</v>
      </c>
      <c r="F53" s="20"/>
      <c r="G53" s="20"/>
      <c r="H53" s="21" t="s">
        <v>5</v>
      </c>
      <c r="I53" s="22" t="s">
        <v>6</v>
      </c>
      <c r="J53" s="23">
        <f t="shared" si="18"/>
        <v>8.3333333333333339</v>
      </c>
      <c r="K53" s="23">
        <f t="shared" si="19"/>
        <v>8.3333333333333339</v>
      </c>
      <c r="L53" s="23">
        <f t="shared" si="2"/>
        <v>16.666666666666668</v>
      </c>
      <c r="M53" s="23">
        <f t="shared" si="17"/>
        <v>8.3333333333333339</v>
      </c>
      <c r="N53" s="23">
        <f t="shared" si="4"/>
        <v>25</v>
      </c>
      <c r="O53" s="23">
        <f t="shared" si="17"/>
        <v>8.3333333333333339</v>
      </c>
      <c r="P53" s="24">
        <f t="shared" si="5"/>
        <v>33.333333333333336</v>
      </c>
      <c r="Q53" s="24">
        <f>+O53/2</f>
        <v>4.166666666666667</v>
      </c>
      <c r="R53" s="24">
        <f t="shared" si="7"/>
        <v>37.5</v>
      </c>
      <c r="S53" s="24">
        <v>0</v>
      </c>
      <c r="T53" s="24">
        <v>0</v>
      </c>
      <c r="U53" s="24">
        <v>0</v>
      </c>
      <c r="V53" s="24">
        <v>0</v>
      </c>
      <c r="W53" s="24">
        <v>37.5</v>
      </c>
      <c r="X53" s="25">
        <v>0</v>
      </c>
      <c r="Y53" s="25">
        <v>0</v>
      </c>
      <c r="Z53" s="25">
        <v>0</v>
      </c>
      <c r="AA53" s="25"/>
      <c r="AB53" s="25">
        <v>0</v>
      </c>
      <c r="AC53" s="25"/>
      <c r="AD53" s="25">
        <v>0</v>
      </c>
      <c r="AE53" s="25"/>
      <c r="AF53" s="25">
        <v>0</v>
      </c>
      <c r="AG53" s="25"/>
      <c r="AH53" s="25">
        <v>0</v>
      </c>
      <c r="AI53" s="25">
        <f t="shared" si="9"/>
        <v>0</v>
      </c>
      <c r="AJ53" s="17">
        <f t="shared" si="10"/>
        <v>0.375</v>
      </c>
      <c r="AK53" s="27">
        <v>0</v>
      </c>
    </row>
    <row r="54" spans="1:37" ht="25.5" x14ac:dyDescent="0.3">
      <c r="A54" s="1">
        <v>47</v>
      </c>
      <c r="B54" s="28" t="s">
        <v>73</v>
      </c>
      <c r="C54" s="19" t="s">
        <v>69</v>
      </c>
      <c r="D54" s="20" t="s">
        <v>3</v>
      </c>
      <c r="E54" s="20" t="s">
        <v>4</v>
      </c>
      <c r="F54" s="20"/>
      <c r="G54" s="20"/>
      <c r="H54" s="21" t="s">
        <v>5</v>
      </c>
      <c r="I54" s="22" t="s">
        <v>6</v>
      </c>
      <c r="J54" s="23">
        <v>0</v>
      </c>
      <c r="K54" s="23">
        <f t="shared" si="19"/>
        <v>0</v>
      </c>
      <c r="L54" s="23">
        <f t="shared" si="2"/>
        <v>0</v>
      </c>
      <c r="M54" s="23">
        <f t="shared" si="17"/>
        <v>0</v>
      </c>
      <c r="N54" s="23">
        <f t="shared" si="4"/>
        <v>0</v>
      </c>
      <c r="O54" s="23">
        <f t="shared" si="17"/>
        <v>0</v>
      </c>
      <c r="P54" s="24">
        <f t="shared" si="5"/>
        <v>0</v>
      </c>
      <c r="Q54" s="24">
        <f>+O54/2</f>
        <v>0</v>
      </c>
      <c r="R54" s="24">
        <f t="shared" si="7"/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5">
        <v>0</v>
      </c>
      <c r="Y54" s="25">
        <v>0</v>
      </c>
      <c r="Z54" s="25">
        <v>0</v>
      </c>
      <c r="AA54" s="25"/>
      <c r="AB54" s="25">
        <v>0</v>
      </c>
      <c r="AC54" s="25"/>
      <c r="AD54" s="25">
        <v>0</v>
      </c>
      <c r="AE54" s="25"/>
      <c r="AF54" s="25">
        <v>0</v>
      </c>
      <c r="AG54" s="25"/>
      <c r="AH54" s="25">
        <v>0</v>
      </c>
      <c r="AI54" s="25">
        <f t="shared" si="9"/>
        <v>0</v>
      </c>
      <c r="AJ54" s="17">
        <f t="shared" si="10"/>
        <v>0</v>
      </c>
      <c r="AK54" s="27">
        <v>0</v>
      </c>
    </row>
    <row r="55" spans="1:37" x14ac:dyDescent="0.3">
      <c r="A55" s="1">
        <v>48</v>
      </c>
      <c r="B55" s="28" t="s">
        <v>73</v>
      </c>
      <c r="C55" s="19" t="s">
        <v>14</v>
      </c>
      <c r="D55" s="20" t="s">
        <v>3</v>
      </c>
      <c r="E55" s="20" t="s">
        <v>4</v>
      </c>
      <c r="F55" s="20"/>
      <c r="G55" s="20"/>
      <c r="H55" s="21" t="s">
        <v>5</v>
      </c>
      <c r="I55" s="22" t="s">
        <v>6</v>
      </c>
      <c r="J55" s="23">
        <f t="shared" si="18"/>
        <v>8.3333333333333339</v>
      </c>
      <c r="K55" s="23">
        <f t="shared" si="19"/>
        <v>8.3333333333333339</v>
      </c>
      <c r="L55" s="23">
        <f t="shared" si="2"/>
        <v>16.666666666666668</v>
      </c>
      <c r="M55" s="23">
        <f t="shared" si="17"/>
        <v>8.3333333333333339</v>
      </c>
      <c r="N55" s="23">
        <f t="shared" si="4"/>
        <v>25</v>
      </c>
      <c r="O55" s="23">
        <f t="shared" si="17"/>
        <v>8.3333333333333339</v>
      </c>
      <c r="P55" s="24">
        <f t="shared" si="5"/>
        <v>33.333333333333336</v>
      </c>
      <c r="Q55" s="24">
        <f t="shared" ref="Q55:Q58" si="20">+O55/2</f>
        <v>4.166666666666667</v>
      </c>
      <c r="R55" s="24">
        <f t="shared" si="7"/>
        <v>37.5</v>
      </c>
      <c r="S55" s="24">
        <v>0</v>
      </c>
      <c r="T55" s="24">
        <v>0</v>
      </c>
      <c r="U55" s="24">
        <v>0</v>
      </c>
      <c r="V55" s="24">
        <v>0</v>
      </c>
      <c r="W55" s="24">
        <v>37.5</v>
      </c>
      <c r="X55" s="25">
        <v>0</v>
      </c>
      <c r="Y55" s="25">
        <v>0</v>
      </c>
      <c r="Z55" s="25">
        <v>0</v>
      </c>
      <c r="AA55" s="25"/>
      <c r="AB55" s="25">
        <v>0</v>
      </c>
      <c r="AC55" s="25"/>
      <c r="AD55" s="25">
        <v>0</v>
      </c>
      <c r="AE55" s="25"/>
      <c r="AF55" s="25">
        <v>0</v>
      </c>
      <c r="AG55" s="25"/>
      <c r="AH55" s="25">
        <v>0</v>
      </c>
      <c r="AI55" s="25">
        <f t="shared" si="9"/>
        <v>0</v>
      </c>
      <c r="AJ55" s="17">
        <f t="shared" si="10"/>
        <v>0.375</v>
      </c>
      <c r="AK55" s="27">
        <v>0</v>
      </c>
    </row>
    <row r="56" spans="1:37" x14ac:dyDescent="0.3">
      <c r="A56" s="1">
        <v>49</v>
      </c>
      <c r="B56" s="28" t="s">
        <v>73</v>
      </c>
      <c r="C56" s="19" t="s">
        <v>70</v>
      </c>
      <c r="D56" s="20" t="s">
        <v>3</v>
      </c>
      <c r="E56" s="20" t="s">
        <v>4</v>
      </c>
      <c r="F56" s="20"/>
      <c r="G56" s="20"/>
      <c r="H56" s="21" t="s">
        <v>5</v>
      </c>
      <c r="I56" s="22" t="s">
        <v>6</v>
      </c>
      <c r="J56" s="23">
        <f t="shared" si="18"/>
        <v>8.3333333333333339</v>
      </c>
      <c r="K56" s="23">
        <f t="shared" si="19"/>
        <v>8.3333333333333339</v>
      </c>
      <c r="L56" s="23">
        <f t="shared" si="2"/>
        <v>16.666666666666668</v>
      </c>
      <c r="M56" s="23">
        <f t="shared" si="17"/>
        <v>8.3333333333333339</v>
      </c>
      <c r="N56" s="23">
        <f t="shared" si="4"/>
        <v>25</v>
      </c>
      <c r="O56" s="23">
        <f t="shared" si="17"/>
        <v>8.3333333333333339</v>
      </c>
      <c r="P56" s="24">
        <f t="shared" si="5"/>
        <v>33.333333333333336</v>
      </c>
      <c r="Q56" s="24">
        <f t="shared" si="20"/>
        <v>4.166666666666667</v>
      </c>
      <c r="R56" s="24">
        <f t="shared" si="7"/>
        <v>37.5</v>
      </c>
      <c r="S56" s="24">
        <v>0</v>
      </c>
      <c r="T56" s="24">
        <v>0</v>
      </c>
      <c r="U56" s="24">
        <v>0</v>
      </c>
      <c r="V56" s="24">
        <v>0</v>
      </c>
      <c r="W56" s="24">
        <v>37.5</v>
      </c>
      <c r="X56" s="25">
        <v>0</v>
      </c>
      <c r="Y56" s="25">
        <v>0</v>
      </c>
      <c r="Z56" s="25">
        <v>0</v>
      </c>
      <c r="AA56" s="25"/>
      <c r="AB56" s="25">
        <v>0</v>
      </c>
      <c r="AC56" s="25"/>
      <c r="AD56" s="25">
        <v>0</v>
      </c>
      <c r="AE56" s="25"/>
      <c r="AF56" s="25">
        <v>0</v>
      </c>
      <c r="AG56" s="25"/>
      <c r="AH56" s="25">
        <v>0</v>
      </c>
      <c r="AI56" s="25">
        <f t="shared" si="9"/>
        <v>0</v>
      </c>
      <c r="AJ56" s="17">
        <f t="shared" si="10"/>
        <v>0.375</v>
      </c>
      <c r="AK56" s="27">
        <v>0</v>
      </c>
    </row>
    <row r="57" spans="1:37" x14ac:dyDescent="0.3">
      <c r="A57" s="1">
        <v>50</v>
      </c>
      <c r="B57" s="28" t="s">
        <v>73</v>
      </c>
      <c r="C57" s="19" t="s">
        <v>71</v>
      </c>
      <c r="D57" s="20" t="s">
        <v>3</v>
      </c>
      <c r="E57" s="20" t="s">
        <v>4</v>
      </c>
      <c r="F57" s="20"/>
      <c r="G57" s="20"/>
      <c r="H57" s="21" t="s">
        <v>5</v>
      </c>
      <c r="I57" s="22" t="s">
        <v>6</v>
      </c>
      <c r="J57" s="23">
        <f t="shared" si="18"/>
        <v>8.3333333333333339</v>
      </c>
      <c r="K57" s="23">
        <f t="shared" si="19"/>
        <v>8.3333333333333339</v>
      </c>
      <c r="L57" s="23">
        <f t="shared" si="2"/>
        <v>16.666666666666668</v>
      </c>
      <c r="M57" s="23">
        <f t="shared" si="17"/>
        <v>8.3333333333333339</v>
      </c>
      <c r="N57" s="23">
        <f t="shared" si="4"/>
        <v>25</v>
      </c>
      <c r="O57" s="23">
        <f t="shared" si="17"/>
        <v>8.3333333333333339</v>
      </c>
      <c r="P57" s="24">
        <f t="shared" si="5"/>
        <v>33.333333333333336</v>
      </c>
      <c r="Q57" s="24">
        <f t="shared" si="20"/>
        <v>4.166666666666667</v>
      </c>
      <c r="R57" s="24">
        <f t="shared" si="7"/>
        <v>37.5</v>
      </c>
      <c r="S57" s="24">
        <v>0</v>
      </c>
      <c r="T57" s="24">
        <v>0</v>
      </c>
      <c r="U57" s="24">
        <v>0</v>
      </c>
      <c r="V57" s="24">
        <v>0</v>
      </c>
      <c r="W57" s="24">
        <v>37.5</v>
      </c>
      <c r="X57" s="25">
        <v>0</v>
      </c>
      <c r="Y57" s="25">
        <v>0</v>
      </c>
      <c r="Z57" s="25">
        <v>0</v>
      </c>
      <c r="AA57" s="25"/>
      <c r="AB57" s="25">
        <v>0</v>
      </c>
      <c r="AC57" s="25"/>
      <c r="AD57" s="25">
        <v>0</v>
      </c>
      <c r="AE57" s="25"/>
      <c r="AF57" s="25">
        <v>0</v>
      </c>
      <c r="AG57" s="25"/>
      <c r="AH57" s="25">
        <v>0</v>
      </c>
      <c r="AI57" s="25">
        <f t="shared" si="9"/>
        <v>0</v>
      </c>
      <c r="AJ57" s="17">
        <f t="shared" si="10"/>
        <v>0.375</v>
      </c>
      <c r="AK57" s="27">
        <v>0</v>
      </c>
    </row>
    <row r="58" spans="1:37" x14ac:dyDescent="0.3">
      <c r="A58" s="1">
        <v>51</v>
      </c>
      <c r="B58" s="28" t="s">
        <v>73</v>
      </c>
      <c r="C58" s="19" t="s">
        <v>72</v>
      </c>
      <c r="D58" s="20" t="s">
        <v>3</v>
      </c>
      <c r="E58" s="20" t="s">
        <v>4</v>
      </c>
      <c r="F58" s="20"/>
      <c r="G58" s="20"/>
      <c r="H58" s="21" t="s">
        <v>5</v>
      </c>
      <c r="I58" s="22" t="s">
        <v>6</v>
      </c>
      <c r="J58" s="23">
        <f t="shared" si="18"/>
        <v>8.3333333333333339</v>
      </c>
      <c r="K58" s="23">
        <f t="shared" si="19"/>
        <v>8.3333333333333339</v>
      </c>
      <c r="L58" s="23">
        <f t="shared" si="2"/>
        <v>16.666666666666668</v>
      </c>
      <c r="M58" s="23">
        <f t="shared" si="17"/>
        <v>8.3333333333333339</v>
      </c>
      <c r="N58" s="23">
        <f t="shared" si="4"/>
        <v>25</v>
      </c>
      <c r="O58" s="23">
        <f t="shared" si="17"/>
        <v>8.3333333333333339</v>
      </c>
      <c r="P58" s="24">
        <f t="shared" si="5"/>
        <v>33.333333333333336</v>
      </c>
      <c r="Q58" s="24">
        <f t="shared" si="20"/>
        <v>4.166666666666667</v>
      </c>
      <c r="R58" s="24">
        <f t="shared" si="7"/>
        <v>37.5</v>
      </c>
      <c r="S58" s="24">
        <v>0</v>
      </c>
      <c r="T58" s="24">
        <v>0</v>
      </c>
      <c r="U58" s="24">
        <v>0</v>
      </c>
      <c r="V58" s="24">
        <v>0</v>
      </c>
      <c r="W58" s="24">
        <v>37.5</v>
      </c>
      <c r="X58" s="25">
        <v>0</v>
      </c>
      <c r="Y58" s="25">
        <v>0</v>
      </c>
      <c r="Z58" s="25">
        <v>0</v>
      </c>
      <c r="AA58" s="25"/>
      <c r="AB58" s="25">
        <v>0</v>
      </c>
      <c r="AC58" s="25"/>
      <c r="AD58" s="25">
        <v>0</v>
      </c>
      <c r="AE58" s="25"/>
      <c r="AF58" s="25">
        <v>0</v>
      </c>
      <c r="AG58" s="25"/>
      <c r="AH58" s="25">
        <v>0</v>
      </c>
      <c r="AI58" s="25">
        <f t="shared" si="9"/>
        <v>0</v>
      </c>
      <c r="AJ58" s="17">
        <f t="shared" si="10"/>
        <v>0.375</v>
      </c>
      <c r="AK58" s="27">
        <v>0</v>
      </c>
    </row>
    <row r="59" spans="1:37" ht="25.5" x14ac:dyDescent="0.3">
      <c r="A59" s="1">
        <v>52</v>
      </c>
      <c r="B59" s="18" t="s">
        <v>80</v>
      </c>
      <c r="C59" s="19" t="s">
        <v>74</v>
      </c>
      <c r="D59" s="20" t="s">
        <v>3</v>
      </c>
      <c r="E59" s="20" t="s">
        <v>4</v>
      </c>
      <c r="F59" s="20"/>
      <c r="G59" s="20"/>
      <c r="H59" s="21" t="s">
        <v>5</v>
      </c>
      <c r="I59" s="22" t="s">
        <v>6</v>
      </c>
      <c r="J59" s="23">
        <f t="shared" si="18"/>
        <v>8.3333333333333339</v>
      </c>
      <c r="K59" s="23">
        <f t="shared" si="19"/>
        <v>8.3333333333333339</v>
      </c>
      <c r="L59" s="23">
        <f t="shared" si="2"/>
        <v>16.666666666666668</v>
      </c>
      <c r="M59" s="23">
        <f t="shared" si="17"/>
        <v>8.3333333333333339</v>
      </c>
      <c r="N59" s="23">
        <f t="shared" si="4"/>
        <v>25</v>
      </c>
      <c r="O59" s="23">
        <f t="shared" si="17"/>
        <v>8.3333333333333339</v>
      </c>
      <c r="P59" s="24">
        <f t="shared" si="5"/>
        <v>33.333333333333336</v>
      </c>
      <c r="Q59" s="23">
        <f t="shared" si="17"/>
        <v>8.3333333333333339</v>
      </c>
      <c r="R59" s="24">
        <f t="shared" si="7"/>
        <v>41.666666666666671</v>
      </c>
      <c r="S59" s="23">
        <f t="shared" si="17"/>
        <v>8.3333333333333339</v>
      </c>
      <c r="T59" s="23">
        <v>8.3333333333333339</v>
      </c>
      <c r="U59" s="23">
        <v>8.3333333333333339</v>
      </c>
      <c r="V59" s="23">
        <v>8.3333333333333339</v>
      </c>
      <c r="W59" s="23">
        <v>75</v>
      </c>
      <c r="X59" s="25">
        <v>0</v>
      </c>
      <c r="Y59" s="25">
        <v>0</v>
      </c>
      <c r="Z59" s="25">
        <v>0</v>
      </c>
      <c r="AA59" s="25"/>
      <c r="AB59" s="25">
        <v>0</v>
      </c>
      <c r="AC59" s="25"/>
      <c r="AD59" s="25">
        <v>0</v>
      </c>
      <c r="AE59" s="25"/>
      <c r="AF59" s="25">
        <v>0</v>
      </c>
      <c r="AG59" s="25"/>
      <c r="AH59" s="25">
        <v>0</v>
      </c>
      <c r="AI59" s="25">
        <f t="shared" si="9"/>
        <v>0</v>
      </c>
      <c r="AJ59" s="17">
        <f t="shared" si="10"/>
        <v>0.75</v>
      </c>
      <c r="AK59" s="27">
        <v>0</v>
      </c>
    </row>
    <row r="60" spans="1:37" ht="25.5" x14ac:dyDescent="0.3">
      <c r="A60" s="1">
        <v>53</v>
      </c>
      <c r="B60" s="28" t="s">
        <v>80</v>
      </c>
      <c r="C60" s="19" t="s">
        <v>75</v>
      </c>
      <c r="D60" s="20" t="s">
        <v>3</v>
      </c>
      <c r="E60" s="20" t="s">
        <v>4</v>
      </c>
      <c r="F60" s="20"/>
      <c r="G60" s="20"/>
      <c r="H60" s="21" t="s">
        <v>5</v>
      </c>
      <c r="I60" s="22" t="s">
        <v>6</v>
      </c>
      <c r="J60" s="23">
        <v>0</v>
      </c>
      <c r="K60" s="23">
        <v>0</v>
      </c>
      <c r="L60" s="23">
        <f t="shared" si="2"/>
        <v>0</v>
      </c>
      <c r="M60" s="23">
        <v>0</v>
      </c>
      <c r="N60" s="23">
        <f t="shared" si="4"/>
        <v>0</v>
      </c>
      <c r="O60" s="23">
        <v>0</v>
      </c>
      <c r="P60" s="24">
        <f t="shared" si="5"/>
        <v>0</v>
      </c>
      <c r="Q60" s="23">
        <v>0</v>
      </c>
      <c r="R60" s="24">
        <f t="shared" si="7"/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5">
        <v>0</v>
      </c>
      <c r="Y60" s="25">
        <v>0</v>
      </c>
      <c r="Z60" s="25">
        <v>0</v>
      </c>
      <c r="AA60" s="25"/>
      <c r="AB60" s="25">
        <v>0</v>
      </c>
      <c r="AC60" s="25"/>
      <c r="AD60" s="25">
        <v>0</v>
      </c>
      <c r="AE60" s="25"/>
      <c r="AF60" s="25">
        <v>0</v>
      </c>
      <c r="AG60" s="25"/>
      <c r="AH60" s="25">
        <v>0</v>
      </c>
      <c r="AI60" s="25">
        <f t="shared" si="9"/>
        <v>0</v>
      </c>
      <c r="AJ60" s="17">
        <f t="shared" si="10"/>
        <v>0</v>
      </c>
      <c r="AK60" s="27">
        <v>0</v>
      </c>
    </row>
    <row r="61" spans="1:37" ht="25.5" x14ac:dyDescent="0.3">
      <c r="A61" s="1">
        <v>54</v>
      </c>
      <c r="B61" s="28" t="s">
        <v>80</v>
      </c>
      <c r="C61" s="19" t="s">
        <v>76</v>
      </c>
      <c r="D61" s="20" t="s">
        <v>3</v>
      </c>
      <c r="E61" s="20" t="s">
        <v>4</v>
      </c>
      <c r="F61" s="20"/>
      <c r="G61" s="20"/>
      <c r="H61" s="21" t="s">
        <v>5</v>
      </c>
      <c r="I61" s="22" t="s">
        <v>6</v>
      </c>
      <c r="J61" s="23">
        <f t="shared" si="18"/>
        <v>8.3333333333333339</v>
      </c>
      <c r="K61" s="23">
        <f t="shared" si="19"/>
        <v>8.3333333333333339</v>
      </c>
      <c r="L61" s="23">
        <f t="shared" si="2"/>
        <v>16.666666666666668</v>
      </c>
      <c r="M61" s="23">
        <f t="shared" ref="M61:S63" si="21">+K61</f>
        <v>8.3333333333333339</v>
      </c>
      <c r="N61" s="23">
        <f t="shared" si="4"/>
        <v>25</v>
      </c>
      <c r="O61" s="23">
        <f t="shared" si="21"/>
        <v>8.3333333333333339</v>
      </c>
      <c r="P61" s="24">
        <f t="shared" si="5"/>
        <v>33.333333333333336</v>
      </c>
      <c r="Q61" s="23">
        <f t="shared" si="21"/>
        <v>8.3333333333333339</v>
      </c>
      <c r="R61" s="24">
        <f t="shared" si="7"/>
        <v>41.666666666666671</v>
      </c>
      <c r="S61" s="23">
        <f t="shared" si="21"/>
        <v>8.3333333333333339</v>
      </c>
      <c r="T61" s="23">
        <v>8.3333333333333339</v>
      </c>
      <c r="U61" s="23">
        <v>8.3333333333333339</v>
      </c>
      <c r="V61" s="23">
        <v>8.3333333333333339</v>
      </c>
      <c r="W61" s="23">
        <v>75</v>
      </c>
      <c r="X61" s="25">
        <v>0</v>
      </c>
      <c r="Y61" s="25">
        <v>0</v>
      </c>
      <c r="Z61" s="25">
        <v>0</v>
      </c>
      <c r="AA61" s="25"/>
      <c r="AB61" s="25">
        <v>0</v>
      </c>
      <c r="AC61" s="25"/>
      <c r="AD61" s="25">
        <v>0</v>
      </c>
      <c r="AE61" s="25"/>
      <c r="AF61" s="25">
        <v>0</v>
      </c>
      <c r="AG61" s="25"/>
      <c r="AH61" s="25">
        <v>0</v>
      </c>
      <c r="AI61" s="25">
        <f t="shared" si="9"/>
        <v>0</v>
      </c>
      <c r="AJ61" s="17">
        <f t="shared" si="10"/>
        <v>0.75</v>
      </c>
      <c r="AK61" s="27">
        <v>0</v>
      </c>
    </row>
    <row r="62" spans="1:37" x14ac:dyDescent="0.3">
      <c r="A62" s="1">
        <v>55</v>
      </c>
      <c r="B62" s="28" t="s">
        <v>80</v>
      </c>
      <c r="C62" s="19" t="s">
        <v>77</v>
      </c>
      <c r="D62" s="20" t="s">
        <v>3</v>
      </c>
      <c r="E62" s="20" t="s">
        <v>4</v>
      </c>
      <c r="F62" s="20"/>
      <c r="G62" s="20"/>
      <c r="H62" s="21" t="s">
        <v>5</v>
      </c>
      <c r="I62" s="22" t="s">
        <v>6</v>
      </c>
      <c r="J62" s="23">
        <f t="shared" si="18"/>
        <v>8.3333333333333339</v>
      </c>
      <c r="K62" s="23">
        <f t="shared" si="19"/>
        <v>8.3333333333333339</v>
      </c>
      <c r="L62" s="23">
        <f t="shared" si="2"/>
        <v>16.666666666666668</v>
      </c>
      <c r="M62" s="23">
        <f t="shared" si="21"/>
        <v>8.3333333333333339</v>
      </c>
      <c r="N62" s="23">
        <f t="shared" si="4"/>
        <v>25</v>
      </c>
      <c r="O62" s="23">
        <f t="shared" si="21"/>
        <v>8.3333333333333339</v>
      </c>
      <c r="P62" s="24">
        <f t="shared" si="5"/>
        <v>33.333333333333336</v>
      </c>
      <c r="Q62" s="23">
        <f t="shared" si="21"/>
        <v>8.3333333333333339</v>
      </c>
      <c r="R62" s="24">
        <f t="shared" si="7"/>
        <v>41.666666666666671</v>
      </c>
      <c r="S62" s="23">
        <f t="shared" si="21"/>
        <v>8.3333333333333339</v>
      </c>
      <c r="T62" s="23">
        <v>8.3333333333333339</v>
      </c>
      <c r="U62" s="23">
        <v>8.3333333333333339</v>
      </c>
      <c r="V62" s="23">
        <v>8.3333333333333339</v>
      </c>
      <c r="W62" s="23">
        <v>75</v>
      </c>
      <c r="X62" s="25">
        <v>0</v>
      </c>
      <c r="Y62" s="25">
        <v>0</v>
      </c>
      <c r="Z62" s="25">
        <v>0</v>
      </c>
      <c r="AA62" s="25"/>
      <c r="AB62" s="25">
        <v>0</v>
      </c>
      <c r="AC62" s="25"/>
      <c r="AD62" s="25">
        <v>0</v>
      </c>
      <c r="AE62" s="25"/>
      <c r="AF62" s="25">
        <v>0</v>
      </c>
      <c r="AG62" s="25"/>
      <c r="AH62" s="25">
        <v>0</v>
      </c>
      <c r="AI62" s="25">
        <f t="shared" si="9"/>
        <v>0</v>
      </c>
      <c r="AJ62" s="17">
        <f t="shared" si="10"/>
        <v>0.75</v>
      </c>
      <c r="AK62" s="27">
        <v>0</v>
      </c>
    </row>
    <row r="63" spans="1:37" x14ac:dyDescent="0.3">
      <c r="A63" s="1">
        <v>56</v>
      </c>
      <c r="B63" s="28" t="s">
        <v>80</v>
      </c>
      <c r="C63" s="19" t="s">
        <v>78</v>
      </c>
      <c r="D63" s="20" t="s">
        <v>3</v>
      </c>
      <c r="E63" s="20" t="s">
        <v>4</v>
      </c>
      <c r="F63" s="20"/>
      <c r="G63" s="20"/>
      <c r="H63" s="21" t="s">
        <v>5</v>
      </c>
      <c r="I63" s="22" t="s">
        <v>6</v>
      </c>
      <c r="J63" s="23">
        <f t="shared" si="18"/>
        <v>8.3333333333333339</v>
      </c>
      <c r="K63" s="23">
        <f t="shared" si="19"/>
        <v>8.3333333333333339</v>
      </c>
      <c r="L63" s="23">
        <f t="shared" si="2"/>
        <v>16.666666666666668</v>
      </c>
      <c r="M63" s="23">
        <f t="shared" si="21"/>
        <v>8.3333333333333339</v>
      </c>
      <c r="N63" s="23">
        <f t="shared" si="4"/>
        <v>25</v>
      </c>
      <c r="O63" s="23">
        <f t="shared" si="21"/>
        <v>8.3333333333333339</v>
      </c>
      <c r="P63" s="24">
        <f t="shared" si="5"/>
        <v>33.333333333333336</v>
      </c>
      <c r="Q63" s="23">
        <f t="shared" si="21"/>
        <v>8.3333333333333339</v>
      </c>
      <c r="R63" s="24">
        <f t="shared" si="7"/>
        <v>41.666666666666671</v>
      </c>
      <c r="S63" s="23">
        <f t="shared" si="21"/>
        <v>8.3333333333333339</v>
      </c>
      <c r="T63" s="23">
        <v>8.3333333333333339</v>
      </c>
      <c r="U63" s="23">
        <v>8.3333333333333339</v>
      </c>
      <c r="V63" s="23">
        <v>8.3333333333333339</v>
      </c>
      <c r="W63" s="23">
        <v>75</v>
      </c>
      <c r="X63" s="25">
        <v>0</v>
      </c>
      <c r="Y63" s="25">
        <v>0</v>
      </c>
      <c r="Z63" s="25">
        <v>0</v>
      </c>
      <c r="AA63" s="25"/>
      <c r="AB63" s="25">
        <v>0</v>
      </c>
      <c r="AC63" s="25"/>
      <c r="AD63" s="25">
        <v>0</v>
      </c>
      <c r="AE63" s="25"/>
      <c r="AF63" s="25">
        <v>0</v>
      </c>
      <c r="AG63" s="25"/>
      <c r="AH63" s="25">
        <v>0</v>
      </c>
      <c r="AI63" s="25">
        <f t="shared" si="9"/>
        <v>0</v>
      </c>
      <c r="AJ63" s="17">
        <f t="shared" si="10"/>
        <v>0.75</v>
      </c>
      <c r="AK63" s="27">
        <v>0</v>
      </c>
    </row>
    <row r="64" spans="1:37" x14ac:dyDescent="0.3">
      <c r="A64" s="1">
        <v>57</v>
      </c>
      <c r="B64" s="28" t="s">
        <v>80</v>
      </c>
      <c r="C64" s="19" t="s">
        <v>79</v>
      </c>
      <c r="D64" s="20" t="s">
        <v>3</v>
      </c>
      <c r="E64" s="20" t="s">
        <v>4</v>
      </c>
      <c r="F64" s="20"/>
      <c r="G64" s="20"/>
      <c r="H64" s="21" t="s">
        <v>5</v>
      </c>
      <c r="I64" s="22" t="s">
        <v>6</v>
      </c>
      <c r="J64" s="23">
        <v>0</v>
      </c>
      <c r="K64" s="23">
        <v>0</v>
      </c>
      <c r="L64" s="23">
        <f t="shared" si="2"/>
        <v>0</v>
      </c>
      <c r="M64" s="23">
        <v>0</v>
      </c>
      <c r="N64" s="23">
        <f t="shared" si="4"/>
        <v>0</v>
      </c>
      <c r="O64" s="23">
        <v>100</v>
      </c>
      <c r="P64" s="24">
        <f t="shared" si="5"/>
        <v>100</v>
      </c>
      <c r="Q64" s="24">
        <v>0</v>
      </c>
      <c r="R64" s="24">
        <f t="shared" si="7"/>
        <v>100</v>
      </c>
      <c r="S64" s="24">
        <v>0</v>
      </c>
      <c r="T64" s="24">
        <v>0</v>
      </c>
      <c r="U64" s="24">
        <v>0</v>
      </c>
      <c r="V64" s="24">
        <v>0</v>
      </c>
      <c r="W64" s="24">
        <v>100</v>
      </c>
      <c r="X64" s="25">
        <v>0</v>
      </c>
      <c r="Y64" s="25">
        <v>0</v>
      </c>
      <c r="Z64" s="25">
        <v>0</v>
      </c>
      <c r="AA64" s="25"/>
      <c r="AB64" s="25">
        <v>0</v>
      </c>
      <c r="AC64" s="25"/>
      <c r="AD64" s="25">
        <v>0</v>
      </c>
      <c r="AE64" s="25"/>
      <c r="AF64" s="25">
        <v>0</v>
      </c>
      <c r="AG64" s="25"/>
      <c r="AH64" s="25">
        <v>0</v>
      </c>
      <c r="AI64" s="25">
        <f t="shared" si="9"/>
        <v>0</v>
      </c>
      <c r="AJ64" s="17">
        <f t="shared" si="10"/>
        <v>1</v>
      </c>
      <c r="AK64" s="27">
        <v>0</v>
      </c>
    </row>
    <row r="65" spans="1:37" x14ac:dyDescent="0.3">
      <c r="A65" s="1">
        <v>58</v>
      </c>
      <c r="B65" s="28" t="s">
        <v>107</v>
      </c>
      <c r="C65" s="19" t="s">
        <v>81</v>
      </c>
      <c r="D65" s="20" t="s">
        <v>3</v>
      </c>
      <c r="E65" s="20" t="s">
        <v>4</v>
      </c>
      <c r="F65" s="20"/>
      <c r="G65" s="20"/>
      <c r="H65" s="21" t="s">
        <v>5</v>
      </c>
      <c r="I65" s="22" t="s">
        <v>6</v>
      </c>
      <c r="J65" s="23">
        <f t="shared" ref="J65:J71" si="22">+I65/12</f>
        <v>8.3333333333333339</v>
      </c>
      <c r="K65" s="23">
        <f t="shared" ref="K65:K71" si="23">+J65</f>
        <v>8.3333333333333339</v>
      </c>
      <c r="L65" s="23">
        <f t="shared" si="2"/>
        <v>16.666666666666668</v>
      </c>
      <c r="M65" s="23">
        <f t="shared" ref="M65:S77" si="24">+K65</f>
        <v>8.3333333333333339</v>
      </c>
      <c r="N65" s="23">
        <f t="shared" si="4"/>
        <v>25</v>
      </c>
      <c r="O65" s="23">
        <f t="shared" si="24"/>
        <v>8.3333333333333339</v>
      </c>
      <c r="P65" s="24">
        <f t="shared" si="5"/>
        <v>33.333333333333336</v>
      </c>
      <c r="Q65" s="23">
        <f t="shared" si="24"/>
        <v>8.3333333333333339</v>
      </c>
      <c r="R65" s="24">
        <f t="shared" si="7"/>
        <v>41.666666666666671</v>
      </c>
      <c r="S65" s="23">
        <f t="shared" si="24"/>
        <v>8.3333333333333339</v>
      </c>
      <c r="T65" s="23">
        <v>8.3333333333333339</v>
      </c>
      <c r="U65" s="23">
        <v>8.3333333333333339</v>
      </c>
      <c r="V65" s="23">
        <v>8.3333333333333339</v>
      </c>
      <c r="W65" s="23">
        <v>75</v>
      </c>
      <c r="X65" s="25">
        <v>0</v>
      </c>
      <c r="Y65" s="25">
        <v>0</v>
      </c>
      <c r="Z65" s="25">
        <v>0</v>
      </c>
      <c r="AA65" s="25"/>
      <c r="AB65" s="25">
        <v>0</v>
      </c>
      <c r="AC65" s="25"/>
      <c r="AD65" s="25">
        <v>0</v>
      </c>
      <c r="AE65" s="25"/>
      <c r="AF65" s="25">
        <v>0</v>
      </c>
      <c r="AG65" s="25"/>
      <c r="AH65" s="25">
        <v>0</v>
      </c>
      <c r="AI65" s="25">
        <f t="shared" si="9"/>
        <v>0</v>
      </c>
      <c r="AJ65" s="17">
        <f t="shared" si="10"/>
        <v>0.75</v>
      </c>
      <c r="AK65" s="27">
        <v>0</v>
      </c>
    </row>
    <row r="66" spans="1:37" x14ac:dyDescent="0.3">
      <c r="A66" s="1">
        <v>59</v>
      </c>
      <c r="B66" s="28" t="s">
        <v>107</v>
      </c>
      <c r="C66" s="19" t="s">
        <v>82</v>
      </c>
      <c r="D66" s="20" t="s">
        <v>3</v>
      </c>
      <c r="E66" s="20" t="s">
        <v>4</v>
      </c>
      <c r="F66" s="20"/>
      <c r="G66" s="20"/>
      <c r="H66" s="21" t="s">
        <v>5</v>
      </c>
      <c r="I66" s="22" t="s">
        <v>6</v>
      </c>
      <c r="J66" s="23">
        <f t="shared" si="22"/>
        <v>8.3333333333333339</v>
      </c>
      <c r="K66" s="23">
        <f t="shared" si="23"/>
        <v>8.3333333333333339</v>
      </c>
      <c r="L66" s="23">
        <f t="shared" si="2"/>
        <v>16.666666666666668</v>
      </c>
      <c r="M66" s="23">
        <f t="shared" si="24"/>
        <v>8.3333333333333339</v>
      </c>
      <c r="N66" s="23">
        <f t="shared" si="4"/>
        <v>25</v>
      </c>
      <c r="O66" s="23">
        <f t="shared" si="24"/>
        <v>8.3333333333333339</v>
      </c>
      <c r="P66" s="24">
        <f t="shared" si="5"/>
        <v>33.333333333333336</v>
      </c>
      <c r="Q66" s="23">
        <f t="shared" si="24"/>
        <v>8.3333333333333339</v>
      </c>
      <c r="R66" s="24">
        <f t="shared" si="7"/>
        <v>41.666666666666671</v>
      </c>
      <c r="S66" s="23">
        <f t="shared" si="24"/>
        <v>8.3333333333333339</v>
      </c>
      <c r="T66" s="23">
        <v>8.3333333333333339</v>
      </c>
      <c r="U66" s="23">
        <v>8.3333333333333339</v>
      </c>
      <c r="V66" s="23">
        <v>8.3333333333333339</v>
      </c>
      <c r="W66" s="23">
        <v>75</v>
      </c>
      <c r="X66" s="25">
        <v>0</v>
      </c>
      <c r="Y66" s="25">
        <v>0</v>
      </c>
      <c r="Z66" s="25">
        <v>0</v>
      </c>
      <c r="AA66" s="25"/>
      <c r="AB66" s="25">
        <v>0</v>
      </c>
      <c r="AC66" s="25"/>
      <c r="AD66" s="25">
        <v>0</v>
      </c>
      <c r="AE66" s="25"/>
      <c r="AF66" s="25">
        <v>0</v>
      </c>
      <c r="AG66" s="25"/>
      <c r="AH66" s="25">
        <v>0</v>
      </c>
      <c r="AI66" s="25">
        <f t="shared" si="9"/>
        <v>0</v>
      </c>
      <c r="AJ66" s="17">
        <f t="shared" si="10"/>
        <v>0.75</v>
      </c>
      <c r="AK66" s="27">
        <v>0</v>
      </c>
    </row>
    <row r="67" spans="1:37" x14ac:dyDescent="0.3">
      <c r="A67" s="1">
        <v>60</v>
      </c>
      <c r="B67" s="28" t="s">
        <v>107</v>
      </c>
      <c r="C67" s="19" t="s">
        <v>83</v>
      </c>
      <c r="D67" s="20" t="s">
        <v>3</v>
      </c>
      <c r="E67" s="20" t="s">
        <v>4</v>
      </c>
      <c r="F67" s="20"/>
      <c r="G67" s="20"/>
      <c r="H67" s="21" t="s">
        <v>5</v>
      </c>
      <c r="I67" s="22" t="s">
        <v>6</v>
      </c>
      <c r="J67" s="23">
        <f t="shared" si="22"/>
        <v>8.3333333333333339</v>
      </c>
      <c r="K67" s="23">
        <f t="shared" si="23"/>
        <v>8.3333333333333339</v>
      </c>
      <c r="L67" s="23">
        <f t="shared" si="2"/>
        <v>16.666666666666668</v>
      </c>
      <c r="M67" s="23">
        <f t="shared" si="24"/>
        <v>8.3333333333333339</v>
      </c>
      <c r="N67" s="23">
        <f t="shared" si="4"/>
        <v>25</v>
      </c>
      <c r="O67" s="23">
        <f t="shared" si="24"/>
        <v>8.3333333333333339</v>
      </c>
      <c r="P67" s="24">
        <f t="shared" si="5"/>
        <v>33.333333333333336</v>
      </c>
      <c r="Q67" s="23">
        <f t="shared" si="24"/>
        <v>8.3333333333333339</v>
      </c>
      <c r="R67" s="24">
        <f t="shared" si="7"/>
        <v>41.666666666666671</v>
      </c>
      <c r="S67" s="23">
        <f t="shared" si="24"/>
        <v>8.3333333333333339</v>
      </c>
      <c r="T67" s="23">
        <v>8.3333333333333339</v>
      </c>
      <c r="U67" s="23">
        <v>8.3333333333333339</v>
      </c>
      <c r="V67" s="23">
        <v>8.3333333333333339</v>
      </c>
      <c r="W67" s="23">
        <v>75</v>
      </c>
      <c r="X67" s="25">
        <v>0</v>
      </c>
      <c r="Y67" s="25">
        <v>0</v>
      </c>
      <c r="Z67" s="25">
        <v>0</v>
      </c>
      <c r="AA67" s="25"/>
      <c r="AB67" s="25">
        <v>0</v>
      </c>
      <c r="AC67" s="25"/>
      <c r="AD67" s="25">
        <v>0</v>
      </c>
      <c r="AE67" s="25"/>
      <c r="AF67" s="25">
        <v>0</v>
      </c>
      <c r="AG67" s="25"/>
      <c r="AH67" s="25">
        <v>0</v>
      </c>
      <c r="AI67" s="25">
        <f t="shared" si="9"/>
        <v>0</v>
      </c>
      <c r="AJ67" s="17">
        <f t="shared" si="10"/>
        <v>0.75</v>
      </c>
      <c r="AK67" s="27">
        <v>0</v>
      </c>
    </row>
    <row r="68" spans="1:37" x14ac:dyDescent="0.3">
      <c r="A68" s="1">
        <v>61</v>
      </c>
      <c r="B68" s="28" t="s">
        <v>107</v>
      </c>
      <c r="C68" s="19" t="s">
        <v>84</v>
      </c>
      <c r="D68" s="20" t="s">
        <v>3</v>
      </c>
      <c r="E68" s="20" t="s">
        <v>4</v>
      </c>
      <c r="F68" s="20"/>
      <c r="G68" s="20"/>
      <c r="H68" s="21" t="s">
        <v>5</v>
      </c>
      <c r="I68" s="22" t="s">
        <v>6</v>
      </c>
      <c r="J68" s="23">
        <f t="shared" si="22"/>
        <v>8.3333333333333339</v>
      </c>
      <c r="K68" s="23">
        <f t="shared" si="23"/>
        <v>8.3333333333333339</v>
      </c>
      <c r="L68" s="23">
        <f t="shared" si="2"/>
        <v>16.666666666666668</v>
      </c>
      <c r="M68" s="23">
        <f t="shared" si="24"/>
        <v>8.3333333333333339</v>
      </c>
      <c r="N68" s="23">
        <f t="shared" si="4"/>
        <v>25</v>
      </c>
      <c r="O68" s="23">
        <f t="shared" si="24"/>
        <v>8.3333333333333339</v>
      </c>
      <c r="P68" s="24">
        <f t="shared" si="5"/>
        <v>33.333333333333336</v>
      </c>
      <c r="Q68" s="23">
        <f t="shared" si="24"/>
        <v>8.3333333333333339</v>
      </c>
      <c r="R68" s="24">
        <f t="shared" si="7"/>
        <v>41.666666666666671</v>
      </c>
      <c r="S68" s="23">
        <f t="shared" si="24"/>
        <v>8.3333333333333339</v>
      </c>
      <c r="T68" s="23">
        <v>8.3333333333333339</v>
      </c>
      <c r="U68" s="23">
        <v>8.3333333333333339</v>
      </c>
      <c r="V68" s="23">
        <v>8.3333333333333339</v>
      </c>
      <c r="W68" s="23">
        <v>75</v>
      </c>
      <c r="X68" s="25">
        <v>0</v>
      </c>
      <c r="Y68" s="25">
        <v>0</v>
      </c>
      <c r="Z68" s="25">
        <v>0</v>
      </c>
      <c r="AA68" s="25"/>
      <c r="AB68" s="25">
        <v>0</v>
      </c>
      <c r="AC68" s="25"/>
      <c r="AD68" s="25">
        <v>0</v>
      </c>
      <c r="AE68" s="25"/>
      <c r="AF68" s="25">
        <v>0</v>
      </c>
      <c r="AG68" s="25"/>
      <c r="AH68" s="25">
        <v>0</v>
      </c>
      <c r="AI68" s="25">
        <f t="shared" si="9"/>
        <v>0</v>
      </c>
      <c r="AJ68" s="17">
        <f t="shared" si="10"/>
        <v>0.75</v>
      </c>
      <c r="AK68" s="27">
        <v>0</v>
      </c>
    </row>
    <row r="69" spans="1:37" x14ac:dyDescent="0.3">
      <c r="A69" s="1">
        <v>62</v>
      </c>
      <c r="B69" s="28" t="s">
        <v>107</v>
      </c>
      <c r="C69" s="19" t="s">
        <v>85</v>
      </c>
      <c r="D69" s="20" t="s">
        <v>3</v>
      </c>
      <c r="E69" s="20" t="s">
        <v>4</v>
      </c>
      <c r="F69" s="20"/>
      <c r="G69" s="20"/>
      <c r="H69" s="21" t="s">
        <v>5</v>
      </c>
      <c r="I69" s="22" t="s">
        <v>6</v>
      </c>
      <c r="J69" s="23">
        <f t="shared" si="22"/>
        <v>8.3333333333333339</v>
      </c>
      <c r="K69" s="23">
        <f t="shared" si="23"/>
        <v>8.3333333333333339</v>
      </c>
      <c r="L69" s="23">
        <f t="shared" si="2"/>
        <v>16.666666666666668</v>
      </c>
      <c r="M69" s="23">
        <f t="shared" si="24"/>
        <v>8.3333333333333339</v>
      </c>
      <c r="N69" s="23">
        <f t="shared" si="4"/>
        <v>25</v>
      </c>
      <c r="O69" s="23">
        <f t="shared" si="24"/>
        <v>8.3333333333333339</v>
      </c>
      <c r="P69" s="24">
        <f t="shared" si="5"/>
        <v>33.333333333333336</v>
      </c>
      <c r="Q69" s="23">
        <f t="shared" si="24"/>
        <v>8.3333333333333339</v>
      </c>
      <c r="R69" s="24">
        <f t="shared" si="7"/>
        <v>41.666666666666671</v>
      </c>
      <c r="S69" s="23">
        <f t="shared" si="24"/>
        <v>8.3333333333333339</v>
      </c>
      <c r="T69" s="23">
        <v>8.3333333333333339</v>
      </c>
      <c r="U69" s="23">
        <v>8.3333333333333339</v>
      </c>
      <c r="V69" s="23">
        <v>8.3333333333333339</v>
      </c>
      <c r="W69" s="23">
        <v>75</v>
      </c>
      <c r="X69" s="25">
        <v>0</v>
      </c>
      <c r="Y69" s="25">
        <v>0</v>
      </c>
      <c r="Z69" s="25">
        <v>0</v>
      </c>
      <c r="AA69" s="25"/>
      <c r="AB69" s="25">
        <v>0</v>
      </c>
      <c r="AC69" s="25"/>
      <c r="AD69" s="25">
        <v>0</v>
      </c>
      <c r="AE69" s="25"/>
      <c r="AF69" s="25">
        <v>0</v>
      </c>
      <c r="AG69" s="25"/>
      <c r="AH69" s="25">
        <v>0</v>
      </c>
      <c r="AI69" s="25">
        <f t="shared" si="9"/>
        <v>0</v>
      </c>
      <c r="AJ69" s="17">
        <f t="shared" si="10"/>
        <v>0.75</v>
      </c>
      <c r="AK69" s="27">
        <v>0</v>
      </c>
    </row>
    <row r="70" spans="1:37" x14ac:dyDescent="0.3">
      <c r="A70" s="1">
        <v>63</v>
      </c>
      <c r="B70" s="28" t="s">
        <v>106</v>
      </c>
      <c r="C70" s="19" t="s">
        <v>86</v>
      </c>
      <c r="D70" s="20" t="s">
        <v>3</v>
      </c>
      <c r="E70" s="20" t="s">
        <v>4</v>
      </c>
      <c r="F70" s="20"/>
      <c r="G70" s="20"/>
      <c r="H70" s="21" t="s">
        <v>5</v>
      </c>
      <c r="I70" s="22" t="s">
        <v>6</v>
      </c>
      <c r="J70" s="23">
        <v>6.666666666666667</v>
      </c>
      <c r="K70" s="23">
        <f>+J70</f>
        <v>6.666666666666667</v>
      </c>
      <c r="L70" s="23">
        <f t="shared" si="2"/>
        <v>13.333333333333334</v>
      </c>
      <c r="M70" s="23">
        <f t="shared" si="24"/>
        <v>6.666666666666667</v>
      </c>
      <c r="N70" s="23">
        <f t="shared" si="4"/>
        <v>20</v>
      </c>
      <c r="O70" s="23">
        <v>6.666666666666667</v>
      </c>
      <c r="P70" s="24">
        <f t="shared" si="5"/>
        <v>26.666666666666668</v>
      </c>
      <c r="Q70" s="23">
        <v>6.666666666666667</v>
      </c>
      <c r="R70" s="24">
        <f t="shared" si="7"/>
        <v>33.333333333333336</v>
      </c>
      <c r="S70" s="23">
        <v>6.666666666666667</v>
      </c>
      <c r="T70" s="23">
        <v>6.666666666666667</v>
      </c>
      <c r="U70" s="23">
        <f>6.66666666666667+17</f>
        <v>23.666666666666671</v>
      </c>
      <c r="V70" s="23">
        <f>6.66666666666667+17</f>
        <v>23.666666666666671</v>
      </c>
      <c r="W70" s="23">
        <v>94.000000000000014</v>
      </c>
      <c r="X70" s="25">
        <v>0</v>
      </c>
      <c r="Y70" s="25">
        <v>0</v>
      </c>
      <c r="Z70" s="25">
        <v>0</v>
      </c>
      <c r="AA70" s="25"/>
      <c r="AB70" s="25">
        <v>0</v>
      </c>
      <c r="AC70" s="25"/>
      <c r="AD70" s="25">
        <v>0</v>
      </c>
      <c r="AE70" s="25"/>
      <c r="AF70" s="25">
        <v>0</v>
      </c>
      <c r="AG70" s="25"/>
      <c r="AH70" s="25">
        <v>0</v>
      </c>
      <c r="AI70" s="25">
        <f t="shared" si="9"/>
        <v>0</v>
      </c>
      <c r="AJ70" s="17">
        <f t="shared" si="10"/>
        <v>0.94000000000000017</v>
      </c>
      <c r="AK70" s="27">
        <v>0</v>
      </c>
    </row>
    <row r="71" spans="1:37" x14ac:dyDescent="0.3">
      <c r="A71" s="1">
        <v>64</v>
      </c>
      <c r="B71" s="28" t="s">
        <v>106</v>
      </c>
      <c r="C71" s="19" t="s">
        <v>87</v>
      </c>
      <c r="D71" s="20" t="s">
        <v>3</v>
      </c>
      <c r="E71" s="20" t="s">
        <v>4</v>
      </c>
      <c r="F71" s="20"/>
      <c r="G71" s="20"/>
      <c r="H71" s="21" t="s">
        <v>5</v>
      </c>
      <c r="I71" s="22" t="s">
        <v>6</v>
      </c>
      <c r="J71" s="23">
        <f t="shared" si="22"/>
        <v>8.3333333333333339</v>
      </c>
      <c r="K71" s="23">
        <f t="shared" si="23"/>
        <v>8.3333333333333339</v>
      </c>
      <c r="L71" s="23">
        <f t="shared" si="2"/>
        <v>16.666666666666668</v>
      </c>
      <c r="M71" s="23">
        <f t="shared" si="24"/>
        <v>8.3333333333333339</v>
      </c>
      <c r="N71" s="23">
        <f t="shared" si="4"/>
        <v>25</v>
      </c>
      <c r="O71" s="23">
        <f>+M71</f>
        <v>8.3333333333333339</v>
      </c>
      <c r="P71" s="24">
        <f t="shared" si="5"/>
        <v>33.333333333333336</v>
      </c>
      <c r="Q71" s="23">
        <f>+O71</f>
        <v>8.3333333333333339</v>
      </c>
      <c r="R71" s="24">
        <f t="shared" si="7"/>
        <v>41.666666666666671</v>
      </c>
      <c r="S71" s="23">
        <f>+Q71</f>
        <v>8.3333333333333339</v>
      </c>
      <c r="T71" s="23">
        <v>8.3333333333333339</v>
      </c>
      <c r="U71" s="23">
        <v>8.3333333333333339</v>
      </c>
      <c r="V71" s="23">
        <v>8.3333333333333339</v>
      </c>
      <c r="W71" s="23">
        <v>75</v>
      </c>
      <c r="X71" s="25">
        <v>0</v>
      </c>
      <c r="Y71" s="25">
        <v>0</v>
      </c>
      <c r="Z71" s="25">
        <v>0</v>
      </c>
      <c r="AA71" s="25"/>
      <c r="AB71" s="25">
        <v>0</v>
      </c>
      <c r="AC71" s="25"/>
      <c r="AD71" s="25">
        <v>0</v>
      </c>
      <c r="AE71" s="25"/>
      <c r="AF71" s="25">
        <v>0</v>
      </c>
      <c r="AG71" s="25"/>
      <c r="AH71" s="25">
        <v>0</v>
      </c>
      <c r="AI71" s="25">
        <f t="shared" si="9"/>
        <v>0</v>
      </c>
      <c r="AJ71" s="17">
        <f t="shared" si="10"/>
        <v>0.75</v>
      </c>
      <c r="AK71" s="27">
        <v>0</v>
      </c>
    </row>
    <row r="72" spans="1:37" ht="25.5" x14ac:dyDescent="0.3">
      <c r="A72" s="1">
        <v>65</v>
      </c>
      <c r="B72" s="28" t="s">
        <v>106</v>
      </c>
      <c r="C72" s="19" t="s">
        <v>88</v>
      </c>
      <c r="D72" s="20" t="s">
        <v>3</v>
      </c>
      <c r="E72" s="20" t="s">
        <v>4</v>
      </c>
      <c r="F72" s="20"/>
      <c r="G72" s="20"/>
      <c r="H72" s="21" t="s">
        <v>5</v>
      </c>
      <c r="I72" s="22" t="s">
        <v>6</v>
      </c>
      <c r="J72" s="23">
        <v>5</v>
      </c>
      <c r="K72" s="23">
        <f>+J72</f>
        <v>5</v>
      </c>
      <c r="L72" s="23">
        <f t="shared" si="2"/>
        <v>10</v>
      </c>
      <c r="M72" s="23">
        <f t="shared" si="24"/>
        <v>5</v>
      </c>
      <c r="N72" s="23">
        <f t="shared" si="4"/>
        <v>15</v>
      </c>
      <c r="O72" s="23">
        <f>+M72</f>
        <v>5</v>
      </c>
      <c r="P72" s="24">
        <f t="shared" si="5"/>
        <v>20</v>
      </c>
      <c r="Q72" s="23">
        <v>5</v>
      </c>
      <c r="R72" s="24">
        <f t="shared" si="7"/>
        <v>25</v>
      </c>
      <c r="S72" s="23">
        <v>5</v>
      </c>
      <c r="T72" s="23">
        <v>5</v>
      </c>
      <c r="U72" s="23">
        <v>10</v>
      </c>
      <c r="V72" s="23">
        <v>10</v>
      </c>
      <c r="W72" s="23">
        <v>55</v>
      </c>
      <c r="X72" s="25">
        <v>0</v>
      </c>
      <c r="Y72" s="25">
        <v>0</v>
      </c>
      <c r="Z72" s="25">
        <v>0</v>
      </c>
      <c r="AA72" s="25"/>
      <c r="AB72" s="25">
        <v>0</v>
      </c>
      <c r="AC72" s="25"/>
      <c r="AD72" s="25">
        <v>0</v>
      </c>
      <c r="AE72" s="25"/>
      <c r="AF72" s="25">
        <v>0</v>
      </c>
      <c r="AG72" s="25"/>
      <c r="AH72" s="25">
        <v>0</v>
      </c>
      <c r="AI72" s="25">
        <f t="shared" si="9"/>
        <v>0</v>
      </c>
      <c r="AJ72" s="17">
        <f t="shared" si="10"/>
        <v>0.55000000000000004</v>
      </c>
      <c r="AK72" s="27">
        <v>0</v>
      </c>
    </row>
    <row r="73" spans="1:37" x14ac:dyDescent="0.3">
      <c r="A73" s="1">
        <v>66</v>
      </c>
      <c r="B73" s="28" t="s">
        <v>106</v>
      </c>
      <c r="C73" s="19" t="s">
        <v>89</v>
      </c>
      <c r="D73" s="20" t="s">
        <v>3</v>
      </c>
      <c r="E73" s="20" t="s">
        <v>4</v>
      </c>
      <c r="F73" s="20"/>
      <c r="G73" s="20"/>
      <c r="H73" s="21" t="s">
        <v>5</v>
      </c>
      <c r="I73" s="22" t="s">
        <v>6</v>
      </c>
      <c r="J73" s="23">
        <v>5</v>
      </c>
      <c r="K73" s="23">
        <f>+J73</f>
        <v>5</v>
      </c>
      <c r="L73" s="23">
        <f t="shared" ref="L73:L77" si="25">SUM(J73:K73)</f>
        <v>10</v>
      </c>
      <c r="M73" s="23">
        <f t="shared" si="24"/>
        <v>5</v>
      </c>
      <c r="N73" s="23">
        <f t="shared" ref="N73:N77" si="26">SUM(L73:M73)</f>
        <v>15</v>
      </c>
      <c r="O73" s="23">
        <f>+M73</f>
        <v>5</v>
      </c>
      <c r="P73" s="24">
        <f t="shared" ref="P73:P77" si="27">+N73+O73</f>
        <v>20</v>
      </c>
      <c r="Q73" s="23">
        <v>5</v>
      </c>
      <c r="R73" s="24">
        <f t="shared" ref="R73:R77" si="28">+P73+Q73</f>
        <v>25</v>
      </c>
      <c r="S73" s="23">
        <v>5</v>
      </c>
      <c r="T73" s="23">
        <v>5</v>
      </c>
      <c r="U73" s="23">
        <v>10</v>
      </c>
      <c r="V73" s="23">
        <v>10</v>
      </c>
      <c r="W73" s="23">
        <v>55</v>
      </c>
      <c r="X73" s="25">
        <v>0</v>
      </c>
      <c r="Y73" s="25">
        <v>0</v>
      </c>
      <c r="Z73" s="25">
        <v>0</v>
      </c>
      <c r="AA73" s="25"/>
      <c r="AB73" s="25">
        <v>0</v>
      </c>
      <c r="AC73" s="25"/>
      <c r="AD73" s="25">
        <v>0</v>
      </c>
      <c r="AE73" s="25"/>
      <c r="AF73" s="25">
        <v>0</v>
      </c>
      <c r="AG73" s="25"/>
      <c r="AH73" s="25">
        <v>0</v>
      </c>
      <c r="AI73" s="25">
        <f t="shared" ref="AI73:AI74" si="29">SUM(Y73:AD73)</f>
        <v>0</v>
      </c>
      <c r="AJ73" s="17">
        <f t="shared" ref="AJ73:AJ77" si="30">+W73/I73</f>
        <v>0.55000000000000004</v>
      </c>
      <c r="AK73" s="27">
        <v>0</v>
      </c>
    </row>
    <row r="74" spans="1:37" x14ac:dyDescent="0.3">
      <c r="A74" s="1">
        <v>67</v>
      </c>
      <c r="B74" s="28" t="s">
        <v>106</v>
      </c>
      <c r="C74" s="19" t="s">
        <v>90</v>
      </c>
      <c r="D74" s="20" t="s">
        <v>3</v>
      </c>
      <c r="E74" s="20"/>
      <c r="F74" s="20" t="s">
        <v>4</v>
      </c>
      <c r="G74" s="20"/>
      <c r="H74" s="21" t="s">
        <v>5</v>
      </c>
      <c r="I74" s="22" t="s">
        <v>6</v>
      </c>
      <c r="J74" s="23">
        <v>3.3333333333333335</v>
      </c>
      <c r="K74" s="23">
        <f>+J74</f>
        <v>3.3333333333333335</v>
      </c>
      <c r="L74" s="23">
        <f t="shared" si="25"/>
        <v>6.666666666666667</v>
      </c>
      <c r="M74" s="23">
        <f t="shared" si="24"/>
        <v>3.3333333333333335</v>
      </c>
      <c r="N74" s="23">
        <f t="shared" si="26"/>
        <v>10</v>
      </c>
      <c r="O74" s="23">
        <f>+M74</f>
        <v>3.3333333333333335</v>
      </c>
      <c r="P74" s="24">
        <f t="shared" si="27"/>
        <v>13.333333333333334</v>
      </c>
      <c r="Q74" s="23">
        <v>3.3333333333333335</v>
      </c>
      <c r="R74" s="24">
        <f t="shared" si="28"/>
        <v>16.666666666666668</v>
      </c>
      <c r="S74" s="23">
        <v>3.3333333333333335</v>
      </c>
      <c r="T74" s="23">
        <v>3.3333333333333335</v>
      </c>
      <c r="U74" s="23">
        <v>3.3333333333333335</v>
      </c>
      <c r="V74" s="23">
        <v>3.3333333333333335</v>
      </c>
      <c r="W74" s="23">
        <v>29.999999999999996</v>
      </c>
      <c r="X74" s="25">
        <v>0</v>
      </c>
      <c r="Y74" s="25">
        <v>0</v>
      </c>
      <c r="Z74" s="25">
        <v>0</v>
      </c>
      <c r="AA74" s="25"/>
      <c r="AB74" s="25">
        <v>0</v>
      </c>
      <c r="AC74" s="25"/>
      <c r="AD74" s="25">
        <v>0</v>
      </c>
      <c r="AE74" s="25"/>
      <c r="AF74" s="25">
        <v>0</v>
      </c>
      <c r="AG74" s="25"/>
      <c r="AH74" s="25">
        <v>0</v>
      </c>
      <c r="AI74" s="25">
        <f t="shared" si="29"/>
        <v>0</v>
      </c>
      <c r="AJ74" s="17">
        <f t="shared" si="30"/>
        <v>0.3</v>
      </c>
      <c r="AK74" s="27">
        <v>0</v>
      </c>
    </row>
    <row r="75" spans="1:37" x14ac:dyDescent="0.3">
      <c r="A75" s="1">
        <v>68</v>
      </c>
      <c r="B75" s="18" t="s">
        <v>96</v>
      </c>
      <c r="C75" s="19" t="s">
        <v>91</v>
      </c>
      <c r="D75" s="20" t="s">
        <v>3</v>
      </c>
      <c r="E75" s="20" t="s">
        <v>4</v>
      </c>
      <c r="F75" s="20"/>
      <c r="G75" s="20"/>
      <c r="H75" s="21" t="s">
        <v>92</v>
      </c>
      <c r="I75" s="22" t="s">
        <v>93</v>
      </c>
      <c r="J75" s="23">
        <f>+I75/12</f>
        <v>1</v>
      </c>
      <c r="K75" s="23">
        <f>+J75</f>
        <v>1</v>
      </c>
      <c r="L75" s="23">
        <f t="shared" si="25"/>
        <v>2</v>
      </c>
      <c r="M75" s="23">
        <f t="shared" si="24"/>
        <v>1</v>
      </c>
      <c r="N75" s="23">
        <f t="shared" si="26"/>
        <v>3</v>
      </c>
      <c r="O75" s="23">
        <v>1</v>
      </c>
      <c r="P75" s="24">
        <f t="shared" si="27"/>
        <v>4</v>
      </c>
      <c r="Q75" s="24">
        <v>1</v>
      </c>
      <c r="R75" s="24">
        <f t="shared" si="28"/>
        <v>5</v>
      </c>
      <c r="S75" s="24">
        <v>1</v>
      </c>
      <c r="T75" s="24">
        <v>1</v>
      </c>
      <c r="U75" s="24">
        <v>1</v>
      </c>
      <c r="V75" s="24">
        <v>1</v>
      </c>
      <c r="W75" s="24">
        <v>9</v>
      </c>
      <c r="X75" s="25">
        <v>120513863</v>
      </c>
      <c r="Y75" s="25">
        <v>7692794.1399999997</v>
      </c>
      <c r="Z75" s="25">
        <v>7088502.7000000002</v>
      </c>
      <c r="AA75" s="25">
        <f>+Y75+Z75</f>
        <v>14781296.84</v>
      </c>
      <c r="AB75" s="25">
        <v>8664782.0500000007</v>
      </c>
      <c r="AC75" s="25">
        <f>+AA75+AB75</f>
        <v>23446078.890000001</v>
      </c>
      <c r="AD75" s="25">
        <v>7535565.7599999998</v>
      </c>
      <c r="AE75" s="25">
        <f>+AC75+AD75</f>
        <v>30981644.649999999</v>
      </c>
      <c r="AF75" s="25">
        <v>9661017.4100000001</v>
      </c>
      <c r="AG75" s="25">
        <f>+AE75+AF75</f>
        <v>40642662.060000002</v>
      </c>
      <c r="AH75" s="25">
        <v>6716036.8700000001</v>
      </c>
      <c r="AI75" s="25">
        <v>69516378.390000001</v>
      </c>
      <c r="AJ75" s="17">
        <f t="shared" si="30"/>
        <v>0.75</v>
      </c>
      <c r="AK75" s="27">
        <f>+AI75/X75</f>
        <v>0.5768330435976482</v>
      </c>
    </row>
    <row r="76" spans="1:37" x14ac:dyDescent="0.3">
      <c r="A76" s="1">
        <v>69</v>
      </c>
      <c r="B76" s="28" t="s">
        <v>96</v>
      </c>
      <c r="C76" s="19" t="s">
        <v>94</v>
      </c>
      <c r="D76" s="20" t="s">
        <v>3</v>
      </c>
      <c r="E76" s="20" t="s">
        <v>4</v>
      </c>
      <c r="F76" s="20"/>
      <c r="G76" s="20"/>
      <c r="H76" s="21" t="s">
        <v>5</v>
      </c>
      <c r="I76" s="22" t="s">
        <v>6</v>
      </c>
      <c r="J76" s="23">
        <f>+I76/12</f>
        <v>8.3333333333333339</v>
      </c>
      <c r="K76" s="23">
        <f t="shared" ref="K76:K77" si="31">+J76</f>
        <v>8.3333333333333339</v>
      </c>
      <c r="L76" s="23">
        <f t="shared" si="25"/>
        <v>16.666666666666668</v>
      </c>
      <c r="M76" s="23">
        <f t="shared" si="24"/>
        <v>8.3333333333333339</v>
      </c>
      <c r="N76" s="23">
        <f t="shared" si="26"/>
        <v>25</v>
      </c>
      <c r="O76" s="23">
        <f t="shared" si="24"/>
        <v>8.3333333333333339</v>
      </c>
      <c r="P76" s="24">
        <f t="shared" si="27"/>
        <v>33.333333333333336</v>
      </c>
      <c r="Q76" s="23">
        <f t="shared" si="24"/>
        <v>8.3333333333333339</v>
      </c>
      <c r="R76" s="24">
        <f t="shared" si="28"/>
        <v>41.666666666666671</v>
      </c>
      <c r="S76" s="23">
        <f t="shared" si="24"/>
        <v>8.3333333333333339</v>
      </c>
      <c r="T76" s="23">
        <v>8.3333333333333339</v>
      </c>
      <c r="U76" s="23">
        <v>8.3333333333333339</v>
      </c>
      <c r="V76" s="23">
        <v>8.3333333333333339</v>
      </c>
      <c r="W76" s="23">
        <v>75</v>
      </c>
      <c r="X76" s="25">
        <v>23118247</v>
      </c>
      <c r="Y76" s="25">
        <v>13741.09</v>
      </c>
      <c r="Z76" s="25">
        <v>37938</v>
      </c>
      <c r="AA76" s="25">
        <f t="shared" ref="AA76:AA77" si="32">+Y76+Z76</f>
        <v>51679.09</v>
      </c>
      <c r="AB76" s="25">
        <v>47552.87</v>
      </c>
      <c r="AC76" s="25">
        <f t="shared" ref="AC76:AC77" si="33">+AA76+AB76</f>
        <v>99231.959999999992</v>
      </c>
      <c r="AD76" s="25">
        <v>35345.19</v>
      </c>
      <c r="AE76" s="25">
        <f t="shared" ref="AE76:AE77" si="34">+AC76+AD76</f>
        <v>134577.15</v>
      </c>
      <c r="AF76" s="25">
        <v>84774.75</v>
      </c>
      <c r="AG76" s="25">
        <f t="shared" ref="AG76:AG77" si="35">+AE76+AF76</f>
        <v>219351.9</v>
      </c>
      <c r="AH76" s="25">
        <v>58668.26</v>
      </c>
      <c r="AI76" s="25">
        <v>13869952.68</v>
      </c>
      <c r="AJ76" s="17">
        <f t="shared" si="30"/>
        <v>0.75</v>
      </c>
      <c r="AK76" s="27">
        <f>+AI76/X76</f>
        <v>0.59995693791142557</v>
      </c>
    </row>
    <row r="77" spans="1:37" x14ac:dyDescent="0.3">
      <c r="A77" s="1">
        <v>70</v>
      </c>
      <c r="B77" s="33" t="s">
        <v>96</v>
      </c>
      <c r="C77" s="34" t="s">
        <v>95</v>
      </c>
      <c r="D77" s="35" t="s">
        <v>3</v>
      </c>
      <c r="E77" s="35"/>
      <c r="F77" s="35"/>
      <c r="G77" s="35" t="s">
        <v>4</v>
      </c>
      <c r="H77" s="36" t="s">
        <v>5</v>
      </c>
      <c r="I77" s="37" t="s">
        <v>6</v>
      </c>
      <c r="J77" s="38">
        <f>+I77/12</f>
        <v>8.3333333333333339</v>
      </c>
      <c r="K77" s="38">
        <f t="shared" si="31"/>
        <v>8.3333333333333339</v>
      </c>
      <c r="L77" s="38">
        <f t="shared" si="25"/>
        <v>16.666666666666668</v>
      </c>
      <c r="M77" s="38">
        <f t="shared" si="24"/>
        <v>8.3333333333333339</v>
      </c>
      <c r="N77" s="38">
        <f t="shared" si="26"/>
        <v>25</v>
      </c>
      <c r="O77" s="38">
        <f t="shared" si="24"/>
        <v>8.3333333333333339</v>
      </c>
      <c r="P77" s="39">
        <f t="shared" si="27"/>
        <v>33.333333333333336</v>
      </c>
      <c r="Q77" s="38">
        <f t="shared" si="24"/>
        <v>8.3333333333333339</v>
      </c>
      <c r="R77" s="39">
        <f t="shared" si="28"/>
        <v>41.666666666666671</v>
      </c>
      <c r="S77" s="38">
        <f t="shared" si="24"/>
        <v>8.3333333333333339</v>
      </c>
      <c r="T77" s="38">
        <v>8.3333333333333339</v>
      </c>
      <c r="U77" s="38">
        <v>8.3333333333333339</v>
      </c>
      <c r="V77" s="38">
        <v>8.3333333333333339</v>
      </c>
      <c r="W77" s="38">
        <v>75</v>
      </c>
      <c r="X77" s="40">
        <v>975000</v>
      </c>
      <c r="Y77" s="40">
        <v>507357.42</v>
      </c>
      <c r="Z77" s="40">
        <v>1013128.31</v>
      </c>
      <c r="AA77" s="40">
        <f t="shared" si="32"/>
        <v>1520485.73</v>
      </c>
      <c r="AB77" s="40">
        <v>621348.80000000005</v>
      </c>
      <c r="AC77" s="40">
        <f t="shared" si="33"/>
        <v>2141834.5300000003</v>
      </c>
      <c r="AD77" s="40">
        <f>1152972.93-F91</f>
        <v>1152972.93</v>
      </c>
      <c r="AE77" s="40">
        <f t="shared" si="34"/>
        <v>3294807.46</v>
      </c>
      <c r="AF77" s="40">
        <v>6738005.6699999999</v>
      </c>
      <c r="AG77" s="40">
        <f t="shared" si="35"/>
        <v>10032813.129999999</v>
      </c>
      <c r="AH77" s="40">
        <v>1187072.51</v>
      </c>
      <c r="AI77" s="40">
        <v>504946.66000000009</v>
      </c>
      <c r="AJ77" s="17">
        <f t="shared" si="30"/>
        <v>0.75</v>
      </c>
      <c r="AK77" s="42">
        <f>+AI77/X77</f>
        <v>0.51789401025641035</v>
      </c>
    </row>
    <row r="78" spans="1:37" x14ac:dyDescent="0.3">
      <c r="X78" s="43"/>
      <c r="AK78" s="1">
        <v>2</v>
      </c>
    </row>
    <row r="79" spans="1:37" x14ac:dyDescent="0.3">
      <c r="X79" s="25"/>
      <c r="Y79" s="45"/>
      <c r="Z79" s="45"/>
      <c r="AA79" s="45"/>
      <c r="AB79" s="45"/>
      <c r="AC79" s="45"/>
      <c r="AD79" s="45"/>
      <c r="AE79" s="45"/>
      <c r="AF79" s="45"/>
      <c r="AG79" s="45"/>
      <c r="AH79" s="45"/>
    </row>
    <row r="85" spans="24:34" x14ac:dyDescent="0.3"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24:34" x14ac:dyDescent="0.3"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</sheetData>
  <mergeCells count="10">
    <mergeCell ref="D2:AK2"/>
    <mergeCell ref="D5:AK5"/>
    <mergeCell ref="B6:B7"/>
    <mergeCell ref="C6:C7"/>
    <mergeCell ref="D6:D7"/>
    <mergeCell ref="E6:G6"/>
    <mergeCell ref="H6:H7"/>
    <mergeCell ref="I6:W6"/>
    <mergeCell ref="X6:AI6"/>
    <mergeCell ref="AJ6:A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15</vt:i4>
      </vt:variant>
    </vt:vector>
  </HeadingPairs>
  <TitlesOfParts>
    <vt:vector size="2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(2)</vt:lpstr>
      <vt:lpstr>octubre</vt:lpstr>
      <vt:lpstr>noviembre</vt:lpstr>
      <vt:lpstr>diciembre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'Octubre (2)'!Área_de_impresión</vt:lpstr>
      <vt:lpstr>Agosto!Títulos_a_imprimir</vt:lpstr>
      <vt:lpstr>diciembre!Títulos_a_imprimir</vt:lpstr>
      <vt:lpstr>Julio!Títulos_a_imprimir</vt:lpstr>
      <vt:lpstr>noviembre!Títulos_a_imprimir</vt:lpstr>
      <vt:lpstr>'Octubre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Pulido Maciel</dc:creator>
  <cp:lastModifiedBy>Fco. Javier Glez. Vallejo</cp:lastModifiedBy>
  <cp:lastPrinted>2017-03-24T19:44:39Z</cp:lastPrinted>
  <dcterms:created xsi:type="dcterms:W3CDTF">2016-05-13T18:06:09Z</dcterms:created>
  <dcterms:modified xsi:type="dcterms:W3CDTF">2017-11-23T20:35:08Z</dcterms:modified>
</cp:coreProperties>
</file>