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CELIALOPEZ\Conta\PORTAL TRANSPARENCIA\Portal 2018\8V.r) Inventarios bienes muebles e inmuebles\"/>
    </mc:Choice>
  </mc:AlternateContent>
  <bookViews>
    <workbookView xWindow="15" yWindow="0" windowWidth="10590" windowHeight="9255" tabRatio="893"/>
  </bookViews>
  <sheets>
    <sheet name="RESUMEN 2018" sheetId="14" r:id="rId1"/>
    <sheet name="M. DE OFICINA" sheetId="4" r:id="rId2"/>
    <sheet name="SISTEMA DE AIRE ACONDICIONADO" sheetId="18" r:id="rId3"/>
    <sheet name="EQ. DE COMPUTO" sheetId="5" r:id="rId4"/>
    <sheet name="OTROS MOB Y EQ" sheetId="15" r:id="rId5"/>
    <sheet name="EQ AUDIO VIDEO" sheetId="8" r:id="rId6"/>
    <sheet name="SOFTWARE" sheetId="9" r:id="rId7"/>
    <sheet name="PROGRAMAS COMPUTO" sheetId="16" r:id="rId8"/>
    <sheet name="EQ DE TRANSPORTE" sheetId="17" r:id="rId9"/>
    <sheet name="COMODATO 2018 EXPRESS CARGO VAN" sheetId="19" r:id="rId10"/>
    <sheet name="COMODATO 2018 NP 300" sheetId="20" r:id="rId11"/>
  </sheets>
  <definedNames>
    <definedName name="Excel_BuiltIn_Print_Area_1" localSheetId="8">#REF!</definedName>
    <definedName name="Excel_BuiltIn_Print_Area_1" localSheetId="4">#REF!</definedName>
    <definedName name="Excel_BuiltIn_Print_Area_1" localSheetId="7">#REF!</definedName>
    <definedName name="Excel_BuiltIn_Print_Area_1" localSheetId="2">#REF!</definedName>
    <definedName name="Excel_BuiltIn_Print_Area_1">#REF!</definedName>
    <definedName name="_xlnm.Print_Titles" localSheetId="8">'EQ DE TRANSPORTE'!$1:$5</definedName>
    <definedName name="_xlnm.Print_Titles" localSheetId="3">'EQ. DE COMPUTO'!$1:$3</definedName>
    <definedName name="_xlnm.Print_Titles" localSheetId="1">'M. DE OFICINA'!$1:$5</definedName>
    <definedName name="_xlnm.Print_Titles" localSheetId="4">'OTROS MOB Y EQ'!$1:$5</definedName>
    <definedName name="_xlnm.Print_Titles" localSheetId="2">'SISTEMA DE AIRE ACONDICIONADO'!$1:$3</definedName>
  </definedNames>
  <calcPr calcId="152511"/>
</workbook>
</file>

<file path=xl/calcChain.xml><?xml version="1.0" encoding="utf-8"?>
<calcChain xmlns="http://schemas.openxmlformats.org/spreadsheetml/2006/main">
  <c r="I20" i="5" l="1"/>
  <c r="F16" i="14"/>
  <c r="K30" i="14" l="1"/>
  <c r="I36" i="8"/>
  <c r="H36" i="8"/>
  <c r="I30" i="14"/>
  <c r="D18" i="14"/>
  <c r="E30" i="14" l="1"/>
  <c r="G30" i="14"/>
  <c r="H30" i="14"/>
  <c r="J30" i="14"/>
  <c r="L30" i="14"/>
  <c r="D30" i="14"/>
  <c r="M28" i="14"/>
  <c r="M26" i="14"/>
  <c r="M24" i="14"/>
  <c r="M22" i="14"/>
  <c r="M18" i="14"/>
  <c r="K24" i="14" l="1"/>
  <c r="K22" i="14"/>
  <c r="H21" i="16"/>
  <c r="I18" i="14"/>
  <c r="I34" i="8"/>
  <c r="F24" i="14"/>
  <c r="F20" i="14"/>
  <c r="M20" i="14" s="1"/>
  <c r="I22" i="5"/>
  <c r="I25" i="5" s="1"/>
  <c r="H25" i="5"/>
  <c r="I10" i="18"/>
  <c r="I18" i="18"/>
  <c r="E18" i="14"/>
  <c r="E16" i="14"/>
  <c r="H20" i="18"/>
  <c r="I20" i="18" l="1"/>
  <c r="H14" i="17" l="1"/>
  <c r="I32" i="8" l="1"/>
  <c r="I16" i="14" s="1"/>
  <c r="B8" i="18"/>
  <c r="H10" i="5" l="1"/>
  <c r="I12" i="5" s="1"/>
  <c r="I10" i="8" l="1"/>
  <c r="I12" i="14" s="1"/>
  <c r="K14" i="14" l="1"/>
  <c r="L14" i="14"/>
  <c r="F30" i="14" l="1"/>
  <c r="I9" i="4"/>
  <c r="M16" i="14" l="1"/>
  <c r="I9" i="17" l="1"/>
  <c r="I14" i="17" s="1"/>
  <c r="I11" i="9" l="1"/>
  <c r="I9" i="9"/>
  <c r="I14" i="9" l="1"/>
  <c r="I9" i="15"/>
  <c r="I17" i="4"/>
  <c r="B8" i="16"/>
  <c r="H13" i="15"/>
  <c r="B8" i="9"/>
  <c r="B8" i="8"/>
  <c r="B8" i="5"/>
  <c r="I13" i="15" l="1"/>
  <c r="G18" i="14"/>
  <c r="M12" i="14"/>
  <c r="H14" i="9"/>
  <c r="M14" i="14" l="1"/>
  <c r="M30" i="14" s="1"/>
  <c r="H17" i="4"/>
</calcChain>
</file>

<file path=xl/sharedStrings.xml><?xml version="1.0" encoding="utf-8"?>
<sst xmlns="http://schemas.openxmlformats.org/spreadsheetml/2006/main" count="646" uniqueCount="320">
  <si>
    <t xml:space="preserve"> </t>
  </si>
  <si>
    <t>INSTITUTO ELECTORAL Y DE PARTICIPACION CIUDADANA DEL ESTADO DE JALISCO</t>
  </si>
  <si>
    <t>EQUIPO DE COMPUTO</t>
  </si>
  <si>
    <t xml:space="preserve">FECHA DE </t>
  </si>
  <si>
    <t>MONTO</t>
  </si>
  <si>
    <t>INVERSION</t>
  </si>
  <si>
    <t>No.</t>
  </si>
  <si>
    <t>AREA ASIGNADA</t>
  </si>
  <si>
    <t>PROVEEDOR</t>
  </si>
  <si>
    <t>FACTURA</t>
  </si>
  <si>
    <t>ORIGINAL</t>
  </si>
  <si>
    <t xml:space="preserve">S  U  M  A  </t>
  </si>
  <si>
    <t>S   U  M  A</t>
  </si>
  <si>
    <t>MENSUAL</t>
  </si>
  <si>
    <t>RESUMEN DE BIENES MUEBLES</t>
  </si>
  <si>
    <t>EQUIPO DE</t>
  </si>
  <si>
    <t>COMPUTO</t>
  </si>
  <si>
    <t>SUMA</t>
  </si>
  <si>
    <t>AUDIO Y</t>
  </si>
  <si>
    <t>VIDEO</t>
  </si>
  <si>
    <t xml:space="preserve">SUMA </t>
  </si>
  <si>
    <t>TOTAL</t>
  </si>
  <si>
    <t>ENERO</t>
  </si>
  <si>
    <t>FEBRERO</t>
  </si>
  <si>
    <t>MES</t>
  </si>
  <si>
    <t>OTROS MOBILIARIOS Y EQUIPOS DE ADMINISTRACIÓN</t>
  </si>
  <si>
    <t>MUEBLES DE</t>
  </si>
  <si>
    <t>OTROS MOBILIARIOS</t>
  </si>
  <si>
    <t>Y EQUIPOS DE ADMÓN</t>
  </si>
  <si>
    <t xml:space="preserve">CAMARAS </t>
  </si>
  <si>
    <t>FOTOGRÁFICAS</t>
  </si>
  <si>
    <t>SOFTWARE</t>
  </si>
  <si>
    <t xml:space="preserve">LICENCIAS </t>
  </si>
  <si>
    <t xml:space="preserve">INFORMÁTICAS </t>
  </si>
  <si>
    <t>SUMA ANUAL</t>
  </si>
  <si>
    <t>EQUIPO DE TRANSPORTE</t>
  </si>
  <si>
    <t>EQUPO DE</t>
  </si>
  <si>
    <t>TRANSPORTE</t>
  </si>
  <si>
    <t>PÓLIZA</t>
  </si>
  <si>
    <t>DESCRIPCIÓN</t>
  </si>
  <si>
    <t>MUEBLES DE OFICINA Y ESTANTERÍA</t>
  </si>
  <si>
    <t>INSTITUTO ELECTORAL Y DE PARTICIPACIÓN CIUDADANA DEL ESTADO DE JALISCO</t>
  </si>
  <si>
    <t>OFICINA Y ESTANTERÍA</t>
  </si>
  <si>
    <t>INVERSIÓN</t>
  </si>
  <si>
    <t>EJERCICIO 2018</t>
  </si>
  <si>
    <t>P.E. 127</t>
  </si>
  <si>
    <t xml:space="preserve">TIIDA SEDAN DRIVE TM AC 2018 4 PUERTAS </t>
  </si>
  <si>
    <t>P.E.20</t>
  </si>
  <si>
    <t>LICENCIAS CREATIVECLOUD FOR TEAMS ALL APPS</t>
  </si>
  <si>
    <t>P.E. 82</t>
  </si>
  <si>
    <t>BAFLE PEAVEY</t>
  </si>
  <si>
    <t>EQUIPO DE AUDIO Y DE VIDEO</t>
  </si>
  <si>
    <t>IMAC 27 RETINA 5K I5QC FUSIÓN DRIVE RADEON</t>
  </si>
  <si>
    <t>2 VIPRO VARI-COL ON-CAMERA LED VID LI KIT</t>
  </si>
  <si>
    <t>MANFROTTO FLUID DRAG VIDEO, IKAN CARBON FIBER CAMERA SLIDER</t>
  </si>
  <si>
    <t>IKAN ELITE V2 UNIVERSAL TABLET</t>
  </si>
  <si>
    <t>4 SAVAGE WIDETONE SEAMLEES, 1 SAVAGE PORTAFONDOS</t>
  </si>
  <si>
    <t>CARRY LIGHT LUMINARIA,4 LAMPARA DE LUZ FRIA, 2 OSRAM LAMPARAS</t>
  </si>
  <si>
    <t>MARZO</t>
  </si>
  <si>
    <t>SISTEMAS DE AIRE ACONDICIONADO, CALEFACCIÓN Y REFRIGERACIÓN</t>
  </si>
  <si>
    <t>P.E.70</t>
  </si>
  <si>
    <t>70% AIRE ACONDICIONADO SITE INFORMÁTICA</t>
  </si>
  <si>
    <t>SISTEMAS DE AIRE</t>
  </si>
  <si>
    <t>ACONDICIONADO</t>
  </si>
  <si>
    <t>P.E.28</t>
  </si>
  <si>
    <t>P.E.139</t>
  </si>
  <si>
    <t>LECTORA/GRABADORA USB MEMORIA LIVESTREAM</t>
  </si>
  <si>
    <t>P.E.51</t>
  </si>
  <si>
    <t>P.E.48</t>
  </si>
  <si>
    <t>P.E.47</t>
  </si>
  <si>
    <t>P.E.52</t>
  </si>
  <si>
    <t>P.E.49</t>
  </si>
  <si>
    <t>P.E.50</t>
  </si>
  <si>
    <t>INTERFAZ DE AUDIO, FILTRO ANTI-POP PARA MICRÓFONO, MONITORES, SOPORTE</t>
  </si>
  <si>
    <t>P.E.64</t>
  </si>
  <si>
    <t>KIT DE 3 PIEZAS BI-COLOR 3 POINT LED LIGHT</t>
  </si>
  <si>
    <t>P.E.132</t>
  </si>
  <si>
    <t>MAVIC AIR FLY MORE COMBO</t>
  </si>
  <si>
    <t>P.E.135</t>
  </si>
  <si>
    <t>SWITCHER ROLAND V-1HD PORTABLE</t>
  </si>
  <si>
    <t>P.E.137</t>
  </si>
  <si>
    <t>LIVESTREAM BROADCASTER PRO</t>
  </si>
  <si>
    <t>P.E.140</t>
  </si>
  <si>
    <t>CAPTURA Y REPRODUCCIÓN HD/SD DE 10 BITS SOPORTE USB 3.0</t>
  </si>
  <si>
    <t>FOLIO IEPC</t>
  </si>
  <si>
    <t>NOMBRE DEL RESGUARDANTE</t>
  </si>
  <si>
    <t>ADSCRITO A LA DIRECCION</t>
  </si>
  <si>
    <t>VEHICULO ENTREGADO</t>
  </si>
  <si>
    <t xml:space="preserve">TIPO </t>
  </si>
  <si>
    <t>MODELO</t>
  </si>
  <si>
    <t>COLOR</t>
  </si>
  <si>
    <t>PLACAS</t>
  </si>
  <si>
    <t>NIP</t>
  </si>
  <si>
    <t>No. TARJETA      636318000</t>
  </si>
  <si>
    <t>NUMERO DE SERIE</t>
  </si>
  <si>
    <t>TARJETA DE CIRCULACION</t>
  </si>
  <si>
    <t>OBSERVACIONES</t>
  </si>
  <si>
    <t>JOSÉ FÉLIX GUZMÁN DEVORA</t>
  </si>
  <si>
    <t>INFORMÁTICA</t>
  </si>
  <si>
    <t>EXPRESS CARGO VAN LS</t>
  </si>
  <si>
    <t>PANEL</t>
  </si>
  <si>
    <t>BLANCO</t>
  </si>
  <si>
    <t>JR-92-369</t>
  </si>
  <si>
    <t>6363 1800 0996 0079</t>
  </si>
  <si>
    <t>1GCZG9CP0J1204860</t>
  </si>
  <si>
    <t>SI</t>
  </si>
  <si>
    <t>RAYADURAS EN EL LADO DEL COPILOTO, GOLPE DEL INTERIOR HACIA AFUERA EN PARTE DE CARGA DEL LADO DEL PILOTO Y GOLPE LEVE EN EL COFRE.</t>
  </si>
  <si>
    <t>CESAR ALEJANDRO RÍOS LÓPEZ</t>
  </si>
  <si>
    <t>JR-92-370</t>
  </si>
  <si>
    <t>6363 1800 0996 0087</t>
  </si>
  <si>
    <t>1GCZG9CP1J1206956</t>
  </si>
  <si>
    <t>TALLONES EN LA DEFENSA DELANTERA AMBAS ESQUINAS</t>
  </si>
  <si>
    <t>OMAR DAVID MEZA CANALES</t>
  </si>
  <si>
    <t>DISTRITO 08</t>
  </si>
  <si>
    <t>JR-92-371</t>
  </si>
  <si>
    <t>6363 1800 0996 0095</t>
  </si>
  <si>
    <t>1GCZG9CP2J1201605</t>
  </si>
  <si>
    <t>LEVES RAYONES EN DEFENSA DELANTERA</t>
  </si>
  <si>
    <t>FRANCISCO MENDOZA SEPULVEDA</t>
  </si>
  <si>
    <t>DISTRITO 04</t>
  </si>
  <si>
    <t>JR-92-372</t>
  </si>
  <si>
    <t>6363 1800 0996 0103</t>
  </si>
  <si>
    <t>1GCZG9CP4J1208698</t>
  </si>
  <si>
    <t>ESPEJO COPILOTO ESTRELLADO</t>
  </si>
  <si>
    <t>ANICETO ARTURO RECHY AGUIRRE</t>
  </si>
  <si>
    <t>JR-92-373</t>
  </si>
  <si>
    <t>6363 1800 0996 0111</t>
  </si>
  <si>
    <t>1GCZG9CP5J1203042</t>
  </si>
  <si>
    <t>RASPON LIGERO EN DEFENSA DELANTERA</t>
  </si>
  <si>
    <t>JOSE CARLOS GUADALAJARA GUTIERREZ</t>
  </si>
  <si>
    <t>DISTRITO 10</t>
  </si>
  <si>
    <t>JR-92-374</t>
  </si>
  <si>
    <t>6363 1800 0996 0129</t>
  </si>
  <si>
    <t>1GCZG9CP5J1207155</t>
  </si>
  <si>
    <t>BUENAS CONDICIONES</t>
  </si>
  <si>
    <t>EMMANUEL PABLO SALDAÑA CASTILLON</t>
  </si>
  <si>
    <t>DISTRITO 06</t>
  </si>
  <si>
    <t>JR-92-375</t>
  </si>
  <si>
    <t>6363 1800 0996 0137</t>
  </si>
  <si>
    <t>1GCZG9CP5J1208743</t>
  </si>
  <si>
    <t>CARLOS HERNÁNDEZ LARA</t>
  </si>
  <si>
    <t>JR-92-376</t>
  </si>
  <si>
    <t>6363 1800 0996 0145</t>
  </si>
  <si>
    <t>1GCZG9CP6J1207259</t>
  </si>
  <si>
    <t>JOSE LUIS ASCENCIO PEREZ</t>
  </si>
  <si>
    <t>DISTRITO 16</t>
  </si>
  <si>
    <t>JR-92-377</t>
  </si>
  <si>
    <t>6363 1800 0996 0152</t>
  </si>
  <si>
    <t>1GCZG9CP7J1207416</t>
  </si>
  <si>
    <t>TALLONES LEVES EN COSTADO DERECHO (MOLDURA LINEA GOLPE) EN PTA.CORREDIZA</t>
  </si>
  <si>
    <t>HECTOR GALLEGO ÁVILA</t>
  </si>
  <si>
    <t>JR-92-378</t>
  </si>
  <si>
    <t>6363 1800 0996 0160</t>
  </si>
  <si>
    <t>1GCZG9CP8J1205156</t>
  </si>
  <si>
    <t>FERNANDO TRUJILLO SÁNCHEZ</t>
  </si>
  <si>
    <t>DISTRITO 15</t>
  </si>
  <si>
    <t>NP 300</t>
  </si>
  <si>
    <t>PICK UP</t>
  </si>
  <si>
    <t>JR 92 381</t>
  </si>
  <si>
    <t>6363 1800 1001 1680</t>
  </si>
  <si>
    <t>3N6AD33A5JK895426</t>
  </si>
  <si>
    <t>VEHICULOS NUEVOS (4 TAPAS PARA RIN / 4 TAPETES DE HULE / LLANTA DE REFACCIÓN / REFLEJANTES / LLAVE PARA BIRLOS / GATO)</t>
  </si>
  <si>
    <t>GRACIELA NUÑEZ GUDIÑO</t>
  </si>
  <si>
    <t>DISTRITO 12</t>
  </si>
  <si>
    <t>JR 92 382</t>
  </si>
  <si>
    <t>6363 1800 1001 1698</t>
  </si>
  <si>
    <t>3N6AD33A5JK895344</t>
  </si>
  <si>
    <t>ARACELI GUADALUPE LEON PLASENCIA</t>
  </si>
  <si>
    <t>DISTRITO 3</t>
  </si>
  <si>
    <t>JR 92 383</t>
  </si>
  <si>
    <t>6363 1800 1001 1706</t>
  </si>
  <si>
    <t>3N6AD33A5JK895048</t>
  </si>
  <si>
    <t>JAIME MIGUEL HERNÁNDEZ QUIÑONEZ</t>
  </si>
  <si>
    <t>DISTRITO 19</t>
  </si>
  <si>
    <t>JR 92 384</t>
  </si>
  <si>
    <t>6363 1800 1001 1714</t>
  </si>
  <si>
    <t>3N6AD33A5JK895184</t>
  </si>
  <si>
    <t>JR 92 385</t>
  </si>
  <si>
    <t>6363 1800 1001 1722</t>
  </si>
  <si>
    <t>3N6AD33A5JK894821</t>
  </si>
  <si>
    <t>CARLOS GUERRA VILLANUEVA</t>
  </si>
  <si>
    <t>DISTRITO 18</t>
  </si>
  <si>
    <t>JR 92 386</t>
  </si>
  <si>
    <t>6363 1800 1001 1730</t>
  </si>
  <si>
    <t>3N6AD33A5JK894882</t>
  </si>
  <si>
    <t>MARIANA VEGA CHAVEZ</t>
  </si>
  <si>
    <t>JR 92 387</t>
  </si>
  <si>
    <t>6363 1800 1001 1748</t>
  </si>
  <si>
    <t>3N6AD33A5JK891900</t>
  </si>
  <si>
    <t>JR 92 388</t>
  </si>
  <si>
    <t>6363 1800 1001 1755</t>
  </si>
  <si>
    <t>3N6AD33A5JK894102</t>
  </si>
  <si>
    <t>JR 92 389</t>
  </si>
  <si>
    <t>6363 1800 1001  1763</t>
  </si>
  <si>
    <t>3N6AD33A5JK894706</t>
  </si>
  <si>
    <t>JR 92 390</t>
  </si>
  <si>
    <t>6363 1800 1001 1771</t>
  </si>
  <si>
    <t>3N6AD33A5JK894530</t>
  </si>
  <si>
    <t>RICARDO ANTONIO GALVÁN IBARRA</t>
  </si>
  <si>
    <t>DISTRITO 5</t>
  </si>
  <si>
    <t>JR 92 391</t>
  </si>
  <si>
    <t>6363 1800 1001 1789</t>
  </si>
  <si>
    <t>3N6AD33A5JK894480</t>
  </si>
  <si>
    <t>JR 92 392</t>
  </si>
  <si>
    <t>6363 1800 1001 1797</t>
  </si>
  <si>
    <t>3N6AD33A5JK891960</t>
  </si>
  <si>
    <t>MOISES BAHENA ADAME</t>
  </si>
  <si>
    <t>DISTRITO 1</t>
  </si>
  <si>
    <t>JR 92  393</t>
  </si>
  <si>
    <t>6363 1800 1001 1805</t>
  </si>
  <si>
    <t>3N6AD33A5JK894761</t>
  </si>
  <si>
    <t>JUAN MANUEL SALAZAR PARTIDA</t>
  </si>
  <si>
    <t>JR 92  394</t>
  </si>
  <si>
    <t>6363 1800 1001 1813</t>
  </si>
  <si>
    <t>3N6AD33A5JK892394</t>
  </si>
  <si>
    <t>JR 92 395</t>
  </si>
  <si>
    <t>6363 1800 1001 1821</t>
  </si>
  <si>
    <t>3N6AD33A5JK893875</t>
  </si>
  <si>
    <t>JR 92 396</t>
  </si>
  <si>
    <t>6363 180 1001 1839</t>
  </si>
  <si>
    <t>3N6AD33A5JK894676</t>
  </si>
  <si>
    <t>LUIS ARMANDO ALBA GÓMEZ</t>
  </si>
  <si>
    <t>DISTRITO 20</t>
  </si>
  <si>
    <t>JR 92 397</t>
  </si>
  <si>
    <t>6363 1800 1001 1847</t>
  </si>
  <si>
    <t>3N6AD33A5JK892085</t>
  </si>
  <si>
    <t>SANDRA YADIRA IBARRA IÑIGUEZ</t>
  </si>
  <si>
    <t>JR 92 398</t>
  </si>
  <si>
    <t>6363 1800 1001 1854</t>
  </si>
  <si>
    <t>3N6AD33A5JK893017</t>
  </si>
  <si>
    <t>ERNESTO TORRES CARRILLO</t>
  </si>
  <si>
    <t>JR 92 399</t>
  </si>
  <si>
    <t>6363 1800 1001 1862</t>
  </si>
  <si>
    <t>3N6AD33A5JK895324</t>
  </si>
  <si>
    <t>MARIA ELIA GOMEZ ESPINOSA</t>
  </si>
  <si>
    <t>DISTRITO 2</t>
  </si>
  <si>
    <t>JR 92 400</t>
  </si>
  <si>
    <t>6363 1800 1001 1870</t>
  </si>
  <si>
    <t>3N6AD33A5JK895573</t>
  </si>
  <si>
    <t>MANUEL CARRILLO RUIZ</t>
  </si>
  <si>
    <t>JR 92 401</t>
  </si>
  <si>
    <t>6363 1800 1001 1888</t>
  </si>
  <si>
    <t>3N6AD33A5JK895950</t>
  </si>
  <si>
    <t>JR 92 402</t>
  </si>
  <si>
    <t>6363 1800 1001 1896</t>
  </si>
  <si>
    <t>3N6AD33A5JK895622</t>
  </si>
  <si>
    <t>MANUEL SÁNCHEZ ESTEVEZ</t>
  </si>
  <si>
    <t>JR 92  403</t>
  </si>
  <si>
    <t>6363 1800 1001 1904</t>
  </si>
  <si>
    <t>3N6AD33A5JK895097</t>
  </si>
  <si>
    <t>BEATRÍZ ISABEL RUIZ AMBRIZ</t>
  </si>
  <si>
    <t>DISTRITO 7</t>
  </si>
  <si>
    <t>JR 92 404</t>
  </si>
  <si>
    <t>6363 1800 1012 5514</t>
  </si>
  <si>
    <t>3N6AD33AXJK896247</t>
  </si>
  <si>
    <t>RAÚL OCHOA GONZÁLEZ</t>
  </si>
  <si>
    <t>JR 92 405</t>
  </si>
  <si>
    <t>6363 1800 1012 5522</t>
  </si>
  <si>
    <t>3N6AD33A1JK895973</t>
  </si>
  <si>
    <t>JULIO MUÑOZ O.</t>
  </si>
  <si>
    <t>DISTRITO 11</t>
  </si>
  <si>
    <t>JR 92 406</t>
  </si>
  <si>
    <t>6363 1800 1012 5530</t>
  </si>
  <si>
    <t>3N6AD33A4JK896390</t>
  </si>
  <si>
    <t>MARÍA DEL CARMEN ENRIQUEZ MUÑOZ</t>
  </si>
  <si>
    <t>DISTRITO 9</t>
  </si>
  <si>
    <t>JR 92 407</t>
  </si>
  <si>
    <t>6363 1800 1012 5548</t>
  </si>
  <si>
    <t>3N6AD33A5JK811606</t>
  </si>
  <si>
    <t>JOSÉ MANUEL MUÑOZ MARTÍNEZ</t>
  </si>
  <si>
    <t>DISTRITO 14</t>
  </si>
  <si>
    <t>JR 92 408</t>
  </si>
  <si>
    <t>6363 1800 1012 5555</t>
  </si>
  <si>
    <t>3N6AD33ADJK822643</t>
  </si>
  <si>
    <t>JUAN CARLOS MORAN DONATO</t>
  </si>
  <si>
    <t>JR 92 409</t>
  </si>
  <si>
    <t>6363 1800 1012 5563</t>
  </si>
  <si>
    <t>3N6AD33A6JK825420</t>
  </si>
  <si>
    <t>PABLO VELASCO ASENCIO</t>
  </si>
  <si>
    <t>DISTRITO 13</t>
  </si>
  <si>
    <t>JR 92 410</t>
  </si>
  <si>
    <t>3N6AD33AXJK826103</t>
  </si>
  <si>
    <t>ABRIL</t>
  </si>
  <si>
    <t>MAYO</t>
  </si>
  <si>
    <t>JUNIO</t>
  </si>
  <si>
    <t>JULIO</t>
  </si>
  <si>
    <t>P.E.61</t>
  </si>
  <si>
    <t>P.E.62</t>
  </si>
  <si>
    <t>P.E.63</t>
  </si>
  <si>
    <t>P.E.152</t>
  </si>
  <si>
    <t>AIRE ACONDICIONADO JURÍDICO</t>
  </si>
  <si>
    <t>AIRE ACONDICIONADO PRERROGATIVAS</t>
  </si>
  <si>
    <t>FINIQ AIRE ACONDICIONADO SITE INFORMÁTICA</t>
  </si>
  <si>
    <t>AIRE ACONDICIONADO</t>
  </si>
  <si>
    <t>P.E.163</t>
  </si>
  <si>
    <t xml:space="preserve">KITS SISTEMAS DE SEGURIDAD </t>
  </si>
  <si>
    <t>P.E.73</t>
  </si>
  <si>
    <t>RACKS ALMACENAMIENTO</t>
  </si>
  <si>
    <t>CELULARES</t>
  </si>
  <si>
    <t>EQUIPO DE SEGURIDAD PERIMETRAL</t>
  </si>
  <si>
    <t>CELULARES CAE´S</t>
  </si>
  <si>
    <t>LECTOR CÓDIGO DE BARRAS</t>
  </si>
  <si>
    <t>IMPRESORA EPSON</t>
  </si>
  <si>
    <t>P.E.2116</t>
  </si>
  <si>
    <t>P.E.2411</t>
  </si>
  <si>
    <t>P.E.170</t>
  </si>
  <si>
    <t>P.E.146</t>
  </si>
  <si>
    <t>PROGRAMAS DE COMPUTO</t>
  </si>
  <si>
    <t>P.E.65</t>
  </si>
  <si>
    <t>MICROFONOS SOLAPA</t>
  </si>
  <si>
    <t>LICENCIAS PROGRAMA DISEÑO</t>
  </si>
  <si>
    <t>LICENCIAS PROGRAMA GESTIÓN</t>
  </si>
  <si>
    <t>LICENCIAS SOFTWARE</t>
  </si>
  <si>
    <t>P.E.12</t>
  </si>
  <si>
    <t>P.E.103</t>
  </si>
  <si>
    <t>P.E.109</t>
  </si>
  <si>
    <t>P.E.293</t>
  </si>
  <si>
    <t>P.E.194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</si>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</sst>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_-* #,##0_-;\-* #,##0_-;_-* \-??_-;_-@_-"/>
    <numFmt numFmtId="166" formatCode="dd/mm/yy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3"/>
      <name val="Trebuchet MS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26" fillId="0" borderId="0" applyFill="0" applyBorder="0" applyAlignment="0" applyProtection="0"/>
    <xf numFmtId="0" fontId="10" fillId="22" borderId="0" applyNumberFormat="0" applyBorder="0" applyAlignment="0" applyProtection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27" fillId="0" borderId="0"/>
  </cellStyleXfs>
  <cellXfs count="18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" fontId="22" fillId="0" borderId="0" xfId="0" applyNumberFormat="1" applyFont="1"/>
    <xf numFmtId="0" fontId="18" fillId="0" borderId="0" xfId="0" applyFont="1" applyAlignment="1">
      <alignment horizontal="left"/>
    </xf>
    <xf numFmtId="4" fontId="18" fillId="0" borderId="0" xfId="0" applyNumberFormat="1" applyFont="1"/>
    <xf numFmtId="4" fontId="18" fillId="0" borderId="0" xfId="0" applyNumberFormat="1" applyFont="1" applyBorder="1"/>
    <xf numFmtId="4" fontId="18" fillId="0" borderId="0" xfId="0" applyNumberFormat="1" applyFont="1" applyBorder="1" applyAlignment="1">
      <alignment horizontal="center"/>
    </xf>
    <xf numFmtId="0" fontId="19" fillId="0" borderId="0" xfId="0" applyFont="1" applyBorder="1"/>
    <xf numFmtId="4" fontId="19" fillId="0" borderId="0" xfId="0" applyNumberFormat="1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4" fontId="18" fillId="0" borderId="0" xfId="0" applyNumberFormat="1" applyFont="1" applyFill="1" applyBorder="1"/>
    <xf numFmtId="0" fontId="19" fillId="0" borderId="0" xfId="0" applyFont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" fontId="20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4" fontId="23" fillId="0" borderId="0" xfId="0" applyNumberFormat="1" applyFont="1" applyBorder="1"/>
    <xf numFmtId="4" fontId="20" fillId="0" borderId="0" xfId="0" applyNumberFormat="1" applyFont="1" applyBorder="1"/>
    <xf numFmtId="14" fontId="20" fillId="0" borderId="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4" fontId="18" fillId="0" borderId="0" xfId="0" applyNumberFormat="1" applyFont="1" applyBorder="1" applyAlignment="1">
      <alignment horizontal="left"/>
    </xf>
    <xf numFmtId="4" fontId="23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left" vertical="center"/>
    </xf>
    <xf numFmtId="0" fontId="20" fillId="24" borderId="20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4" fontId="20" fillId="25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22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18" fillId="0" borderId="0" xfId="0" applyFont="1" applyFill="1" applyBorder="1" applyAlignment="1">
      <alignment vertical="center"/>
    </xf>
    <xf numFmtId="3" fontId="22" fillId="0" borderId="0" xfId="0" applyNumberFormat="1" applyFont="1" applyFill="1" applyBorder="1"/>
    <xf numFmtId="3" fontId="18" fillId="0" borderId="0" xfId="0" applyNumberFormat="1" applyFont="1" applyBorder="1"/>
    <xf numFmtId="3" fontId="18" fillId="0" borderId="0" xfId="0" applyNumberFormat="1" applyFont="1"/>
    <xf numFmtId="3" fontId="20" fillId="24" borderId="10" xfId="0" applyNumberFormat="1" applyFont="1" applyFill="1" applyBorder="1" applyAlignment="1">
      <alignment vertical="center"/>
    </xf>
    <xf numFmtId="3" fontId="20" fillId="0" borderId="0" xfId="0" applyNumberFormat="1" applyFont="1" applyBorder="1"/>
    <xf numFmtId="0" fontId="23" fillId="0" borderId="0" xfId="0" applyFont="1" applyAlignment="1">
      <alignment horizontal="center"/>
    </xf>
    <xf numFmtId="0" fontId="23" fillId="25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4" fontId="19" fillId="0" borderId="0" xfId="0" applyNumberFormat="1" applyFont="1" applyBorder="1" applyAlignment="1">
      <alignment horizontal="center"/>
    </xf>
    <xf numFmtId="4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" fontId="20" fillId="0" borderId="0" xfId="0" applyNumberFormat="1" applyFont="1"/>
    <xf numFmtId="0" fontId="20" fillId="26" borderId="19" xfId="0" applyFont="1" applyFill="1" applyBorder="1" applyAlignment="1">
      <alignment horizontal="center"/>
    </xf>
    <xf numFmtId="0" fontId="20" fillId="26" borderId="18" xfId="0" applyFont="1" applyFill="1" applyBorder="1" applyAlignment="1">
      <alignment horizontal="center"/>
    </xf>
    <xf numFmtId="0" fontId="20" fillId="26" borderId="14" xfId="0" applyFont="1" applyFill="1" applyBorder="1" applyAlignment="1">
      <alignment horizontal="center"/>
    </xf>
    <xf numFmtId="0" fontId="20" fillId="26" borderId="13" xfId="0" applyFont="1" applyFill="1" applyBorder="1" applyAlignment="1">
      <alignment horizontal="center"/>
    </xf>
    <xf numFmtId="3" fontId="20" fillId="26" borderId="17" xfId="0" applyNumberFormat="1" applyFont="1" applyFill="1" applyBorder="1" applyAlignment="1">
      <alignment horizontal="center"/>
    </xf>
    <xf numFmtId="3" fontId="20" fillId="26" borderId="12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14" fontId="22" fillId="24" borderId="0" xfId="0" applyNumberFormat="1" applyFont="1" applyFill="1" applyBorder="1" applyAlignment="1">
      <alignment horizontal="center"/>
    </xf>
    <xf numFmtId="0" fontId="22" fillId="24" borderId="0" xfId="0" applyFont="1" applyFill="1" applyBorder="1" applyAlignment="1">
      <alignment horizontal="left"/>
    </xf>
    <xf numFmtId="0" fontId="22" fillId="24" borderId="0" xfId="0" applyFont="1" applyFill="1" applyBorder="1" applyAlignment="1">
      <alignment horizontal="center"/>
    </xf>
    <xf numFmtId="4" fontId="18" fillId="0" borderId="0" xfId="0" applyNumberFormat="1" applyFont="1" applyFill="1"/>
    <xf numFmtId="0" fontId="18" fillId="0" borderId="0" xfId="0" applyFont="1" applyFill="1"/>
    <xf numFmtId="4" fontId="18" fillId="0" borderId="0" xfId="0" applyNumberFormat="1" applyFont="1" applyAlignment="1">
      <alignment vertical="center"/>
    </xf>
    <xf numFmtId="3" fontId="22" fillId="24" borderId="0" xfId="0" applyNumberFormat="1" applyFont="1" applyFill="1" applyBorder="1"/>
    <xf numFmtId="3" fontId="22" fillId="24" borderId="0" xfId="0" applyNumberFormat="1" applyFont="1" applyFill="1"/>
    <xf numFmtId="166" fontId="22" fillId="24" borderId="0" xfId="0" applyNumberFormat="1" applyFont="1" applyFill="1" applyBorder="1" applyAlignment="1">
      <alignment horizontal="center"/>
    </xf>
    <xf numFmtId="1" fontId="23" fillId="24" borderId="0" xfId="0" applyNumberFormat="1" applyFont="1" applyFill="1" applyBorder="1" applyAlignment="1">
      <alignment horizontal="center"/>
    </xf>
    <xf numFmtId="4" fontId="22" fillId="24" borderId="0" xfId="0" applyNumberFormat="1" applyFont="1" applyFill="1" applyBorder="1" applyAlignment="1">
      <alignment horizontal="left"/>
    </xf>
    <xf numFmtId="1" fontId="23" fillId="24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24" borderId="0" xfId="0" applyFont="1" applyFill="1" applyBorder="1" applyAlignment="1">
      <alignment horizontal="left" vertical="center" wrapText="1"/>
    </xf>
    <xf numFmtId="14" fontId="22" fillId="24" borderId="0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left" vertical="center"/>
    </xf>
    <xf numFmtId="3" fontId="18" fillId="24" borderId="0" xfId="0" applyNumberFormat="1" applyFont="1" applyFill="1"/>
    <xf numFmtId="3" fontId="18" fillId="24" borderId="0" xfId="0" applyNumberFormat="1" applyFont="1" applyFill="1" applyAlignment="1">
      <alignment vertical="center"/>
    </xf>
    <xf numFmtId="3" fontId="18" fillId="0" borderId="0" xfId="0" applyNumberFormat="1" applyFont="1" applyFill="1"/>
    <xf numFmtId="14" fontId="22" fillId="24" borderId="0" xfId="0" applyNumberFormat="1" applyFont="1" applyFill="1" applyAlignment="1">
      <alignment horizontal="center" vertical="center"/>
    </xf>
    <xf numFmtId="0" fontId="22" fillId="24" borderId="0" xfId="32" applyNumberFormat="1" applyFont="1" applyFill="1" applyBorder="1" applyAlignment="1" applyProtection="1">
      <alignment horizontal="center" vertical="center"/>
    </xf>
    <xf numFmtId="14" fontId="22" fillId="24" borderId="0" xfId="0" applyNumberFormat="1" applyFont="1" applyFill="1" applyAlignment="1">
      <alignment horizontal="left" vertical="center"/>
    </xf>
    <xf numFmtId="3" fontId="22" fillId="24" borderId="0" xfId="0" applyNumberFormat="1" applyFont="1" applyFill="1" applyBorder="1" applyAlignment="1">
      <alignment vertical="center"/>
    </xf>
    <xf numFmtId="3" fontId="18" fillId="0" borderId="0" xfId="0" applyNumberFormat="1" applyFont="1" applyAlignment="1">
      <alignment horizontal="center" vertical="center"/>
    </xf>
    <xf numFmtId="0" fontId="18" fillId="24" borderId="0" xfId="0" applyFont="1" applyFill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0" fontId="22" fillId="0" borderId="0" xfId="32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165" fontId="19" fillId="0" borderId="0" xfId="32" applyNumberFormat="1" applyFont="1" applyFill="1" applyBorder="1" applyAlignment="1" applyProtection="1">
      <alignment vertical="center"/>
    </xf>
    <xf numFmtId="0" fontId="19" fillId="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14" fontId="22" fillId="0" borderId="0" xfId="0" applyNumberFormat="1" applyFont="1" applyAlignment="1">
      <alignment horizontal="left" vertical="center"/>
    </xf>
    <xf numFmtId="4" fontId="23" fillId="0" borderId="0" xfId="0" applyNumberFormat="1" applyFont="1" applyBorder="1" applyAlignment="1">
      <alignment vertical="center"/>
    </xf>
    <xf numFmtId="14" fontId="22" fillId="0" borderId="0" xfId="0" applyNumberFormat="1" applyFont="1" applyAlignment="1">
      <alignment horizontal="center" vertical="center"/>
    </xf>
    <xf numFmtId="3" fontId="23" fillId="0" borderId="0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Fill="1" applyAlignment="1">
      <alignment vertical="center"/>
    </xf>
    <xf numFmtId="14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14" fontId="22" fillId="0" borderId="0" xfId="0" applyNumberFormat="1" applyFont="1" applyFill="1" applyAlignment="1">
      <alignment horizontal="left" vertical="center"/>
    </xf>
    <xf numFmtId="3" fontId="22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165" fontId="20" fillId="0" borderId="0" xfId="32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left" vertical="center"/>
    </xf>
    <xf numFmtId="4" fontId="20" fillId="0" borderId="0" xfId="0" applyNumberFormat="1" applyFont="1" applyBorder="1" applyAlignment="1">
      <alignment vertical="center"/>
    </xf>
    <xf numFmtId="165" fontId="18" fillId="0" borderId="0" xfId="32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1" fontId="18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left" vertical="center"/>
    </xf>
    <xf numFmtId="3" fontId="20" fillId="0" borderId="22" xfId="0" applyNumberFormat="1" applyFont="1" applyBorder="1"/>
    <xf numFmtId="3" fontId="23" fillId="24" borderId="0" xfId="0" applyNumberFormat="1" applyFont="1" applyFill="1" applyAlignment="1">
      <alignment vertical="center"/>
    </xf>
    <xf numFmtId="0" fontId="20" fillId="24" borderId="23" xfId="0" applyFont="1" applyFill="1" applyBorder="1" applyAlignment="1">
      <alignment horizontal="center" vertical="center"/>
    </xf>
    <xf numFmtId="0" fontId="18" fillId="0" borderId="12" xfId="0" applyFont="1" applyBorder="1"/>
    <xf numFmtId="0" fontId="20" fillId="24" borderId="21" xfId="0" applyFont="1" applyFill="1" applyBorder="1"/>
    <xf numFmtId="0" fontId="18" fillId="24" borderId="22" xfId="0" applyFont="1" applyFill="1" applyBorder="1" applyAlignment="1">
      <alignment horizontal="center"/>
    </xf>
    <xf numFmtId="3" fontId="20" fillId="24" borderId="22" xfId="0" applyNumberFormat="1" applyFont="1" applyFill="1" applyBorder="1"/>
    <xf numFmtId="0" fontId="20" fillId="24" borderId="11" xfId="0" applyFont="1" applyFill="1" applyBorder="1" applyAlignment="1">
      <alignment horizontal="center"/>
    </xf>
    <xf numFmtId="3" fontId="20" fillId="24" borderId="20" xfId="0" applyNumberFormat="1" applyFont="1" applyFill="1" applyBorder="1"/>
    <xf numFmtId="0" fontId="19" fillId="0" borderId="0" xfId="0" applyFont="1" applyAlignment="1">
      <alignment horizontal="center"/>
    </xf>
    <xf numFmtId="14" fontId="18" fillId="0" borderId="0" xfId="0" applyNumberFormat="1" applyFont="1" applyFill="1" applyBorder="1" applyAlignment="1">
      <alignment horizontal="left"/>
    </xf>
    <xf numFmtId="0" fontId="22" fillId="24" borderId="0" xfId="0" applyFont="1" applyFill="1" applyBorder="1" applyAlignment="1">
      <alignment horizontal="right"/>
    </xf>
    <xf numFmtId="14" fontId="22" fillId="24" borderId="0" xfId="0" applyNumberFormat="1" applyFont="1" applyFill="1" applyBorder="1" applyAlignment="1">
      <alignment horizontal="left"/>
    </xf>
    <xf numFmtId="165" fontId="26" fillId="24" borderId="0" xfId="32" applyNumberFormat="1" applyFill="1" applyBorder="1" applyAlignment="1">
      <alignment horizontal="left"/>
    </xf>
    <xf numFmtId="165" fontId="26" fillId="24" borderId="0" xfId="32" applyNumberFormat="1" applyFill="1" applyBorder="1" applyAlignment="1">
      <alignment horizontal="right"/>
    </xf>
    <xf numFmtId="0" fontId="28" fillId="27" borderId="16" xfId="43" applyFont="1" applyFill="1" applyBorder="1" applyAlignment="1">
      <alignment horizontal="center" vertical="center" wrapText="1"/>
    </xf>
    <xf numFmtId="0" fontId="28" fillId="27" borderId="0" xfId="43" applyFont="1" applyFill="1" applyBorder="1" applyAlignment="1">
      <alignment horizontal="center" vertical="center" wrapText="1"/>
    </xf>
    <xf numFmtId="0" fontId="28" fillId="27" borderId="0" xfId="43" applyNumberFormat="1" applyFont="1" applyFill="1" applyBorder="1" applyAlignment="1">
      <alignment horizontal="center" vertical="center" wrapText="1"/>
    </xf>
    <xf numFmtId="0" fontId="28" fillId="27" borderId="15" xfId="4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23" fillId="27" borderId="16" xfId="43" applyFont="1" applyFill="1" applyBorder="1" applyAlignment="1">
      <alignment horizontal="center" vertical="center" wrapText="1"/>
    </xf>
    <xf numFmtId="0" fontId="23" fillId="27" borderId="0" xfId="43" applyFont="1" applyFill="1" applyBorder="1" applyAlignment="1">
      <alignment horizontal="center" vertical="center" wrapText="1"/>
    </xf>
    <xf numFmtId="0" fontId="23" fillId="27" borderId="0" xfId="43" applyNumberFormat="1" applyFont="1" applyFill="1" applyBorder="1" applyAlignment="1">
      <alignment horizontal="center" vertical="center" wrapText="1"/>
    </xf>
    <xf numFmtId="0" fontId="23" fillId="27" borderId="15" xfId="43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3" fontId="20" fillId="24" borderId="0" xfId="0" applyNumberFormat="1" applyFont="1" applyFill="1"/>
    <xf numFmtId="165" fontId="26" fillId="24" borderId="22" xfId="32" applyNumberFormat="1" applyFill="1" applyBorder="1"/>
    <xf numFmtId="165" fontId="26" fillId="0" borderId="0" xfId="32" applyNumberFormat="1"/>
    <xf numFmtId="0" fontId="20" fillId="0" borderId="19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4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" fontId="24" fillId="0" borderId="19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19" fillId="0" borderId="14" xfId="0" applyNumberFormat="1" applyFont="1" applyBorder="1" applyAlignment="1">
      <alignment horizontal="center"/>
    </xf>
    <xf numFmtId="4" fontId="19" fillId="0" borderId="13" xfId="0" applyNumberFormat="1" applyFont="1" applyBorder="1" applyAlignment="1">
      <alignment horizontal="center"/>
    </xf>
    <xf numFmtId="4" fontId="19" fillId="0" borderId="12" xfId="0" applyNumberFormat="1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7" xfId="0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4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tabSelected="1" zoomScale="77" zoomScaleNormal="77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F20" sqref="F20"/>
    </sheetView>
  </sheetViews>
  <sheetFormatPr baseColWidth="10" defaultColWidth="11.42578125" defaultRowHeight="15" x14ac:dyDescent="0.3"/>
  <cols>
    <col min="1" max="1" width="11.42578125" style="1"/>
    <col min="2" max="2" width="14.85546875" style="1" customWidth="1"/>
    <col min="3" max="3" width="7.7109375" style="2" customWidth="1"/>
    <col min="4" max="4" width="26.28515625" style="1" customWidth="1"/>
    <col min="5" max="5" width="21.42578125" style="1" customWidth="1"/>
    <col min="6" max="6" width="14.5703125" style="1" bestFit="1" customWidth="1"/>
    <col min="7" max="7" width="25.140625" style="1" bestFit="1" customWidth="1"/>
    <col min="8" max="8" width="17.28515625" style="1" customWidth="1"/>
    <col min="9" max="10" width="14.140625" style="1" customWidth="1"/>
    <col min="11" max="12" width="18" style="1" customWidth="1"/>
    <col min="13" max="13" width="14.5703125" style="1" bestFit="1" customWidth="1"/>
    <col min="14" max="16384" width="11.42578125" style="1"/>
  </cols>
  <sheetData>
    <row r="1" spans="2:13" ht="15.75" thickBot="1" x14ac:dyDescent="0.35"/>
    <row r="2" spans="2:13" x14ac:dyDescent="0.3">
      <c r="B2" s="155" t="s">
        <v>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7"/>
    </row>
    <row r="3" spans="2:13" x14ac:dyDescent="0.3">
      <c r="B3" s="158" t="s">
        <v>14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/>
    </row>
    <row r="4" spans="2:13" ht="15.75" thickBot="1" x14ac:dyDescent="0.35">
      <c r="B4" s="161" t="s">
        <v>44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3"/>
    </row>
    <row r="8" spans="2:13" ht="15.75" thickBot="1" x14ac:dyDescent="0.35"/>
    <row r="9" spans="2:13" s="58" customFormat="1" x14ac:dyDescent="0.3">
      <c r="B9" s="61" t="s">
        <v>24</v>
      </c>
      <c r="C9" s="62"/>
      <c r="D9" s="62" t="s">
        <v>26</v>
      </c>
      <c r="E9" s="62" t="s">
        <v>62</v>
      </c>
      <c r="F9" s="62" t="s">
        <v>15</v>
      </c>
      <c r="G9" s="62" t="s">
        <v>27</v>
      </c>
      <c r="H9" s="62" t="s">
        <v>29</v>
      </c>
      <c r="I9" s="62" t="s">
        <v>18</v>
      </c>
      <c r="J9" s="62"/>
      <c r="K9" s="62" t="s">
        <v>32</v>
      </c>
      <c r="L9" s="62" t="s">
        <v>36</v>
      </c>
      <c r="M9" s="65" t="s">
        <v>20</v>
      </c>
    </row>
    <row r="10" spans="2:13" s="58" customFormat="1" ht="15.75" thickBot="1" x14ac:dyDescent="0.35">
      <c r="B10" s="63">
        <v>2017</v>
      </c>
      <c r="C10" s="64"/>
      <c r="D10" s="64" t="s">
        <v>42</v>
      </c>
      <c r="E10" s="64" t="s">
        <v>63</v>
      </c>
      <c r="F10" s="64" t="s">
        <v>16</v>
      </c>
      <c r="G10" s="64" t="s">
        <v>28</v>
      </c>
      <c r="H10" s="64" t="s">
        <v>30</v>
      </c>
      <c r="I10" s="64" t="s">
        <v>19</v>
      </c>
      <c r="J10" s="64" t="s">
        <v>31</v>
      </c>
      <c r="K10" s="64" t="s">
        <v>33</v>
      </c>
      <c r="L10" s="64" t="s">
        <v>37</v>
      </c>
      <c r="M10" s="66" t="s">
        <v>21</v>
      </c>
    </row>
    <row r="12" spans="2:13" x14ac:dyDescent="0.3">
      <c r="B12" s="127" t="s">
        <v>22</v>
      </c>
      <c r="C12" s="128"/>
      <c r="D12" s="153"/>
      <c r="E12" s="153"/>
      <c r="F12" s="153"/>
      <c r="G12" s="153"/>
      <c r="H12" s="153"/>
      <c r="I12" s="153">
        <f>+'EQ AUDIO VIDEO'!I10</f>
        <v>47190.05</v>
      </c>
      <c r="J12" s="153"/>
      <c r="K12" s="153"/>
      <c r="L12" s="153"/>
      <c r="M12" s="129">
        <f>SUM(D12:L12)</f>
        <v>47190.05</v>
      </c>
    </row>
    <row r="13" spans="2:13" x14ac:dyDescent="0.3">
      <c r="B13" s="59"/>
      <c r="D13" s="154"/>
      <c r="E13" s="154"/>
      <c r="F13" s="154"/>
      <c r="G13" s="154"/>
      <c r="H13" s="154"/>
      <c r="I13" s="154"/>
      <c r="J13" s="154"/>
      <c r="K13" s="154"/>
      <c r="L13" s="154"/>
      <c r="M13" s="123"/>
    </row>
    <row r="14" spans="2:13" x14ac:dyDescent="0.3">
      <c r="B14" s="127" t="s">
        <v>23</v>
      </c>
      <c r="C14" s="128"/>
      <c r="D14" s="153"/>
      <c r="E14" s="153"/>
      <c r="F14" s="153"/>
      <c r="G14" s="153"/>
      <c r="H14" s="153"/>
      <c r="I14" s="153"/>
      <c r="J14" s="153"/>
      <c r="K14" s="153">
        <f>+'PROGRAMAS COMPUTO'!H9</f>
        <v>78017.52</v>
      </c>
      <c r="L14" s="153">
        <f>+'EQ DE TRANSPORTE'!H9</f>
        <v>175028</v>
      </c>
      <c r="M14" s="129">
        <f>SUM(D14:L14)</f>
        <v>253045.52000000002</v>
      </c>
    </row>
    <row r="15" spans="2:13" x14ac:dyDescent="0.3">
      <c r="B15" s="59"/>
      <c r="D15" s="154"/>
      <c r="E15" s="154"/>
      <c r="F15" s="154"/>
      <c r="G15" s="154"/>
      <c r="H15" s="154"/>
      <c r="I15" s="154"/>
      <c r="J15" s="154"/>
      <c r="K15" s="154"/>
      <c r="L15" s="154"/>
    </row>
    <row r="16" spans="2:13" x14ac:dyDescent="0.3">
      <c r="B16" s="127" t="s">
        <v>58</v>
      </c>
      <c r="C16" s="128"/>
      <c r="D16" s="153"/>
      <c r="E16" s="153">
        <f>+'SISTEMA DE AIRE ACONDICIONADO'!I10</f>
        <v>205468.48</v>
      </c>
      <c r="F16" s="153">
        <f>+'EQ. DE COMPUTO'!I12</f>
        <v>93601.56</v>
      </c>
      <c r="G16" s="153"/>
      <c r="H16" s="153"/>
      <c r="I16" s="153">
        <f>+'EQ AUDIO VIDEO'!I32</f>
        <v>206288.36000000002</v>
      </c>
      <c r="J16" s="153"/>
      <c r="K16" s="153"/>
      <c r="L16" s="153"/>
      <c r="M16" s="129">
        <f>SUM(D16:L16)</f>
        <v>505358.4</v>
      </c>
    </row>
    <row r="17" spans="2:14" x14ac:dyDescent="0.3">
      <c r="B17" s="59"/>
      <c r="D17" s="154"/>
      <c r="E17" s="154"/>
      <c r="F17" s="154"/>
      <c r="G17" s="154"/>
      <c r="H17" s="154"/>
      <c r="I17" s="154"/>
      <c r="J17" s="154"/>
      <c r="K17" s="154"/>
      <c r="L17" s="154"/>
    </row>
    <row r="18" spans="2:14" x14ac:dyDescent="0.3">
      <c r="B18" s="127" t="s">
        <v>282</v>
      </c>
      <c r="C18" s="128"/>
      <c r="D18" s="153">
        <f>+'M. DE OFICINA'!I9</f>
        <v>121816.08</v>
      </c>
      <c r="E18" s="153">
        <f>+'SISTEMA DE AIRE ACONDICIONADO'!I18</f>
        <v>163010.15999999997</v>
      </c>
      <c r="F18" s="153"/>
      <c r="G18" s="153">
        <f>+'OTROS MOB Y EQ'!I9</f>
        <v>116999.92</v>
      </c>
      <c r="H18" s="153"/>
      <c r="I18" s="153">
        <f>+'EQ AUDIO VIDEO'!I34</f>
        <v>24973.64</v>
      </c>
      <c r="J18" s="153"/>
      <c r="K18" s="153"/>
      <c r="L18" s="153"/>
      <c r="M18" s="129">
        <f>SUM(D18:L18)</f>
        <v>426799.8</v>
      </c>
    </row>
    <row r="19" spans="2:14" x14ac:dyDescent="0.3">
      <c r="B19" s="59"/>
      <c r="D19" s="154"/>
      <c r="E19" s="154"/>
      <c r="F19" s="154"/>
      <c r="G19" s="154"/>
      <c r="H19" s="154"/>
      <c r="I19" s="154"/>
      <c r="J19" s="154"/>
      <c r="K19" s="154"/>
      <c r="L19" s="154"/>
    </row>
    <row r="20" spans="2:14" x14ac:dyDescent="0.3">
      <c r="B20" s="127" t="s">
        <v>283</v>
      </c>
      <c r="C20" s="128"/>
      <c r="D20" s="153"/>
      <c r="E20" s="153"/>
      <c r="F20" s="153">
        <f>+'EQ. DE COMPUTO'!I20</f>
        <v>8664532.2400000002</v>
      </c>
      <c r="G20" s="153"/>
      <c r="H20" s="153"/>
      <c r="I20" s="153"/>
      <c r="J20" s="153"/>
      <c r="K20" s="153"/>
      <c r="L20" s="153"/>
      <c r="M20" s="129">
        <f>SUM(D20:L20)</f>
        <v>8664532.2400000002</v>
      </c>
    </row>
    <row r="21" spans="2:14" x14ac:dyDescent="0.3">
      <c r="B21" s="59"/>
      <c r="D21" s="154"/>
      <c r="E21" s="154"/>
      <c r="F21" s="154"/>
      <c r="G21" s="154"/>
      <c r="H21" s="154"/>
      <c r="I21" s="154"/>
      <c r="J21" s="154"/>
      <c r="K21" s="154"/>
      <c r="L21" s="154"/>
    </row>
    <row r="22" spans="2:14" x14ac:dyDescent="0.3">
      <c r="B22" s="127" t="s">
        <v>284</v>
      </c>
      <c r="C22" s="128"/>
      <c r="D22" s="153"/>
      <c r="E22" s="153"/>
      <c r="F22" s="153"/>
      <c r="G22" s="153"/>
      <c r="H22" s="153"/>
      <c r="I22" s="153"/>
      <c r="J22" s="153"/>
      <c r="K22" s="153">
        <f>+'PROGRAMAS COMPUTO'!H11+'PROGRAMAS COMPUTO'!H13+'PROGRAMAS COMPUTO'!H15+'PROGRAMAS COMPUTO'!H17</f>
        <v>729111.27</v>
      </c>
      <c r="L22" s="153"/>
      <c r="M22" s="129">
        <f>SUM(D22:L22)</f>
        <v>729111.27</v>
      </c>
    </row>
    <row r="23" spans="2:14" x14ac:dyDescent="0.3">
      <c r="B23" s="59"/>
      <c r="D23" s="154"/>
      <c r="E23" s="154"/>
      <c r="F23" s="154"/>
      <c r="G23" s="154"/>
      <c r="H23" s="154"/>
      <c r="I23" s="154"/>
      <c r="J23" s="154"/>
      <c r="K23" s="154"/>
      <c r="L23" s="154"/>
    </row>
    <row r="24" spans="2:14" x14ac:dyDescent="0.3">
      <c r="B24" s="127" t="s">
        <v>285</v>
      </c>
      <c r="C24" s="128"/>
      <c r="D24" s="153"/>
      <c r="E24" s="153"/>
      <c r="F24" s="153">
        <f>+'EQ. DE COMPUTO'!I22</f>
        <v>13548</v>
      </c>
      <c r="G24" s="153"/>
      <c r="H24" s="153"/>
      <c r="I24" s="153"/>
      <c r="J24" s="153"/>
      <c r="K24" s="153">
        <f>+'PROGRAMAS COMPUTO'!H19</f>
        <v>58572.39</v>
      </c>
      <c r="L24" s="153"/>
      <c r="M24" s="129">
        <f>SUM(D24:L24)</f>
        <v>72120.39</v>
      </c>
    </row>
    <row r="26" spans="2:14" x14ac:dyDescent="0.3">
      <c r="B26" s="127" t="s">
        <v>318</v>
      </c>
      <c r="C26" s="128"/>
      <c r="D26" s="153"/>
      <c r="E26" s="153"/>
      <c r="F26" s="153"/>
      <c r="G26" s="153"/>
      <c r="H26" s="153"/>
      <c r="I26" s="153"/>
      <c r="J26" s="153"/>
      <c r="K26" s="153"/>
      <c r="L26" s="153"/>
      <c r="M26" s="129">
        <f>SUM(D26:L26)</f>
        <v>0</v>
      </c>
    </row>
    <row r="28" spans="2:14" x14ac:dyDescent="0.3">
      <c r="B28" s="127" t="s">
        <v>319</v>
      </c>
      <c r="C28" s="128"/>
      <c r="D28" s="153"/>
      <c r="E28" s="153"/>
      <c r="F28" s="153"/>
      <c r="G28" s="153"/>
      <c r="H28" s="153"/>
      <c r="I28" s="153"/>
      <c r="J28" s="153"/>
      <c r="K28" s="153"/>
      <c r="L28" s="153"/>
      <c r="M28" s="129">
        <f>SUM(D28:L28)</f>
        <v>0</v>
      </c>
    </row>
    <row r="29" spans="2:14" ht="15.75" thickBot="1" x14ac:dyDescent="0.35"/>
    <row r="30" spans="2:14" s="59" customFormat="1" ht="15.75" thickBot="1" x14ac:dyDescent="0.35">
      <c r="C30" s="130" t="s">
        <v>17</v>
      </c>
      <c r="D30" s="131">
        <f>SUM(D12:D29)</f>
        <v>121816.08</v>
      </c>
      <c r="E30" s="131">
        <f t="shared" ref="E30:L30" si="0">SUM(E12:E29)</f>
        <v>368478.64</v>
      </c>
      <c r="F30" s="131">
        <f t="shared" si="0"/>
        <v>8771681.8000000007</v>
      </c>
      <c r="G30" s="131">
        <f t="shared" si="0"/>
        <v>116999.92</v>
      </c>
      <c r="H30" s="131">
        <f t="shared" si="0"/>
        <v>0</v>
      </c>
      <c r="I30" s="131">
        <f>SUM(I12:I29)</f>
        <v>278452.05000000005</v>
      </c>
      <c r="J30" s="131">
        <f t="shared" si="0"/>
        <v>0</v>
      </c>
      <c r="K30" s="131">
        <f>SUM(K12:K29)</f>
        <v>865701.18</v>
      </c>
      <c r="L30" s="131">
        <f t="shared" si="0"/>
        <v>175028</v>
      </c>
      <c r="M30" s="131">
        <f t="shared" ref="M30" si="1">SUM(M12:M25)</f>
        <v>10698157.67</v>
      </c>
      <c r="N30" s="60"/>
    </row>
  </sheetData>
  <mergeCells count="3">
    <mergeCell ref="B2:M2"/>
    <mergeCell ref="B3:M3"/>
    <mergeCell ref="B4:M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F1" workbookViewId="0">
      <selection activeCell="C6" sqref="C6"/>
    </sheetView>
  </sheetViews>
  <sheetFormatPr baseColWidth="10" defaultRowHeight="12.75" x14ac:dyDescent="0.2"/>
  <cols>
    <col min="1" max="1" width="16.7109375" bestFit="1" customWidth="1"/>
    <col min="2" max="2" width="40" customWidth="1"/>
    <col min="3" max="3" width="20.42578125" bestFit="1" customWidth="1"/>
    <col min="4" max="4" width="20.7109375" customWidth="1"/>
    <col min="5" max="5" width="10.7109375" bestFit="1" customWidth="1"/>
    <col min="6" max="6" width="14.28515625" bestFit="1" customWidth="1"/>
    <col min="7" max="7" width="13" bestFit="1" customWidth="1"/>
    <col min="8" max="8" width="14" bestFit="1" customWidth="1"/>
    <col min="9" max="9" width="13.5703125" customWidth="1"/>
    <col min="10" max="10" width="22.7109375" style="143" customWidth="1"/>
    <col min="11" max="11" width="22.85546875" bestFit="1" customWidth="1"/>
    <col min="12" max="12" width="25.85546875" customWidth="1"/>
    <col min="13" max="13" width="45.7109375" customWidth="1"/>
  </cols>
  <sheetData>
    <row r="1" spans="1:13" ht="22.5" x14ac:dyDescent="0.2">
      <c r="A1" s="138" t="s">
        <v>84</v>
      </c>
      <c r="B1" s="139" t="s">
        <v>85</v>
      </c>
      <c r="C1" s="139" t="s">
        <v>86</v>
      </c>
      <c r="D1" s="139" t="s">
        <v>87</v>
      </c>
      <c r="E1" s="139" t="s">
        <v>88</v>
      </c>
      <c r="F1" s="139" t="s">
        <v>89</v>
      </c>
      <c r="G1" s="139" t="s">
        <v>90</v>
      </c>
      <c r="H1" s="139" t="s">
        <v>91</v>
      </c>
      <c r="I1" s="139" t="s">
        <v>92</v>
      </c>
      <c r="J1" s="140" t="s">
        <v>93</v>
      </c>
      <c r="K1" s="139" t="s">
        <v>94</v>
      </c>
      <c r="L1" s="139" t="s">
        <v>95</v>
      </c>
      <c r="M1" s="141" t="s">
        <v>96</v>
      </c>
    </row>
    <row r="2" spans="1:13" ht="51" x14ac:dyDescent="0.2">
      <c r="A2" s="142">
        <v>30</v>
      </c>
      <c r="B2" s="142" t="s">
        <v>97</v>
      </c>
      <c r="C2" s="142" t="s">
        <v>98</v>
      </c>
      <c r="D2" s="142" t="s">
        <v>99</v>
      </c>
      <c r="E2" s="142" t="s">
        <v>100</v>
      </c>
      <c r="F2" s="142">
        <v>2018</v>
      </c>
      <c r="G2" s="142" t="s">
        <v>101</v>
      </c>
      <c r="H2" s="142" t="s">
        <v>102</v>
      </c>
      <c r="I2" s="142">
        <v>1243</v>
      </c>
      <c r="J2" s="142" t="s">
        <v>103</v>
      </c>
      <c r="K2" s="142" t="s">
        <v>104</v>
      </c>
      <c r="L2" s="142" t="s">
        <v>105</v>
      </c>
      <c r="M2" s="142" t="s">
        <v>106</v>
      </c>
    </row>
    <row r="3" spans="1:13" ht="25.5" x14ac:dyDescent="0.2">
      <c r="A3" s="142">
        <v>31</v>
      </c>
      <c r="B3" s="142" t="s">
        <v>107</v>
      </c>
      <c r="C3" s="142" t="s">
        <v>98</v>
      </c>
      <c r="D3" s="142" t="s">
        <v>99</v>
      </c>
      <c r="E3" s="142" t="s">
        <v>100</v>
      </c>
      <c r="F3" s="142">
        <v>2018</v>
      </c>
      <c r="G3" s="142" t="s">
        <v>101</v>
      </c>
      <c r="H3" s="142" t="s">
        <v>108</v>
      </c>
      <c r="I3" s="142">
        <v>2355</v>
      </c>
      <c r="J3" s="142" t="s">
        <v>109</v>
      </c>
      <c r="K3" s="142" t="s">
        <v>110</v>
      </c>
      <c r="L3" s="142" t="s">
        <v>105</v>
      </c>
      <c r="M3" s="142" t="s">
        <v>111</v>
      </c>
    </row>
    <row r="4" spans="1:13" ht="25.5" x14ac:dyDescent="0.2">
      <c r="A4" s="142">
        <v>32</v>
      </c>
      <c r="B4" s="142" t="s">
        <v>112</v>
      </c>
      <c r="C4" s="142" t="s">
        <v>113</v>
      </c>
      <c r="D4" s="142" t="s">
        <v>99</v>
      </c>
      <c r="E4" s="142" t="s">
        <v>100</v>
      </c>
      <c r="F4" s="142">
        <v>2018</v>
      </c>
      <c r="G4" s="142" t="s">
        <v>101</v>
      </c>
      <c r="H4" s="142" t="s">
        <v>114</v>
      </c>
      <c r="I4" s="142">
        <v>7816</v>
      </c>
      <c r="J4" s="142" t="s">
        <v>115</v>
      </c>
      <c r="K4" s="142" t="s">
        <v>116</v>
      </c>
      <c r="L4" s="142" t="s">
        <v>105</v>
      </c>
      <c r="M4" s="142" t="s">
        <v>117</v>
      </c>
    </row>
    <row r="5" spans="1:13" ht="25.5" x14ac:dyDescent="0.2">
      <c r="A5" s="142">
        <v>33</v>
      </c>
      <c r="B5" s="142" t="s">
        <v>118</v>
      </c>
      <c r="C5" s="142" t="s">
        <v>119</v>
      </c>
      <c r="D5" s="142" t="s">
        <v>99</v>
      </c>
      <c r="E5" s="142" t="s">
        <v>100</v>
      </c>
      <c r="F5" s="142">
        <v>2018</v>
      </c>
      <c r="G5" s="142" t="s">
        <v>101</v>
      </c>
      <c r="H5" s="142" t="s">
        <v>120</v>
      </c>
      <c r="I5" s="142">
        <v>8774</v>
      </c>
      <c r="J5" s="142" t="s">
        <v>121</v>
      </c>
      <c r="K5" s="142" t="s">
        <v>122</v>
      </c>
      <c r="L5" s="142" t="s">
        <v>105</v>
      </c>
      <c r="M5" s="142" t="s">
        <v>123</v>
      </c>
    </row>
    <row r="6" spans="1:13" ht="25.5" x14ac:dyDescent="0.2">
      <c r="A6" s="142">
        <v>34</v>
      </c>
      <c r="B6" s="142" t="s">
        <v>124</v>
      </c>
      <c r="C6" s="142" t="s">
        <v>98</v>
      </c>
      <c r="D6" s="142" t="s">
        <v>99</v>
      </c>
      <c r="E6" s="142" t="s">
        <v>100</v>
      </c>
      <c r="F6" s="142">
        <v>2018</v>
      </c>
      <c r="G6" s="142" t="s">
        <v>101</v>
      </c>
      <c r="H6" s="142" t="s">
        <v>125</v>
      </c>
      <c r="I6" s="142">
        <v>4406</v>
      </c>
      <c r="J6" s="142" t="s">
        <v>126</v>
      </c>
      <c r="K6" s="142" t="s">
        <v>127</v>
      </c>
      <c r="L6" s="142" t="s">
        <v>105</v>
      </c>
      <c r="M6" s="142" t="s">
        <v>128</v>
      </c>
    </row>
    <row r="7" spans="1:13" ht="25.5" x14ac:dyDescent="0.2">
      <c r="A7" s="142">
        <v>35</v>
      </c>
      <c r="B7" s="142" t="s">
        <v>129</v>
      </c>
      <c r="C7" s="142" t="s">
        <v>130</v>
      </c>
      <c r="D7" s="142" t="s">
        <v>99</v>
      </c>
      <c r="E7" s="142" t="s">
        <v>100</v>
      </c>
      <c r="F7" s="142">
        <v>2018</v>
      </c>
      <c r="G7" s="142" t="s">
        <v>101</v>
      </c>
      <c r="H7" s="142" t="s">
        <v>131</v>
      </c>
      <c r="I7" s="142">
        <v>5887</v>
      </c>
      <c r="J7" s="142" t="s">
        <v>132</v>
      </c>
      <c r="K7" s="142" t="s">
        <v>133</v>
      </c>
      <c r="L7" s="142" t="s">
        <v>105</v>
      </c>
      <c r="M7" s="142" t="s">
        <v>134</v>
      </c>
    </row>
    <row r="8" spans="1:13" ht="25.5" x14ac:dyDescent="0.2">
      <c r="A8" s="142">
        <v>36</v>
      </c>
      <c r="B8" s="142" t="s">
        <v>135</v>
      </c>
      <c r="C8" s="142" t="s">
        <v>136</v>
      </c>
      <c r="D8" s="142" t="s">
        <v>99</v>
      </c>
      <c r="E8" s="142" t="s">
        <v>100</v>
      </c>
      <c r="F8" s="142">
        <v>2018</v>
      </c>
      <c r="G8" s="142" t="s">
        <v>101</v>
      </c>
      <c r="H8" s="142" t="s">
        <v>137</v>
      </c>
      <c r="I8" s="142">
        <v>7374</v>
      </c>
      <c r="J8" s="142" t="s">
        <v>138</v>
      </c>
      <c r="K8" s="142" t="s">
        <v>139</v>
      </c>
      <c r="L8" s="142" t="s">
        <v>105</v>
      </c>
      <c r="M8" s="142" t="s">
        <v>134</v>
      </c>
    </row>
    <row r="9" spans="1:13" ht="25.5" x14ac:dyDescent="0.2">
      <c r="A9" s="142">
        <v>37</v>
      </c>
      <c r="B9" s="142" t="s">
        <v>140</v>
      </c>
      <c r="C9" s="142" t="s">
        <v>98</v>
      </c>
      <c r="D9" s="142" t="s">
        <v>99</v>
      </c>
      <c r="E9" s="142" t="s">
        <v>100</v>
      </c>
      <c r="F9" s="142">
        <v>2018</v>
      </c>
      <c r="G9" s="142" t="s">
        <v>101</v>
      </c>
      <c r="H9" s="142" t="s">
        <v>141</v>
      </c>
      <c r="I9" s="142">
        <v>7483</v>
      </c>
      <c r="J9" s="142" t="s">
        <v>142</v>
      </c>
      <c r="K9" s="142" t="s">
        <v>143</v>
      </c>
      <c r="L9" s="142" t="s">
        <v>105</v>
      </c>
      <c r="M9" s="142" t="s">
        <v>134</v>
      </c>
    </row>
    <row r="10" spans="1:13" ht="25.5" x14ac:dyDescent="0.2">
      <c r="A10" s="142">
        <v>38</v>
      </c>
      <c r="B10" s="142" t="s">
        <v>144</v>
      </c>
      <c r="C10" s="142" t="s">
        <v>145</v>
      </c>
      <c r="D10" s="142" t="s">
        <v>99</v>
      </c>
      <c r="E10" s="142" t="s">
        <v>100</v>
      </c>
      <c r="F10" s="142">
        <v>2018</v>
      </c>
      <c r="G10" s="142" t="s">
        <v>101</v>
      </c>
      <c r="H10" s="142" t="s">
        <v>146</v>
      </c>
      <c r="I10" s="142">
        <v>5378</v>
      </c>
      <c r="J10" s="142" t="s">
        <v>147</v>
      </c>
      <c r="K10" s="142" t="s">
        <v>148</v>
      </c>
      <c r="L10" s="142" t="s">
        <v>105</v>
      </c>
      <c r="M10" s="142" t="s">
        <v>149</v>
      </c>
    </row>
    <row r="11" spans="1:13" ht="25.5" x14ac:dyDescent="0.2">
      <c r="A11" s="142">
        <v>39</v>
      </c>
      <c r="B11" s="142" t="s">
        <v>150</v>
      </c>
      <c r="C11" s="142" t="s">
        <v>98</v>
      </c>
      <c r="D11" s="142" t="s">
        <v>99</v>
      </c>
      <c r="E11" s="142" t="s">
        <v>100</v>
      </c>
      <c r="F11" s="142">
        <v>2018</v>
      </c>
      <c r="G11" s="142" t="s">
        <v>101</v>
      </c>
      <c r="H11" s="142" t="s">
        <v>151</v>
      </c>
      <c r="I11" s="142">
        <v>3532</v>
      </c>
      <c r="J11" s="142" t="s">
        <v>152</v>
      </c>
      <c r="K11" s="142" t="s">
        <v>153</v>
      </c>
      <c r="L11" s="142" t="s">
        <v>105</v>
      </c>
      <c r="M11" s="142" t="s">
        <v>134</v>
      </c>
    </row>
    <row r="20" spans="11:11" customFormat="1" x14ac:dyDescent="0.2">
      <c r="K20" s="143"/>
    </row>
    <row r="21" spans="11:11" customFormat="1" x14ac:dyDescent="0.2">
      <c r="K21" s="143"/>
    </row>
    <row r="22" spans="11:11" customFormat="1" x14ac:dyDescent="0.2">
      <c r="K22" s="143"/>
    </row>
    <row r="23" spans="11:11" customFormat="1" x14ac:dyDescent="0.2">
      <c r="K23" s="143"/>
    </row>
    <row r="24" spans="11:11" customFormat="1" x14ac:dyDescent="0.2">
      <c r="K24" s="143"/>
    </row>
    <row r="25" spans="11:11" customFormat="1" x14ac:dyDescent="0.2">
      <c r="K25" s="143"/>
    </row>
    <row r="26" spans="11:11" customFormat="1" x14ac:dyDescent="0.2">
      <c r="K26" s="143"/>
    </row>
    <row r="27" spans="11:11" customFormat="1" x14ac:dyDescent="0.2">
      <c r="K27" s="143"/>
    </row>
    <row r="28" spans="11:11" customFormat="1" x14ac:dyDescent="0.2">
      <c r="K28" s="143"/>
    </row>
    <row r="29" spans="11:11" customFormat="1" x14ac:dyDescent="0.2">
      <c r="K29" s="143"/>
    </row>
    <row r="30" spans="11:11" customFormat="1" x14ac:dyDescent="0.2">
      <c r="K30" s="14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C1" sqref="C1"/>
    </sheetView>
  </sheetViews>
  <sheetFormatPr baseColWidth="10" defaultRowHeight="12.75" x14ac:dyDescent="0.2"/>
  <cols>
    <col min="1" max="1" width="16.7109375" bestFit="1" customWidth="1"/>
    <col min="2" max="2" width="40" customWidth="1"/>
    <col min="3" max="3" width="20.42578125" bestFit="1" customWidth="1"/>
    <col min="4" max="4" width="20.7109375" customWidth="1"/>
    <col min="5" max="5" width="10.7109375" bestFit="1" customWidth="1"/>
    <col min="6" max="6" width="14.28515625" bestFit="1" customWidth="1"/>
    <col min="7" max="7" width="13" bestFit="1" customWidth="1"/>
    <col min="8" max="8" width="14" bestFit="1" customWidth="1"/>
    <col min="9" max="9" width="13.5703125" customWidth="1"/>
    <col min="10" max="10" width="22.7109375" style="143" customWidth="1"/>
    <col min="11" max="11" width="22.85546875" bestFit="1" customWidth="1"/>
    <col min="12" max="12" width="25.85546875" customWidth="1"/>
    <col min="13" max="13" width="45.7109375" customWidth="1"/>
  </cols>
  <sheetData>
    <row r="1" spans="1:13" ht="30" x14ac:dyDescent="0.2">
      <c r="A1" s="144" t="s">
        <v>84</v>
      </c>
      <c r="B1" s="145" t="s">
        <v>85</v>
      </c>
      <c r="C1" s="145" t="s">
        <v>86</v>
      </c>
      <c r="D1" s="145" t="s">
        <v>87</v>
      </c>
      <c r="E1" s="145" t="s">
        <v>88</v>
      </c>
      <c r="F1" s="145" t="s">
        <v>89</v>
      </c>
      <c r="G1" s="145" t="s">
        <v>90</v>
      </c>
      <c r="H1" s="145" t="s">
        <v>91</v>
      </c>
      <c r="I1" s="145" t="s">
        <v>92</v>
      </c>
      <c r="J1" s="146" t="s">
        <v>93</v>
      </c>
      <c r="K1" s="145" t="s">
        <v>94</v>
      </c>
      <c r="L1" s="145" t="s">
        <v>95</v>
      </c>
      <c r="M1" s="147" t="s">
        <v>96</v>
      </c>
    </row>
    <row r="2" spans="1:13" ht="45" x14ac:dyDescent="0.2">
      <c r="A2" s="148">
        <v>40</v>
      </c>
      <c r="B2" s="149" t="s">
        <v>154</v>
      </c>
      <c r="C2" s="149" t="s">
        <v>155</v>
      </c>
      <c r="D2" s="149" t="s">
        <v>156</v>
      </c>
      <c r="E2" s="149" t="s">
        <v>157</v>
      </c>
      <c r="F2" s="149">
        <v>2018</v>
      </c>
      <c r="G2" s="149" t="s">
        <v>101</v>
      </c>
      <c r="H2" s="149" t="s">
        <v>158</v>
      </c>
      <c r="I2" s="149">
        <v>2337</v>
      </c>
      <c r="J2" s="149" t="s">
        <v>159</v>
      </c>
      <c r="K2" s="149" t="s">
        <v>160</v>
      </c>
      <c r="L2" s="149" t="s">
        <v>105</v>
      </c>
      <c r="M2" s="149" t="s">
        <v>161</v>
      </c>
    </row>
    <row r="3" spans="1:13" ht="45" x14ac:dyDescent="0.2">
      <c r="A3" s="148">
        <v>41</v>
      </c>
      <c r="B3" s="149" t="s">
        <v>162</v>
      </c>
      <c r="C3" s="149" t="s">
        <v>163</v>
      </c>
      <c r="D3" s="149" t="s">
        <v>156</v>
      </c>
      <c r="E3" s="149" t="s">
        <v>157</v>
      </c>
      <c r="F3" s="149">
        <v>2018</v>
      </c>
      <c r="G3" s="149" t="s">
        <v>101</v>
      </c>
      <c r="H3" s="149" t="s">
        <v>164</v>
      </c>
      <c r="I3" s="149">
        <v>2622</v>
      </c>
      <c r="J3" s="149" t="s">
        <v>165</v>
      </c>
      <c r="K3" s="149" t="s">
        <v>166</v>
      </c>
      <c r="L3" s="149" t="s">
        <v>105</v>
      </c>
      <c r="M3" s="149" t="s">
        <v>161</v>
      </c>
    </row>
    <row r="4" spans="1:13" ht="45" x14ac:dyDescent="0.2">
      <c r="A4" s="148">
        <v>42</v>
      </c>
      <c r="B4" s="149" t="s">
        <v>167</v>
      </c>
      <c r="C4" s="149" t="s">
        <v>168</v>
      </c>
      <c r="D4" s="149" t="s">
        <v>156</v>
      </c>
      <c r="E4" s="149" t="s">
        <v>157</v>
      </c>
      <c r="F4" s="149">
        <v>2018</v>
      </c>
      <c r="G4" s="149" t="s">
        <v>101</v>
      </c>
      <c r="H4" s="149" t="s">
        <v>169</v>
      </c>
      <c r="I4" s="149">
        <v>3743</v>
      </c>
      <c r="J4" s="149" t="s">
        <v>170</v>
      </c>
      <c r="K4" s="149" t="s">
        <v>171</v>
      </c>
      <c r="L4" s="149" t="s">
        <v>105</v>
      </c>
      <c r="M4" s="149" t="s">
        <v>161</v>
      </c>
    </row>
    <row r="5" spans="1:13" ht="45" x14ac:dyDescent="0.2">
      <c r="A5" s="148">
        <v>43</v>
      </c>
      <c r="B5" s="149" t="s">
        <v>172</v>
      </c>
      <c r="C5" s="149" t="s">
        <v>173</v>
      </c>
      <c r="D5" s="149" t="s">
        <v>156</v>
      </c>
      <c r="E5" s="149" t="s">
        <v>157</v>
      </c>
      <c r="F5" s="149">
        <v>2018</v>
      </c>
      <c r="G5" s="149" t="s">
        <v>101</v>
      </c>
      <c r="H5" s="149" t="s">
        <v>174</v>
      </c>
      <c r="I5" s="149">
        <v>8318</v>
      </c>
      <c r="J5" s="149" t="s">
        <v>175</v>
      </c>
      <c r="K5" s="149" t="s">
        <v>176</v>
      </c>
      <c r="L5" s="149" t="s">
        <v>105</v>
      </c>
      <c r="M5" s="149" t="s">
        <v>161</v>
      </c>
    </row>
    <row r="6" spans="1:13" ht="45" x14ac:dyDescent="0.2">
      <c r="A6" s="148">
        <v>44</v>
      </c>
      <c r="B6" s="149" t="s">
        <v>172</v>
      </c>
      <c r="C6" s="149" t="s">
        <v>173</v>
      </c>
      <c r="D6" s="149" t="s">
        <v>156</v>
      </c>
      <c r="E6" s="149" t="s">
        <v>157</v>
      </c>
      <c r="F6" s="149">
        <v>2018</v>
      </c>
      <c r="G6" s="149" t="s">
        <v>101</v>
      </c>
      <c r="H6" s="149" t="s">
        <v>177</v>
      </c>
      <c r="I6" s="149">
        <v>3527</v>
      </c>
      <c r="J6" s="149" t="s">
        <v>178</v>
      </c>
      <c r="K6" s="149" t="s">
        <v>179</v>
      </c>
      <c r="L6" s="149" t="s">
        <v>105</v>
      </c>
      <c r="M6" s="149" t="s">
        <v>161</v>
      </c>
    </row>
    <row r="7" spans="1:13" ht="45" x14ac:dyDescent="0.2">
      <c r="A7" s="148">
        <v>45</v>
      </c>
      <c r="B7" s="149" t="s">
        <v>180</v>
      </c>
      <c r="C7" s="149" t="s">
        <v>181</v>
      </c>
      <c r="D7" s="149" t="s">
        <v>156</v>
      </c>
      <c r="E7" s="149" t="s">
        <v>157</v>
      </c>
      <c r="F7" s="149">
        <v>2018</v>
      </c>
      <c r="G7" s="149" t="s">
        <v>101</v>
      </c>
      <c r="H7" s="149" t="s">
        <v>182</v>
      </c>
      <c r="I7" s="149">
        <v>1388</v>
      </c>
      <c r="J7" s="149" t="s">
        <v>183</v>
      </c>
      <c r="K7" s="149" t="s">
        <v>184</v>
      </c>
      <c r="L7" s="149" t="s">
        <v>105</v>
      </c>
      <c r="M7" s="149" t="s">
        <v>161</v>
      </c>
    </row>
    <row r="8" spans="1:13" ht="45" x14ac:dyDescent="0.2">
      <c r="A8" s="148">
        <v>46</v>
      </c>
      <c r="B8" s="149" t="s">
        <v>185</v>
      </c>
      <c r="C8" s="149" t="s">
        <v>173</v>
      </c>
      <c r="D8" s="149" t="s">
        <v>156</v>
      </c>
      <c r="E8" s="149" t="s">
        <v>157</v>
      </c>
      <c r="F8" s="149">
        <v>2018</v>
      </c>
      <c r="G8" s="149" t="s">
        <v>101</v>
      </c>
      <c r="H8" s="149" t="s">
        <v>186</v>
      </c>
      <c r="I8" s="149">
        <v>1023</v>
      </c>
      <c r="J8" s="149" t="s">
        <v>187</v>
      </c>
      <c r="K8" s="149" t="s">
        <v>188</v>
      </c>
      <c r="L8" s="149" t="s">
        <v>105</v>
      </c>
      <c r="M8" s="149" t="s">
        <v>161</v>
      </c>
    </row>
    <row r="9" spans="1:13" ht="45" x14ac:dyDescent="0.2">
      <c r="A9" s="148">
        <v>47</v>
      </c>
      <c r="B9" s="149" t="s">
        <v>185</v>
      </c>
      <c r="C9" s="149" t="s">
        <v>173</v>
      </c>
      <c r="D9" s="149" t="s">
        <v>156</v>
      </c>
      <c r="E9" s="149" t="s">
        <v>157</v>
      </c>
      <c r="F9" s="149">
        <v>2018</v>
      </c>
      <c r="G9" s="149" t="s">
        <v>101</v>
      </c>
      <c r="H9" s="149" t="s">
        <v>189</v>
      </c>
      <c r="I9" s="149">
        <v>2382</v>
      </c>
      <c r="J9" s="149" t="s">
        <v>190</v>
      </c>
      <c r="K9" s="149" t="s">
        <v>191</v>
      </c>
      <c r="L9" s="149"/>
      <c r="M9" s="149" t="s">
        <v>161</v>
      </c>
    </row>
    <row r="10" spans="1:13" ht="45" x14ac:dyDescent="0.2">
      <c r="A10" s="148">
        <v>48</v>
      </c>
      <c r="B10" s="149" t="s">
        <v>154</v>
      </c>
      <c r="C10" s="149" t="s">
        <v>155</v>
      </c>
      <c r="D10" s="149" t="s">
        <v>156</v>
      </c>
      <c r="E10" s="149" t="s">
        <v>157</v>
      </c>
      <c r="F10" s="149">
        <v>2018</v>
      </c>
      <c r="G10" s="149" t="s">
        <v>101</v>
      </c>
      <c r="H10" s="149" t="s">
        <v>192</v>
      </c>
      <c r="I10" s="149">
        <v>3732</v>
      </c>
      <c r="J10" s="149" t="s">
        <v>193</v>
      </c>
      <c r="K10" s="149" t="s">
        <v>194</v>
      </c>
      <c r="L10" s="149" t="s">
        <v>105</v>
      </c>
      <c r="M10" s="149" t="s">
        <v>161</v>
      </c>
    </row>
    <row r="11" spans="1:13" ht="45" x14ac:dyDescent="0.2">
      <c r="A11" s="148">
        <v>49</v>
      </c>
      <c r="B11" s="149" t="s">
        <v>180</v>
      </c>
      <c r="C11" s="149" t="s">
        <v>181</v>
      </c>
      <c r="D11" s="149" t="s">
        <v>156</v>
      </c>
      <c r="E11" s="149" t="s">
        <v>157</v>
      </c>
      <c r="F11" s="149">
        <v>2018</v>
      </c>
      <c r="G11" s="149" t="s">
        <v>101</v>
      </c>
      <c r="H11" s="149" t="s">
        <v>195</v>
      </c>
      <c r="I11" s="149">
        <v>8285</v>
      </c>
      <c r="J11" s="149" t="s">
        <v>196</v>
      </c>
      <c r="K11" s="149" t="s">
        <v>197</v>
      </c>
      <c r="L11" s="149" t="s">
        <v>105</v>
      </c>
      <c r="M11" s="149" t="s">
        <v>161</v>
      </c>
    </row>
    <row r="12" spans="1:13" ht="45" x14ac:dyDescent="0.2">
      <c r="A12" s="148">
        <v>50</v>
      </c>
      <c r="B12" s="149" t="s">
        <v>198</v>
      </c>
      <c r="C12" s="149" t="s">
        <v>199</v>
      </c>
      <c r="D12" s="149" t="s">
        <v>156</v>
      </c>
      <c r="E12" s="149" t="s">
        <v>157</v>
      </c>
      <c r="F12" s="149">
        <v>2018</v>
      </c>
      <c r="G12" s="149" t="s">
        <v>101</v>
      </c>
      <c r="H12" s="149" t="s">
        <v>200</v>
      </c>
      <c r="I12" s="149">
        <v>4428</v>
      </c>
      <c r="J12" s="149" t="s">
        <v>201</v>
      </c>
      <c r="K12" s="149" t="s">
        <v>202</v>
      </c>
      <c r="L12" s="149" t="s">
        <v>105</v>
      </c>
      <c r="M12" s="149" t="s">
        <v>161</v>
      </c>
    </row>
    <row r="13" spans="1:13" ht="45" x14ac:dyDescent="0.2">
      <c r="A13" s="148">
        <v>51</v>
      </c>
      <c r="B13" s="149" t="s">
        <v>198</v>
      </c>
      <c r="C13" s="149" t="s">
        <v>199</v>
      </c>
      <c r="D13" s="149" t="s">
        <v>156</v>
      </c>
      <c r="E13" s="149" t="s">
        <v>157</v>
      </c>
      <c r="F13" s="149">
        <v>2018</v>
      </c>
      <c r="G13" s="149" t="s">
        <v>101</v>
      </c>
      <c r="H13" s="149" t="s">
        <v>203</v>
      </c>
      <c r="I13" s="149">
        <v>8413</v>
      </c>
      <c r="J13" s="149" t="s">
        <v>204</v>
      </c>
      <c r="K13" s="149" t="s">
        <v>205</v>
      </c>
      <c r="L13" s="149" t="s">
        <v>105</v>
      </c>
      <c r="M13" s="149" t="s">
        <v>161</v>
      </c>
    </row>
    <row r="14" spans="1:13" ht="45" x14ac:dyDescent="0.2">
      <c r="A14" s="148">
        <v>52</v>
      </c>
      <c r="B14" s="149" t="s">
        <v>206</v>
      </c>
      <c r="C14" s="149" t="s">
        <v>207</v>
      </c>
      <c r="D14" s="149" t="s">
        <v>156</v>
      </c>
      <c r="E14" s="149" t="s">
        <v>157</v>
      </c>
      <c r="F14" s="149">
        <v>2018</v>
      </c>
      <c r="G14" s="149" t="s">
        <v>101</v>
      </c>
      <c r="H14" s="149" t="s">
        <v>208</v>
      </c>
      <c r="I14" s="149">
        <v>8472</v>
      </c>
      <c r="J14" s="149" t="s">
        <v>209</v>
      </c>
      <c r="K14" s="149" t="s">
        <v>210</v>
      </c>
      <c r="L14" s="149" t="s">
        <v>105</v>
      </c>
      <c r="M14" s="149" t="s">
        <v>161</v>
      </c>
    </row>
    <row r="15" spans="1:13" ht="45" x14ac:dyDescent="0.2">
      <c r="A15" s="148">
        <v>53</v>
      </c>
      <c r="B15" s="149" t="s">
        <v>211</v>
      </c>
      <c r="C15" s="149" t="s">
        <v>207</v>
      </c>
      <c r="D15" s="149" t="s">
        <v>156</v>
      </c>
      <c r="E15" s="149" t="s">
        <v>157</v>
      </c>
      <c r="F15" s="149">
        <v>2018</v>
      </c>
      <c r="G15" s="149" t="s">
        <v>101</v>
      </c>
      <c r="H15" s="149" t="s">
        <v>212</v>
      </c>
      <c r="I15" s="149">
        <v>1725</v>
      </c>
      <c r="J15" s="149" t="s">
        <v>213</v>
      </c>
      <c r="K15" s="149" t="s">
        <v>214</v>
      </c>
      <c r="L15" s="149" t="s">
        <v>105</v>
      </c>
      <c r="M15" s="149" t="s">
        <v>161</v>
      </c>
    </row>
    <row r="16" spans="1:13" ht="45" x14ac:dyDescent="0.2">
      <c r="A16" s="148">
        <v>54</v>
      </c>
      <c r="B16" s="149" t="s">
        <v>167</v>
      </c>
      <c r="C16" s="149" t="s">
        <v>168</v>
      </c>
      <c r="D16" s="149" t="s">
        <v>156</v>
      </c>
      <c r="E16" s="149" t="s">
        <v>157</v>
      </c>
      <c r="F16" s="149">
        <v>2018</v>
      </c>
      <c r="G16" s="149" t="s">
        <v>101</v>
      </c>
      <c r="H16" s="149" t="s">
        <v>215</v>
      </c>
      <c r="I16" s="149">
        <v>5187</v>
      </c>
      <c r="J16" s="149" t="s">
        <v>216</v>
      </c>
      <c r="K16" s="149" t="s">
        <v>217</v>
      </c>
      <c r="L16" s="149"/>
      <c r="M16" s="149" t="s">
        <v>161</v>
      </c>
    </row>
    <row r="17" spans="1:13" ht="45" x14ac:dyDescent="0.2">
      <c r="A17" s="148">
        <v>55</v>
      </c>
      <c r="B17" s="149" t="s">
        <v>198</v>
      </c>
      <c r="C17" s="149" t="s">
        <v>199</v>
      </c>
      <c r="D17" s="149" t="s">
        <v>156</v>
      </c>
      <c r="E17" s="149" t="s">
        <v>157</v>
      </c>
      <c r="F17" s="149">
        <v>2018</v>
      </c>
      <c r="G17" s="149" t="s">
        <v>101</v>
      </c>
      <c r="H17" s="149" t="s">
        <v>218</v>
      </c>
      <c r="I17" s="149">
        <v>8462</v>
      </c>
      <c r="J17" s="149" t="s">
        <v>219</v>
      </c>
      <c r="K17" s="149" t="s">
        <v>220</v>
      </c>
      <c r="L17" s="149" t="s">
        <v>105</v>
      </c>
      <c r="M17" s="149" t="s">
        <v>161</v>
      </c>
    </row>
    <row r="18" spans="1:13" ht="45" x14ac:dyDescent="0.2">
      <c r="A18" s="148">
        <v>56</v>
      </c>
      <c r="B18" s="149" t="s">
        <v>221</v>
      </c>
      <c r="C18" s="149" t="s">
        <v>222</v>
      </c>
      <c r="D18" s="149" t="s">
        <v>156</v>
      </c>
      <c r="E18" s="149" t="s">
        <v>157</v>
      </c>
      <c r="F18" s="149">
        <v>2018</v>
      </c>
      <c r="G18" s="149" t="s">
        <v>101</v>
      </c>
      <c r="H18" s="149" t="s">
        <v>223</v>
      </c>
      <c r="I18" s="149">
        <v>7773</v>
      </c>
      <c r="J18" s="149" t="s">
        <v>224</v>
      </c>
      <c r="K18" s="149" t="s">
        <v>225</v>
      </c>
      <c r="L18" s="149" t="s">
        <v>105</v>
      </c>
      <c r="M18" s="149" t="s">
        <v>161</v>
      </c>
    </row>
    <row r="19" spans="1:13" ht="45" x14ac:dyDescent="0.2">
      <c r="A19" s="148">
        <v>57</v>
      </c>
      <c r="B19" s="149" t="s">
        <v>226</v>
      </c>
      <c r="C19" s="149" t="s">
        <v>181</v>
      </c>
      <c r="D19" s="149" t="s">
        <v>156</v>
      </c>
      <c r="E19" s="149" t="s">
        <v>157</v>
      </c>
      <c r="F19" s="149">
        <v>2018</v>
      </c>
      <c r="G19" s="149" t="s">
        <v>101</v>
      </c>
      <c r="H19" s="149" t="s">
        <v>227</v>
      </c>
      <c r="I19" s="149">
        <v>810</v>
      </c>
      <c r="J19" s="149" t="s">
        <v>228</v>
      </c>
      <c r="K19" s="149" t="s">
        <v>229</v>
      </c>
      <c r="L19" s="149" t="s">
        <v>105</v>
      </c>
      <c r="M19" s="149" t="s">
        <v>161</v>
      </c>
    </row>
    <row r="20" spans="1:13" ht="45" x14ac:dyDescent="0.2">
      <c r="A20" s="148">
        <v>58</v>
      </c>
      <c r="B20" s="149" t="s">
        <v>230</v>
      </c>
      <c r="C20" s="149" t="s">
        <v>207</v>
      </c>
      <c r="D20" s="149" t="s">
        <v>156</v>
      </c>
      <c r="E20" s="149" t="s">
        <v>157</v>
      </c>
      <c r="F20" s="149">
        <v>2018</v>
      </c>
      <c r="G20" s="149" t="s">
        <v>101</v>
      </c>
      <c r="H20" s="149" t="s">
        <v>231</v>
      </c>
      <c r="I20" s="149">
        <v>3240</v>
      </c>
      <c r="J20" s="149" t="s">
        <v>232</v>
      </c>
      <c r="K20" s="149" t="s">
        <v>233</v>
      </c>
      <c r="L20" s="149" t="s">
        <v>105</v>
      </c>
      <c r="M20" s="149" t="s">
        <v>161</v>
      </c>
    </row>
    <row r="21" spans="1:13" ht="45" x14ac:dyDescent="0.2">
      <c r="A21" s="148">
        <v>59</v>
      </c>
      <c r="B21" s="149" t="s">
        <v>234</v>
      </c>
      <c r="C21" s="149" t="s">
        <v>235</v>
      </c>
      <c r="D21" s="149" t="s">
        <v>156</v>
      </c>
      <c r="E21" s="149" t="s">
        <v>157</v>
      </c>
      <c r="F21" s="149">
        <v>2018</v>
      </c>
      <c r="G21" s="149" t="s">
        <v>101</v>
      </c>
      <c r="H21" s="149" t="s">
        <v>236</v>
      </c>
      <c r="I21" s="149">
        <v>6937</v>
      </c>
      <c r="J21" s="149" t="s">
        <v>237</v>
      </c>
      <c r="K21" s="149" t="s">
        <v>238</v>
      </c>
      <c r="L21" s="149" t="s">
        <v>105</v>
      </c>
      <c r="M21" s="149" t="s">
        <v>161</v>
      </c>
    </row>
    <row r="22" spans="1:13" ht="45" x14ac:dyDescent="0.2">
      <c r="A22" s="148">
        <v>60</v>
      </c>
      <c r="B22" s="149" t="s">
        <v>239</v>
      </c>
      <c r="C22" s="149" t="s">
        <v>207</v>
      </c>
      <c r="D22" s="149" t="s">
        <v>156</v>
      </c>
      <c r="E22" s="149" t="s">
        <v>157</v>
      </c>
      <c r="F22" s="149">
        <v>2018</v>
      </c>
      <c r="G22" s="149" t="s">
        <v>101</v>
      </c>
      <c r="H22" s="149" t="s">
        <v>240</v>
      </c>
      <c r="I22" s="149">
        <v>847</v>
      </c>
      <c r="J22" s="149" t="s">
        <v>241</v>
      </c>
      <c r="K22" s="149" t="s">
        <v>242</v>
      </c>
      <c r="L22" s="149" t="s">
        <v>105</v>
      </c>
      <c r="M22" s="149" t="s">
        <v>161</v>
      </c>
    </row>
    <row r="23" spans="1:13" ht="45" x14ac:dyDescent="0.2">
      <c r="A23" s="148">
        <v>61</v>
      </c>
      <c r="B23" s="149" t="s">
        <v>234</v>
      </c>
      <c r="C23" s="149" t="s">
        <v>235</v>
      </c>
      <c r="D23" s="149" t="s">
        <v>156</v>
      </c>
      <c r="E23" s="149" t="s">
        <v>157</v>
      </c>
      <c r="F23" s="149">
        <v>2018</v>
      </c>
      <c r="G23" s="149" t="s">
        <v>101</v>
      </c>
      <c r="H23" s="149" t="s">
        <v>243</v>
      </c>
      <c r="I23" s="149">
        <v>175</v>
      </c>
      <c r="J23" s="149" t="s">
        <v>244</v>
      </c>
      <c r="K23" s="149" t="s">
        <v>245</v>
      </c>
      <c r="L23" s="149" t="s">
        <v>105</v>
      </c>
      <c r="M23" s="149" t="s">
        <v>161</v>
      </c>
    </row>
    <row r="24" spans="1:13" ht="45" x14ac:dyDescent="0.2">
      <c r="A24" s="148">
        <v>62</v>
      </c>
      <c r="B24" s="149" t="s">
        <v>246</v>
      </c>
      <c r="C24" s="149" t="s">
        <v>207</v>
      </c>
      <c r="D24" s="149" t="s">
        <v>156</v>
      </c>
      <c r="E24" s="149" t="s">
        <v>157</v>
      </c>
      <c r="F24" s="149">
        <v>2018</v>
      </c>
      <c r="G24" s="149" t="s">
        <v>101</v>
      </c>
      <c r="H24" s="149" t="s">
        <v>247</v>
      </c>
      <c r="I24" s="149">
        <v>2258</v>
      </c>
      <c r="J24" s="149" t="s">
        <v>248</v>
      </c>
      <c r="K24" s="149" t="s">
        <v>249</v>
      </c>
      <c r="L24" s="149" t="s">
        <v>105</v>
      </c>
      <c r="M24" s="149" t="s">
        <v>161</v>
      </c>
    </row>
    <row r="25" spans="1:13" ht="45" x14ac:dyDescent="0.2">
      <c r="A25" s="148">
        <v>63</v>
      </c>
      <c r="B25" s="149" t="s">
        <v>250</v>
      </c>
      <c r="C25" s="149" t="s">
        <v>251</v>
      </c>
      <c r="D25" s="149" t="s">
        <v>156</v>
      </c>
      <c r="E25" s="149" t="s">
        <v>157</v>
      </c>
      <c r="F25" s="149">
        <v>2018</v>
      </c>
      <c r="G25" s="149" t="s">
        <v>101</v>
      </c>
      <c r="H25" s="149" t="s">
        <v>252</v>
      </c>
      <c r="I25" s="149">
        <v>8279</v>
      </c>
      <c r="J25" s="149" t="s">
        <v>253</v>
      </c>
      <c r="K25" s="149" t="s">
        <v>254</v>
      </c>
      <c r="L25" s="149" t="s">
        <v>105</v>
      </c>
      <c r="M25" s="149" t="s">
        <v>161</v>
      </c>
    </row>
    <row r="26" spans="1:13" ht="45" x14ac:dyDescent="0.2">
      <c r="A26" s="148">
        <v>64</v>
      </c>
      <c r="B26" s="149" t="s">
        <v>255</v>
      </c>
      <c r="C26" s="149" t="s">
        <v>163</v>
      </c>
      <c r="D26" s="149" t="s">
        <v>156</v>
      </c>
      <c r="E26" s="149" t="s">
        <v>157</v>
      </c>
      <c r="F26" s="149">
        <v>2018</v>
      </c>
      <c r="G26" s="149" t="s">
        <v>101</v>
      </c>
      <c r="H26" s="149" t="s">
        <v>256</v>
      </c>
      <c r="I26" s="149">
        <v>8805</v>
      </c>
      <c r="J26" s="149" t="s">
        <v>257</v>
      </c>
      <c r="K26" s="149" t="s">
        <v>258</v>
      </c>
      <c r="L26" s="149" t="s">
        <v>105</v>
      </c>
      <c r="M26" s="149" t="s">
        <v>161</v>
      </c>
    </row>
    <row r="27" spans="1:13" ht="45" x14ac:dyDescent="0.2">
      <c r="A27" s="148">
        <v>65</v>
      </c>
      <c r="B27" s="149" t="s">
        <v>259</v>
      </c>
      <c r="C27" s="149" t="s">
        <v>260</v>
      </c>
      <c r="D27" s="149" t="s">
        <v>156</v>
      </c>
      <c r="E27" s="149" t="s">
        <v>157</v>
      </c>
      <c r="F27" s="149">
        <v>2018</v>
      </c>
      <c r="G27" s="149" t="s">
        <v>101</v>
      </c>
      <c r="H27" s="149" t="s">
        <v>261</v>
      </c>
      <c r="I27" s="149">
        <v>8727</v>
      </c>
      <c r="J27" s="149" t="s">
        <v>262</v>
      </c>
      <c r="K27" s="149" t="s">
        <v>263</v>
      </c>
      <c r="L27" s="149" t="s">
        <v>105</v>
      </c>
      <c r="M27" s="149" t="s">
        <v>161</v>
      </c>
    </row>
    <row r="28" spans="1:13" ht="45" x14ac:dyDescent="0.2">
      <c r="A28" s="148">
        <v>66</v>
      </c>
      <c r="B28" s="149" t="s">
        <v>264</v>
      </c>
      <c r="C28" s="149" t="s">
        <v>265</v>
      </c>
      <c r="D28" s="149" t="s">
        <v>156</v>
      </c>
      <c r="E28" s="149" t="s">
        <v>157</v>
      </c>
      <c r="F28" s="149">
        <v>2018</v>
      </c>
      <c r="G28" s="149" t="s">
        <v>101</v>
      </c>
      <c r="H28" s="149" t="s">
        <v>266</v>
      </c>
      <c r="I28" s="149">
        <v>8547</v>
      </c>
      <c r="J28" s="149" t="s">
        <v>267</v>
      </c>
      <c r="K28" s="149" t="s">
        <v>268</v>
      </c>
      <c r="L28" s="149" t="s">
        <v>105</v>
      </c>
      <c r="M28" s="149" t="s">
        <v>161</v>
      </c>
    </row>
    <row r="29" spans="1:13" ht="45" x14ac:dyDescent="0.2">
      <c r="A29" s="148">
        <v>67</v>
      </c>
      <c r="B29" s="149" t="s">
        <v>269</v>
      </c>
      <c r="C29" s="149" t="s">
        <v>270</v>
      </c>
      <c r="D29" s="149" t="s">
        <v>156</v>
      </c>
      <c r="E29" s="149" t="s">
        <v>157</v>
      </c>
      <c r="F29" s="149">
        <v>2018</v>
      </c>
      <c r="G29" s="149" t="s">
        <v>101</v>
      </c>
      <c r="H29" s="149" t="s">
        <v>271</v>
      </c>
      <c r="I29" s="149">
        <v>2527</v>
      </c>
      <c r="J29" s="149" t="s">
        <v>272</v>
      </c>
      <c r="K29" s="149" t="s">
        <v>273</v>
      </c>
      <c r="L29" s="149" t="s">
        <v>105</v>
      </c>
      <c r="M29" s="149" t="s">
        <v>161</v>
      </c>
    </row>
    <row r="30" spans="1:13" ht="45" x14ac:dyDescent="0.2">
      <c r="A30" s="148">
        <v>68</v>
      </c>
      <c r="B30" s="149" t="s">
        <v>274</v>
      </c>
      <c r="C30" s="149" t="s">
        <v>222</v>
      </c>
      <c r="D30" s="149" t="s">
        <v>156</v>
      </c>
      <c r="E30" s="149" t="s">
        <v>157</v>
      </c>
      <c r="F30" s="149">
        <v>2018</v>
      </c>
      <c r="G30" s="149" t="s">
        <v>101</v>
      </c>
      <c r="H30" s="149" t="s">
        <v>275</v>
      </c>
      <c r="I30" s="149">
        <v>7382</v>
      </c>
      <c r="J30" s="149" t="s">
        <v>276</v>
      </c>
      <c r="K30" s="149" t="s">
        <v>277</v>
      </c>
      <c r="L30" s="149" t="s">
        <v>105</v>
      </c>
      <c r="M30" s="149" t="s">
        <v>161</v>
      </c>
    </row>
    <row r="31" spans="1:13" ht="45" x14ac:dyDescent="0.2">
      <c r="A31" s="150">
        <v>69</v>
      </c>
      <c r="B31" s="151" t="s">
        <v>278</v>
      </c>
      <c r="C31" s="151" t="s">
        <v>279</v>
      </c>
      <c r="D31" s="151" t="s">
        <v>156</v>
      </c>
      <c r="E31" s="151" t="s">
        <v>157</v>
      </c>
      <c r="F31" s="151">
        <v>2018</v>
      </c>
      <c r="G31" s="151" t="s">
        <v>101</v>
      </c>
      <c r="H31" s="151" t="s">
        <v>280</v>
      </c>
      <c r="I31" s="151">
        <v>8727</v>
      </c>
      <c r="J31" s="151" t="s">
        <v>262</v>
      </c>
      <c r="K31" s="151" t="s">
        <v>281</v>
      </c>
      <c r="L31" s="151" t="s">
        <v>105</v>
      </c>
      <c r="M31" s="151" t="s">
        <v>161</v>
      </c>
    </row>
    <row r="32" spans="1:13" x14ac:dyDescent="0.2">
      <c r="J32"/>
    </row>
    <row r="33" spans="10:10" x14ac:dyDescent="0.2">
      <c r="J33"/>
    </row>
    <row r="34" spans="10:10" x14ac:dyDescent="0.2">
      <c r="J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I17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C29" sqref="C29"/>
    </sheetView>
  </sheetViews>
  <sheetFormatPr baseColWidth="10" defaultColWidth="11.42578125" defaultRowHeight="15.75" x14ac:dyDescent="0.35"/>
  <cols>
    <col min="1" max="1" width="11.42578125" style="1"/>
    <col min="2" max="2" width="14.140625" style="1" customWidth="1"/>
    <col min="3" max="3" width="15.85546875" style="52" customWidth="1"/>
    <col min="4" max="4" width="52.28515625" style="5" customWidth="1"/>
    <col min="5" max="5" width="31.42578125" style="5" hidden="1" customWidth="1"/>
    <col min="6" max="6" width="51.42578125" style="5" hidden="1" customWidth="1"/>
    <col min="7" max="7" width="14.85546875" style="2" hidden="1" customWidth="1"/>
    <col min="8" max="8" width="15.85546875" style="6" customWidth="1"/>
    <col min="9" max="9" width="12.85546875" style="1" customWidth="1"/>
    <col min="10" max="16384" width="11.42578125" style="1"/>
  </cols>
  <sheetData>
    <row r="1" spans="2:9" ht="18" customHeight="1" x14ac:dyDescent="0.35">
      <c r="B1" s="164" t="s">
        <v>41</v>
      </c>
      <c r="C1" s="164"/>
      <c r="D1" s="164"/>
      <c r="E1" s="164"/>
      <c r="F1" s="164"/>
      <c r="G1" s="164"/>
      <c r="H1" s="164"/>
    </row>
    <row r="2" spans="2:9" ht="18" x14ac:dyDescent="0.35">
      <c r="B2" s="165" t="s">
        <v>40</v>
      </c>
      <c r="C2" s="165"/>
      <c r="D2" s="165"/>
      <c r="E2" s="165"/>
      <c r="F2" s="165"/>
      <c r="G2" s="165"/>
      <c r="H2" s="165"/>
    </row>
    <row r="3" spans="2:9" ht="18" x14ac:dyDescent="0.35">
      <c r="B3" s="11"/>
      <c r="D3" s="29"/>
      <c r="E3" s="29"/>
      <c r="F3" s="29"/>
      <c r="G3" s="12"/>
    </row>
    <row r="4" spans="2:9" s="31" customFormat="1" ht="19.5" customHeight="1" x14ac:dyDescent="0.2">
      <c r="B4" s="37" t="s">
        <v>3</v>
      </c>
      <c r="C4" s="53" t="s">
        <v>38</v>
      </c>
      <c r="D4" s="37"/>
      <c r="E4" s="37"/>
      <c r="F4" s="37"/>
      <c r="G4" s="37"/>
      <c r="H4" s="38" t="s">
        <v>4</v>
      </c>
    </row>
    <row r="5" spans="2:9" s="31" customFormat="1" ht="21" customHeight="1" x14ac:dyDescent="0.2">
      <c r="B5" s="37" t="s">
        <v>5</v>
      </c>
      <c r="C5" s="53" t="s">
        <v>6</v>
      </c>
      <c r="D5" s="37" t="s">
        <v>39</v>
      </c>
      <c r="E5" s="37" t="s">
        <v>7</v>
      </c>
      <c r="F5" s="37" t="s">
        <v>8</v>
      </c>
      <c r="G5" s="37" t="s">
        <v>9</v>
      </c>
      <c r="H5" s="38" t="s">
        <v>10</v>
      </c>
      <c r="I5" s="38" t="s">
        <v>13</v>
      </c>
    </row>
    <row r="6" spans="2:9" s="40" customFormat="1" ht="21" customHeight="1" x14ac:dyDescent="0.2">
      <c r="B6" s="32"/>
      <c r="C6" s="54"/>
      <c r="D6" s="32"/>
      <c r="E6" s="32"/>
      <c r="F6" s="32"/>
      <c r="G6" s="32"/>
      <c r="H6" s="39"/>
    </row>
    <row r="7" spans="2:9" ht="21.75" customHeight="1" x14ac:dyDescent="0.35">
      <c r="B7" s="20">
        <v>2018</v>
      </c>
      <c r="C7" s="42"/>
      <c r="D7" s="17"/>
      <c r="E7" s="17"/>
      <c r="F7" s="17"/>
      <c r="G7" s="19"/>
      <c r="H7" s="18"/>
    </row>
    <row r="8" spans="2:9" ht="15" customHeight="1" x14ac:dyDescent="0.35">
      <c r="B8" s="3"/>
      <c r="C8" s="44"/>
      <c r="D8" s="17"/>
      <c r="E8" s="17"/>
      <c r="F8" s="17"/>
      <c r="G8" s="19"/>
      <c r="H8" s="18"/>
    </row>
    <row r="9" spans="2:9" ht="15" customHeight="1" x14ac:dyDescent="0.35">
      <c r="B9" s="68">
        <v>43200</v>
      </c>
      <c r="C9" s="70" t="s">
        <v>296</v>
      </c>
      <c r="D9" s="69" t="s">
        <v>297</v>
      </c>
      <c r="E9" s="69"/>
      <c r="F9" s="69"/>
      <c r="G9" s="70"/>
      <c r="H9" s="74">
        <v>121816.08</v>
      </c>
      <c r="I9" s="86">
        <f>+H9</f>
        <v>121816.08</v>
      </c>
    </row>
    <row r="10" spans="2:9" ht="15" customHeight="1" x14ac:dyDescent="0.35">
      <c r="B10" s="22"/>
      <c r="C10" s="44"/>
      <c r="D10" s="43"/>
      <c r="E10" s="43"/>
      <c r="F10" s="43"/>
      <c r="G10" s="44"/>
      <c r="H10" s="47"/>
      <c r="I10" s="49"/>
    </row>
    <row r="11" spans="2:9" s="30" customFormat="1" ht="15" x14ac:dyDescent="0.2">
      <c r="B11" s="83"/>
      <c r="C11" s="84"/>
      <c r="D11" s="82"/>
      <c r="E11" s="85"/>
      <c r="F11" s="85"/>
      <c r="G11" s="84"/>
      <c r="H11" s="92"/>
      <c r="I11" s="87"/>
    </row>
    <row r="12" spans="2:9" s="72" customFormat="1" ht="15" customHeight="1" x14ac:dyDescent="0.35">
      <c r="B12" s="22"/>
      <c r="C12" s="44"/>
      <c r="D12" s="43"/>
      <c r="E12" s="43"/>
      <c r="F12" s="43"/>
      <c r="G12" s="44"/>
      <c r="H12" s="47"/>
      <c r="I12" s="88"/>
    </row>
    <row r="13" spans="2:9" s="30" customFormat="1" ht="15" x14ac:dyDescent="0.2">
      <c r="B13" s="83"/>
      <c r="C13" s="84"/>
      <c r="D13" s="82"/>
      <c r="E13" s="85"/>
      <c r="F13" s="85"/>
      <c r="G13" s="84"/>
      <c r="H13" s="92"/>
      <c r="I13" s="87"/>
    </row>
    <row r="14" spans="2:9" s="72" customFormat="1" ht="15" customHeight="1" x14ac:dyDescent="0.35">
      <c r="B14" s="22"/>
      <c r="C14" s="44"/>
      <c r="D14" s="43"/>
      <c r="E14" s="43"/>
      <c r="F14" s="43"/>
      <c r="G14" s="44"/>
      <c r="H14" s="41"/>
      <c r="I14" s="71"/>
    </row>
    <row r="15" spans="2:9" ht="15" customHeight="1" x14ac:dyDescent="0.35">
      <c r="C15" s="44"/>
      <c r="D15" s="43"/>
      <c r="E15" s="45"/>
      <c r="F15" s="43"/>
      <c r="G15" s="44"/>
      <c r="H15" s="41"/>
    </row>
    <row r="16" spans="2:9" ht="16.5" thickBot="1" x14ac:dyDescent="0.4"/>
    <row r="17" spans="4:9" ht="16.5" thickBot="1" x14ac:dyDescent="0.4">
      <c r="D17" s="125" t="s">
        <v>34</v>
      </c>
      <c r="E17" s="34" t="s">
        <v>11</v>
      </c>
      <c r="F17" s="35"/>
      <c r="G17" s="36" t="s">
        <v>0</v>
      </c>
      <c r="H17" s="50">
        <f>SUM(H9:H16)</f>
        <v>121816.08</v>
      </c>
      <c r="I17" s="50">
        <f>I9+I11+I13</f>
        <v>121816.08</v>
      </c>
    </row>
  </sheetData>
  <mergeCells count="2">
    <mergeCell ref="B1:H1"/>
    <mergeCell ref="B2:H2"/>
  </mergeCells>
  <phoneticPr fontId="25" type="noConversion"/>
  <pageMargins left="0.39370078740157483" right="0.15748031496062992" top="0.35433070866141736" bottom="0.31496062992125984" header="0.51181102362204722" footer="0.15748031496062992"/>
  <pageSetup scale="85" firstPageNumber="0" fitToHeight="4" orientation="portrait" horizontalDpi="300" verticalDpi="300" r:id="rId1"/>
  <headerFooter alignWithMargins="0">
    <oddFooter>&amp;CPágina &amp;P de &amp;N</oddFooter>
  </headerFooter>
  <rowBreaks count="2" manualBreakCount="2">
    <brk id="16" max="16383" man="1"/>
    <brk id="18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I23"/>
  <sheetViews>
    <sheetView zoomScaleNormal="100" workbookViewId="0">
      <selection activeCell="I11" sqref="I11"/>
    </sheetView>
  </sheetViews>
  <sheetFormatPr baseColWidth="10" defaultColWidth="14.85546875" defaultRowHeight="15" x14ac:dyDescent="0.2"/>
  <cols>
    <col min="1" max="2" width="14.85546875" style="30"/>
    <col min="3" max="3" width="14.85546875" style="119" customWidth="1"/>
    <col min="4" max="4" width="48.7109375" style="120" customWidth="1"/>
    <col min="5" max="5" width="53" style="120" hidden="1" customWidth="1"/>
    <col min="6" max="6" width="44.140625" style="120" hidden="1" customWidth="1"/>
    <col min="7" max="7" width="0" style="120" hidden="1" customWidth="1"/>
    <col min="8" max="8" width="14.85546875" style="73"/>
    <col min="9" max="16384" width="14.85546875" style="30"/>
  </cols>
  <sheetData>
    <row r="1" spans="2:9" ht="18" customHeight="1" x14ac:dyDescent="0.2">
      <c r="B1" s="166" t="s">
        <v>41</v>
      </c>
      <c r="C1" s="167"/>
      <c r="D1" s="167"/>
      <c r="E1" s="167"/>
      <c r="F1" s="167"/>
      <c r="G1" s="167"/>
      <c r="H1" s="167"/>
      <c r="I1" s="168"/>
    </row>
    <row r="2" spans="2:9" ht="18.75" thickBot="1" x14ac:dyDescent="0.25">
      <c r="B2" s="169" t="s">
        <v>59</v>
      </c>
      <c r="C2" s="170"/>
      <c r="D2" s="170"/>
      <c r="E2" s="170"/>
      <c r="F2" s="170"/>
      <c r="G2" s="170"/>
      <c r="H2" s="170"/>
      <c r="I2" s="171"/>
    </row>
    <row r="3" spans="2:9" ht="18" x14ac:dyDescent="0.2">
      <c r="B3" s="100"/>
      <c r="C3" s="101"/>
      <c r="D3" s="99"/>
      <c r="E3" s="99"/>
      <c r="F3" s="99"/>
      <c r="G3" s="99"/>
      <c r="H3" s="98"/>
    </row>
    <row r="4" spans="2:9" s="31" customFormat="1" ht="21" customHeight="1" x14ac:dyDescent="0.2"/>
    <row r="5" spans="2:9" s="40" customFormat="1" ht="21" customHeight="1" x14ac:dyDescent="0.2">
      <c r="B5" s="37" t="s">
        <v>3</v>
      </c>
      <c r="C5" s="37"/>
      <c r="D5" s="37"/>
      <c r="E5" s="37"/>
      <c r="F5" s="37"/>
      <c r="G5" s="38"/>
      <c r="H5" s="38" t="s">
        <v>4</v>
      </c>
    </row>
    <row r="6" spans="2:9" s="40" customFormat="1" ht="21" customHeight="1" x14ac:dyDescent="0.2">
      <c r="B6" s="37" t="s">
        <v>5</v>
      </c>
      <c r="C6" s="37" t="s">
        <v>38</v>
      </c>
      <c r="D6" s="37" t="s">
        <v>39</v>
      </c>
      <c r="E6" s="37" t="s">
        <v>7</v>
      </c>
      <c r="F6" s="37" t="s">
        <v>8</v>
      </c>
      <c r="G6" s="37" t="s">
        <v>9</v>
      </c>
      <c r="H6" s="38" t="s">
        <v>10</v>
      </c>
      <c r="I6" s="38" t="s">
        <v>13</v>
      </c>
    </row>
    <row r="7" spans="2:9" s="40" customFormat="1" ht="21" customHeight="1" x14ac:dyDescent="0.2">
      <c r="B7" s="32"/>
      <c r="C7" s="32"/>
      <c r="D7" s="32"/>
      <c r="E7" s="32"/>
      <c r="F7" s="39"/>
    </row>
    <row r="8" spans="2:9" s="67" customFormat="1" ht="18" x14ac:dyDescent="0.2">
      <c r="B8" s="102">
        <f>'M. DE OFICINA'!B7</f>
        <v>2018</v>
      </c>
      <c r="C8" s="96"/>
      <c r="D8" s="103"/>
      <c r="E8" s="103"/>
      <c r="F8" s="104"/>
      <c r="G8" s="96"/>
      <c r="H8" s="105"/>
    </row>
    <row r="9" spans="2:9" s="67" customFormat="1" x14ac:dyDescent="0.2">
      <c r="B9" s="106"/>
      <c r="C9" s="96"/>
      <c r="D9" s="103"/>
      <c r="E9" s="103"/>
      <c r="F9" s="104"/>
      <c r="G9" s="96"/>
      <c r="H9" s="107"/>
      <c r="I9" s="108"/>
    </row>
    <row r="10" spans="2:9" s="67" customFormat="1" x14ac:dyDescent="0.35">
      <c r="B10" s="89">
        <v>43172</v>
      </c>
      <c r="C10" s="90" t="s">
        <v>60</v>
      </c>
      <c r="D10" s="69" t="s">
        <v>61</v>
      </c>
      <c r="E10" s="85"/>
      <c r="F10" s="91"/>
      <c r="G10" s="90"/>
      <c r="H10" s="92">
        <v>205468.48</v>
      </c>
      <c r="I10" s="124">
        <f>+H10</f>
        <v>205468.48</v>
      </c>
    </row>
    <row r="11" spans="2:9" s="109" customFormat="1" x14ac:dyDescent="0.2">
      <c r="B11" s="110"/>
      <c r="C11" s="96"/>
      <c r="D11" s="111"/>
      <c r="E11" s="111"/>
      <c r="F11" s="112"/>
      <c r="G11" s="96"/>
      <c r="H11" s="113"/>
      <c r="I11" s="114"/>
    </row>
    <row r="12" spans="2:9" s="67" customFormat="1" x14ac:dyDescent="0.2">
      <c r="B12" s="89">
        <v>43199</v>
      </c>
      <c r="C12" s="90" t="s">
        <v>286</v>
      </c>
      <c r="D12" s="82" t="s">
        <v>290</v>
      </c>
      <c r="E12" s="85"/>
      <c r="F12" s="91"/>
      <c r="G12" s="90"/>
      <c r="H12" s="92">
        <v>53670.879999999997</v>
      </c>
      <c r="I12" s="124"/>
    </row>
    <row r="13" spans="2:9" s="67" customFormat="1" x14ac:dyDescent="0.2">
      <c r="B13" s="106"/>
      <c r="C13" s="96"/>
      <c r="D13" s="103"/>
      <c r="E13" s="103"/>
      <c r="F13" s="104"/>
      <c r="G13" s="96"/>
      <c r="H13" s="113"/>
      <c r="I13" s="108"/>
    </row>
    <row r="14" spans="2:9" s="67" customFormat="1" x14ac:dyDescent="0.2">
      <c r="B14" s="89">
        <v>43199</v>
      </c>
      <c r="C14" s="90" t="s">
        <v>287</v>
      </c>
      <c r="D14" s="82" t="s">
        <v>291</v>
      </c>
      <c r="E14" s="85"/>
      <c r="F14" s="91"/>
      <c r="G14" s="90"/>
      <c r="H14" s="92">
        <v>15434.96</v>
      </c>
      <c r="I14" s="124"/>
    </row>
    <row r="15" spans="2:9" s="67" customFormat="1" x14ac:dyDescent="0.2">
      <c r="B15" s="106"/>
      <c r="C15" s="96"/>
      <c r="D15" s="103"/>
      <c r="E15" s="103"/>
      <c r="F15" s="104"/>
      <c r="G15" s="96"/>
      <c r="H15" s="113"/>
      <c r="I15" s="108"/>
    </row>
    <row r="16" spans="2:9" s="67" customFormat="1" x14ac:dyDescent="0.2">
      <c r="B16" s="89">
        <v>43199</v>
      </c>
      <c r="C16" s="90" t="s">
        <v>288</v>
      </c>
      <c r="D16" s="82" t="s">
        <v>293</v>
      </c>
      <c r="E16" s="85"/>
      <c r="F16" s="91"/>
      <c r="G16" s="90"/>
      <c r="H16" s="92">
        <v>5846.4</v>
      </c>
      <c r="I16" s="124"/>
    </row>
    <row r="17" spans="2:9" s="67" customFormat="1" x14ac:dyDescent="0.2">
      <c r="B17" s="106"/>
      <c r="C17" s="96"/>
      <c r="D17" s="103"/>
      <c r="E17" s="103"/>
      <c r="F17" s="104"/>
      <c r="G17" s="96"/>
      <c r="H17" s="107"/>
      <c r="I17" s="108"/>
    </row>
    <row r="18" spans="2:9" s="67" customFormat="1" x14ac:dyDescent="0.2">
      <c r="B18" s="89">
        <v>43210</v>
      </c>
      <c r="C18" s="90" t="s">
        <v>289</v>
      </c>
      <c r="D18" s="82" t="s">
        <v>292</v>
      </c>
      <c r="E18" s="85"/>
      <c r="F18" s="91"/>
      <c r="G18" s="90"/>
      <c r="H18" s="92">
        <v>88057.919999999998</v>
      </c>
      <c r="I18" s="124">
        <f>SUM(H12:H18)</f>
        <v>163010.15999999997</v>
      </c>
    </row>
    <row r="19" spans="2:9" s="67" customFormat="1" ht="15.75" thickBot="1" x14ac:dyDescent="0.25">
      <c r="B19" s="106"/>
      <c r="C19" s="96"/>
      <c r="D19" s="103"/>
      <c r="E19" s="103"/>
      <c r="F19" s="104"/>
      <c r="G19" s="96"/>
      <c r="H19" s="107"/>
      <c r="I19" s="108"/>
    </row>
    <row r="20" spans="2:9" ht="16.5" customHeight="1" thickBot="1" x14ac:dyDescent="0.25">
      <c r="B20" s="32"/>
      <c r="C20" s="33"/>
      <c r="D20" s="125" t="s">
        <v>34</v>
      </c>
      <c r="E20" s="34" t="s">
        <v>12</v>
      </c>
      <c r="F20" s="35"/>
      <c r="G20" s="36"/>
      <c r="H20" s="50">
        <f>SUM(H10:H19)</f>
        <v>368478.64</v>
      </c>
      <c r="I20" s="50">
        <f>SUM(I10:I18)</f>
        <v>368478.64</v>
      </c>
    </row>
    <row r="21" spans="2:9" x14ac:dyDescent="0.2">
      <c r="B21" s="115"/>
      <c r="C21" s="116"/>
      <c r="D21" s="117"/>
      <c r="E21" s="117"/>
      <c r="F21" s="117"/>
      <c r="G21" s="117"/>
      <c r="H21" s="118"/>
    </row>
    <row r="22" spans="2:9" x14ac:dyDescent="0.2">
      <c r="B22" s="115"/>
      <c r="C22" s="116"/>
      <c r="D22" s="117"/>
      <c r="E22" s="117"/>
      <c r="F22" s="117"/>
      <c r="G22" s="117"/>
      <c r="H22" s="118" t="s">
        <v>0</v>
      </c>
    </row>
    <row r="23" spans="2:9" x14ac:dyDescent="0.2">
      <c r="B23" s="115"/>
      <c r="C23" s="116"/>
      <c r="D23" s="117"/>
      <c r="E23" s="117"/>
      <c r="F23" s="117"/>
      <c r="G23" s="117"/>
      <c r="H23" s="118"/>
    </row>
  </sheetData>
  <mergeCells count="2">
    <mergeCell ref="B1:I1"/>
    <mergeCell ref="B2:I2"/>
  </mergeCells>
  <pageMargins left="0.71" right="0.19685039370078741" top="0.23622047244094491" bottom="0.15748031496062992" header="0.51181102362204722" footer="0.31496062992125984"/>
  <pageSetup scale="6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I28"/>
  <sheetViews>
    <sheetView zoomScaleNormal="100" workbookViewId="0">
      <selection activeCell="I21" sqref="I21"/>
    </sheetView>
  </sheetViews>
  <sheetFormatPr baseColWidth="10" defaultColWidth="14.85546875" defaultRowHeight="15" x14ac:dyDescent="0.2"/>
  <cols>
    <col min="1" max="2" width="14.85546875" style="30"/>
    <col min="3" max="3" width="14.85546875" style="119" customWidth="1"/>
    <col min="4" max="4" width="48.7109375" style="120" customWidth="1"/>
    <col min="5" max="5" width="53" style="120" hidden="1" customWidth="1"/>
    <col min="6" max="6" width="44.140625" style="120" hidden="1" customWidth="1"/>
    <col min="7" max="7" width="0" style="120" hidden="1" customWidth="1"/>
    <col min="8" max="8" width="14.85546875" style="73"/>
    <col min="9" max="16384" width="14.85546875" style="30"/>
  </cols>
  <sheetData>
    <row r="1" spans="2:9" ht="18" customHeight="1" x14ac:dyDescent="0.2">
      <c r="B1" s="166" t="s">
        <v>41</v>
      </c>
      <c r="C1" s="167"/>
      <c r="D1" s="167"/>
      <c r="E1" s="167"/>
      <c r="F1" s="167"/>
      <c r="G1" s="167"/>
      <c r="H1" s="167"/>
      <c r="I1" s="168"/>
    </row>
    <row r="2" spans="2:9" ht="18.75" thickBot="1" x14ac:dyDescent="0.25">
      <c r="B2" s="169" t="s">
        <v>2</v>
      </c>
      <c r="C2" s="170"/>
      <c r="D2" s="170"/>
      <c r="E2" s="170"/>
      <c r="F2" s="170"/>
      <c r="G2" s="170"/>
      <c r="H2" s="170"/>
      <c r="I2" s="171"/>
    </row>
    <row r="3" spans="2:9" ht="18" x14ac:dyDescent="0.2">
      <c r="B3" s="100"/>
      <c r="C3" s="101"/>
      <c r="D3" s="99"/>
      <c r="E3" s="99"/>
      <c r="F3" s="99"/>
      <c r="G3" s="99"/>
      <c r="H3" s="98"/>
    </row>
    <row r="4" spans="2:9" s="31" customFormat="1" ht="21" customHeight="1" x14ac:dyDescent="0.2"/>
    <row r="5" spans="2:9" s="40" customFormat="1" ht="21" customHeight="1" x14ac:dyDescent="0.2">
      <c r="B5" s="37" t="s">
        <v>3</v>
      </c>
      <c r="C5" s="37"/>
      <c r="D5" s="37"/>
      <c r="E5" s="37"/>
      <c r="F5" s="37"/>
      <c r="G5" s="38"/>
      <c r="H5" s="38" t="s">
        <v>4</v>
      </c>
    </row>
    <row r="6" spans="2:9" s="40" customFormat="1" ht="21" customHeight="1" x14ac:dyDescent="0.2">
      <c r="B6" s="37" t="s">
        <v>5</v>
      </c>
      <c r="C6" s="37" t="s">
        <v>38</v>
      </c>
      <c r="D6" s="37" t="s">
        <v>39</v>
      </c>
      <c r="E6" s="37" t="s">
        <v>7</v>
      </c>
      <c r="F6" s="37" t="s">
        <v>8</v>
      </c>
      <c r="G6" s="37" t="s">
        <v>9</v>
      </c>
      <c r="H6" s="38" t="s">
        <v>10</v>
      </c>
      <c r="I6" s="38" t="s">
        <v>13</v>
      </c>
    </row>
    <row r="7" spans="2:9" s="40" customFormat="1" ht="21" customHeight="1" x14ac:dyDescent="0.2">
      <c r="B7" s="32"/>
      <c r="C7" s="32"/>
      <c r="D7" s="32"/>
      <c r="E7" s="32"/>
      <c r="F7" s="39"/>
    </row>
    <row r="8" spans="2:9" s="67" customFormat="1" ht="18" x14ac:dyDescent="0.2">
      <c r="B8" s="102">
        <f>'M. DE OFICINA'!B7</f>
        <v>2018</v>
      </c>
      <c r="C8" s="96"/>
      <c r="D8" s="103"/>
      <c r="E8" s="103"/>
      <c r="F8" s="104"/>
      <c r="G8" s="96"/>
      <c r="H8" s="105"/>
    </row>
    <row r="9" spans="2:9" s="67" customFormat="1" x14ac:dyDescent="0.2">
      <c r="B9" s="106"/>
      <c r="C9" s="96"/>
      <c r="D9" s="103"/>
      <c r="E9" s="103"/>
      <c r="F9" s="104"/>
      <c r="G9" s="96"/>
      <c r="H9" s="107"/>
      <c r="I9" s="108"/>
    </row>
    <row r="10" spans="2:9" s="67" customFormat="1" x14ac:dyDescent="0.35">
      <c r="B10" s="89">
        <v>43167</v>
      </c>
      <c r="C10" s="90" t="s">
        <v>64</v>
      </c>
      <c r="D10" s="69" t="s">
        <v>52</v>
      </c>
      <c r="E10" s="85"/>
      <c r="F10" s="91"/>
      <c r="G10" s="90"/>
      <c r="H10" s="92">
        <f>73300*1.16</f>
        <v>85028</v>
      </c>
      <c r="I10" s="124"/>
    </row>
    <row r="11" spans="2:9" s="109" customFormat="1" x14ac:dyDescent="0.2">
      <c r="B11" s="110"/>
      <c r="C11" s="96"/>
      <c r="D11" s="111"/>
      <c r="E11" s="111"/>
      <c r="F11" s="112"/>
      <c r="G11" s="96"/>
      <c r="H11" s="113"/>
      <c r="I11" s="114"/>
    </row>
    <row r="12" spans="2:9" s="67" customFormat="1" x14ac:dyDescent="0.2">
      <c r="B12" s="89">
        <v>43186</v>
      </c>
      <c r="C12" s="90" t="s">
        <v>65</v>
      </c>
      <c r="D12" s="82" t="s">
        <v>66</v>
      </c>
      <c r="E12" s="85"/>
      <c r="F12" s="91"/>
      <c r="G12" s="90"/>
      <c r="H12" s="92">
        <v>8573.56</v>
      </c>
      <c r="I12" s="124">
        <f>+H12+H10</f>
        <v>93601.56</v>
      </c>
    </row>
    <row r="13" spans="2:9" s="67" customFormat="1" x14ac:dyDescent="0.2">
      <c r="B13" s="106"/>
      <c r="C13" s="96"/>
      <c r="D13" s="103"/>
      <c r="E13" s="103"/>
      <c r="F13" s="104"/>
      <c r="G13" s="96"/>
      <c r="H13" s="113"/>
      <c r="I13" s="108"/>
    </row>
    <row r="14" spans="2:9" s="67" customFormat="1" x14ac:dyDescent="0.2">
      <c r="B14" s="89">
        <v>43222</v>
      </c>
      <c r="C14" s="90" t="s">
        <v>303</v>
      </c>
      <c r="D14" s="82" t="s">
        <v>298</v>
      </c>
      <c r="E14" s="85"/>
      <c r="F14" s="91"/>
      <c r="G14" s="90"/>
      <c r="H14" s="92">
        <v>5827.99</v>
      </c>
      <c r="I14" s="124"/>
    </row>
    <row r="15" spans="2:9" s="67" customFormat="1" x14ac:dyDescent="0.2">
      <c r="B15" s="106"/>
      <c r="C15" s="96"/>
      <c r="D15" s="103"/>
      <c r="E15" s="103"/>
      <c r="F15" s="104"/>
      <c r="G15" s="96"/>
      <c r="H15" s="113"/>
      <c r="I15" s="108"/>
    </row>
    <row r="16" spans="2:9" s="67" customFormat="1" x14ac:dyDescent="0.2">
      <c r="B16" s="89">
        <v>43241</v>
      </c>
      <c r="C16" s="90" t="s">
        <v>65</v>
      </c>
      <c r="D16" s="82" t="s">
        <v>299</v>
      </c>
      <c r="E16" s="85"/>
      <c r="F16" s="91"/>
      <c r="G16" s="90"/>
      <c r="H16" s="92">
        <v>196701.2</v>
      </c>
      <c r="I16" s="124"/>
    </row>
    <row r="17" spans="2:9" s="67" customFormat="1" x14ac:dyDescent="0.2">
      <c r="B17" s="106"/>
      <c r="C17" s="96"/>
      <c r="D17" s="103"/>
      <c r="E17" s="103"/>
      <c r="F17" s="104"/>
      <c r="G17" s="96"/>
      <c r="H17" s="107"/>
      <c r="I17" s="108"/>
    </row>
    <row r="18" spans="2:9" s="67" customFormat="1" x14ac:dyDescent="0.2">
      <c r="B18" s="89">
        <v>43242</v>
      </c>
      <c r="C18" s="90" t="s">
        <v>304</v>
      </c>
      <c r="D18" s="82" t="s">
        <v>300</v>
      </c>
      <c r="E18" s="85"/>
      <c r="F18" s="91"/>
      <c r="G18" s="90"/>
      <c r="H18" s="92">
        <v>7917345.2199999997</v>
      </c>
      <c r="I18" s="124"/>
    </row>
    <row r="19" spans="2:9" s="67" customFormat="1" x14ac:dyDescent="0.2">
      <c r="B19" s="106"/>
      <c r="C19" s="96"/>
      <c r="D19" s="103"/>
      <c r="E19" s="103"/>
      <c r="F19" s="104"/>
      <c r="G19" s="96"/>
      <c r="H19" s="107"/>
      <c r="I19" s="108"/>
    </row>
    <row r="20" spans="2:9" s="67" customFormat="1" x14ac:dyDescent="0.2">
      <c r="B20" s="89">
        <v>43244</v>
      </c>
      <c r="C20" s="90" t="s">
        <v>305</v>
      </c>
      <c r="D20" s="82" t="s">
        <v>301</v>
      </c>
      <c r="E20" s="85"/>
      <c r="F20" s="91"/>
      <c r="G20" s="90"/>
      <c r="H20" s="92">
        <v>544657.82999999996</v>
      </c>
      <c r="I20" s="124">
        <f>SUM(H14:H20)</f>
        <v>8664532.2400000002</v>
      </c>
    </row>
    <row r="21" spans="2:9" s="67" customFormat="1" x14ac:dyDescent="0.2">
      <c r="B21" s="106"/>
      <c r="C21" s="96"/>
      <c r="D21" s="103"/>
      <c r="E21" s="103"/>
      <c r="F21" s="104"/>
      <c r="G21" s="96"/>
      <c r="H21" s="107"/>
      <c r="I21" s="108"/>
    </row>
    <row r="22" spans="2:9" s="67" customFormat="1" x14ac:dyDescent="0.2">
      <c r="B22" s="89">
        <v>43290</v>
      </c>
      <c r="C22" s="90" t="s">
        <v>306</v>
      </c>
      <c r="D22" s="82" t="s">
        <v>302</v>
      </c>
      <c r="E22" s="85"/>
      <c r="F22" s="91"/>
      <c r="G22" s="90"/>
      <c r="H22" s="92">
        <v>13548</v>
      </c>
      <c r="I22" s="124">
        <f>+H22</f>
        <v>13548</v>
      </c>
    </row>
    <row r="23" spans="2:9" s="67" customFormat="1" x14ac:dyDescent="0.2">
      <c r="B23" s="106"/>
      <c r="C23" s="96"/>
      <c r="D23" s="103"/>
      <c r="E23" s="103"/>
      <c r="F23" s="104"/>
      <c r="G23" s="96"/>
      <c r="H23" s="107"/>
      <c r="I23" s="108"/>
    </row>
    <row r="24" spans="2:9" s="67" customFormat="1" ht="15.75" thickBot="1" x14ac:dyDescent="0.25">
      <c r="B24" s="106"/>
      <c r="C24" s="96"/>
      <c r="D24" s="103"/>
      <c r="E24" s="103"/>
      <c r="F24" s="104"/>
      <c r="G24" s="96"/>
      <c r="H24" s="107"/>
      <c r="I24" s="108"/>
    </row>
    <row r="25" spans="2:9" ht="16.5" customHeight="1" thickBot="1" x14ac:dyDescent="0.25">
      <c r="B25" s="32"/>
      <c r="C25" s="33"/>
      <c r="D25" s="125" t="s">
        <v>34</v>
      </c>
      <c r="E25" s="34" t="s">
        <v>12</v>
      </c>
      <c r="F25" s="35"/>
      <c r="G25" s="36"/>
      <c r="H25" s="50">
        <f>SUM(H10:H22)</f>
        <v>8771681.7999999989</v>
      </c>
      <c r="I25" s="50">
        <f>SUM(I10:I22)</f>
        <v>8771681.8000000007</v>
      </c>
    </row>
    <row r="26" spans="2:9" x14ac:dyDescent="0.2">
      <c r="B26" s="115"/>
      <c r="C26" s="116"/>
      <c r="D26" s="117"/>
      <c r="E26" s="117"/>
      <c r="F26" s="117"/>
      <c r="G26" s="117"/>
      <c r="H26" s="118"/>
    </row>
    <row r="27" spans="2:9" x14ac:dyDescent="0.2">
      <c r="B27" s="115"/>
      <c r="C27" s="116"/>
      <c r="D27" s="117"/>
      <c r="E27" s="117"/>
      <c r="F27" s="117"/>
      <c r="G27" s="117"/>
      <c r="H27" s="118" t="s">
        <v>0</v>
      </c>
    </row>
    <row r="28" spans="2:9" x14ac:dyDescent="0.2">
      <c r="B28" s="115"/>
      <c r="C28" s="116"/>
      <c r="D28" s="117"/>
      <c r="E28" s="117"/>
      <c r="F28" s="117"/>
      <c r="G28" s="117"/>
      <c r="H28" s="118"/>
    </row>
  </sheetData>
  <mergeCells count="2">
    <mergeCell ref="B1:I1"/>
    <mergeCell ref="B2:I2"/>
  </mergeCells>
  <phoneticPr fontId="25" type="noConversion"/>
  <pageMargins left="0.71" right="0.19685039370078741" top="0.23622047244094491" bottom="0.15748031496062992" header="0.51181102362204722" footer="0.31496062992125984"/>
  <pageSetup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I13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H32" sqref="H32"/>
    </sheetView>
  </sheetViews>
  <sheetFormatPr baseColWidth="10" defaultColWidth="11.42578125" defaultRowHeight="15.75" x14ac:dyDescent="0.35"/>
  <cols>
    <col min="1" max="1" width="11.42578125" style="1"/>
    <col min="2" max="2" width="14.140625" style="1" customWidth="1"/>
    <col min="3" max="3" width="15.85546875" style="52" customWidth="1"/>
    <col min="4" max="4" width="52.28515625" style="5" customWidth="1"/>
    <col min="5" max="5" width="31.42578125" style="5" hidden="1" customWidth="1"/>
    <col min="6" max="6" width="51.42578125" style="5" hidden="1" customWidth="1"/>
    <col min="7" max="7" width="14.85546875" style="2" hidden="1" customWidth="1"/>
    <col min="8" max="8" width="15.85546875" style="6" customWidth="1"/>
    <col min="9" max="9" width="12.85546875" style="1" customWidth="1"/>
    <col min="10" max="16384" width="11.42578125" style="1"/>
  </cols>
  <sheetData>
    <row r="1" spans="2:9" ht="18" customHeight="1" x14ac:dyDescent="0.35">
      <c r="B1" s="172" t="s">
        <v>1</v>
      </c>
      <c r="C1" s="173"/>
      <c r="D1" s="173"/>
      <c r="E1" s="173"/>
      <c r="F1" s="173"/>
      <c r="G1" s="173"/>
      <c r="H1" s="174"/>
    </row>
    <row r="2" spans="2:9" ht="18.75" thickBot="1" x14ac:dyDescent="0.4">
      <c r="B2" s="175" t="s">
        <v>25</v>
      </c>
      <c r="C2" s="176"/>
      <c r="D2" s="176"/>
      <c r="E2" s="176"/>
      <c r="F2" s="176"/>
      <c r="G2" s="176"/>
      <c r="H2" s="177"/>
    </row>
    <row r="3" spans="2:9" ht="18" x14ac:dyDescent="0.35">
      <c r="B3" s="11"/>
      <c r="D3" s="29"/>
      <c r="E3" s="29"/>
      <c r="F3" s="29"/>
      <c r="G3" s="80"/>
    </row>
    <row r="4" spans="2:9" s="31" customFormat="1" ht="19.5" customHeight="1" x14ac:dyDescent="0.2">
      <c r="B4" s="37" t="s">
        <v>3</v>
      </c>
      <c r="C4" s="53" t="s">
        <v>38</v>
      </c>
      <c r="D4" s="37"/>
      <c r="E4" s="37"/>
      <c r="F4" s="37"/>
      <c r="G4" s="37"/>
      <c r="H4" s="38" t="s">
        <v>4</v>
      </c>
    </row>
    <row r="5" spans="2:9" s="31" customFormat="1" ht="21" customHeight="1" x14ac:dyDescent="0.2">
      <c r="B5" s="37" t="s">
        <v>43</v>
      </c>
      <c r="C5" s="53" t="s">
        <v>6</v>
      </c>
      <c r="D5" s="37" t="s">
        <v>39</v>
      </c>
      <c r="E5" s="37" t="s">
        <v>7</v>
      </c>
      <c r="F5" s="37" t="s">
        <v>8</v>
      </c>
      <c r="G5" s="37" t="s">
        <v>9</v>
      </c>
      <c r="H5" s="38" t="s">
        <v>10</v>
      </c>
      <c r="I5" s="38" t="s">
        <v>13</v>
      </c>
    </row>
    <row r="6" spans="2:9" s="40" customFormat="1" ht="21" customHeight="1" x14ac:dyDescent="0.2">
      <c r="B6" s="32"/>
      <c r="C6" s="54"/>
      <c r="D6" s="32"/>
      <c r="E6" s="32"/>
      <c r="F6" s="32"/>
      <c r="G6" s="32"/>
      <c r="H6" s="39"/>
    </row>
    <row r="7" spans="2:9" ht="21.75" customHeight="1" x14ac:dyDescent="0.35">
      <c r="B7" s="20">
        <v>2018</v>
      </c>
      <c r="C7" s="42"/>
      <c r="D7" s="17"/>
      <c r="E7" s="17"/>
      <c r="F7" s="17"/>
      <c r="G7" s="19"/>
      <c r="H7" s="18"/>
    </row>
    <row r="8" spans="2:9" ht="15" customHeight="1" x14ac:dyDescent="0.35">
      <c r="B8" s="3"/>
      <c r="C8" s="44"/>
      <c r="D8" s="17"/>
      <c r="E8" s="17"/>
      <c r="F8" s="17"/>
      <c r="G8" s="19"/>
      <c r="H8" s="18"/>
    </row>
    <row r="9" spans="2:9" ht="15" customHeight="1" x14ac:dyDescent="0.35">
      <c r="B9" s="68">
        <v>43214</v>
      </c>
      <c r="C9" s="70" t="s">
        <v>294</v>
      </c>
      <c r="D9" s="69" t="s">
        <v>295</v>
      </c>
      <c r="E9" s="69"/>
      <c r="F9" s="69"/>
      <c r="G9" s="70"/>
      <c r="H9" s="74">
        <v>116999.92</v>
      </c>
      <c r="I9" s="152">
        <f>H9</f>
        <v>116999.92</v>
      </c>
    </row>
    <row r="10" spans="2:9" ht="15" customHeight="1" x14ac:dyDescent="0.35">
      <c r="B10" s="22"/>
      <c r="C10" s="44"/>
      <c r="D10" s="43"/>
      <c r="E10" s="43"/>
      <c r="F10" s="43"/>
      <c r="G10" s="44"/>
      <c r="H10" s="41"/>
      <c r="I10" s="6"/>
    </row>
    <row r="11" spans="2:9" x14ac:dyDescent="0.35">
      <c r="B11" s="15"/>
      <c r="C11" s="42"/>
      <c r="D11" s="46"/>
      <c r="E11" s="17"/>
      <c r="H11" s="13"/>
      <c r="I11" s="6"/>
    </row>
    <row r="12" spans="2:9" ht="16.5" thickBot="1" x14ac:dyDescent="0.4"/>
    <row r="13" spans="2:9" ht="16.5" thickBot="1" x14ac:dyDescent="0.4">
      <c r="D13" s="125" t="s">
        <v>34</v>
      </c>
      <c r="E13" s="34" t="s">
        <v>11</v>
      </c>
      <c r="F13" s="35"/>
      <c r="G13" s="36" t="s">
        <v>0</v>
      </c>
      <c r="H13" s="50">
        <f>SUM(H9:H12)</f>
        <v>116999.92</v>
      </c>
      <c r="I13" s="50">
        <f>I9</f>
        <v>116999.92</v>
      </c>
    </row>
  </sheetData>
  <mergeCells count="2">
    <mergeCell ref="B1:H1"/>
    <mergeCell ref="B2:H2"/>
  </mergeCells>
  <pageMargins left="0.39370078740157483" right="0.15748031496062992" top="0.35433070866141736" bottom="0.31496062992125984" header="0.51181102362204722" footer="0.15748031496062992"/>
  <pageSetup scale="85" firstPageNumber="0" fitToHeight="4" orientation="portrait" horizontalDpi="300" verticalDpi="300" r:id="rId1"/>
  <headerFooter alignWithMargins="0">
    <oddFooter>&amp;CPágina &amp;P de &amp;N</oddFooter>
  </headerFooter>
  <rowBreaks count="2" manualBreakCount="2">
    <brk id="12" max="16383" man="1"/>
    <brk id="14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B1:I38"/>
  <sheetViews>
    <sheetView topLeftCell="A7" workbookViewId="0">
      <selection activeCell="I37" sqref="I37"/>
    </sheetView>
  </sheetViews>
  <sheetFormatPr baseColWidth="10" defaultColWidth="11.5703125" defaultRowHeight="15.75" x14ac:dyDescent="0.35"/>
  <cols>
    <col min="1" max="1" width="11.5703125" style="6"/>
    <col min="2" max="2" width="14.85546875" style="57" customWidth="1"/>
    <col min="3" max="3" width="13.7109375" style="6" customWidth="1"/>
    <col min="4" max="4" width="65.85546875" style="6" customWidth="1"/>
    <col min="5" max="5" width="25" style="4" hidden="1" customWidth="1"/>
    <col min="6" max="6" width="40.5703125" style="6" hidden="1" customWidth="1"/>
    <col min="7" max="7" width="9.140625" style="6" hidden="1" customWidth="1"/>
    <col min="8" max="8" width="14.85546875" style="6" customWidth="1"/>
    <col min="9" max="16384" width="11.5703125" style="6"/>
  </cols>
  <sheetData>
    <row r="1" spans="2:9" ht="18" customHeight="1" x14ac:dyDescent="0.35">
      <c r="B1" s="178" t="s">
        <v>1</v>
      </c>
      <c r="C1" s="179"/>
      <c r="D1" s="179"/>
      <c r="E1" s="179"/>
      <c r="F1" s="179"/>
      <c r="G1" s="179"/>
      <c r="H1" s="180"/>
    </row>
    <row r="2" spans="2:9" ht="18.75" thickBot="1" x14ac:dyDescent="0.4">
      <c r="B2" s="181" t="s">
        <v>51</v>
      </c>
      <c r="C2" s="182"/>
      <c r="D2" s="182"/>
      <c r="E2" s="182"/>
      <c r="F2" s="182"/>
      <c r="G2" s="182"/>
      <c r="H2" s="183"/>
    </row>
    <row r="3" spans="2:9" ht="18" x14ac:dyDescent="0.35">
      <c r="B3" s="56"/>
      <c r="C3" s="10"/>
      <c r="D3" s="10"/>
      <c r="E3" s="23"/>
      <c r="F3" s="7"/>
    </row>
    <row r="4" spans="2:9" ht="18" x14ac:dyDescent="0.35">
      <c r="B4" s="56"/>
      <c r="C4" s="10"/>
      <c r="D4" s="10"/>
      <c r="E4" s="23"/>
      <c r="F4" s="7"/>
    </row>
    <row r="5" spans="2:9" s="40" customFormat="1" ht="21" customHeight="1" x14ac:dyDescent="0.2">
      <c r="B5" s="37" t="s">
        <v>3</v>
      </c>
      <c r="C5" s="37"/>
      <c r="D5" s="37"/>
      <c r="E5" s="53"/>
      <c r="F5" s="37"/>
      <c r="G5" s="38"/>
      <c r="H5" s="38" t="s">
        <v>4</v>
      </c>
      <c r="I5" s="38" t="s">
        <v>4</v>
      </c>
    </row>
    <row r="6" spans="2:9" s="40" customFormat="1" ht="21" customHeight="1" x14ac:dyDescent="0.2">
      <c r="B6" s="37" t="s">
        <v>5</v>
      </c>
      <c r="C6" s="37" t="s">
        <v>38</v>
      </c>
      <c r="D6" s="37" t="s">
        <v>39</v>
      </c>
      <c r="E6" s="53" t="s">
        <v>7</v>
      </c>
      <c r="F6" s="37" t="s">
        <v>8</v>
      </c>
      <c r="G6" s="37" t="s">
        <v>9</v>
      </c>
      <c r="H6" s="38" t="s">
        <v>10</v>
      </c>
      <c r="I6" s="38" t="s">
        <v>13</v>
      </c>
    </row>
    <row r="7" spans="2:9" s="40" customFormat="1" ht="21" customHeight="1" x14ac:dyDescent="0.2">
      <c r="B7" s="32"/>
      <c r="C7" s="32"/>
      <c r="D7" s="32"/>
      <c r="E7" s="54"/>
      <c r="F7" s="32"/>
      <c r="G7" s="32"/>
      <c r="H7" s="39"/>
    </row>
    <row r="8" spans="2:9" ht="18" x14ac:dyDescent="0.35">
      <c r="B8" s="26">
        <f>'M. DE OFICINA'!B7</f>
        <v>2018</v>
      </c>
      <c r="C8" s="28"/>
      <c r="D8" s="27"/>
      <c r="E8" s="28"/>
      <c r="F8" s="7"/>
    </row>
    <row r="9" spans="2:9" x14ac:dyDescent="0.35">
      <c r="B9" s="8"/>
      <c r="C9" s="28"/>
      <c r="D9" s="27"/>
      <c r="E9" s="28"/>
      <c r="F9" s="7"/>
    </row>
    <row r="10" spans="2:9" s="4" customFormat="1" ht="15" x14ac:dyDescent="0.35">
      <c r="B10" s="76">
        <v>43126</v>
      </c>
      <c r="C10" s="77" t="s">
        <v>49</v>
      </c>
      <c r="D10" s="69" t="s">
        <v>50</v>
      </c>
      <c r="E10" s="78"/>
      <c r="F10" s="78"/>
      <c r="G10" s="79"/>
      <c r="H10" s="74">
        <v>47190.05</v>
      </c>
      <c r="I10" s="75">
        <f>+H10</f>
        <v>47190.05</v>
      </c>
    </row>
    <row r="11" spans="2:9" s="4" customFormat="1" ht="15" x14ac:dyDescent="0.35"/>
    <row r="12" spans="2:9" s="4" customFormat="1" ht="15" x14ac:dyDescent="0.35">
      <c r="B12" s="76">
        <v>43171</v>
      </c>
      <c r="C12" s="77" t="s">
        <v>67</v>
      </c>
      <c r="D12" s="69" t="s">
        <v>53</v>
      </c>
      <c r="E12" s="78"/>
      <c r="F12" s="78"/>
      <c r="G12" s="79"/>
      <c r="H12" s="74">
        <v>10975.92</v>
      </c>
      <c r="I12" s="75"/>
    </row>
    <row r="13" spans="2:9" s="4" customFormat="1" ht="15" x14ac:dyDescent="0.35"/>
    <row r="14" spans="2:9" s="4" customFormat="1" ht="15" x14ac:dyDescent="0.35">
      <c r="B14" s="76">
        <v>43171</v>
      </c>
      <c r="C14" s="77" t="s">
        <v>68</v>
      </c>
      <c r="D14" s="69" t="s">
        <v>54</v>
      </c>
      <c r="E14" s="78"/>
      <c r="F14" s="78"/>
      <c r="G14" s="79"/>
      <c r="H14" s="74">
        <v>19615.599999999999</v>
      </c>
      <c r="I14" s="75"/>
    </row>
    <row r="15" spans="2:9" s="4" customFormat="1" ht="15" x14ac:dyDescent="0.35"/>
    <row r="16" spans="2:9" s="4" customFormat="1" ht="15" x14ac:dyDescent="0.35">
      <c r="B16" s="76">
        <v>43171</v>
      </c>
      <c r="C16" s="77" t="s">
        <v>69</v>
      </c>
      <c r="D16" s="69" t="s">
        <v>55</v>
      </c>
      <c r="E16" s="78"/>
      <c r="F16" s="78"/>
      <c r="G16" s="79"/>
      <c r="H16" s="74">
        <v>20431.080000000002</v>
      </c>
      <c r="I16" s="75"/>
    </row>
    <row r="17" spans="2:9" s="4" customFormat="1" ht="15" x14ac:dyDescent="0.35"/>
    <row r="18" spans="2:9" s="4" customFormat="1" ht="15" x14ac:dyDescent="0.35">
      <c r="B18" s="76">
        <v>43171</v>
      </c>
      <c r="C18" s="77" t="s">
        <v>70</v>
      </c>
      <c r="D18" s="69" t="s">
        <v>56</v>
      </c>
      <c r="E18" s="78"/>
      <c r="F18" s="78"/>
      <c r="G18" s="79"/>
      <c r="H18" s="74">
        <v>9455.16</v>
      </c>
      <c r="I18" s="75"/>
    </row>
    <row r="19" spans="2:9" s="4" customFormat="1" ht="15" x14ac:dyDescent="0.35"/>
    <row r="20" spans="2:9" s="4" customFormat="1" ht="15" x14ac:dyDescent="0.35">
      <c r="B20" s="76">
        <v>43171</v>
      </c>
      <c r="C20" s="77" t="s">
        <v>71</v>
      </c>
      <c r="D20" s="69" t="s">
        <v>57</v>
      </c>
      <c r="E20" s="78"/>
      <c r="F20" s="78"/>
      <c r="G20" s="79"/>
      <c r="H20" s="74">
        <v>19064.599999999999</v>
      </c>
      <c r="I20" s="75"/>
    </row>
    <row r="21" spans="2:9" s="4" customFormat="1" ht="15" x14ac:dyDescent="0.35"/>
    <row r="22" spans="2:9" s="4" customFormat="1" ht="15" x14ac:dyDescent="0.35">
      <c r="B22" s="76">
        <v>43171</v>
      </c>
      <c r="C22" s="77" t="s">
        <v>72</v>
      </c>
      <c r="D22" s="69" t="s">
        <v>73</v>
      </c>
      <c r="E22" s="78"/>
      <c r="F22" s="78"/>
      <c r="G22" s="79"/>
      <c r="H22" s="74">
        <v>13675</v>
      </c>
      <c r="I22" s="75"/>
    </row>
    <row r="23" spans="2:9" s="4" customFormat="1" ht="15" x14ac:dyDescent="0.35"/>
    <row r="24" spans="2:9" s="4" customFormat="1" ht="15" x14ac:dyDescent="0.35">
      <c r="B24" s="76">
        <v>43172</v>
      </c>
      <c r="C24" s="77" t="s">
        <v>74</v>
      </c>
      <c r="D24" s="69" t="s">
        <v>75</v>
      </c>
      <c r="E24" s="78"/>
      <c r="F24" s="78"/>
      <c r="G24" s="79"/>
      <c r="H24" s="74">
        <v>39962</v>
      </c>
      <c r="I24" s="75"/>
    </row>
    <row r="25" spans="2:9" s="4" customFormat="1" ht="15" x14ac:dyDescent="0.35"/>
    <row r="26" spans="2:9" s="4" customFormat="1" ht="15" x14ac:dyDescent="0.35">
      <c r="B26" s="76">
        <v>43185</v>
      </c>
      <c r="C26" s="77" t="s">
        <v>76</v>
      </c>
      <c r="D26" s="69" t="s">
        <v>77</v>
      </c>
      <c r="E26" s="78"/>
      <c r="F26" s="78"/>
      <c r="G26" s="79"/>
      <c r="H26" s="74">
        <v>24731.200000000001</v>
      </c>
      <c r="I26" s="75"/>
    </row>
    <row r="27" spans="2:9" s="4" customFormat="1" ht="15" x14ac:dyDescent="0.35"/>
    <row r="28" spans="2:9" s="4" customFormat="1" ht="15" x14ac:dyDescent="0.35">
      <c r="B28" s="76">
        <v>43186</v>
      </c>
      <c r="C28" s="77" t="s">
        <v>78</v>
      </c>
      <c r="D28" s="69" t="s">
        <v>79</v>
      </c>
      <c r="E28" s="78"/>
      <c r="F28" s="78"/>
      <c r="G28" s="79"/>
      <c r="H28" s="74">
        <v>27880.6</v>
      </c>
      <c r="I28" s="75"/>
    </row>
    <row r="29" spans="2:9" s="4" customFormat="1" ht="15" x14ac:dyDescent="0.35"/>
    <row r="30" spans="2:9" s="4" customFormat="1" ht="15" x14ac:dyDescent="0.35">
      <c r="B30" s="76">
        <v>43186</v>
      </c>
      <c r="C30" s="77" t="s">
        <v>80</v>
      </c>
      <c r="D30" s="69" t="s">
        <v>81</v>
      </c>
      <c r="E30" s="78"/>
      <c r="F30" s="78"/>
      <c r="G30" s="79"/>
      <c r="H30" s="74">
        <v>14326</v>
      </c>
      <c r="I30" s="75"/>
    </row>
    <row r="31" spans="2:9" s="4" customFormat="1" ht="15" x14ac:dyDescent="0.35"/>
    <row r="32" spans="2:9" s="4" customFormat="1" ht="15" x14ac:dyDescent="0.35">
      <c r="B32" s="76">
        <v>43186</v>
      </c>
      <c r="C32" s="77" t="s">
        <v>82</v>
      </c>
      <c r="D32" s="69" t="s">
        <v>83</v>
      </c>
      <c r="E32" s="78"/>
      <c r="F32" s="78"/>
      <c r="G32" s="79"/>
      <c r="H32" s="74">
        <v>6171.2</v>
      </c>
      <c r="I32" s="75">
        <f>SUM(H12:H32)</f>
        <v>206288.36000000002</v>
      </c>
    </row>
    <row r="33" spans="2:9" s="4" customFormat="1" ht="15" x14ac:dyDescent="0.35"/>
    <row r="34" spans="2:9" s="4" customFormat="1" ht="15" x14ac:dyDescent="0.35">
      <c r="B34" s="76">
        <v>43200</v>
      </c>
      <c r="C34" s="77" t="s">
        <v>308</v>
      </c>
      <c r="D34" s="69" t="s">
        <v>309</v>
      </c>
      <c r="E34" s="78"/>
      <c r="F34" s="78"/>
      <c r="G34" s="79"/>
      <c r="H34" s="74">
        <v>24973.64</v>
      </c>
      <c r="I34" s="75">
        <f>+H34</f>
        <v>24973.64</v>
      </c>
    </row>
    <row r="35" spans="2:9" s="4" customFormat="1" thickBot="1" x14ac:dyDescent="0.4"/>
    <row r="36" spans="2:9" thickBot="1" x14ac:dyDescent="0.35">
      <c r="B36" s="16"/>
      <c r="C36" s="16"/>
      <c r="D36" s="125" t="s">
        <v>34</v>
      </c>
      <c r="E36" s="55" t="s">
        <v>12</v>
      </c>
      <c r="F36" s="35"/>
      <c r="G36" s="36"/>
      <c r="H36" s="50">
        <f>SUM(H10:H34)</f>
        <v>278452.05000000005</v>
      </c>
      <c r="I36" s="50">
        <f>SUM(I10:I35)</f>
        <v>278452.05000000005</v>
      </c>
    </row>
    <row r="37" spans="2:9" x14ac:dyDescent="0.35">
      <c r="B37" s="21"/>
      <c r="C37" s="21"/>
      <c r="D37" s="21"/>
      <c r="E37" s="28"/>
      <c r="F37" s="24"/>
    </row>
    <row r="38" spans="2:9" hidden="1" x14ac:dyDescent="0.35">
      <c r="B38" s="21"/>
      <c r="C38" s="21"/>
      <c r="D38" s="21"/>
      <c r="E38" s="28" t="s">
        <v>0</v>
      </c>
      <c r="F38" s="24" t="s">
        <v>0</v>
      </c>
    </row>
  </sheetData>
  <mergeCells count="2">
    <mergeCell ref="B1:H1"/>
    <mergeCell ref="B2:H2"/>
  </mergeCells>
  <phoneticPr fontId="25" type="noConversion"/>
  <pageMargins left="0.1701388888888889" right="0" top="0.3298611111111111" bottom="0.39374999999999999" header="0.51180555555555551" footer="0.51180555555555551"/>
  <pageSetup paperSize="9" scale="9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I27"/>
  <sheetViews>
    <sheetView zoomScale="92" zoomScaleNormal="92" workbookViewId="0">
      <selection activeCell="M23" sqref="M23"/>
    </sheetView>
  </sheetViews>
  <sheetFormatPr baseColWidth="10" defaultColWidth="11.5703125" defaultRowHeight="15" x14ac:dyDescent="0.3"/>
  <cols>
    <col min="1" max="1" width="11.5703125" style="1"/>
    <col min="2" max="2" width="12.140625" style="2" customWidth="1"/>
    <col min="3" max="3" width="11.28515625" style="1" customWidth="1"/>
    <col min="4" max="4" width="41.7109375" style="1" customWidth="1"/>
    <col min="5" max="6" width="33.28515625" style="1" hidden="1" customWidth="1"/>
    <col min="7" max="7" width="11.5703125" style="2" hidden="1" customWidth="1"/>
    <col min="8" max="8" width="12.7109375" style="6" customWidth="1"/>
    <col min="9" max="9" width="12.85546875" style="1" customWidth="1"/>
    <col min="10" max="16384" width="11.5703125" style="1"/>
  </cols>
  <sheetData>
    <row r="1" spans="2:9" ht="18" customHeight="1" x14ac:dyDescent="0.35">
      <c r="B1" s="184" t="s">
        <v>41</v>
      </c>
      <c r="C1" s="185"/>
      <c r="D1" s="185"/>
      <c r="E1" s="185"/>
      <c r="F1" s="185"/>
      <c r="G1" s="185"/>
      <c r="H1" s="185"/>
      <c r="I1" s="186"/>
    </row>
    <row r="2" spans="2:9" ht="18.75" thickBot="1" x14ac:dyDescent="0.4">
      <c r="B2" s="175" t="s">
        <v>31</v>
      </c>
      <c r="C2" s="176"/>
      <c r="D2" s="176"/>
      <c r="E2" s="176"/>
      <c r="F2" s="176"/>
      <c r="G2" s="176"/>
      <c r="H2" s="176"/>
      <c r="I2" s="126"/>
    </row>
    <row r="3" spans="2:9" ht="18" x14ac:dyDescent="0.35">
      <c r="B3" s="14"/>
      <c r="C3" s="9"/>
      <c r="D3" s="9"/>
      <c r="E3" s="9"/>
      <c r="F3" s="9"/>
      <c r="G3" s="14"/>
      <c r="H3" s="7"/>
    </row>
    <row r="4" spans="2:9" ht="18" x14ac:dyDescent="0.35">
      <c r="B4" s="14"/>
      <c r="C4" s="9"/>
      <c r="D4" s="9"/>
      <c r="E4" s="9"/>
      <c r="F4" s="9"/>
      <c r="G4" s="14"/>
      <c r="H4" s="7"/>
    </row>
    <row r="5" spans="2:9" s="40" customFormat="1" ht="21" customHeight="1" x14ac:dyDescent="0.2">
      <c r="B5" s="37" t="s">
        <v>3</v>
      </c>
      <c r="C5" s="37"/>
      <c r="D5" s="37"/>
      <c r="E5" s="37"/>
      <c r="F5" s="37"/>
      <c r="G5" s="38"/>
      <c r="H5" s="38" t="s">
        <v>4</v>
      </c>
      <c r="I5" s="94"/>
    </row>
    <row r="6" spans="2:9" s="40" customFormat="1" ht="21" customHeight="1" x14ac:dyDescent="0.2">
      <c r="B6" s="37" t="s">
        <v>43</v>
      </c>
      <c r="C6" s="37" t="s">
        <v>38</v>
      </c>
      <c r="D6" s="37" t="s">
        <v>39</v>
      </c>
      <c r="E6" s="37" t="s">
        <v>7</v>
      </c>
      <c r="F6" s="37" t="s">
        <v>8</v>
      </c>
      <c r="G6" s="37" t="s">
        <v>9</v>
      </c>
      <c r="H6" s="38" t="s">
        <v>10</v>
      </c>
      <c r="I6" s="38" t="s">
        <v>13</v>
      </c>
    </row>
    <row r="7" spans="2:9" s="40" customFormat="1" ht="21" customHeight="1" x14ac:dyDescent="0.2">
      <c r="B7" s="37"/>
      <c r="C7" s="37"/>
      <c r="D7" s="37"/>
      <c r="E7" s="37"/>
      <c r="F7" s="37"/>
      <c r="G7" s="37"/>
      <c r="H7" s="38"/>
      <c r="I7" s="94"/>
    </row>
    <row r="8" spans="2:9" s="40" customFormat="1" ht="21" customHeight="1" x14ac:dyDescent="0.35">
      <c r="B8" s="26">
        <f>'M. DE OFICINA'!B7</f>
        <v>2018</v>
      </c>
      <c r="C8" s="32"/>
      <c r="D8" s="32"/>
      <c r="E8" s="32"/>
      <c r="F8" s="32"/>
      <c r="G8" s="32"/>
      <c r="H8" s="39"/>
    </row>
    <row r="9" spans="2:9" s="31" customFormat="1" x14ac:dyDescent="0.35">
      <c r="B9" s="135"/>
      <c r="C9" s="69"/>
      <c r="D9" s="69"/>
      <c r="E9" s="40"/>
      <c r="F9" s="93"/>
      <c r="G9" s="93"/>
      <c r="H9" s="136"/>
      <c r="I9" s="137">
        <f>H9</f>
        <v>0</v>
      </c>
    </row>
    <row r="10" spans="2:9" x14ac:dyDescent="0.3">
      <c r="B10" s="95"/>
      <c r="C10" s="121"/>
      <c r="D10" s="122"/>
      <c r="E10" s="15"/>
      <c r="F10" s="15"/>
      <c r="G10" s="15"/>
      <c r="H10" s="97"/>
    </row>
    <row r="11" spans="2:9" s="31" customFormat="1" x14ac:dyDescent="0.35">
      <c r="B11" s="69"/>
      <c r="C11" s="69"/>
      <c r="D11" s="69"/>
      <c r="E11" s="40"/>
      <c r="F11" s="93"/>
      <c r="G11" s="93"/>
      <c r="H11" s="69"/>
      <c r="I11" s="134">
        <f>H10+H11</f>
        <v>0</v>
      </c>
    </row>
    <row r="12" spans="2:9" ht="20.25" customHeight="1" x14ac:dyDescent="0.3">
      <c r="B12" s="25"/>
      <c r="C12" s="121"/>
      <c r="D12" s="122"/>
      <c r="E12" s="25"/>
      <c r="F12" s="25"/>
      <c r="G12" s="25"/>
      <c r="H12" s="51"/>
    </row>
    <row r="13" spans="2:9" ht="20.25" customHeight="1" thickBot="1" x14ac:dyDescent="0.35">
      <c r="B13" s="25"/>
      <c r="C13" s="121"/>
      <c r="D13" s="122"/>
      <c r="E13" s="25"/>
      <c r="F13" s="25"/>
      <c r="G13" s="25"/>
      <c r="H13" s="51"/>
    </row>
    <row r="14" spans="2:9" ht="20.25" customHeight="1" thickBot="1" x14ac:dyDescent="0.35">
      <c r="B14" s="25"/>
      <c r="C14" s="25"/>
      <c r="D14" s="125" t="s">
        <v>34</v>
      </c>
      <c r="E14" s="55" t="s">
        <v>12</v>
      </c>
      <c r="F14" s="35"/>
      <c r="G14" s="36"/>
      <c r="H14" s="50">
        <f>SUM(H9:H11)</f>
        <v>0</v>
      </c>
      <c r="I14" s="50">
        <f>I9+I11</f>
        <v>0</v>
      </c>
    </row>
    <row r="15" spans="2:9" ht="20.25" customHeight="1" x14ac:dyDescent="0.3"/>
    <row r="16" spans="2:9" ht="20.25" customHeight="1" x14ac:dyDescent="0.3"/>
    <row r="17" ht="20.25" customHeight="1" x14ac:dyDescent="0.3"/>
    <row r="18" ht="20.25" customHeight="1" x14ac:dyDescent="0.3"/>
    <row r="19" ht="20.25" customHeight="1" x14ac:dyDescent="0.3"/>
    <row r="20" ht="20.25" customHeight="1" x14ac:dyDescent="0.3"/>
    <row r="21" ht="20.25" customHeight="1" x14ac:dyDescent="0.3"/>
    <row r="22" ht="20.25" customHeight="1" x14ac:dyDescent="0.3"/>
    <row r="23" ht="20.25" customHeight="1" x14ac:dyDescent="0.3"/>
    <row r="24" ht="20.25" customHeight="1" x14ac:dyDescent="0.3"/>
    <row r="25" ht="20.25" customHeight="1" x14ac:dyDescent="0.3"/>
    <row r="26" ht="20.25" customHeight="1" x14ac:dyDescent="0.3"/>
    <row r="27" ht="20.25" customHeight="1" x14ac:dyDescent="0.3"/>
  </sheetData>
  <mergeCells count="2">
    <mergeCell ref="B2:H2"/>
    <mergeCell ref="B1:I1"/>
  </mergeCells>
  <phoneticPr fontId="25" type="noConversion"/>
  <pageMargins left="0.39370078740157483" right="0.15748031496062992" top="0.51181102362204722" bottom="0.43307086614173229" header="0.51181102362204722" footer="0.51181102362204722"/>
  <pageSetup paperSize="119" scale="62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H34"/>
  <sheetViews>
    <sheetView zoomScaleNormal="100" workbookViewId="0">
      <selection activeCell="C20" sqref="C20"/>
    </sheetView>
  </sheetViews>
  <sheetFormatPr baseColWidth="10" defaultColWidth="11.5703125" defaultRowHeight="15" x14ac:dyDescent="0.3"/>
  <cols>
    <col min="1" max="1" width="11.5703125" style="1"/>
    <col min="2" max="2" width="12.140625" style="2" customWidth="1"/>
    <col min="3" max="3" width="11.28515625" style="1" customWidth="1"/>
    <col min="4" max="4" width="48.7109375" style="1" customWidth="1"/>
    <col min="5" max="5" width="33.28515625" style="1" customWidth="1"/>
    <col min="6" max="6" width="33.28515625" style="1" hidden="1" customWidth="1"/>
    <col min="7" max="7" width="11.5703125" style="2" hidden="1" customWidth="1"/>
    <col min="8" max="8" width="12.7109375" style="6" customWidth="1"/>
    <col min="9" max="16384" width="11.5703125" style="1"/>
  </cols>
  <sheetData>
    <row r="1" spans="2:8" ht="18" customHeight="1" x14ac:dyDescent="0.35">
      <c r="B1" s="172" t="s">
        <v>1</v>
      </c>
      <c r="C1" s="173"/>
      <c r="D1" s="173"/>
      <c r="E1" s="173"/>
      <c r="F1" s="173"/>
      <c r="G1" s="173"/>
      <c r="H1" s="174"/>
    </row>
    <row r="2" spans="2:8" ht="18.75" thickBot="1" x14ac:dyDescent="0.4">
      <c r="B2" s="175" t="s">
        <v>307</v>
      </c>
      <c r="C2" s="176"/>
      <c r="D2" s="176"/>
      <c r="E2" s="176"/>
      <c r="F2" s="176"/>
      <c r="G2" s="176"/>
      <c r="H2" s="177"/>
    </row>
    <row r="3" spans="2:8" ht="18" x14ac:dyDescent="0.35">
      <c r="B3" s="81"/>
      <c r="C3" s="9"/>
      <c r="D3" s="9"/>
      <c r="E3" s="9"/>
      <c r="F3" s="9"/>
      <c r="G3" s="81"/>
      <c r="H3" s="7"/>
    </row>
    <row r="4" spans="2:8" ht="18" x14ac:dyDescent="0.35">
      <c r="B4" s="81"/>
      <c r="C4" s="9"/>
      <c r="D4" s="9"/>
      <c r="E4" s="9"/>
      <c r="F4" s="9"/>
      <c r="G4" s="81"/>
      <c r="H4" s="7"/>
    </row>
    <row r="5" spans="2:8" s="40" customFormat="1" ht="21" customHeight="1" x14ac:dyDescent="0.2">
      <c r="B5" s="37" t="s">
        <v>3</v>
      </c>
      <c r="C5" s="37"/>
      <c r="D5" s="37"/>
      <c r="E5" s="37"/>
      <c r="F5" s="37"/>
      <c r="G5" s="38"/>
      <c r="H5" s="38" t="s">
        <v>4</v>
      </c>
    </row>
    <row r="6" spans="2:8" s="40" customFormat="1" ht="21" customHeight="1" x14ac:dyDescent="0.2">
      <c r="B6" s="37" t="s">
        <v>5</v>
      </c>
      <c r="C6" s="37" t="s">
        <v>38</v>
      </c>
      <c r="D6" s="37" t="s">
        <v>39</v>
      </c>
      <c r="E6" s="37" t="s">
        <v>7</v>
      </c>
      <c r="F6" s="37" t="s">
        <v>8</v>
      </c>
      <c r="G6" s="37" t="s">
        <v>9</v>
      </c>
      <c r="H6" s="38" t="s">
        <v>10</v>
      </c>
    </row>
    <row r="7" spans="2:8" s="40" customFormat="1" ht="21" customHeight="1" x14ac:dyDescent="0.2">
      <c r="B7" s="37"/>
      <c r="C7" s="37"/>
      <c r="D7" s="37"/>
      <c r="E7" s="37"/>
      <c r="F7" s="37"/>
      <c r="G7" s="37"/>
      <c r="H7" s="38"/>
    </row>
    <row r="8" spans="2:8" s="40" customFormat="1" ht="21" customHeight="1" x14ac:dyDescent="0.35">
      <c r="B8" s="26">
        <f>'M. DE OFICINA'!B7</f>
        <v>2018</v>
      </c>
      <c r="C8" s="32"/>
      <c r="D8" s="32"/>
      <c r="E8" s="32"/>
      <c r="F8" s="32"/>
      <c r="G8" s="32"/>
      <c r="H8" s="39"/>
    </row>
    <row r="9" spans="2:8" s="30" customFormat="1" x14ac:dyDescent="0.35">
      <c r="B9" s="135">
        <v>43138</v>
      </c>
      <c r="C9" s="69" t="s">
        <v>47</v>
      </c>
      <c r="D9" s="69" t="s">
        <v>48</v>
      </c>
      <c r="E9" s="69"/>
      <c r="F9" s="93"/>
      <c r="G9" s="93"/>
      <c r="H9" s="136">
        <v>78017.52</v>
      </c>
    </row>
    <row r="10" spans="2:8" x14ac:dyDescent="0.3">
      <c r="B10" s="15"/>
      <c r="C10" s="15"/>
      <c r="D10" s="15"/>
      <c r="E10" s="15"/>
      <c r="F10" s="15"/>
      <c r="G10" s="15"/>
      <c r="H10" s="48"/>
    </row>
    <row r="11" spans="2:8" ht="15.75" x14ac:dyDescent="0.35">
      <c r="B11" s="135">
        <v>43255</v>
      </c>
      <c r="C11" s="69" t="s">
        <v>313</v>
      </c>
      <c r="D11" s="69" t="s">
        <v>31</v>
      </c>
      <c r="E11" s="69"/>
      <c r="F11" s="93"/>
      <c r="G11" s="93"/>
      <c r="H11" s="136">
        <v>48449.34</v>
      </c>
    </row>
    <row r="12" spans="2:8" x14ac:dyDescent="0.3">
      <c r="B12" s="15"/>
      <c r="C12" s="15"/>
      <c r="D12" s="15"/>
      <c r="E12" s="15"/>
      <c r="F12" s="15"/>
      <c r="G12" s="15"/>
      <c r="H12" s="48"/>
    </row>
    <row r="13" spans="2:8" ht="15.75" x14ac:dyDescent="0.35">
      <c r="B13" s="135">
        <v>43262</v>
      </c>
      <c r="C13" s="69" t="s">
        <v>314</v>
      </c>
      <c r="D13" s="69" t="s">
        <v>310</v>
      </c>
      <c r="E13" s="69"/>
      <c r="F13" s="93"/>
      <c r="G13" s="93"/>
      <c r="H13" s="136">
        <v>92484.9</v>
      </c>
    </row>
    <row r="14" spans="2:8" x14ac:dyDescent="0.3">
      <c r="B14" s="15"/>
      <c r="C14" s="15"/>
      <c r="D14" s="15"/>
      <c r="E14" s="15"/>
      <c r="F14" s="15"/>
      <c r="G14" s="15"/>
      <c r="H14" s="48"/>
    </row>
    <row r="15" spans="2:8" ht="15.75" x14ac:dyDescent="0.35">
      <c r="B15" s="135">
        <v>43262</v>
      </c>
      <c r="C15" s="69" t="s">
        <v>315</v>
      </c>
      <c r="D15" s="69" t="s">
        <v>311</v>
      </c>
      <c r="E15" s="69"/>
      <c r="F15" s="93"/>
      <c r="G15" s="93"/>
      <c r="H15" s="136">
        <v>8291.2900000000009</v>
      </c>
    </row>
    <row r="16" spans="2:8" x14ac:dyDescent="0.3">
      <c r="B16" s="15"/>
      <c r="C16" s="15"/>
      <c r="D16" s="15"/>
      <c r="E16" s="15"/>
      <c r="F16" s="15"/>
      <c r="G16" s="15"/>
      <c r="H16" s="48"/>
    </row>
    <row r="17" spans="2:8" ht="15.75" x14ac:dyDescent="0.35">
      <c r="B17" s="135">
        <v>43273</v>
      </c>
      <c r="C17" s="69" t="s">
        <v>316</v>
      </c>
      <c r="D17" s="69" t="s">
        <v>312</v>
      </c>
      <c r="E17" s="69"/>
      <c r="F17" s="93"/>
      <c r="G17" s="93"/>
      <c r="H17" s="136">
        <v>579885.74</v>
      </c>
    </row>
    <row r="18" spans="2:8" x14ac:dyDescent="0.3">
      <c r="B18" s="25"/>
      <c r="C18" s="25"/>
      <c r="D18" s="25"/>
      <c r="E18" s="25"/>
      <c r="F18" s="25"/>
      <c r="G18" s="25"/>
      <c r="H18" s="51"/>
    </row>
    <row r="19" spans="2:8" ht="15.75" x14ac:dyDescent="0.35">
      <c r="B19" s="135">
        <v>43294</v>
      </c>
      <c r="C19" s="69" t="s">
        <v>317</v>
      </c>
      <c r="D19" s="69" t="s">
        <v>312</v>
      </c>
      <c r="E19" s="69"/>
      <c r="F19" s="93"/>
      <c r="G19" s="93"/>
      <c r="H19" s="136">
        <v>58572.39</v>
      </c>
    </row>
    <row r="20" spans="2:8" ht="15.75" thickBot="1" x14ac:dyDescent="0.35">
      <c r="B20" s="25"/>
      <c r="C20" s="25"/>
      <c r="D20" s="25"/>
      <c r="E20" s="25"/>
      <c r="F20" s="25"/>
      <c r="G20" s="25"/>
      <c r="H20" s="51"/>
    </row>
    <row r="21" spans="2:8" ht="15.75" thickBot="1" x14ac:dyDescent="0.35">
      <c r="B21" s="25"/>
      <c r="C21" s="25"/>
      <c r="D21" s="25"/>
      <c r="E21" s="125" t="s">
        <v>34</v>
      </c>
      <c r="F21" s="35"/>
      <c r="G21" s="36"/>
      <c r="H21" s="50">
        <f>SUM(H9:H20)</f>
        <v>865701.18</v>
      </c>
    </row>
    <row r="22" spans="2:8" ht="20.25" customHeight="1" x14ac:dyDescent="0.3"/>
    <row r="23" spans="2:8" ht="20.25" customHeight="1" x14ac:dyDescent="0.3"/>
    <row r="24" spans="2:8" ht="20.25" customHeight="1" x14ac:dyDescent="0.3"/>
    <row r="25" spans="2:8" ht="20.25" customHeight="1" x14ac:dyDescent="0.3"/>
    <row r="26" spans="2:8" ht="20.25" customHeight="1" x14ac:dyDescent="0.3"/>
    <row r="27" spans="2:8" ht="20.25" customHeight="1" x14ac:dyDescent="0.3"/>
    <row r="28" spans="2:8" ht="20.25" customHeight="1" x14ac:dyDescent="0.3"/>
    <row r="29" spans="2:8" ht="20.25" customHeight="1" x14ac:dyDescent="0.3"/>
    <row r="30" spans="2:8" ht="20.25" customHeight="1" x14ac:dyDescent="0.3"/>
    <row r="31" spans="2:8" ht="20.25" customHeight="1" x14ac:dyDescent="0.3"/>
    <row r="32" spans="2:8" ht="20.25" customHeight="1" x14ac:dyDescent="0.3"/>
    <row r="33" ht="20.25" customHeight="1" x14ac:dyDescent="0.3"/>
    <row r="34" ht="20.25" customHeight="1" x14ac:dyDescent="0.3"/>
  </sheetData>
  <mergeCells count="2">
    <mergeCell ref="B1:H1"/>
    <mergeCell ref="B2:H2"/>
  </mergeCells>
  <pageMargins left="0.39370078740157483" right="0.15748031496062992" top="0.51181102362204722" bottom="0.43307086614173229" header="0.51181102362204722" footer="0.51181102362204722"/>
  <pageSetup paperSize="119" scale="62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I18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I25" sqref="I25"/>
    </sheetView>
  </sheetViews>
  <sheetFormatPr baseColWidth="10" defaultColWidth="11.42578125" defaultRowHeight="15.75" x14ac:dyDescent="0.35"/>
  <cols>
    <col min="1" max="1" width="11.42578125" style="1"/>
    <col min="2" max="2" width="14.140625" style="1" customWidth="1"/>
    <col min="3" max="3" width="15.85546875" style="52" customWidth="1"/>
    <col min="4" max="4" width="52.28515625" style="5" customWidth="1"/>
    <col min="5" max="5" width="31.42578125" style="5" hidden="1" customWidth="1"/>
    <col min="6" max="6" width="51.42578125" style="5" hidden="1" customWidth="1"/>
    <col min="7" max="7" width="14.85546875" style="2" hidden="1" customWidth="1"/>
    <col min="8" max="8" width="15.85546875" style="6" customWidth="1"/>
    <col min="9" max="9" width="12.85546875" style="1" customWidth="1"/>
    <col min="10" max="16384" width="11.42578125" style="1"/>
  </cols>
  <sheetData>
    <row r="1" spans="2:9" ht="18" customHeight="1" x14ac:dyDescent="0.35">
      <c r="B1" s="164" t="s">
        <v>1</v>
      </c>
      <c r="C1" s="164"/>
      <c r="D1" s="164"/>
      <c r="E1" s="164"/>
      <c r="F1" s="164"/>
      <c r="G1" s="164"/>
      <c r="H1" s="164"/>
    </row>
    <row r="2" spans="2:9" ht="18" x14ac:dyDescent="0.35">
      <c r="B2" s="165" t="s">
        <v>35</v>
      </c>
      <c r="C2" s="165"/>
      <c r="D2" s="165"/>
      <c r="E2" s="165"/>
      <c r="F2" s="165"/>
      <c r="G2" s="165"/>
      <c r="H2" s="165"/>
    </row>
    <row r="3" spans="2:9" ht="18" x14ac:dyDescent="0.35">
      <c r="B3" s="11"/>
      <c r="D3" s="29"/>
      <c r="E3" s="29"/>
      <c r="F3" s="29"/>
      <c r="G3" s="132"/>
    </row>
    <row r="4" spans="2:9" s="31" customFormat="1" ht="19.5" customHeight="1" x14ac:dyDescent="0.2">
      <c r="B4" s="37" t="s">
        <v>3</v>
      </c>
      <c r="C4" s="53" t="s">
        <v>38</v>
      </c>
      <c r="D4" s="37"/>
      <c r="E4" s="37"/>
      <c r="F4" s="37"/>
      <c r="G4" s="37"/>
      <c r="H4" s="38" t="s">
        <v>4</v>
      </c>
    </row>
    <row r="5" spans="2:9" s="31" customFormat="1" ht="21" customHeight="1" x14ac:dyDescent="0.2">
      <c r="B5" s="37" t="s">
        <v>5</v>
      </c>
      <c r="C5" s="53" t="s">
        <v>6</v>
      </c>
      <c r="D5" s="37" t="s">
        <v>39</v>
      </c>
      <c r="E5" s="37" t="s">
        <v>7</v>
      </c>
      <c r="F5" s="37" t="s">
        <v>8</v>
      </c>
      <c r="G5" s="37" t="s">
        <v>9</v>
      </c>
      <c r="H5" s="38" t="s">
        <v>10</v>
      </c>
      <c r="I5" s="38" t="s">
        <v>13</v>
      </c>
    </row>
    <row r="6" spans="2:9" s="40" customFormat="1" ht="21" customHeight="1" x14ac:dyDescent="0.2">
      <c r="B6" s="32"/>
      <c r="C6" s="54"/>
      <c r="D6" s="32"/>
      <c r="E6" s="32"/>
      <c r="F6" s="32"/>
      <c r="G6" s="32"/>
      <c r="H6" s="39"/>
    </row>
    <row r="7" spans="2:9" ht="21.75" customHeight="1" x14ac:dyDescent="0.35">
      <c r="B7" s="20">
        <v>2018</v>
      </c>
      <c r="C7" s="42"/>
      <c r="D7" s="17"/>
      <c r="E7" s="17"/>
      <c r="F7" s="17"/>
      <c r="G7" s="19"/>
      <c r="H7" s="18"/>
    </row>
    <row r="8" spans="2:9" ht="15" customHeight="1" x14ac:dyDescent="0.35">
      <c r="B8" s="3"/>
      <c r="C8" s="44"/>
      <c r="D8" s="17"/>
      <c r="E8" s="17"/>
      <c r="F8" s="17"/>
      <c r="G8" s="19"/>
      <c r="H8" s="18"/>
    </row>
    <row r="9" spans="2:9" s="30" customFormat="1" ht="15" customHeight="1" x14ac:dyDescent="0.35">
      <c r="B9" s="83">
        <v>43153</v>
      </c>
      <c r="C9" s="84" t="s">
        <v>45</v>
      </c>
      <c r="D9" s="69" t="s">
        <v>46</v>
      </c>
      <c r="E9" s="85"/>
      <c r="F9" s="85"/>
      <c r="G9" s="84"/>
      <c r="H9" s="92">
        <v>175028</v>
      </c>
      <c r="I9" s="87">
        <f>+H9</f>
        <v>175028</v>
      </c>
    </row>
    <row r="10" spans="2:9" s="72" customFormat="1" ht="15" customHeight="1" x14ac:dyDescent="0.35">
      <c r="B10" s="22"/>
      <c r="C10" s="44"/>
      <c r="D10" s="43"/>
      <c r="E10" s="43"/>
      <c r="F10" s="43"/>
      <c r="G10" s="44"/>
      <c r="H10" s="41"/>
      <c r="I10" s="71"/>
    </row>
    <row r="11" spans="2:9" ht="15" customHeight="1" x14ac:dyDescent="0.35">
      <c r="C11" s="44"/>
      <c r="D11" s="43"/>
      <c r="E11" s="45"/>
      <c r="F11" s="43"/>
      <c r="G11" s="44"/>
      <c r="H11" s="41"/>
    </row>
    <row r="12" spans="2:9" x14ac:dyDescent="0.35">
      <c r="B12" s="15"/>
      <c r="C12" s="42"/>
      <c r="D12" s="46"/>
      <c r="E12" s="17"/>
      <c r="H12" s="13"/>
      <c r="I12" s="6"/>
    </row>
    <row r="13" spans="2:9" ht="16.5" thickBot="1" x14ac:dyDescent="0.4"/>
    <row r="14" spans="2:9" ht="16.5" thickBot="1" x14ac:dyDescent="0.4">
      <c r="D14" s="125" t="s">
        <v>34</v>
      </c>
      <c r="E14" s="34" t="s">
        <v>11</v>
      </c>
      <c r="F14" s="35"/>
      <c r="G14" s="36" t="s">
        <v>0</v>
      </c>
      <c r="H14" s="50">
        <f>SUM(H9:H13)</f>
        <v>175028</v>
      </c>
      <c r="I14" s="50">
        <f>I9</f>
        <v>175028</v>
      </c>
    </row>
    <row r="18" spans="4:4" x14ac:dyDescent="0.35">
      <c r="D18" s="133"/>
    </row>
  </sheetData>
  <mergeCells count="2">
    <mergeCell ref="B1:H1"/>
    <mergeCell ref="B2:H2"/>
  </mergeCells>
  <pageMargins left="0.39370078740157483" right="0.15748031496062992" top="0.35433070866141736" bottom="0.31496062992125984" header="0.51181102362204722" footer="0.15748031496062992"/>
  <pageSetup scale="85" firstPageNumber="0" fitToHeight="4" orientation="portrait" horizontalDpi="300" verticalDpi="300" r:id="rId1"/>
  <headerFooter alignWithMargins="0">
    <oddFooter>&amp;CPágina &amp;P de &amp;N</oddFooter>
  </headerFooter>
  <rowBreaks count="2" manualBreakCount="2">
    <brk id="13" max="16383" man="1"/>
    <brk id="15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RESUMEN 2018</vt:lpstr>
      <vt:lpstr>M. DE OFICINA</vt:lpstr>
      <vt:lpstr>SISTEMA DE AIRE ACONDICIONADO</vt:lpstr>
      <vt:lpstr>EQ. DE COMPUTO</vt:lpstr>
      <vt:lpstr>OTROS MOB Y EQ</vt:lpstr>
      <vt:lpstr>EQ AUDIO VIDEO</vt:lpstr>
      <vt:lpstr>SOFTWARE</vt:lpstr>
      <vt:lpstr>PROGRAMAS COMPUTO</vt:lpstr>
      <vt:lpstr>EQ DE TRANSPORTE</vt:lpstr>
      <vt:lpstr>COMODATO 2018 EXPRESS CARGO VAN</vt:lpstr>
      <vt:lpstr>COMODATO 2018 NP 300</vt:lpstr>
      <vt:lpstr>'EQ DE TRANSPORTE'!Títulos_a_imprimir</vt:lpstr>
      <vt:lpstr>'EQ. DE COMPUTO'!Títulos_a_imprimir</vt:lpstr>
      <vt:lpstr>'M. DE OFICINA'!Títulos_a_imprimir</vt:lpstr>
      <vt:lpstr>'OTROS MOB Y EQ'!Títulos_a_imprimir</vt:lpstr>
      <vt:lpstr>'SISTEMA DE AIRE ACONDICIONADO'!Títulos_a_imprimir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Gonzalez Cazares</dc:creator>
  <cp:lastModifiedBy>Administrador</cp:lastModifiedBy>
  <cp:lastPrinted>2018-05-04T16:22:08Z</cp:lastPrinted>
  <dcterms:created xsi:type="dcterms:W3CDTF">2009-10-19T14:49:59Z</dcterms:created>
  <dcterms:modified xsi:type="dcterms:W3CDTF">2018-10-25T16:38:33Z</dcterms:modified>
</cp:coreProperties>
</file>